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340" yWindow="3810" windowWidth="19410" windowHeight="8265" tabRatio="932" firstSheet="7" activeTab="11"/>
  </bookViews>
  <sheets>
    <sheet name="Contents" sheetId="21" r:id="rId1"/>
    <sheet name="Input - Base Year" sheetId="29" r:id="rId2"/>
    <sheet name="Input - O&amp;M" sheetId="12" r:id="rId3"/>
    <sheet name="Input - A&amp;G" sheetId="13" r:id="rId4"/>
    <sheet name="Input - Ntwk Devpmt" sheetId="14" r:id="rId5"/>
    <sheet name="Input - Non-Base Year Costs" sheetId="15" r:id="rId6"/>
    <sheet name="Input - Escalation" sheetId="10" r:id="rId7"/>
    <sheet name="Input - UAFG" sheetId="24" r:id="rId8"/>
    <sheet name="Input - ARS" sheetId="25" r:id="rId9"/>
    <sheet name="Input - Insurance" sheetId="27" r:id="rId10"/>
    <sheet name="Input - Incremental Cost" sheetId="22" r:id="rId11"/>
    <sheet name="Opex Forecast Summary" sheetId="20" r:id="rId12"/>
    <sheet name="PTRM Input" sheetId="26" r:id="rId13"/>
    <sheet name="27 - Customer numbers" sheetId="37" r:id="rId14"/>
    <sheet name="30 - Network characteristics" sheetId="39" r:id="rId15"/>
    <sheet name="AER working - throughpcustomers" sheetId="40" r:id="rId16"/>
    <sheet name="CPI" sheetId="33" r:id="rId17"/>
    <sheet name="Real nominal converter" sheetId="3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'[1]Lookup|Tables'!$G$12</definedName>
    <definedName name="abc" localSheetId="16">#REF!</definedName>
    <definedName name="abc">#REF!</definedName>
    <definedName name="Actuals">'[2]Lookup|Tables'!$G$26</definedName>
    <definedName name="anscount" hidden="1">1</definedName>
    <definedName name="Asset_class">'[3]Capex input'!$W$109:$W$115</definedName>
    <definedName name="Asset1" localSheetId="16">'[4]4. RAB'!#REF!</definedName>
    <definedName name="Asset1">'[4]4. RAB'!#REF!</definedName>
    <definedName name="Asset10" localSheetId="16">'[4]4. RAB'!#REF!</definedName>
    <definedName name="Asset10">'[4]4. RAB'!#REF!</definedName>
    <definedName name="Asset11" localSheetId="16">'[4]4. RAB'!#REF!</definedName>
    <definedName name="Asset11">'[4]4. RAB'!#REF!</definedName>
    <definedName name="asset11a" localSheetId="16">#REF!</definedName>
    <definedName name="asset11a">#REF!</definedName>
    <definedName name="Asset12" localSheetId="16">'[4]4. RAB'!#REF!</definedName>
    <definedName name="Asset12">'[4]4. RAB'!#REF!</definedName>
    <definedName name="Asset13" localSheetId="16">'[4]4. RAB'!#REF!</definedName>
    <definedName name="Asset13">'[4]4. RAB'!#REF!</definedName>
    <definedName name="Asset14" localSheetId="16">'[4]4. RAB'!#REF!</definedName>
    <definedName name="Asset14">'[4]4. RAB'!#REF!</definedName>
    <definedName name="Asset15" localSheetId="16">'[4]4. RAB'!#REF!</definedName>
    <definedName name="Asset15">'[4]4. RAB'!#REF!</definedName>
    <definedName name="Asset16" localSheetId="16">'[4]4. RAB'!#REF!</definedName>
    <definedName name="Asset16">'[4]4. RAB'!#REF!</definedName>
    <definedName name="Asset17">'[4]4. RAB'!#REF!</definedName>
    <definedName name="Asset18">'[4]4. RAB'!#REF!</definedName>
    <definedName name="Asset19">'[4]4. RAB'!#REF!</definedName>
    <definedName name="Asset2">'[4]4. RAB'!#REF!</definedName>
    <definedName name="Asset20">'[4]4. RAB'!#REF!</definedName>
    <definedName name="Asset3">'[4]4. RAB'!#REF!</definedName>
    <definedName name="Asset4">'[4]4. RAB'!#REF!</definedName>
    <definedName name="Asset5">'[4]4. RAB'!#REF!</definedName>
    <definedName name="Asset6">'[4]4. RAB'!#REF!</definedName>
    <definedName name="Asset7">'[4]4. RAB'!#REF!</definedName>
    <definedName name="Asset8">'[4]4. RAB'!#REF!</definedName>
    <definedName name="Asset9">'[4]4. RAB'!#REF!</definedName>
    <definedName name="assset1" localSheetId="16">#REF!</definedName>
    <definedName name="assset1">#REF!</definedName>
    <definedName name="assset10" localSheetId="16">#REF!</definedName>
    <definedName name="assset10">#REF!</definedName>
    <definedName name="CRCP_span" localSheetId="13">CONCATENATE('27 - Customer numbers'!CRCP_y1, " to ",'27 - Customer numbers'!CRCP_y5)</definedName>
    <definedName name="CRCP_span" localSheetId="14">CONCATENATE('30 - Network characteristics'!CRCP_y1, " to ",'30 - Network characteristics'!CRCP_y5)</definedName>
    <definedName name="CRCP_span" localSheetId="17">CONCATENATE([0]!CRCP_y1, " to ",[0]!CRCP_y5)</definedName>
    <definedName name="CRCP_span">CONCATENATE([0]!CRCP_y1, " to ",[0]!CRCP_y5)</definedName>
    <definedName name="CRCP_y1" localSheetId="13">'[5]AGN business details'!$C$38</definedName>
    <definedName name="CRCP_y1" localSheetId="14">'[5]AGN business details'!$C$38</definedName>
    <definedName name="CRCP_y1">'[6]AGN business details'!$C$38</definedName>
    <definedName name="CRCP_y2" localSheetId="13">'[5]AGN business details'!$D$38</definedName>
    <definedName name="CRCP_y2" localSheetId="14">'[5]AGN business details'!$D$38</definedName>
    <definedName name="CRCP_y2">'[6]AGN business details'!$D$38</definedName>
    <definedName name="CRCP_y3" localSheetId="13">'[5]AGN business details'!$E$38</definedName>
    <definedName name="CRCP_y3" localSheetId="14">'[5]AGN business details'!$E$38</definedName>
    <definedName name="CRCP_y3">'[6]AGN business details'!$E$38</definedName>
    <definedName name="CRCP_y4" localSheetId="13">'[5]AGN business details'!$F$38</definedName>
    <definedName name="CRCP_y4" localSheetId="14">'[5]AGN business details'!$F$38</definedName>
    <definedName name="CRCP_y4">'[6]AGN business details'!$F$38</definedName>
    <definedName name="CRCP_y5" localSheetId="13">'[5]AGN business details'!$G$38</definedName>
    <definedName name="CRCP_y5" localSheetId="14">'[5]AGN business details'!$G$38</definedName>
    <definedName name="CRCP_y5">'[6]AGN business details'!$G$38</definedName>
    <definedName name="CRCP_y6" localSheetId="13">'[5]AGN business details'!$H$38</definedName>
    <definedName name="CRCP_y6" localSheetId="14">'[5]AGN business details'!$H$38</definedName>
    <definedName name="CRCP_y6">'[6]AGN business details'!$H$38</definedName>
    <definedName name="dms_ABN_List" localSheetId="13">'[5]AGN business details'!$K$27:$K$48</definedName>
    <definedName name="dms_ABN_List" localSheetId="14">'[5]AGN business details'!$K$27:$K$48</definedName>
    <definedName name="dms_ABN_List">'[6]AGN business details'!$K$27:$K$48</definedName>
    <definedName name="dms_AGN_Assets" localSheetId="13">'[5]18 - Tax depreciation'!$B$19:$B$25</definedName>
    <definedName name="dms_AGN_Assets" localSheetId="14">'[5]18 - Tax depreciation'!$B$19:$B$25</definedName>
    <definedName name="dms_AGN_Assets">'[6]18 - Tax depreciation'!$B$19:$B$25</definedName>
    <definedName name="dms_DollarReal" localSheetId="13">'[5]AGN business details'!$C$55</definedName>
    <definedName name="dms_DollarReal" localSheetId="14">'[5]AGN business details'!$C$55</definedName>
    <definedName name="dms_DollarReal">'[6]AGN business details'!$C$55</definedName>
    <definedName name="dms_DollarRealPrev_y5" localSheetId="13">'[5]AGN business details'!$C$56</definedName>
    <definedName name="dms_DollarRealPrev_y5" localSheetId="14">'[5]AGN business details'!$C$56</definedName>
    <definedName name="dms_DollarRealPrev_y5">'[6]AGN business details'!$C$56</definedName>
    <definedName name="dms_ESCALATOR_rows" localSheetId="13">#REF!</definedName>
    <definedName name="dms_ESCALATOR_rows" localSheetId="14">#REF!</definedName>
    <definedName name="dms_ESCALATOR_rows">#REF!</definedName>
    <definedName name="dms_Model" localSheetId="13">'[5]AGN business details'!$C$49</definedName>
    <definedName name="dms_Model" localSheetId="14">'[5]AGN business details'!$C$49</definedName>
    <definedName name="dms_Model">'[6]AGN business details'!$C$49</definedName>
    <definedName name="dms_RPT" localSheetId="13">'[5]AGN business details'!$C$48</definedName>
    <definedName name="dms_RPT" localSheetId="14">'[5]AGN business details'!$C$48</definedName>
    <definedName name="dms_RPT">'[6]AGN business details'!$C$48</definedName>
    <definedName name="dms_TradingName" localSheetId="13">'[5]AGN business details'!$C$14</definedName>
    <definedName name="dms_TradingName" localSheetId="14">'[5]AGN business details'!$C$14</definedName>
    <definedName name="dms_TradingName">'[6]AGN business details'!$C$14</definedName>
    <definedName name="dms_TradingName_List" localSheetId="13">'[5]AGN business details'!$J$27:$J$48</definedName>
    <definedName name="dms_TradingName_List" localSheetId="14">'[5]AGN business details'!$J$27:$J$48</definedName>
    <definedName name="dms_TradingName_List">'[6]AGN business details'!$J$27:$J$48</definedName>
    <definedName name="dms_UnitofMeasure" localSheetId="13">#REF!</definedName>
    <definedName name="dms_UnitofMeasure" localSheetId="14">#REF!</definedName>
    <definedName name="dms_UnitofMeasure">#REF!</definedName>
    <definedName name="DNSP">[7]Outcomes!$B$2</definedName>
    <definedName name="dollars">'[2]Lookup|Tables'!$G$10</definedName>
    <definedName name="factor">'[2]Lookup|Tables'!$G$17</definedName>
    <definedName name="FRCP" localSheetId="13">'[5]AGN business details'!$C$35:$G$35</definedName>
    <definedName name="FRCP" localSheetId="14">'[5]AGN business details'!$C$35:$G$35</definedName>
    <definedName name="FRCP">'[6]AGN business details'!$C$35:$G$35</definedName>
    <definedName name="FRCP_span" localSheetId="13">CONCATENATE('27 - Customer numbers'!FRCP_y1, " to ", '27 - Customer numbers'!FRCP_y5)</definedName>
    <definedName name="FRCP_span" localSheetId="14">CONCATENATE('30 - Network characteristics'!FRCP_y1, " to ", '30 - Network characteristics'!FRCP_y5)</definedName>
    <definedName name="FRCP_span" localSheetId="17">CONCATENATE(FRCP_y1, " to ", FRCP_y5)</definedName>
    <definedName name="FRCP_span">CONCATENATE(FRCP_y1, " to ", FRCP_y5)</definedName>
    <definedName name="FRCP_y1" localSheetId="13">'[5]AGN business details'!$C$35</definedName>
    <definedName name="FRCP_y1" localSheetId="14">'[5]AGN business details'!$C$35</definedName>
    <definedName name="FRCP_y1">'[6]AGN business details'!$C$35</definedName>
    <definedName name="FRCP_y2" localSheetId="13">'[5]AGN business details'!$D$35</definedName>
    <definedName name="FRCP_y2" localSheetId="14">'[5]AGN business details'!$D$35</definedName>
    <definedName name="FRCP_y2">'[6]AGN business details'!$D$35</definedName>
    <definedName name="FRCP_y3" localSheetId="13">'[5]AGN business details'!$E$35</definedName>
    <definedName name="FRCP_y3" localSheetId="14">'[5]AGN business details'!$E$35</definedName>
    <definedName name="FRCP_y3">'[6]AGN business details'!$E$35</definedName>
    <definedName name="FRCP_y4" localSheetId="13">'[5]AGN business details'!$F$35</definedName>
    <definedName name="FRCP_y4" localSheetId="14">'[5]AGN business details'!$F$35</definedName>
    <definedName name="FRCP_y4">'[6]AGN business details'!$F$35</definedName>
    <definedName name="FRCP_y5" localSheetId="13">'[5]AGN business details'!$G$35</definedName>
    <definedName name="FRCP_y5" localSheetId="14">'[5]AGN business details'!$G$35</definedName>
    <definedName name="FRCP_y5">'[6]AGN business details'!$G$35</definedName>
    <definedName name="InputRange">'[8]Scale escalation (2.8)'!$AA$26:$AA$32</definedName>
    <definedName name="kms">'[2]Lookup|Tables'!$G$23</definedName>
    <definedName name="millions">'[2]Lookup|Tables'!$G$12</definedName>
    <definedName name="Nominal">'[2]Input|Escalators'!$C$25</definedName>
    <definedName name="Nominal_to_Real">'[2]Input|Escalators'!$C$29:$C$35</definedName>
    <definedName name="number">'[2]Lookup|Tables'!$G$16</definedName>
    <definedName name="OHFY15">'[9]4.Connections market expansn'!$K$16</definedName>
    <definedName name="OHFY16">'[9]4.Connections market expansn'!$L$16</definedName>
    <definedName name="percent">'[2]Lookup|Tables'!$G$14</definedName>
    <definedName name="PRCP" localSheetId="13">'[5]AGN business details'!$C$41:$G$41</definedName>
    <definedName name="PRCP" localSheetId="14">'[5]AGN business details'!$C$41:$G$41</definedName>
    <definedName name="PRCP">'[6]AGN business details'!$C$41:$G$41</definedName>
    <definedName name="PRCP_y1" localSheetId="13">'[5]AGN business details'!$C$41</definedName>
    <definedName name="PRCP_y1" localSheetId="14">'[5]AGN business details'!$C$41</definedName>
    <definedName name="PRCP_y1">'[6]AGN business details'!$C$41</definedName>
    <definedName name="PRCP_y2" localSheetId="13">'[5]AGN business details'!$D$41</definedName>
    <definedName name="PRCP_y2" localSheetId="14">'[5]AGN business details'!$D$41</definedName>
    <definedName name="PRCP_y2">'[6]AGN business details'!$D$41</definedName>
    <definedName name="PRCP_y3" localSheetId="13">'[5]AGN business details'!$E$41</definedName>
    <definedName name="PRCP_y3" localSheetId="14">'[5]AGN business details'!$E$41</definedName>
    <definedName name="PRCP_y3">'[6]AGN business details'!$E$41</definedName>
    <definedName name="PRCP_y4" localSheetId="13">'[5]AGN business details'!$F$41</definedName>
    <definedName name="PRCP_y4" localSheetId="14">'[5]AGN business details'!$F$41</definedName>
    <definedName name="PRCP_y4">'[6]AGN business details'!$F$41</definedName>
    <definedName name="PRCP_y5" localSheetId="13">'[5]AGN business details'!$G$41</definedName>
    <definedName name="PRCP_y5" localSheetId="14">'[5]AGN business details'!$G$41</definedName>
    <definedName name="PRCP_y5">'[6]AGN business details'!$G$41</definedName>
    <definedName name="_xlnm.Print_Area" localSheetId="16">CPI!$A$1:$K$63</definedName>
    <definedName name="RCP_1to5">"2015-16 to 2019-20"</definedName>
    <definedName name="Real_to_Nominal">'[2]Input|Escalators'!$C$19:$C$25</definedName>
    <definedName name="Select" localSheetId="16">#REF!</definedName>
    <definedName name="Select">#REF!</definedName>
    <definedName name="SheetHeader" localSheetId="13">'[5]AGN business details'!$B$1</definedName>
    <definedName name="SheetHeader" localSheetId="14">'[5]AGN business details'!$B$1</definedName>
    <definedName name="SheetHeader">'[6]AGN business details'!$B$1</definedName>
    <definedName name="TJ">'[2]Lookup|Tables'!$G$20</definedName>
  </definedNames>
  <calcPr calcId="145621"/>
</workbook>
</file>

<file path=xl/calcChain.xml><?xml version="1.0" encoding="utf-8"?>
<calcChain xmlns="http://schemas.openxmlformats.org/spreadsheetml/2006/main">
  <c r="F28" i="10" l="1"/>
  <c r="G28" i="10" s="1"/>
  <c r="H28" i="10" s="1"/>
  <c r="I28" i="10" s="1"/>
  <c r="J28" i="10" s="1"/>
  <c r="G9" i="24" l="1"/>
  <c r="H9" i="24"/>
  <c r="I9" i="24"/>
  <c r="J9" i="24"/>
  <c r="F9" i="24"/>
  <c r="C6" i="40" l="1"/>
  <c r="J5" i="40"/>
  <c r="J8" i="40" s="1"/>
  <c r="I5" i="40"/>
  <c r="I8" i="40" s="1"/>
  <c r="J19" i="10" s="1"/>
  <c r="H5" i="40"/>
  <c r="H8" i="40" s="1"/>
  <c r="I19" i="10" s="1"/>
  <c r="G5" i="40"/>
  <c r="G8" i="40" s="1"/>
  <c r="H19" i="10" s="1"/>
  <c r="F5" i="40"/>
  <c r="F8" i="40" s="1"/>
  <c r="G19" i="10" s="1"/>
  <c r="E5" i="40"/>
  <c r="E8" i="40" s="1"/>
  <c r="F19" i="10" s="1"/>
  <c r="D5" i="40"/>
  <c r="D8" i="40" s="1"/>
  <c r="E19" i="10" s="1"/>
  <c r="C5" i="40"/>
  <c r="C8" i="40" s="1"/>
  <c r="D19" i="10" s="1"/>
  <c r="J4" i="40"/>
  <c r="I4" i="40"/>
  <c r="H4" i="40"/>
  <c r="G4" i="40"/>
  <c r="F4" i="40"/>
  <c r="E4" i="40"/>
  <c r="D4" i="40"/>
  <c r="C4" i="40"/>
  <c r="F22" i="10" l="1"/>
  <c r="G22" i="10"/>
  <c r="H22" i="10"/>
  <c r="I22" i="10"/>
  <c r="J22" i="10"/>
  <c r="E22" i="10"/>
  <c r="E18" i="10"/>
  <c r="F18" i="10"/>
  <c r="G18" i="10"/>
  <c r="H18" i="10"/>
  <c r="I18" i="10"/>
  <c r="J18" i="10"/>
  <c r="D18" i="10"/>
  <c r="Q74" i="39" l="1"/>
  <c r="P74" i="39"/>
  <c r="O74" i="39"/>
  <c r="N74" i="39"/>
  <c r="M74" i="39"/>
  <c r="L74" i="39"/>
  <c r="K74" i="39"/>
  <c r="J74" i="39"/>
  <c r="I74" i="39"/>
  <c r="H74" i="39"/>
  <c r="G74" i="39"/>
  <c r="F74" i="39"/>
  <c r="E74" i="39"/>
  <c r="D74" i="39"/>
  <c r="C74" i="39"/>
  <c r="M70" i="39" a="1"/>
  <c r="P70" i="39" s="1"/>
  <c r="L70" i="39"/>
  <c r="K70" i="39"/>
  <c r="J70" i="39"/>
  <c r="I70" i="39"/>
  <c r="H70" i="39"/>
  <c r="C70" i="39" a="1"/>
  <c r="F70" i="39" s="1"/>
  <c r="Q63" i="39"/>
  <c r="P63" i="39"/>
  <c r="O63" i="39"/>
  <c r="N63" i="39"/>
  <c r="M63" i="39"/>
  <c r="L63" i="39"/>
  <c r="K63" i="39"/>
  <c r="J63" i="39"/>
  <c r="I63" i="39"/>
  <c r="H63" i="39"/>
  <c r="G63" i="39"/>
  <c r="F63" i="39"/>
  <c r="E63" i="39"/>
  <c r="D63" i="39"/>
  <c r="C63" i="39"/>
  <c r="M59" i="39" a="1"/>
  <c r="P59" i="39" s="1"/>
  <c r="L59" i="39"/>
  <c r="K59" i="39"/>
  <c r="J59" i="39"/>
  <c r="I59" i="39"/>
  <c r="H59" i="39"/>
  <c r="C59" i="39" a="1"/>
  <c r="F59" i="39" s="1"/>
  <c r="Q52" i="39"/>
  <c r="P52" i="39"/>
  <c r="O52" i="39"/>
  <c r="N52" i="39"/>
  <c r="M52" i="39"/>
  <c r="L52" i="39"/>
  <c r="K52" i="39"/>
  <c r="J52" i="39"/>
  <c r="I52" i="39"/>
  <c r="H52" i="39"/>
  <c r="G52" i="39"/>
  <c r="F52" i="39"/>
  <c r="E52" i="39"/>
  <c r="D52" i="39"/>
  <c r="C52" i="39"/>
  <c r="M17" i="39" a="1"/>
  <c r="P17" i="39" s="1"/>
  <c r="L17" i="39"/>
  <c r="K17" i="39"/>
  <c r="J17" i="39"/>
  <c r="I17" i="39"/>
  <c r="H17" i="39"/>
  <c r="C17" i="39" a="1"/>
  <c r="F17" i="39" s="1"/>
  <c r="B3" i="39"/>
  <c r="B2" i="39"/>
  <c r="B1" i="39"/>
  <c r="G59" i="39" l="1"/>
  <c r="C59" i="39"/>
  <c r="C17" i="39"/>
  <c r="G17" i="39"/>
  <c r="E59" i="39"/>
  <c r="C70" i="39"/>
  <c r="G70" i="39"/>
  <c r="E17" i="39"/>
  <c r="E70" i="39"/>
  <c r="D17" i="39"/>
  <c r="M17" i="39"/>
  <c r="O17" i="39"/>
  <c r="Q17" i="39"/>
  <c r="D59" i="39"/>
  <c r="M59" i="39"/>
  <c r="O59" i="39"/>
  <c r="Q59" i="39"/>
  <c r="D70" i="39"/>
  <c r="M70" i="39"/>
  <c r="O70" i="39"/>
  <c r="Q70" i="39"/>
  <c r="N17" i="39"/>
  <c r="N59" i="39"/>
  <c r="N70" i="39"/>
  <c r="C91" i="37" l="1"/>
  <c r="Q89" i="37"/>
  <c r="Q91" i="37" s="1"/>
  <c r="P89" i="37"/>
  <c r="P91" i="37" s="1"/>
  <c r="O89" i="37"/>
  <c r="O91" i="37" s="1"/>
  <c r="N89" i="37"/>
  <c r="N91" i="37" s="1"/>
  <c r="M89" i="37"/>
  <c r="M91" i="37" s="1"/>
  <c r="L89" i="37"/>
  <c r="L91" i="37" s="1"/>
  <c r="K89" i="37"/>
  <c r="K91" i="37" s="1"/>
  <c r="J89" i="37"/>
  <c r="J91" i="37" s="1"/>
  <c r="I89" i="37"/>
  <c r="I91" i="37" s="1"/>
  <c r="H89" i="37"/>
  <c r="H91" i="37" s="1"/>
  <c r="G89" i="37"/>
  <c r="G91" i="37" s="1"/>
  <c r="F89" i="37"/>
  <c r="F91" i="37" s="1"/>
  <c r="E89" i="37"/>
  <c r="E91" i="37" s="1"/>
  <c r="D89" i="37"/>
  <c r="D91" i="37" s="1"/>
  <c r="Q86" i="37"/>
  <c r="P86" i="37"/>
  <c r="O86" i="37"/>
  <c r="N86" i="37"/>
  <c r="M86" i="37"/>
  <c r="L86" i="37"/>
  <c r="K86" i="37"/>
  <c r="J86" i="37"/>
  <c r="I86" i="37"/>
  <c r="H86" i="37"/>
  <c r="G86" i="37"/>
  <c r="F86" i="37"/>
  <c r="E86" i="37"/>
  <c r="D86" i="37"/>
  <c r="C86" i="37"/>
  <c r="Q85" i="37"/>
  <c r="P85" i="37"/>
  <c r="O85" i="37"/>
  <c r="N85" i="37"/>
  <c r="M85" i="37"/>
  <c r="L85" i="37"/>
  <c r="K85" i="37"/>
  <c r="J85" i="37"/>
  <c r="I85" i="37"/>
  <c r="H85" i="37"/>
  <c r="G85" i="37"/>
  <c r="F85" i="37"/>
  <c r="E85" i="37"/>
  <c r="D85" i="37"/>
  <c r="C85" i="37"/>
  <c r="Q83" i="37"/>
  <c r="P83" i="37"/>
  <c r="O83" i="37"/>
  <c r="N83" i="37"/>
  <c r="M83" i="37"/>
  <c r="L83" i="37"/>
  <c r="K83" i="37"/>
  <c r="J83" i="37"/>
  <c r="I83" i="37"/>
  <c r="H83" i="37"/>
  <c r="G83" i="37"/>
  <c r="F83" i="37"/>
  <c r="E83" i="37"/>
  <c r="D83" i="37"/>
  <c r="C83" i="37"/>
  <c r="C82" i="37"/>
  <c r="C84" i="37" s="1"/>
  <c r="Q78" i="37"/>
  <c r="O78" i="37"/>
  <c r="M78" i="37"/>
  <c r="K78" i="37"/>
  <c r="I78" i="37"/>
  <c r="G78" i="37"/>
  <c r="E78" i="37"/>
  <c r="C78" i="37"/>
  <c r="Q76" i="37"/>
  <c r="P76" i="37"/>
  <c r="P78" i="37" s="1"/>
  <c r="O76" i="37"/>
  <c r="N76" i="37"/>
  <c r="N78" i="37" s="1"/>
  <c r="M76" i="37"/>
  <c r="L76" i="37"/>
  <c r="L78" i="37" s="1"/>
  <c r="K76" i="37"/>
  <c r="J76" i="37"/>
  <c r="J78" i="37" s="1"/>
  <c r="I76" i="37"/>
  <c r="H76" i="37"/>
  <c r="H78" i="37" s="1"/>
  <c r="G76" i="37"/>
  <c r="F76" i="37"/>
  <c r="F78" i="37" s="1"/>
  <c r="E76" i="37"/>
  <c r="D76" i="37"/>
  <c r="D78" i="37" s="1"/>
  <c r="P72" i="37"/>
  <c r="N72" i="37"/>
  <c r="L72" i="37"/>
  <c r="J72" i="37"/>
  <c r="H72" i="37"/>
  <c r="F72" i="37"/>
  <c r="D72" i="37"/>
  <c r="C72" i="37"/>
  <c r="Q70" i="37"/>
  <c r="Q72" i="37" s="1"/>
  <c r="P70" i="37"/>
  <c r="O70" i="37"/>
  <c r="O72" i="37" s="1"/>
  <c r="N70" i="37"/>
  <c r="M70" i="37"/>
  <c r="M72" i="37" s="1"/>
  <c r="L70" i="37"/>
  <c r="K70" i="37"/>
  <c r="K72" i="37" s="1"/>
  <c r="J70" i="37"/>
  <c r="I70" i="37"/>
  <c r="I72" i="37" s="1"/>
  <c r="H70" i="37"/>
  <c r="G70" i="37"/>
  <c r="G72" i="37" s="1"/>
  <c r="F70" i="37"/>
  <c r="E70" i="37"/>
  <c r="E72" i="37" s="1"/>
  <c r="D70" i="37"/>
  <c r="Q66" i="37"/>
  <c r="O66" i="37"/>
  <c r="M66" i="37"/>
  <c r="K66" i="37"/>
  <c r="I66" i="37"/>
  <c r="G66" i="37"/>
  <c r="E66" i="37"/>
  <c r="C66" i="37"/>
  <c r="Q64" i="37"/>
  <c r="P64" i="37"/>
  <c r="P66" i="37" s="1"/>
  <c r="O64" i="37"/>
  <c r="N64" i="37"/>
  <c r="N66" i="37" s="1"/>
  <c r="M64" i="37"/>
  <c r="L64" i="37"/>
  <c r="L66" i="37" s="1"/>
  <c r="K64" i="37"/>
  <c r="J64" i="37"/>
  <c r="J66" i="37" s="1"/>
  <c r="I64" i="37"/>
  <c r="H64" i="37"/>
  <c r="H66" i="37" s="1"/>
  <c r="G64" i="37"/>
  <c r="F64" i="37"/>
  <c r="F66" i="37" s="1"/>
  <c r="E64" i="37"/>
  <c r="D64" i="37"/>
  <c r="D66" i="37" s="1"/>
  <c r="P60" i="37"/>
  <c r="N60" i="37"/>
  <c r="L60" i="37"/>
  <c r="J60" i="37"/>
  <c r="H60" i="37"/>
  <c r="F60" i="37"/>
  <c r="D60" i="37"/>
  <c r="C60" i="37"/>
  <c r="Q58" i="37"/>
  <c r="Q82" i="37" s="1"/>
  <c r="Q84" i="37" s="1"/>
  <c r="P58" i="37"/>
  <c r="P82" i="37" s="1"/>
  <c r="P84" i="37" s="1"/>
  <c r="O58" i="37"/>
  <c r="O82" i="37" s="1"/>
  <c r="O84" i="37" s="1"/>
  <c r="N58" i="37"/>
  <c r="N82" i="37" s="1"/>
  <c r="N84" i="37" s="1"/>
  <c r="M58" i="37"/>
  <c r="M82" i="37" s="1"/>
  <c r="M84" i="37" s="1"/>
  <c r="L58" i="37"/>
  <c r="L82" i="37" s="1"/>
  <c r="L84" i="37" s="1"/>
  <c r="K58" i="37"/>
  <c r="K82" i="37" s="1"/>
  <c r="K84" i="37" s="1"/>
  <c r="J58" i="37"/>
  <c r="J82" i="37" s="1"/>
  <c r="J84" i="37" s="1"/>
  <c r="I58" i="37"/>
  <c r="I82" i="37" s="1"/>
  <c r="I84" i="37" s="1"/>
  <c r="H58" i="37"/>
  <c r="H82" i="37" s="1"/>
  <c r="H84" i="37" s="1"/>
  <c r="G58" i="37"/>
  <c r="G82" i="37" s="1"/>
  <c r="G84" i="37" s="1"/>
  <c r="F58" i="37"/>
  <c r="F82" i="37" s="1"/>
  <c r="F84" i="37" s="1"/>
  <c r="E58" i="37"/>
  <c r="E82" i="37" s="1"/>
  <c r="E84" i="37" s="1"/>
  <c r="D58" i="37"/>
  <c r="D82" i="37" s="1"/>
  <c r="D84" i="37" s="1"/>
  <c r="Q54" i="37"/>
  <c r="P54" i="37"/>
  <c r="O54" i="37"/>
  <c r="N54" i="37"/>
  <c r="M54" i="37"/>
  <c r="L54" i="37"/>
  <c r="K54" i="37"/>
  <c r="J54" i="37"/>
  <c r="I54" i="37"/>
  <c r="H54" i="37"/>
  <c r="G54" i="37"/>
  <c r="F54" i="37"/>
  <c r="E54" i="37"/>
  <c r="D54" i="37"/>
  <c r="C54" i="37"/>
  <c r="Q53" i="37"/>
  <c r="P53" i="37"/>
  <c r="O53" i="37"/>
  <c r="N53" i="37"/>
  <c r="M53" i="37"/>
  <c r="L53" i="37"/>
  <c r="K53" i="37"/>
  <c r="J53" i="37"/>
  <c r="I53" i="37"/>
  <c r="H53" i="37"/>
  <c r="G53" i="37"/>
  <c r="F53" i="37"/>
  <c r="E53" i="37"/>
  <c r="D53" i="37"/>
  <c r="C53" i="37"/>
  <c r="Q51" i="37"/>
  <c r="P51" i="37"/>
  <c r="O51" i="37"/>
  <c r="N51" i="37"/>
  <c r="M51" i="37"/>
  <c r="L51" i="37"/>
  <c r="K51" i="37"/>
  <c r="J51" i="37"/>
  <c r="I51" i="37"/>
  <c r="H51" i="37"/>
  <c r="G51" i="37"/>
  <c r="F51" i="37"/>
  <c r="E51" i="37"/>
  <c r="D51" i="37"/>
  <c r="C51" i="37"/>
  <c r="C50" i="37"/>
  <c r="C52" i="37" s="1"/>
  <c r="P46" i="37"/>
  <c r="N46" i="37"/>
  <c r="L46" i="37"/>
  <c r="J46" i="37"/>
  <c r="H46" i="37"/>
  <c r="F46" i="37"/>
  <c r="D46" i="37"/>
  <c r="C46" i="37"/>
  <c r="Q44" i="37"/>
  <c r="Q46" i="37" s="1"/>
  <c r="P44" i="37"/>
  <c r="O44" i="37"/>
  <c r="O46" i="37" s="1"/>
  <c r="N44" i="37"/>
  <c r="M44" i="37"/>
  <c r="M46" i="37" s="1"/>
  <c r="L44" i="37"/>
  <c r="K44" i="37"/>
  <c r="K46" i="37" s="1"/>
  <c r="J44" i="37"/>
  <c r="I44" i="37"/>
  <c r="I46" i="37" s="1"/>
  <c r="H44" i="37"/>
  <c r="G44" i="37"/>
  <c r="G46" i="37" s="1"/>
  <c r="F44" i="37"/>
  <c r="E44" i="37"/>
  <c r="E46" i="37" s="1"/>
  <c r="D44" i="37"/>
  <c r="Q40" i="37"/>
  <c r="O40" i="37"/>
  <c r="M40" i="37"/>
  <c r="K40" i="37"/>
  <c r="I40" i="37"/>
  <c r="G40" i="37"/>
  <c r="E40" i="37"/>
  <c r="C40" i="37"/>
  <c r="Q38" i="37"/>
  <c r="P38" i="37"/>
  <c r="P40" i="37" s="1"/>
  <c r="O38" i="37"/>
  <c r="N38" i="37"/>
  <c r="N40" i="37" s="1"/>
  <c r="M38" i="37"/>
  <c r="L38" i="37"/>
  <c r="L40" i="37" s="1"/>
  <c r="K38" i="37"/>
  <c r="J38" i="37"/>
  <c r="J40" i="37" s="1"/>
  <c r="I38" i="37"/>
  <c r="H38" i="37"/>
  <c r="H40" i="37" s="1"/>
  <c r="G38" i="37"/>
  <c r="F38" i="37"/>
  <c r="F40" i="37" s="1"/>
  <c r="E38" i="37"/>
  <c r="D38" i="37"/>
  <c r="D40" i="37" s="1"/>
  <c r="P34" i="37"/>
  <c r="L34" i="37"/>
  <c r="H34" i="37"/>
  <c r="D34" i="37"/>
  <c r="C34" i="37"/>
  <c r="Q32" i="37"/>
  <c r="Q34" i="37" s="1"/>
  <c r="P32" i="37"/>
  <c r="O32" i="37"/>
  <c r="O34" i="37" s="1"/>
  <c r="N32" i="37"/>
  <c r="N34" i="37" s="1"/>
  <c r="M32" i="37"/>
  <c r="M34" i="37" s="1"/>
  <c r="L32" i="37"/>
  <c r="K32" i="37"/>
  <c r="K34" i="37" s="1"/>
  <c r="J32" i="37"/>
  <c r="J34" i="37" s="1"/>
  <c r="I32" i="37"/>
  <c r="I34" i="37" s="1"/>
  <c r="H32" i="37"/>
  <c r="G32" i="37"/>
  <c r="G34" i="37" s="1"/>
  <c r="F32" i="37"/>
  <c r="F34" i="37" s="1"/>
  <c r="E32" i="37"/>
  <c r="E34" i="37" s="1"/>
  <c r="D32" i="37"/>
  <c r="Q28" i="37"/>
  <c r="O28" i="37"/>
  <c r="M28" i="37"/>
  <c r="K28" i="37"/>
  <c r="I28" i="37"/>
  <c r="G28" i="37"/>
  <c r="E28" i="37"/>
  <c r="C28" i="37"/>
  <c r="Q26" i="37"/>
  <c r="Q50" i="37" s="1"/>
  <c r="Q52" i="37" s="1"/>
  <c r="P26" i="37"/>
  <c r="P50" i="37" s="1"/>
  <c r="P52" i="37" s="1"/>
  <c r="O26" i="37"/>
  <c r="O50" i="37" s="1"/>
  <c r="O52" i="37" s="1"/>
  <c r="N26" i="37"/>
  <c r="N50" i="37" s="1"/>
  <c r="N52" i="37" s="1"/>
  <c r="M26" i="37"/>
  <c r="M50" i="37" s="1"/>
  <c r="M52" i="37" s="1"/>
  <c r="L26" i="37"/>
  <c r="L50" i="37" s="1"/>
  <c r="L52" i="37" s="1"/>
  <c r="K26" i="37"/>
  <c r="K50" i="37" s="1"/>
  <c r="K52" i="37" s="1"/>
  <c r="J26" i="37"/>
  <c r="J50" i="37" s="1"/>
  <c r="J52" i="37" s="1"/>
  <c r="I26" i="37"/>
  <c r="I50" i="37" s="1"/>
  <c r="I52" i="37" s="1"/>
  <c r="H26" i="37"/>
  <c r="H50" i="37" s="1"/>
  <c r="H52" i="37" s="1"/>
  <c r="G26" i="37"/>
  <c r="G50" i="37" s="1"/>
  <c r="G52" i="37" s="1"/>
  <c r="F26" i="37"/>
  <c r="F50" i="37" s="1"/>
  <c r="F52" i="37" s="1"/>
  <c r="E26" i="37"/>
  <c r="E50" i="37" s="1"/>
  <c r="E52" i="37" s="1"/>
  <c r="D26" i="37"/>
  <c r="D50" i="37" s="1"/>
  <c r="D52" i="37" s="1"/>
  <c r="M22" i="37" a="1"/>
  <c r="P22" i="37" s="1"/>
  <c r="L22" i="37"/>
  <c r="K22" i="37"/>
  <c r="J22" i="37"/>
  <c r="I22" i="37"/>
  <c r="H22" i="37"/>
  <c r="C22" i="37" a="1"/>
  <c r="F22" i="37" s="1"/>
  <c r="B3" i="37"/>
  <c r="B2" i="37"/>
  <c r="B1" i="37"/>
  <c r="C22" i="37" l="1"/>
  <c r="G22" i="37"/>
  <c r="I21" i="10"/>
  <c r="I24" i="10" s="1"/>
  <c r="G21" i="10"/>
  <c r="G24" i="10" s="1"/>
  <c r="J21" i="10"/>
  <c r="J24" i="10" s="1"/>
  <c r="H21" i="10"/>
  <c r="H24" i="10" s="1"/>
  <c r="F21" i="10"/>
  <c r="F24" i="10" s="1"/>
  <c r="E21" i="10"/>
  <c r="E24" i="10" s="1"/>
  <c r="E22" i="37"/>
  <c r="D22" i="37"/>
  <c r="M22" i="37"/>
  <c r="O22" i="37"/>
  <c r="Q22" i="37"/>
  <c r="D28" i="37"/>
  <c r="F28" i="37"/>
  <c r="H28" i="37"/>
  <c r="J28" i="37"/>
  <c r="L28" i="37"/>
  <c r="N28" i="37"/>
  <c r="P28" i="37"/>
  <c r="N22" i="37"/>
  <c r="E60" i="37"/>
  <c r="G60" i="37"/>
  <c r="I60" i="37"/>
  <c r="K60" i="37"/>
  <c r="M60" i="37"/>
  <c r="O60" i="37"/>
  <c r="Q60" i="37"/>
  <c r="F27" i="20" l="1"/>
  <c r="F28" i="20" s="1"/>
  <c r="G27" i="20"/>
  <c r="G28" i="20" s="1"/>
  <c r="H27" i="20"/>
  <c r="H28" i="20" s="1"/>
  <c r="I27" i="20"/>
  <c r="I28" i="20" s="1"/>
  <c r="E27" i="20"/>
  <c r="E28" i="20" s="1"/>
  <c r="J27" i="20" l="1"/>
  <c r="J28" i="20"/>
  <c r="F141" i="35" l="1"/>
  <c r="E141" i="35"/>
  <c r="F140" i="35"/>
  <c r="E140" i="35"/>
  <c r="F139" i="35"/>
  <c r="E139" i="35"/>
  <c r="F138" i="35"/>
  <c r="E138" i="35"/>
  <c r="F137" i="35"/>
  <c r="E137" i="35"/>
  <c r="F136" i="35"/>
  <c r="E136" i="35"/>
  <c r="F135" i="35"/>
  <c r="E135" i="35"/>
  <c r="F134" i="35"/>
  <c r="E134" i="35"/>
  <c r="F133" i="35"/>
  <c r="E133" i="35"/>
  <c r="F132" i="35"/>
  <c r="E132" i="35"/>
  <c r="F131" i="35"/>
  <c r="E131" i="35"/>
  <c r="F130" i="35"/>
  <c r="E130" i="35"/>
  <c r="F129" i="35"/>
  <c r="E129" i="35"/>
  <c r="F128" i="35"/>
  <c r="E128" i="35"/>
  <c r="F127" i="35"/>
  <c r="E127" i="35"/>
  <c r="F126" i="35"/>
  <c r="E126" i="35"/>
  <c r="F125" i="35"/>
  <c r="E125" i="35"/>
  <c r="F124" i="35"/>
  <c r="E124" i="35"/>
  <c r="F123" i="35"/>
  <c r="E123" i="35"/>
  <c r="F122" i="35"/>
  <c r="E122" i="35"/>
  <c r="F121" i="35"/>
  <c r="E121" i="35"/>
  <c r="F120" i="35"/>
  <c r="E120" i="35"/>
  <c r="F119" i="35"/>
  <c r="E119" i="35"/>
  <c r="F118" i="35"/>
  <c r="E118" i="35"/>
  <c r="F117" i="35"/>
  <c r="E117" i="35"/>
  <c r="F116" i="35"/>
  <c r="E116" i="35"/>
  <c r="F115" i="35"/>
  <c r="E115" i="35"/>
  <c r="F114" i="35"/>
  <c r="E114" i="35"/>
  <c r="F113" i="35"/>
  <c r="E113" i="35"/>
  <c r="F112" i="35"/>
  <c r="E112" i="35"/>
  <c r="F111" i="35"/>
  <c r="E111" i="35"/>
  <c r="F110" i="35"/>
  <c r="E110" i="35"/>
  <c r="F109" i="35"/>
  <c r="E109" i="35"/>
  <c r="F108" i="35"/>
  <c r="E108" i="35"/>
  <c r="F107" i="35"/>
  <c r="E107" i="35"/>
  <c r="F106" i="35"/>
  <c r="E106" i="35"/>
  <c r="F105" i="35"/>
  <c r="E105" i="35"/>
  <c r="F104" i="35"/>
  <c r="E104" i="35"/>
  <c r="F103" i="35"/>
  <c r="E103" i="35"/>
  <c r="F102" i="35"/>
  <c r="E102" i="35"/>
  <c r="F101" i="35"/>
  <c r="E101" i="35"/>
  <c r="F100" i="35"/>
  <c r="E100" i="35"/>
  <c r="F99" i="35"/>
  <c r="E99" i="35"/>
  <c r="F98" i="35"/>
  <c r="E98" i="35"/>
  <c r="F97" i="35"/>
  <c r="E97" i="35"/>
  <c r="F96" i="35"/>
  <c r="E96" i="35"/>
  <c r="F95" i="35"/>
  <c r="E95" i="35"/>
  <c r="F94" i="35"/>
  <c r="E94" i="35"/>
  <c r="F93" i="35"/>
  <c r="E93" i="35"/>
  <c r="F92" i="35"/>
  <c r="E92" i="35"/>
  <c r="F91" i="35"/>
  <c r="E91" i="35"/>
  <c r="F90" i="35"/>
  <c r="E90" i="35"/>
  <c r="F89" i="35"/>
  <c r="E89" i="35"/>
  <c r="F88" i="35"/>
  <c r="E88" i="35"/>
  <c r="F87" i="35"/>
  <c r="E87" i="35"/>
  <c r="F86" i="35"/>
  <c r="E86" i="35"/>
  <c r="F85" i="35"/>
  <c r="E85" i="35"/>
  <c r="F84" i="35"/>
  <c r="E84" i="35"/>
  <c r="F83" i="35"/>
  <c r="E83" i="35"/>
  <c r="F82" i="35"/>
  <c r="E82" i="35"/>
  <c r="F81" i="35"/>
  <c r="E81" i="35"/>
  <c r="F80" i="35"/>
  <c r="E80" i="35"/>
  <c r="F79" i="35"/>
  <c r="E79" i="35"/>
  <c r="F78" i="35"/>
  <c r="E78" i="35"/>
  <c r="F77" i="35"/>
  <c r="E77" i="35"/>
  <c r="F76" i="35"/>
  <c r="E76" i="35"/>
  <c r="F75" i="35"/>
  <c r="E75" i="35"/>
  <c r="F74" i="35"/>
  <c r="E74" i="35"/>
  <c r="F73" i="35"/>
  <c r="E73" i="35"/>
  <c r="F72" i="35"/>
  <c r="E72" i="35"/>
  <c r="F71" i="35"/>
  <c r="E71" i="35"/>
  <c r="F70" i="35"/>
  <c r="E70" i="35"/>
  <c r="F69" i="35"/>
  <c r="E69" i="35"/>
  <c r="F68" i="35"/>
  <c r="E68" i="35"/>
  <c r="F67" i="35"/>
  <c r="E67" i="35"/>
  <c r="F66" i="35"/>
  <c r="E66" i="35"/>
  <c r="F65" i="35"/>
  <c r="E65" i="35"/>
  <c r="F64" i="35"/>
  <c r="E64" i="35"/>
  <c r="F63" i="35"/>
  <c r="E63" i="35"/>
  <c r="F62" i="35"/>
  <c r="E62" i="35"/>
  <c r="F61" i="35"/>
  <c r="E61" i="35"/>
  <c r="F60" i="35"/>
  <c r="E60" i="35"/>
  <c r="F59" i="35"/>
  <c r="E59" i="35"/>
  <c r="F58" i="35"/>
  <c r="E58" i="35"/>
  <c r="F57" i="35"/>
  <c r="E57" i="35"/>
  <c r="F56" i="35"/>
  <c r="E56" i="35"/>
  <c r="F55" i="35"/>
  <c r="E55" i="35"/>
  <c r="F54" i="35"/>
  <c r="E54" i="35"/>
  <c r="F53" i="35"/>
  <c r="E53" i="35"/>
  <c r="F52" i="35"/>
  <c r="E52" i="35"/>
  <c r="F51" i="35"/>
  <c r="E51" i="35"/>
  <c r="F50" i="35"/>
  <c r="E50" i="35"/>
  <c r="F49" i="35"/>
  <c r="E49" i="35"/>
  <c r="F48" i="35"/>
  <c r="E48" i="35"/>
  <c r="F47" i="35"/>
  <c r="E47" i="35"/>
  <c r="F46" i="35"/>
  <c r="E46" i="35"/>
  <c r="F45" i="35"/>
  <c r="E45" i="35"/>
  <c r="F44" i="35"/>
  <c r="E44" i="35"/>
  <c r="F43" i="35"/>
  <c r="E43" i="35"/>
  <c r="F42" i="35"/>
  <c r="E42" i="35"/>
  <c r="F41" i="35"/>
  <c r="E41" i="35"/>
  <c r="F40" i="35"/>
  <c r="E40" i="35"/>
  <c r="F39" i="35"/>
  <c r="E39" i="35"/>
  <c r="F38" i="35"/>
  <c r="E38" i="35"/>
  <c r="F37" i="35"/>
  <c r="E37" i="35"/>
  <c r="F36" i="35"/>
  <c r="E36" i="35"/>
  <c r="F35" i="35"/>
  <c r="E35" i="35"/>
  <c r="F34" i="35"/>
  <c r="E34" i="35"/>
  <c r="F33" i="35"/>
  <c r="E33" i="35"/>
  <c r="F32" i="35"/>
  <c r="E32" i="35"/>
  <c r="F31" i="35"/>
  <c r="E31" i="35"/>
  <c r="F30" i="35"/>
  <c r="E30" i="35"/>
  <c r="F29" i="35"/>
  <c r="E29" i="35"/>
  <c r="F28" i="35"/>
  <c r="E28" i="35"/>
  <c r="F27" i="35"/>
  <c r="E27" i="35"/>
  <c r="E26" i="35"/>
  <c r="E25" i="35"/>
  <c r="E24" i="35"/>
  <c r="H29" i="33"/>
  <c r="H30" i="33"/>
  <c r="H31" i="33"/>
  <c r="H32" i="33"/>
  <c r="H33" i="33"/>
  <c r="H34" i="33"/>
  <c r="H35" i="33"/>
  <c r="H36" i="33"/>
  <c r="H37" i="33"/>
  <c r="H38" i="33"/>
  <c r="H39" i="33"/>
  <c r="H40" i="33"/>
  <c r="H41" i="33"/>
  <c r="H42" i="33"/>
  <c r="H43" i="33"/>
  <c r="H44" i="33"/>
  <c r="D46" i="33" l="1"/>
  <c r="L47" i="33" s="1"/>
  <c r="C45" i="33"/>
  <c r="C46" i="33" s="1"/>
  <c r="C47" i="33" s="1"/>
  <c r="C48" i="33" s="1"/>
  <c r="C49" i="33" s="1"/>
  <c r="C50" i="33" s="1"/>
  <c r="C51" i="33" s="1"/>
  <c r="C52" i="33" s="1"/>
  <c r="C53" i="33" s="1"/>
  <c r="C54" i="33" s="1"/>
  <c r="C55" i="33" s="1"/>
  <c r="C56" i="33" s="1"/>
  <c r="I44" i="33"/>
  <c r="K43" i="33"/>
  <c r="J43" i="33"/>
  <c r="I43" i="33"/>
  <c r="K42" i="33"/>
  <c r="J42" i="33"/>
  <c r="I42" i="33"/>
  <c r="K41" i="33"/>
  <c r="J41" i="33"/>
  <c r="I41" i="33"/>
  <c r="K40" i="33"/>
  <c r="J40" i="33"/>
  <c r="I40" i="33"/>
  <c r="K39" i="33"/>
  <c r="J39" i="33"/>
  <c r="I39" i="33"/>
  <c r="K38" i="33"/>
  <c r="J38" i="33"/>
  <c r="I38" i="33"/>
  <c r="K37" i="33"/>
  <c r="J37" i="33"/>
  <c r="I37" i="33"/>
  <c r="K36" i="33"/>
  <c r="J36" i="33"/>
  <c r="I36" i="33"/>
  <c r="B36" i="33"/>
  <c r="B37" i="33" s="1"/>
  <c r="B38" i="33" s="1"/>
  <c r="K35" i="33"/>
  <c r="J35" i="33"/>
  <c r="I35" i="33"/>
  <c r="K34" i="33"/>
  <c r="J34" i="33"/>
  <c r="I34" i="33"/>
  <c r="K33" i="33"/>
  <c r="J33" i="33"/>
  <c r="I33" i="33"/>
  <c r="K32" i="33"/>
  <c r="J32" i="33"/>
  <c r="I32" i="33"/>
  <c r="K31" i="33"/>
  <c r="J31" i="33"/>
  <c r="I31" i="33"/>
  <c r="K30" i="33"/>
  <c r="J30" i="33"/>
  <c r="I30" i="33"/>
  <c r="K29" i="33"/>
  <c r="J29" i="33"/>
  <c r="I29" i="33"/>
  <c r="K28" i="33"/>
  <c r="J28" i="33"/>
  <c r="I28" i="33"/>
  <c r="H28" i="33"/>
  <c r="K27" i="33"/>
  <c r="J27" i="33"/>
  <c r="I27" i="33"/>
  <c r="H27" i="33"/>
  <c r="K26" i="33"/>
  <c r="J26" i="33"/>
  <c r="I26" i="33"/>
  <c r="H26" i="33"/>
  <c r="K25" i="33"/>
  <c r="J25" i="33"/>
  <c r="I25" i="33"/>
  <c r="H25" i="33"/>
  <c r="K24" i="33"/>
  <c r="J24" i="33"/>
  <c r="I24" i="33"/>
  <c r="H24" i="33"/>
  <c r="K23" i="33"/>
  <c r="J23" i="33"/>
  <c r="I23" i="33"/>
  <c r="H23" i="33"/>
  <c r="K22" i="33"/>
  <c r="J22" i="33"/>
  <c r="I22" i="33"/>
  <c r="H22" i="33"/>
  <c r="K21" i="33"/>
  <c r="J21" i="33"/>
  <c r="I21" i="33"/>
  <c r="H21" i="33"/>
  <c r="K20" i="33"/>
  <c r="J20" i="33"/>
  <c r="I20" i="33"/>
  <c r="H20" i="33"/>
  <c r="K19" i="33"/>
  <c r="J19" i="33"/>
  <c r="I19" i="33"/>
  <c r="H19" i="33"/>
  <c r="K18" i="33"/>
  <c r="J18" i="33"/>
  <c r="I18" i="33"/>
  <c r="H18" i="33"/>
  <c r="K17" i="33"/>
  <c r="J17" i="33"/>
  <c r="I17" i="33"/>
  <c r="H17" i="33"/>
  <c r="K16" i="33"/>
  <c r="J16" i="33"/>
  <c r="P45" i="33" l="1"/>
  <c r="N45" i="33"/>
  <c r="Q45" i="33"/>
  <c r="O45" i="33"/>
  <c r="M45" i="33"/>
  <c r="D47" i="33"/>
  <c r="D48" i="33" s="1"/>
  <c r="D49" i="33" s="1"/>
  <c r="D50" i="33" s="1"/>
  <c r="D51" i="33" s="1"/>
  <c r="D52" i="33" s="1"/>
  <c r="D53" i="33" s="1"/>
  <c r="D54" i="33" s="1"/>
  <c r="D55" i="33" s="1"/>
  <c r="D56" i="33" s="1"/>
  <c r="D7" i="14" l="1"/>
  <c r="D29" i="29"/>
  <c r="D28" i="29"/>
  <c r="D17" i="29"/>
  <c r="D7" i="13" s="1"/>
  <c r="D11" i="29"/>
  <c r="D7" i="12" s="1"/>
  <c r="D30" i="29" l="1"/>
  <c r="F8" i="27"/>
  <c r="D31" i="29" l="1"/>
  <c r="F10" i="27"/>
  <c r="G8" i="27"/>
  <c r="H8" i="27" s="1"/>
  <c r="I8" i="27" s="1"/>
  <c r="I10" i="27" s="1"/>
  <c r="G10" i="27" l="1"/>
  <c r="H10" i="27"/>
  <c r="J8" i="27"/>
  <c r="J10" i="27" s="1"/>
  <c r="J23" i="20" l="1"/>
  <c r="K10" i="27"/>
  <c r="E18" i="25" l="1"/>
  <c r="F18" i="25"/>
  <c r="E19" i="25"/>
  <c r="F19" i="25"/>
  <c r="E20" i="25"/>
  <c r="F20" i="25"/>
  <c r="E21" i="25"/>
  <c r="F21" i="25"/>
  <c r="E22" i="25"/>
  <c r="F22" i="25"/>
  <c r="E23" i="25"/>
  <c r="F23" i="25"/>
  <c r="E24" i="25" l="1"/>
  <c r="F24" i="25"/>
  <c r="K23" i="25" l="1"/>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7" i="22" l="1"/>
  <c r="K24" i="25" l="1"/>
  <c r="J24" i="25"/>
  <c r="I24" i="25"/>
  <c r="H24" i="25"/>
  <c r="G24" i="25"/>
  <c r="E24" i="20"/>
  <c r="L24" i="25" l="1"/>
  <c r="F10" i="24"/>
  <c r="G10" i="24"/>
  <c r="H10" i="24"/>
  <c r="I10" i="24"/>
  <c r="J10" i="24"/>
  <c r="K9" i="24"/>
  <c r="I21" i="20" l="1"/>
  <c r="J11" i="24"/>
  <c r="G21" i="20"/>
  <c r="H11" i="24"/>
  <c r="E21" i="20"/>
  <c r="F11" i="24"/>
  <c r="H21" i="20"/>
  <c r="I11" i="24"/>
  <c r="F21" i="20"/>
  <c r="G11" i="24"/>
  <c r="G24" i="20"/>
  <c r="F24" i="20"/>
  <c r="J22" i="20"/>
  <c r="H24" i="20"/>
  <c r="K11" i="24" l="1"/>
  <c r="I24" i="20"/>
  <c r="K10" i="24"/>
  <c r="F10" i="10" l="1"/>
  <c r="F16" i="10" s="1"/>
  <c r="F30" i="10" s="1"/>
  <c r="G10" i="10"/>
  <c r="G16" i="10" s="1"/>
  <c r="G30" i="10" s="1"/>
  <c r="H10" i="10"/>
  <c r="H16" i="10" s="1"/>
  <c r="H30" i="10" s="1"/>
  <c r="I10" i="10"/>
  <c r="I16" i="10" s="1"/>
  <c r="I30" i="10" s="1"/>
  <c r="J10" i="10"/>
  <c r="J16" i="10" s="1"/>
  <c r="J30" i="10" s="1"/>
  <c r="E10" i="10"/>
  <c r="E16" i="10" s="1"/>
  <c r="E30" i="10" s="1"/>
  <c r="G8" i="22"/>
  <c r="H8" i="22"/>
  <c r="I8" i="22"/>
  <c r="J8" i="22"/>
  <c r="F8" i="22"/>
  <c r="J34" i="10" l="1"/>
  <c r="G34" i="10"/>
  <c r="E34" i="10"/>
  <c r="I34" i="10"/>
  <c r="H34" i="10"/>
  <c r="F34" i="10"/>
  <c r="K9" i="22"/>
  <c r="K4" i="15" l="1"/>
  <c r="J4" i="15"/>
  <c r="I4" i="15"/>
  <c r="H4" i="15"/>
  <c r="G4" i="15"/>
  <c r="F4" i="15"/>
  <c r="E4" i="15"/>
  <c r="D4" i="15"/>
  <c r="B15" i="20"/>
  <c r="B16" i="20"/>
  <c r="B14" i="20"/>
  <c r="J21" i="20" l="1"/>
  <c r="C10" i="15" l="1"/>
  <c r="D8" i="12" l="1"/>
  <c r="K4" i="14" l="1"/>
  <c r="J4" i="14"/>
  <c r="I4" i="14"/>
  <c r="H4" i="14"/>
  <c r="G4" i="14"/>
  <c r="F4" i="14"/>
  <c r="E4" i="14"/>
  <c r="D4" i="14"/>
  <c r="E4" i="13"/>
  <c r="F4" i="13"/>
  <c r="G4" i="13"/>
  <c r="H4" i="13"/>
  <c r="I4" i="13"/>
  <c r="J4" i="13"/>
  <c r="K4" i="13"/>
  <c r="D4" i="13"/>
  <c r="E33" i="10"/>
  <c r="F33" i="10"/>
  <c r="G33" i="10"/>
  <c r="H33" i="10"/>
  <c r="I33" i="10"/>
  <c r="J33" i="10"/>
  <c r="C10" i="14" l="1"/>
  <c r="D9" i="14"/>
  <c r="D9" i="13"/>
  <c r="E35" i="10"/>
  <c r="J35" i="10"/>
  <c r="F35" i="10"/>
  <c r="I35" i="10"/>
  <c r="G35" i="10"/>
  <c r="H35" i="10"/>
  <c r="D8" i="14"/>
  <c r="D8" i="13"/>
  <c r="I9" i="14" l="1"/>
  <c r="H9" i="13"/>
  <c r="C10" i="13"/>
  <c r="E9" i="14"/>
  <c r="J9" i="14"/>
  <c r="G9" i="14"/>
  <c r="H9" i="14"/>
  <c r="F9" i="14"/>
  <c r="F9" i="13"/>
  <c r="I9" i="13"/>
  <c r="J9" i="13"/>
  <c r="G9" i="13"/>
  <c r="D10" i="14"/>
  <c r="I8" i="14"/>
  <c r="E8" i="14"/>
  <c r="H8" i="14"/>
  <c r="G8" i="14"/>
  <c r="J8" i="14"/>
  <c r="F8" i="14"/>
  <c r="E9" i="13"/>
  <c r="I8" i="13"/>
  <c r="E8" i="13"/>
  <c r="D10" i="13"/>
  <c r="D12" i="13" s="1"/>
  <c r="C15" i="20" s="1"/>
  <c r="H8" i="13"/>
  <c r="G8" i="13"/>
  <c r="J8" i="13"/>
  <c r="F8" i="13"/>
  <c r="C9" i="20" l="1"/>
  <c r="D12" i="14"/>
  <c r="C16" i="20" s="1"/>
  <c r="C8" i="20"/>
  <c r="K9" i="14"/>
  <c r="K9" i="13"/>
  <c r="G10" i="13"/>
  <c r="G12" i="13" s="1"/>
  <c r="F15" i="20" s="1"/>
  <c r="I10" i="13"/>
  <c r="I12" i="13" s="1"/>
  <c r="H15" i="20" s="1"/>
  <c r="J10" i="14"/>
  <c r="J12" i="14" s="1"/>
  <c r="I16" i="20" s="1"/>
  <c r="I10" i="14"/>
  <c r="I12" i="14" s="1"/>
  <c r="H16" i="20" s="1"/>
  <c r="H10" i="13"/>
  <c r="H12" i="13" s="1"/>
  <c r="G15" i="20" s="1"/>
  <c r="G10" i="14"/>
  <c r="G12" i="14" s="1"/>
  <c r="F16" i="20" s="1"/>
  <c r="H10" i="14"/>
  <c r="H12" i="14" s="1"/>
  <c r="G16" i="20" s="1"/>
  <c r="J10" i="13"/>
  <c r="J12" i="13" s="1"/>
  <c r="I15" i="20" s="1"/>
  <c r="E10" i="14"/>
  <c r="E12" i="14" s="1"/>
  <c r="D16" i="20" s="1"/>
  <c r="F10" i="14"/>
  <c r="F12" i="14" s="1"/>
  <c r="K8" i="14"/>
  <c r="F10" i="13"/>
  <c r="F12" i="13" s="1"/>
  <c r="K8" i="13"/>
  <c r="E10" i="13"/>
  <c r="E12" i="13" s="1"/>
  <c r="D15" i="20" s="1"/>
  <c r="E16" i="20" l="1"/>
  <c r="K12" i="14"/>
  <c r="E15" i="20"/>
  <c r="K12" i="13"/>
  <c r="E8" i="20"/>
  <c r="H8" i="20"/>
  <c r="D8" i="20"/>
  <c r="G8" i="20"/>
  <c r="F8" i="20"/>
  <c r="I8" i="20"/>
  <c r="E9" i="20"/>
  <c r="G9" i="20"/>
  <c r="I9" i="20"/>
  <c r="F9" i="20"/>
  <c r="D9" i="20"/>
  <c r="H9" i="20"/>
  <c r="K10" i="14"/>
  <c r="K10" i="13"/>
  <c r="J15" i="20" l="1"/>
  <c r="J16" i="20"/>
  <c r="J8" i="20"/>
  <c r="J9" i="20"/>
  <c r="C11" i="15" l="1"/>
  <c r="C10" i="12" l="1"/>
  <c r="D9" i="12"/>
  <c r="H9" i="12" l="1"/>
  <c r="F9" i="12"/>
  <c r="I9" i="12"/>
  <c r="D10" i="12"/>
  <c r="D12" i="12" s="1"/>
  <c r="C14" i="20" s="1"/>
  <c r="G9" i="12"/>
  <c r="J9" i="12"/>
  <c r="E9" i="12"/>
  <c r="G8" i="12"/>
  <c r="E8" i="12"/>
  <c r="H8" i="12"/>
  <c r="I8" i="12"/>
  <c r="F8" i="12"/>
  <c r="J8" i="12"/>
  <c r="C18" i="20" l="1"/>
  <c r="C7" i="20"/>
  <c r="C11" i="20" s="1"/>
  <c r="E10" i="12"/>
  <c r="E12" i="12" s="1"/>
  <c r="D14" i="20" s="1"/>
  <c r="K9" i="12"/>
  <c r="F10" i="12"/>
  <c r="F12" i="12" s="1"/>
  <c r="K8" i="12"/>
  <c r="G10" i="12"/>
  <c r="G12" i="12" s="1"/>
  <c r="F14" i="20" s="1"/>
  <c r="E14" i="20" l="1"/>
  <c r="F7" i="20"/>
  <c r="D7" i="20"/>
  <c r="D11" i="20" s="1"/>
  <c r="E7" i="20"/>
  <c r="H10" i="12"/>
  <c r="H12" i="12" s="1"/>
  <c r="G14" i="20" s="1"/>
  <c r="D18" i="20" l="1"/>
  <c r="G7" i="20"/>
  <c r="I10" i="12"/>
  <c r="I12" i="12" s="1"/>
  <c r="H14" i="20" s="1"/>
  <c r="J10" i="12"/>
  <c r="J12" i="12" s="1"/>
  <c r="I14" i="20" s="1"/>
  <c r="K12" i="12" l="1"/>
  <c r="J14" i="20"/>
  <c r="I7" i="20"/>
  <c r="H7" i="20"/>
  <c r="K10" i="12"/>
  <c r="J7" i="20" l="1"/>
  <c r="K10" i="22" l="1"/>
  <c r="J24" i="20" l="1"/>
  <c r="G10" i="15" l="1"/>
  <c r="G11" i="15"/>
  <c r="I11" i="15"/>
  <c r="I10" i="15"/>
  <c r="H10" i="15"/>
  <c r="H11" i="15"/>
  <c r="J11" i="15"/>
  <c r="J10" i="15"/>
  <c r="J12" i="15" l="1"/>
  <c r="J14" i="15" s="1"/>
  <c r="I17" i="20" s="1"/>
  <c r="H12" i="15"/>
  <c r="H14" i="15" s="1"/>
  <c r="G17" i="20" s="1"/>
  <c r="I12" i="15"/>
  <c r="I14" i="15" s="1"/>
  <c r="H17" i="20" s="1"/>
  <c r="G12" i="15"/>
  <c r="G14" i="15" s="1"/>
  <c r="F17" i="20" s="1"/>
  <c r="F18" i="20" l="1"/>
  <c r="F25" i="20" s="1"/>
  <c r="H18" i="20"/>
  <c r="H25" i="20" s="1"/>
  <c r="I18" i="20"/>
  <c r="I25" i="20" s="1"/>
  <c r="G18" i="20"/>
  <c r="G25" i="20" s="1"/>
  <c r="H10" i="20"/>
  <c r="I10" i="20"/>
  <c r="F10" i="15"/>
  <c r="F11" i="15"/>
  <c r="K7" i="15"/>
  <c r="F10" i="20"/>
  <c r="G10" i="20"/>
  <c r="H31" i="20" l="1"/>
  <c r="I31" i="20"/>
  <c r="F31" i="20"/>
  <c r="F37" i="20" s="1"/>
  <c r="G31" i="20"/>
  <c r="K10" i="15"/>
  <c r="K11" i="15"/>
  <c r="H11" i="20"/>
  <c r="G11" i="20"/>
  <c r="F11" i="20"/>
  <c r="F12" i="15"/>
  <c r="F14" i="15" s="1"/>
  <c r="I11" i="20"/>
  <c r="H37" i="20" l="1"/>
  <c r="I37" i="20"/>
  <c r="G37" i="20"/>
  <c r="K14" i="15"/>
  <c r="E17" i="20"/>
  <c r="I32" i="20"/>
  <c r="I11" i="26"/>
  <c r="I13" i="26" s="1"/>
  <c r="G32" i="20"/>
  <c r="G11" i="26"/>
  <c r="G13" i="26" s="1"/>
  <c r="H32" i="20"/>
  <c r="H11" i="26"/>
  <c r="H13" i="26" s="1"/>
  <c r="F32" i="20"/>
  <c r="F11" i="26"/>
  <c r="F13" i="26" s="1"/>
  <c r="E10" i="20"/>
  <c r="K12" i="15"/>
  <c r="E11" i="20" l="1"/>
  <c r="J10" i="20"/>
  <c r="J11" i="20" s="1"/>
  <c r="E18" i="20"/>
  <c r="E25" i="20" s="1"/>
  <c r="J17" i="20"/>
  <c r="J18" i="20" s="1"/>
  <c r="E31" i="20" l="1"/>
  <c r="E37" i="20" l="1"/>
  <c r="J37" i="20" s="1"/>
  <c r="E11" i="26"/>
  <c r="E13" i="26" s="1"/>
  <c r="J25" i="20"/>
  <c r="J31" i="20" l="1"/>
  <c r="J38" i="20" s="1"/>
  <c r="E32" i="20"/>
  <c r="J11" i="26"/>
  <c r="J32" i="20" l="1"/>
  <c r="E17" i="26"/>
  <c r="E20" i="26"/>
  <c r="E21" i="26"/>
  <c r="E18" i="26"/>
  <c r="E22" i="26"/>
  <c r="E19" i="26"/>
  <c r="F19" i="26" l="1"/>
  <c r="F20" i="26"/>
  <c r="F18" i="26"/>
  <c r="F21" i="26"/>
  <c r="F22" i="26"/>
  <c r="F17" i="26"/>
  <c r="E23" i="26"/>
  <c r="G17" i="26" l="1"/>
  <c r="G21" i="26"/>
  <c r="G18" i="26"/>
  <c r="G22" i="26"/>
  <c r="G19" i="26"/>
  <c r="G20" i="26"/>
  <c r="F23" i="26"/>
  <c r="G23" i="26" l="1"/>
  <c r="H20" i="26" l="1"/>
  <c r="H17" i="26"/>
  <c r="H21" i="26"/>
  <c r="H22" i="26"/>
  <c r="H18" i="26"/>
  <c r="H19" i="26"/>
  <c r="I20" i="26"/>
  <c r="I18" i="26"/>
  <c r="I21" i="26"/>
  <c r="I17" i="26"/>
  <c r="I22" i="26"/>
  <c r="I19" i="26"/>
  <c r="H23" i="26" l="1"/>
  <c r="I23" i="26"/>
  <c r="J23" i="26" l="1"/>
</calcChain>
</file>

<file path=xl/sharedStrings.xml><?xml version="1.0" encoding="utf-8"?>
<sst xmlns="http://schemas.openxmlformats.org/spreadsheetml/2006/main" count="624" uniqueCount="276">
  <si>
    <t>UAFG</t>
  </si>
  <si>
    <t>2015/16</t>
  </si>
  <si>
    <t>2016/17</t>
  </si>
  <si>
    <t>2017/18</t>
  </si>
  <si>
    <t>2018/19</t>
  </si>
  <si>
    <t>2019/20</t>
  </si>
  <si>
    <t>2020/21</t>
  </si>
  <si>
    <t>Materials</t>
  </si>
  <si>
    <t>Labour</t>
  </si>
  <si>
    <t>Total</t>
  </si>
  <si>
    <t>Year-on-Year</t>
  </si>
  <si>
    <t>Cumulative</t>
  </si>
  <si>
    <t>Real Cost Escalation</t>
  </si>
  <si>
    <t>Unescalated O&amp;M (split labour/materials)</t>
  </si>
  <si>
    <t>Total O&amp;M</t>
  </si>
  <si>
    <t>Unescalated A&amp;G (split labour/materials)</t>
  </si>
  <si>
    <t>Total A&amp;G</t>
  </si>
  <si>
    <t>Total for 
2016/17-2020/21</t>
  </si>
  <si>
    <t>Base Year
 2014/15</t>
  </si>
  <si>
    <t>Unescalated Network Development (split labour/materials)</t>
  </si>
  <si>
    <t>Total Network Development</t>
  </si>
  <si>
    <t>Administration &amp; General Forecasts, $m 2014/15</t>
  </si>
  <si>
    <t>Network Development Forecasts, $m 2014/15</t>
  </si>
  <si>
    <t>Network Development</t>
  </si>
  <si>
    <t>Administration &amp; General</t>
  </si>
  <si>
    <t>Total O&amp;M + Real Cost Escalation</t>
  </si>
  <si>
    <t>Total A&amp;G + Real Cost Escalation</t>
  </si>
  <si>
    <t>Total Network Development + Real Cost Escalation</t>
  </si>
  <si>
    <t>Network Development Base Year</t>
  </si>
  <si>
    <t>O&amp;M Base Year</t>
  </si>
  <si>
    <t>A&amp;G Base Year</t>
  </si>
  <si>
    <t>Operating &amp; Maintenance</t>
  </si>
  <si>
    <t>Unescalated Forecasts</t>
  </si>
  <si>
    <t>Escalated Forecasts</t>
  </si>
  <si>
    <t>Incremental Growth</t>
  </si>
  <si>
    <t>Description of model</t>
  </si>
  <si>
    <t>Sheet Name</t>
  </si>
  <si>
    <t>Sheet Description</t>
  </si>
  <si>
    <t>Opex forecast for Operations and Maintenance expenditure.</t>
  </si>
  <si>
    <t>Opex forecast for Administration and General expenditure.</t>
  </si>
  <si>
    <t>Opex forecast for Network Development expenditure.</t>
  </si>
  <si>
    <t>Outlines AGN SA's proposed opex forecast for the 2016/17-2020/21 period.</t>
  </si>
  <si>
    <t>Operating expenditure model for Australian Gas Networks SA (AGN SA), 2016/17 - 2020/21</t>
  </si>
  <si>
    <t>Operating &amp; Maintenance Forecasts (excluding Debt Raising Costs), $m 2014/15</t>
  </si>
  <si>
    <t>Operating Expenditure Forecasts, $m 2014/15</t>
  </si>
  <si>
    <t>Hyperlink</t>
  </si>
  <si>
    <t>Input - O&amp;M'!A1</t>
  </si>
  <si>
    <t>Input - A&amp;G'!A1</t>
  </si>
  <si>
    <t>Input - Ntwk Devpmt'!A1</t>
  </si>
  <si>
    <t>Opex Forecast Summary'!A1</t>
  </si>
  <si>
    <t>Contents!A1</t>
  </si>
  <si>
    <t>Incremental Cost per Customer</t>
  </si>
  <si>
    <t>Input - O&amp;M</t>
  </si>
  <si>
    <t>Input - A&amp;G</t>
  </si>
  <si>
    <t>Input - Ntwk Devpmt</t>
  </si>
  <si>
    <t>Input - Incremental Cost</t>
  </si>
  <si>
    <t>Input - Escalation</t>
  </si>
  <si>
    <t>AGN SA's proposed real cost escalation.</t>
  </si>
  <si>
    <t>Input - Escalation'!A1</t>
  </si>
  <si>
    <t>Input - Incremental Cost'!A1</t>
  </si>
  <si>
    <t>AGN SA's proposed incremental cost per new customer connection.</t>
  </si>
  <si>
    <t>Opex Forecast Summary</t>
  </si>
  <si>
    <t>New Customer Connections Forecast</t>
  </si>
  <si>
    <t>BIS Shrapnel</t>
  </si>
  <si>
    <t>Deloitte Access Economics</t>
  </si>
  <si>
    <t>Source</t>
  </si>
  <si>
    <t>Deloitte Access Economics Forecast Growth in labour costs in NEM regions of Australia, publicly available</t>
  </si>
  <si>
    <t>Attachment 7.3 Real Cost Escalation BIS Shrapnel Final Report</t>
  </si>
  <si>
    <t>ARS</t>
  </si>
  <si>
    <t>$/GJ</t>
  </si>
  <si>
    <t>GJ</t>
  </si>
  <si>
    <t>AGN SA's proposed Unaccounted for Gas (UAFG) costs.</t>
  </si>
  <si>
    <t>Input - UAFG Cost'!A1</t>
  </si>
  <si>
    <t>UAFG Cost</t>
  </si>
  <si>
    <t>Input - UAFG Cost</t>
  </si>
  <si>
    <t>Reconnection</t>
  </si>
  <si>
    <t>Special Meter Read</t>
  </si>
  <si>
    <t>Meter Removal</t>
  </si>
  <si>
    <t>Meter Reinstallation</t>
  </si>
  <si>
    <t>Total UAFG Cost</t>
  </si>
  <si>
    <t>Total ARS Cost</t>
  </si>
  <si>
    <t>Total Incremental Cost (Cumulative)</t>
  </si>
  <si>
    <t>Non-Base Year Opex</t>
  </si>
  <si>
    <t>Non-Base Year Costs, $m 2014/15</t>
  </si>
  <si>
    <t>Unescalated Non-Base Year Costs ($m 2014/15)</t>
  </si>
  <si>
    <t>Total Non-Base Year Costs</t>
  </si>
  <si>
    <t>Unescalated Non-Base Year Costs (split labour/materials)</t>
  </si>
  <si>
    <t>Service</t>
  </si>
  <si>
    <t>Unit Cost 
($ 2014/15)</t>
  </si>
  <si>
    <t>Operating Expenditure Forecasts, $m 2015/16</t>
  </si>
  <si>
    <t>Inflation</t>
  </si>
  <si>
    <t>Total Opex Forecasts</t>
  </si>
  <si>
    <t>Inflation from 2014/15 to 2015/16</t>
  </si>
  <si>
    <t>2014/15</t>
  </si>
  <si>
    <t>Total 
(2016/17 to 2020/21)</t>
  </si>
  <si>
    <t>PTRM Input</t>
  </si>
  <si>
    <t>PTRM Input'!A1</t>
  </si>
  <si>
    <t>Converts output of the Opex model for input into the PTRM.</t>
  </si>
  <si>
    <t>Meter Gas and Installation test</t>
  </si>
  <si>
    <t>Disconnection</t>
  </si>
  <si>
    <t>Real Increase to Premium</t>
  </si>
  <si>
    <t>Insurance</t>
  </si>
  <si>
    <t>Property &amp; Liability Insurance Premium</t>
  </si>
  <si>
    <t>Total Opex Forecast + Escalation + Step Changes + UAFG + ARS + Insurance + Incremental Growth</t>
  </si>
  <si>
    <t>Input - Non-Base Year Costs</t>
  </si>
  <si>
    <t>AGN SA's proposed non-base year costs.</t>
  </si>
  <si>
    <t>Input - Non-Base Year Costs'!A1</t>
  </si>
  <si>
    <t>Source: Attachment 7.5 Real Cost Escalation BIS Final Report</t>
  </si>
  <si>
    <t>Unaccounted for Gas Cost, $m 2014/15</t>
  </si>
  <si>
    <t>Ancillary Reference Services Forecast</t>
  </si>
  <si>
    <r>
      <t xml:space="preserve">Ancillary Reference Services - Forecast </t>
    </r>
    <r>
      <rPr>
        <b/>
        <u/>
        <sz val="10"/>
        <color theme="0"/>
        <rFont val="Calibri"/>
        <family val="2"/>
        <scheme val="minor"/>
      </rPr>
      <t>Volumes</t>
    </r>
  </si>
  <si>
    <r>
      <t xml:space="preserve">Ancillary Reference Services - Forecast </t>
    </r>
    <r>
      <rPr>
        <b/>
        <u/>
        <sz val="10"/>
        <color theme="0"/>
        <rFont val="Calibri"/>
        <family val="2"/>
        <scheme val="minor"/>
      </rPr>
      <t>Costs, $m 2014/15</t>
    </r>
  </si>
  <si>
    <t>Total Ancillary Reference Services Cost</t>
  </si>
  <si>
    <t>Insurance Cost, $m 2014/15</t>
  </si>
  <si>
    <t>Incremental Cost per Customer, $m 2014/15</t>
  </si>
  <si>
    <t>Inflation from 2014/15 to Nominal</t>
  </si>
  <si>
    <t>Total ARS Forecasts, $m Nominal</t>
  </si>
  <si>
    <r>
      <t xml:space="preserve">less </t>
    </r>
    <r>
      <rPr>
        <sz val="8"/>
        <color theme="1"/>
        <rFont val="Calibri"/>
        <family val="2"/>
        <scheme val="minor"/>
      </rPr>
      <t>Port Pirie &amp; Whyalla</t>
    </r>
  </si>
  <si>
    <r>
      <t xml:space="preserve">less </t>
    </r>
    <r>
      <rPr>
        <sz val="8"/>
        <color theme="1"/>
        <rFont val="Calibri"/>
        <family val="2"/>
        <scheme val="minor"/>
      </rPr>
      <t>NMF</t>
    </r>
  </si>
  <si>
    <t>O&amp;M Base Year pre adjustments</t>
  </si>
  <si>
    <t>O&amp;M Base Year post adjustments</t>
  </si>
  <si>
    <r>
      <t xml:space="preserve">less </t>
    </r>
    <r>
      <rPr>
        <sz val="8"/>
        <color theme="1"/>
        <rFont val="Calibri"/>
        <family val="2"/>
        <scheme val="minor"/>
      </rPr>
      <t>Insurance</t>
    </r>
  </si>
  <si>
    <t>A&amp;G Base Year pre adjustments</t>
  </si>
  <si>
    <t>A&amp;G Base Year post adjustments</t>
  </si>
  <si>
    <t>Total Operating Expenditure</t>
  </si>
  <si>
    <t>Opex Base Year pre adjustments</t>
  </si>
  <si>
    <t>Opex Base Year post adjustments</t>
  </si>
  <si>
    <r>
      <t xml:space="preserve">less </t>
    </r>
    <r>
      <rPr>
        <sz val="8"/>
        <color theme="1"/>
        <rFont val="Calibri"/>
        <family val="2"/>
        <scheme val="minor"/>
      </rPr>
      <t>Adjustments</t>
    </r>
  </si>
  <si>
    <r>
      <t xml:space="preserve">less </t>
    </r>
    <r>
      <rPr>
        <sz val="8"/>
        <color theme="1"/>
        <rFont val="Calibri"/>
        <family val="2"/>
        <scheme val="minor"/>
      </rPr>
      <t>Ancillary Reference Services</t>
    </r>
  </si>
  <si>
    <r>
      <t xml:space="preserve">less </t>
    </r>
    <r>
      <rPr>
        <sz val="8"/>
        <color theme="1"/>
        <rFont val="Calibri"/>
        <family val="2"/>
        <scheme val="minor"/>
      </rPr>
      <t>UAFG</t>
    </r>
  </si>
  <si>
    <t>Operating Expenditure Base Year &amp; Adjustments</t>
  </si>
  <si>
    <t>Input - Base Year</t>
  </si>
  <si>
    <t>Input - Base Year'!A1</t>
  </si>
  <si>
    <t>(as quoted in section 7.6.2 of AGN AA Information)</t>
  </si>
  <si>
    <t>Category specific forecasts</t>
  </si>
  <si>
    <t xml:space="preserve"> </t>
  </si>
  <si>
    <t>Instructions</t>
  </si>
  <si>
    <t>Previous access arrangement period</t>
  </si>
  <si>
    <t>Current access arrangement period</t>
  </si>
  <si>
    <t>Next access arrangement period</t>
  </si>
  <si>
    <t>Actual</t>
  </si>
  <si>
    <t>Forecast</t>
  </si>
  <si>
    <t>Source(s) of data:</t>
  </si>
  <si>
    <t xml:space="preserve">Source: </t>
  </si>
  <si>
    <t>www.abs.gov.au/ausstats/abs%40.nsf/mf/6401.0</t>
  </si>
  <si>
    <t>Consumer Price Index</t>
  </si>
  <si>
    <t>(Weighted average of eight capital cities)</t>
  </si>
  <si>
    <t>Indexation numbers to be applied to the cost to calculate the "indexed cost base" of assets</t>
  </si>
  <si>
    <r>
      <t xml:space="preserve">acquired </t>
    </r>
    <r>
      <rPr>
        <sz val="12"/>
        <color indexed="10"/>
        <rFont val="Times New Roman"/>
        <family val="1"/>
      </rPr>
      <t>after 19 September 1985</t>
    </r>
    <r>
      <rPr>
        <sz val="12"/>
        <rFont val="Times New Roman"/>
        <family val="1"/>
      </rPr>
      <t xml:space="preserve"> are :</t>
    </r>
  </si>
  <si>
    <t>Annual</t>
  </si>
  <si>
    <t>Year</t>
  </si>
  <si>
    <t>March</t>
  </si>
  <si>
    <t>June</t>
  </si>
  <si>
    <t>September</t>
  </si>
  <si>
    <t>December</t>
  </si>
  <si>
    <t xml:space="preserve">Dec </t>
  </si>
  <si>
    <t>1985</t>
  </si>
  <si>
    <t>1986</t>
  </si>
  <si>
    <t>1987</t>
  </si>
  <si>
    <t>1988</t>
  </si>
  <si>
    <t>1989</t>
  </si>
  <si>
    <t>1990</t>
  </si>
  <si>
    <t>1991</t>
  </si>
  <si>
    <t>1992</t>
  </si>
  <si>
    <t>1993</t>
  </si>
  <si>
    <t>1994</t>
  </si>
  <si>
    <t>1995</t>
  </si>
  <si>
    <t>1996</t>
  </si>
  <si>
    <t>1997</t>
  </si>
  <si>
    <t>15-160to 11-12%</t>
  </si>
  <si>
    <t>*</t>
  </si>
  <si>
    <t>Estimated</t>
  </si>
  <si>
    <t>f</t>
  </si>
  <si>
    <t>Indexation is frozen at 30 September 1999</t>
  </si>
  <si>
    <t>Forecast inflation</t>
  </si>
  <si>
    <t>Enter amount:</t>
  </si>
  <si>
    <t>Select the year value (quarter ending):</t>
  </si>
  <si>
    <t>Amount:</t>
  </si>
  <si>
    <t>CPI All Groups, Weighted Average of Eight Capital Cities, Index Numbers - Base of each index:1989-90 = 100.0</t>
  </si>
  <si>
    <t>Source:</t>
  </si>
  <si>
    <t xml:space="preserve">http://www.abs.gov.au/Ausstats/abs%40.nsf/e8ae5488b598839cca25682000131612/938da570a34a8edaca2568a900139350!OpenDocument#CPI%20All%20Groups,%20Weighted%20Average </t>
  </si>
  <si>
    <t>Quarter ending</t>
  </si>
  <si>
    <t>Old index</t>
  </si>
  <si>
    <t>Current index</t>
  </si>
  <si>
    <t>Change on year earlier</t>
  </si>
  <si>
    <t>Sum quarter change</t>
  </si>
  <si>
    <t>ABS</t>
  </si>
  <si>
    <t>Index rebased</t>
  </si>
  <si>
    <t>NMF</t>
  </si>
  <si>
    <t>Network management fee</t>
  </si>
  <si>
    <t>$2015-16</t>
  </si>
  <si>
    <t>$2014-15</t>
  </si>
  <si>
    <t>AA proposal page 123 table 7.9</t>
  </si>
  <si>
    <t>AA proposal page 123 table 7.8</t>
  </si>
  <si>
    <t>PTRM  NMF inputs</t>
  </si>
  <si>
    <t>Output growth</t>
  </si>
  <si>
    <t>customer numbers % change</t>
  </si>
  <si>
    <t>throughput % change</t>
  </si>
  <si>
    <t xml:space="preserve">customer numbers </t>
  </si>
  <si>
    <t>Source RIN PUBLIC wks 27 - Customer numbers as at 30 June</t>
  </si>
  <si>
    <t>27. CUSTOMER NUMBERS</t>
  </si>
  <si>
    <t>This template asks for information on customers numbers</t>
  </si>
  <si>
    <t>In table 27.1 enter the customer types and required data in the yellow cells. This may require the insertion of new rows.</t>
  </si>
  <si>
    <t>Historical tariff band information should be provided on the same basis as the tariff band forecasts for the next access arrangment period are provided.</t>
  </si>
  <si>
    <t>If the service provider proposes changes to its tariff structure for the next access arrangement period, please provide an explanation in this template or in the proposal submission as to how historical consumption and demand data reconciles with the new tariff stucture.</t>
  </si>
  <si>
    <t>NOTE: Gross customer connections in a given year will not necessarily equal the difference between customer numbers as at 1 January and customer numbers as at 31 December.</t>
  </si>
  <si>
    <t>Table 27.1 - Tariff - Customer Numbers</t>
  </si>
  <si>
    <t>0's</t>
  </si>
  <si>
    <t>Table 27.1.1 - Residential tariff - customer numbers</t>
  </si>
  <si>
    <t>Residential</t>
  </si>
  <si>
    <t>Customer numbers as at 1 July</t>
  </si>
  <si>
    <t>Customer numbers as at 30 June</t>
  </si>
  <si>
    <t>Average customer numbers</t>
  </si>
  <si>
    <t>Gross customer connections</t>
  </si>
  <si>
    <t>Gross customer disconnections</t>
  </si>
  <si>
    <t>&lt;enter customer type&gt;</t>
  </si>
  <si>
    <t>Total volume capacity</t>
  </si>
  <si>
    <t>Table 27.1.2 - Business tariff - customer numbers</t>
  </si>
  <si>
    <t>Commercial</t>
  </si>
  <si>
    <t>Total Demand capacity - customer numbers</t>
  </si>
  <si>
    <t>Table 27.1.3 - Contract - customer numbers</t>
  </si>
  <si>
    <t>Annual audits of customer numbers and total demand usage, as submitted to the AER each year as part of the Annual Tariff Variation process.</t>
  </si>
  <si>
    <t>throughput GJ</t>
  </si>
  <si>
    <t>Escalation factor</t>
  </si>
  <si>
    <t>Productivity</t>
  </si>
  <si>
    <t>total escalation</t>
  </si>
  <si>
    <t>Labour factor</t>
  </si>
  <si>
    <t>30. NETWORKS CHARACTERISTICS</t>
  </si>
  <si>
    <t>This template asks for information on network characteristics.</t>
  </si>
  <si>
    <t>In tables 30.1 to 30.3 enter the required data in the yellow cells. This may require the insertion of new rows.</t>
  </si>
  <si>
    <t xml:space="preserve">Provide the assumptions used where necessary in the proposal submission or in this template. </t>
  </si>
  <si>
    <t>Table 30.1 - Network Length</t>
  </si>
  <si>
    <t>Meters, 0's</t>
  </si>
  <si>
    <t>LP</t>
  </si>
  <si>
    <t>Cast Iron</t>
  </si>
  <si>
    <t>PVC</t>
  </si>
  <si>
    <t>Polyamide</t>
  </si>
  <si>
    <t>Polyethylene</t>
  </si>
  <si>
    <t>Unprotected steel</t>
  </si>
  <si>
    <t>Protected steel</t>
  </si>
  <si>
    <t>&lt;insert material type&gt;</t>
  </si>
  <si>
    <t>MP</t>
  </si>
  <si>
    <t>HP</t>
  </si>
  <si>
    <t>Transmission</t>
  </si>
  <si>
    <t>Total network length</t>
  </si>
  <si>
    <t>APA Group.</t>
  </si>
  <si>
    <t>Table 30.2 - City Gates/Regulators</t>
  </si>
  <si>
    <t>City Gate</t>
  </si>
  <si>
    <t>Field Regulator</t>
  </si>
  <si>
    <t>District Regulator</t>
  </si>
  <si>
    <t>Table 30.3 - Unaccounted for Gas</t>
  </si>
  <si>
    <t>Transmission and distribution</t>
  </si>
  <si>
    <t>TJ</t>
  </si>
  <si>
    <t>&lt;insert place of loss&gt;</t>
  </si>
  <si>
    <t>Total Escalation factor</t>
  </si>
  <si>
    <t>Total Non-Base Year Costs Escalated</t>
  </si>
  <si>
    <t>Acil recommended forecast</t>
  </si>
  <si>
    <t>residential</t>
  </si>
  <si>
    <t>Total input cost escalation (weighted)</t>
  </si>
  <si>
    <t>Input costs</t>
  </si>
  <si>
    <t xml:space="preserve">Productivity </t>
  </si>
  <si>
    <t>Total including insurance, NMF and ARS</t>
  </si>
  <si>
    <t>Total Opex Forecast (Incl Insurance, NMF and ARS) + Escalation (incl input costs, growth and productivity)</t>
  </si>
  <si>
    <t>Total Opex Forecast (Incl Insurance, NMF and ARS) + Escalation (incl input costs, growth and productivity) + UAFG  ($2014-15)</t>
  </si>
  <si>
    <t>Difference ($m)</t>
  </si>
  <si>
    <t>Difference (%)</t>
  </si>
  <si>
    <t>AGN proposal (incl NMF)</t>
  </si>
  <si>
    <t>AER Alternative Total Opex Forecast (includes NMF)</t>
  </si>
  <si>
    <t>Included in Base year</t>
  </si>
  <si>
    <t>Included in rate of change</t>
  </si>
  <si>
    <t>Step changes excluded</t>
  </si>
  <si>
    <t>AER Draft decision</t>
  </si>
  <si>
    <t>Australian Gas Networks
South Australian Access Arrangement
Operating Expenditure Model, 2016/17 - 2020/21</t>
  </si>
  <si>
    <t>Source ActewAGL proposal - ACIL Allen report</t>
  </si>
  <si>
    <t>Source ACIL Allen,20 October report, table 4.10 , recommended forecast commercial + residential</t>
  </si>
  <si>
    <t>Total UAFG Cost $2015-16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</si>
</sst>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quot;$&quot;* #,##0.00000_-;\-&quot;$&quot;* #,##0.00000_-;_-&quot;$&quot;* &quot;-&quot;??_-;_-@_-"/>
    <numFmt numFmtId="166" formatCode="_-* #,##0.000_-;\-* #,##0.000_-;_-* &quot;-&quot;???_-;_-@_-"/>
    <numFmt numFmtId="167" formatCode="_-* #,##0_-;\-* #,##0_-;_-* &quot;-&quot;??_-;_-@_-"/>
    <numFmt numFmtId="168" formatCode="_([$€-2]* #,##0.00_);_([$€-2]* \(#,##0.00\);_([$€-2]* &quot;-&quot;??_)"/>
    <numFmt numFmtId="169" formatCode="_-* #,##0.00_-;[Red]\(#,##0.00\)_-;_-* &quot;-&quot;??_-;_-@_-"/>
    <numFmt numFmtId="170" formatCode="_(* #,##0_);_(* \(#,##0\);_(* &quot;-&quot;_);_(@_)"/>
    <numFmt numFmtId="171" formatCode="_(* #,##0.00_);_(* \(#,##0.00\);_(* &quot;-&quot;??_);_(@_)"/>
    <numFmt numFmtId="172" formatCode="_(&quot;$&quot;* #,##0.00_);_(&quot;$&quot;* \(#,##0.00\);_(&quot;$&quot;* &quot;-&quot;??_);_(@_)"/>
    <numFmt numFmtId="173" formatCode="mm/dd/yy"/>
    <numFmt numFmtId="174" formatCode="0_);[Red]\(0\)"/>
    <numFmt numFmtId="175" formatCode="_(* #,##0.0_);_(* \(#,##0.0\);_(* &quot;-&quot;?_);_(@_)"/>
    <numFmt numFmtId="176" formatCode="_(* #,##0_);_(* \(#,##0\);_(* &quot;-&quot;?_);_(@_)"/>
    <numFmt numFmtId="177" formatCode="#,##0.000_ ;[Red]\-#,##0.000\ "/>
    <numFmt numFmtId="178" formatCode="#,##0.0_);\(#,##0.0\)"/>
    <numFmt numFmtId="179" formatCode="#,##0_ ;\-#,##0\ "/>
    <numFmt numFmtId="180" formatCode="#,##0;[Red]\(#,##0.0\)"/>
    <numFmt numFmtId="181" formatCode="#,##0_ ;[Red]\(#,##0\)\ "/>
    <numFmt numFmtId="182" formatCode="#,##0.00;\(#,##0.00\)"/>
    <numFmt numFmtId="183" formatCode="_)d\-mmm\-yy_)"/>
    <numFmt numFmtId="184" formatCode="_(#,##0.0_);\(#,##0.0\);_(&quot;-&quot;_)"/>
    <numFmt numFmtId="185" formatCode="_(###0_);\(###0\);_(###0_)"/>
    <numFmt numFmtId="186" formatCode="#,##0.0000_);[Red]\(#,##0.0000\)"/>
    <numFmt numFmtId="187" formatCode="_-&quot;$&quot;* #,##0_-;\-&quot;$&quot;* #,##0_-;_-&quot;$&quot;* &quot;-&quot;??_-;_-@_-"/>
    <numFmt numFmtId="188" formatCode="0.0000"/>
    <numFmt numFmtId="189" formatCode="_-* #,##0.0000_-;\-* #,##0.0000_-;_-* &quot;-&quot;??_-;_-@_-"/>
    <numFmt numFmtId="190" formatCode="_-&quot;$&quot;* #,##0.0_-;\-&quot;$&quot;* #,##0.0_-;_-&quot;$&quot;* &quot;-&quot;??_-;_-@_-"/>
    <numFmt numFmtId="191" formatCode="#,##0.0;\-#,##0.0;\-"/>
    <numFmt numFmtId="192" formatCode="#,##0;\(#,##0\);\-"/>
    <numFmt numFmtId="193" formatCode="#,##0;\(#,##0.\);\-"/>
    <numFmt numFmtId="194" formatCode="#,##0.00;\(#,##0.00\);\-"/>
    <numFmt numFmtId="195" formatCode="##0.0"/>
    <numFmt numFmtId="196" formatCode="_(#,##0_);\(#,##0\);_(&quot;-&quot;_)"/>
    <numFmt numFmtId="197" formatCode="0.0"/>
    <numFmt numFmtId="198" formatCode="dd/mmm"/>
    <numFmt numFmtId="199" formatCode="0.000%;\(0.000%\)"/>
    <numFmt numFmtId="200" formatCode="0.000%"/>
    <numFmt numFmtId="201" formatCode="0.00000000000000%"/>
    <numFmt numFmtId="202" formatCode="[$-C09]dd\-mmmm\-yyyy;@"/>
    <numFmt numFmtId="203" formatCode="0.000"/>
  </numFmts>
  <fonts count="147">
    <font>
      <sz val="11"/>
      <color theme="1"/>
      <name val="Calibri"/>
      <family val="2"/>
      <scheme val="minor"/>
    </font>
    <font>
      <sz val="11"/>
      <color theme="1"/>
      <name val="Calibri"/>
      <family val="2"/>
      <scheme val="minor"/>
    </font>
    <font>
      <b/>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4"/>
      <color theme="0"/>
      <name val="Calibri"/>
      <family val="2"/>
      <scheme val="minor"/>
    </font>
    <font>
      <b/>
      <sz val="14"/>
      <color theme="0"/>
      <name val="Arial"/>
      <family val="2"/>
    </font>
    <font>
      <b/>
      <sz val="11"/>
      <name val="Calibri"/>
      <family val="2"/>
      <scheme val="minor"/>
    </font>
    <font>
      <sz val="11"/>
      <color indexed="8"/>
      <name val="Calibri"/>
      <family val="2"/>
    </font>
    <font>
      <u/>
      <sz val="11"/>
      <color theme="10"/>
      <name val="Calibri"/>
      <family val="2"/>
      <scheme val="minor"/>
    </font>
    <font>
      <sz val="8"/>
      <color theme="1"/>
      <name val="Calibri"/>
      <family val="2"/>
      <scheme val="minor"/>
    </font>
    <font>
      <b/>
      <sz val="8"/>
      <color theme="1"/>
      <name val="Calibri"/>
      <family val="2"/>
      <scheme val="minor"/>
    </font>
    <font>
      <b/>
      <sz val="8"/>
      <name val="Arial"/>
      <family val="2"/>
    </font>
    <font>
      <b/>
      <sz val="8"/>
      <color theme="0"/>
      <name val="Calibri"/>
      <family val="2"/>
      <scheme val="minor"/>
    </font>
    <font>
      <b/>
      <sz val="8"/>
      <color theme="0"/>
      <name val="Arial"/>
      <family val="2"/>
    </font>
    <font>
      <b/>
      <sz val="8"/>
      <name val="Calibri"/>
      <family val="2"/>
      <scheme val="minor"/>
    </font>
    <font>
      <i/>
      <sz val="8"/>
      <color theme="1"/>
      <name val="Calibri"/>
      <family val="2"/>
      <scheme val="minor"/>
    </font>
    <font>
      <i/>
      <sz val="8"/>
      <color rgb="FF3F3F76"/>
      <name val="Calibri"/>
      <family val="2"/>
      <scheme val="minor"/>
    </font>
    <font>
      <b/>
      <i/>
      <sz val="8"/>
      <color theme="1"/>
      <name val="Calibri"/>
      <family val="2"/>
      <scheme val="minor"/>
    </font>
    <font>
      <u/>
      <sz val="8"/>
      <color theme="10"/>
      <name val="Calibri"/>
      <family val="2"/>
      <scheme val="minor"/>
    </font>
    <font>
      <b/>
      <sz val="10"/>
      <color theme="0"/>
      <name val="Calibri"/>
      <family val="2"/>
      <scheme val="minor"/>
    </font>
    <font>
      <sz val="8"/>
      <color theme="0"/>
      <name val="Calibri"/>
      <family val="2"/>
      <scheme val="minor"/>
    </font>
    <font>
      <sz val="8"/>
      <color rgb="FF3F3F76"/>
      <name val="Calibri"/>
      <family val="2"/>
      <scheme val="minor"/>
    </font>
    <font>
      <sz val="8"/>
      <color rgb="FFFF0000"/>
      <name val="Calibri"/>
      <family val="2"/>
      <scheme val="minor"/>
    </font>
    <font>
      <sz val="10"/>
      <color theme="1"/>
      <name val="Calibri"/>
      <family val="2"/>
      <scheme val="minor"/>
    </font>
    <font>
      <sz val="10"/>
      <color theme="0"/>
      <name val="Calibri"/>
      <family val="2"/>
      <scheme val="minor"/>
    </font>
    <font>
      <sz val="8"/>
      <name val="Calibri"/>
      <family val="2"/>
      <scheme val="minor"/>
    </font>
    <font>
      <sz val="10"/>
      <name val="Arial"/>
      <family val="2"/>
    </font>
    <font>
      <b/>
      <sz val="16"/>
      <color indexed="9"/>
      <name val="Arial"/>
      <family val="2"/>
    </font>
    <font>
      <b/>
      <sz val="10"/>
      <name val="Arial"/>
      <family val="2"/>
    </font>
    <font>
      <b/>
      <sz val="12"/>
      <name val="Arial"/>
      <family val="2"/>
    </font>
    <font>
      <b/>
      <sz val="14"/>
      <name val="Arial"/>
      <family val="2"/>
    </font>
    <font>
      <sz val="10"/>
      <color theme="1"/>
      <name val="Arial"/>
      <family val="2"/>
    </font>
    <font>
      <sz val="10"/>
      <name val="Helv"/>
      <charset val="204"/>
    </font>
    <font>
      <sz val="14"/>
      <name val="System"/>
      <family val="2"/>
    </font>
    <font>
      <sz val="8"/>
      <name val="Arial"/>
      <family val="2"/>
    </font>
    <font>
      <sz val="12"/>
      <name val="Times New Roman"/>
      <family val="1"/>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theme="1" tint="0.14996795556505021"/>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10"/>
      <name val="Tahoma"/>
      <family val="2"/>
    </font>
    <font>
      <b/>
      <sz val="10"/>
      <name val="Tahoma"/>
      <family val="2"/>
    </font>
    <font>
      <sz val="9"/>
      <name val="GillSans"/>
      <family val="2"/>
    </font>
    <font>
      <sz val="9"/>
      <name val="GillSans Light"/>
      <family val="2"/>
    </font>
    <font>
      <sz val="11"/>
      <color indexed="17"/>
      <name val="Calibri"/>
      <family val="2"/>
    </font>
    <font>
      <b/>
      <sz val="15"/>
      <color indexed="62"/>
      <name val="Calibri"/>
      <family val="2"/>
    </font>
    <font>
      <b/>
      <sz val="15"/>
      <color indexed="56"/>
      <name val="Calibri"/>
      <family val="2"/>
    </font>
    <font>
      <b/>
      <sz val="9"/>
      <name val="Arial"/>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8.5"/>
      <name val="Univers 65"/>
      <family val="2"/>
    </font>
    <font>
      <u/>
      <sz val="11"/>
      <color indexed="12"/>
      <name val="Calibri"/>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sz val="10"/>
      <color theme="1" tint="0.24994659260841701"/>
      <name val="Univers"/>
      <family val="2"/>
    </font>
    <font>
      <b/>
      <sz val="18"/>
      <color indexed="62"/>
      <name val="Cambria"/>
      <family val="2"/>
    </font>
    <font>
      <sz val="10"/>
      <name val="Helv"/>
      <family val="2"/>
    </font>
    <font>
      <sz val="9"/>
      <color indexed="21"/>
      <name val="Helvetica-Black"/>
    </font>
    <font>
      <sz val="9"/>
      <color indexed="21"/>
      <name val="Helvetica-Black"/>
      <family val="2"/>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sz val="18"/>
      <color indexed="56"/>
      <name val="Cambria"/>
      <family val="2"/>
    </font>
    <font>
      <b/>
      <u/>
      <sz val="9.5"/>
      <color indexed="56"/>
      <name val="Arial"/>
      <family val="2"/>
    </font>
    <font>
      <u/>
      <sz val="8"/>
      <color indexed="56"/>
      <name val="Arial"/>
      <family val="2"/>
    </font>
    <font>
      <sz val="11"/>
      <color indexed="10"/>
      <name val="Calibri"/>
      <family val="2"/>
    </font>
    <font>
      <b/>
      <sz val="10"/>
      <name val="Calibri"/>
      <family val="2"/>
      <scheme val="minor"/>
    </font>
    <font>
      <sz val="10"/>
      <name val="Calibri"/>
      <family val="2"/>
      <scheme val="minor"/>
    </font>
    <font>
      <b/>
      <sz val="8"/>
      <color theme="1"/>
      <name val="Arial"/>
      <family val="2"/>
    </font>
    <font>
      <sz val="8"/>
      <color theme="1"/>
      <name val="Arial"/>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9"/>
      <color theme="1"/>
      <name val="Arial"/>
      <family val="2"/>
    </font>
    <font>
      <sz val="10"/>
      <color theme="0" tint="-4.9989318521683403E-2"/>
      <name val="Arial"/>
      <family val="2"/>
    </font>
    <font>
      <u/>
      <sz val="11"/>
      <color theme="10"/>
      <name val="Calibri"/>
      <family val="2"/>
    </font>
    <font>
      <sz val="10"/>
      <color theme="1" tint="0.24994659260841701"/>
      <name val="Arial"/>
      <family val="2"/>
    </font>
    <font>
      <b/>
      <sz val="8"/>
      <color rgb="FFC00000"/>
      <name val="Arial"/>
      <family val="2"/>
    </font>
    <font>
      <sz val="9"/>
      <color theme="1"/>
      <name val="Calibri"/>
      <family val="2"/>
      <scheme val="minor"/>
    </font>
    <font>
      <b/>
      <sz val="9"/>
      <color theme="1"/>
      <name val="Calibri"/>
      <family val="2"/>
      <scheme val="minor"/>
    </font>
    <font>
      <b/>
      <u/>
      <sz val="10"/>
      <color theme="0"/>
      <name val="Calibri"/>
      <family val="2"/>
      <scheme val="minor"/>
    </font>
    <font>
      <i/>
      <sz val="10"/>
      <color theme="1"/>
      <name val="Calibri"/>
      <family val="2"/>
      <scheme val="minor"/>
    </font>
    <font>
      <sz val="8"/>
      <color indexed="8"/>
      <name val="Arial"/>
      <family val="2"/>
    </font>
    <font>
      <sz val="11"/>
      <color theme="1"/>
      <name val="Arial"/>
      <family val="2"/>
    </font>
    <font>
      <sz val="12"/>
      <name val="Arial"/>
      <family val="2"/>
    </font>
    <font>
      <b/>
      <sz val="12"/>
      <color theme="0"/>
      <name val="Arial"/>
      <family val="2"/>
    </font>
    <font>
      <b/>
      <sz val="11"/>
      <name val="Arial"/>
      <family val="2"/>
    </font>
    <font>
      <sz val="10"/>
      <name val="Arial"/>
      <family val="2"/>
    </font>
    <font>
      <u/>
      <sz val="7.2"/>
      <color indexed="12"/>
      <name val="Arial"/>
      <family val="2"/>
    </font>
    <font>
      <b/>
      <sz val="12"/>
      <name val="Times New Roman"/>
      <family val="1"/>
    </font>
    <font>
      <b/>
      <sz val="14"/>
      <name val="Times New Roman"/>
      <family val="1"/>
    </font>
    <font>
      <b/>
      <sz val="11"/>
      <name val="Times New Roman"/>
      <family val="1"/>
    </font>
    <font>
      <b/>
      <sz val="11"/>
      <color indexed="10"/>
      <name val="Times New Roman"/>
      <family val="1"/>
    </font>
    <font>
      <sz val="12"/>
      <color indexed="10"/>
      <name val="Arial"/>
      <family val="2"/>
    </font>
    <font>
      <sz val="12"/>
      <color indexed="10"/>
      <name val="Times New Roman"/>
      <family val="1"/>
    </font>
    <font>
      <sz val="12"/>
      <color indexed="12"/>
      <name val="Times New Roman"/>
      <family val="1"/>
    </font>
    <font>
      <vertAlign val="superscript"/>
      <sz val="12"/>
      <name val="Times New Roman"/>
      <family val="1"/>
    </font>
    <font>
      <sz val="16"/>
      <color rgb="FF000000"/>
      <name val="Arial"/>
      <family val="2"/>
    </font>
    <font>
      <u/>
      <sz val="10"/>
      <color indexed="12"/>
      <name val="Arial"/>
      <family val="2"/>
    </font>
    <font>
      <sz val="10"/>
      <color indexed="8"/>
      <name val="Arial"/>
      <family val="2"/>
    </font>
    <font>
      <sz val="10"/>
      <color indexed="10"/>
      <name val="Arial"/>
      <family val="2"/>
    </font>
    <font>
      <sz val="10"/>
      <name val="Arial"/>
      <family val="2"/>
    </font>
    <font>
      <b/>
      <sz val="10"/>
      <color indexed="51"/>
      <name val="Arial"/>
      <family val="2"/>
    </font>
    <font>
      <b/>
      <sz val="10"/>
      <color theme="1"/>
      <name val="Arial"/>
      <family val="2"/>
    </font>
    <font>
      <b/>
      <sz val="10"/>
      <color indexed="51"/>
      <name val="Arial Black"/>
      <family val="2"/>
    </font>
    <font>
      <b/>
      <sz val="10"/>
      <color theme="1"/>
      <name val="Calibri"/>
      <family val="2"/>
      <scheme val="minor"/>
    </font>
    <font>
      <sz val="10"/>
      <name val="Arial"/>
      <family val="2"/>
    </font>
    <font>
      <b/>
      <sz val="14"/>
      <color theme="1"/>
      <name val="Calibri"/>
      <family val="2"/>
      <scheme val="minor"/>
    </font>
    <font>
      <sz val="10"/>
      <color theme="1"/>
      <name val="Arial Narrow"/>
      <family val="2"/>
    </font>
    <font>
      <b/>
      <sz val="18"/>
      <color theme="0"/>
      <name val="Calibri"/>
      <family val="2"/>
      <scheme val="minor"/>
    </font>
    <font>
      <b/>
      <sz val="9"/>
      <color theme="0"/>
      <name val="Calibri"/>
      <family val="2"/>
      <scheme val="minor"/>
    </font>
  </fonts>
  <fills count="74">
    <fill>
      <patternFill patternType="none"/>
    </fill>
    <fill>
      <patternFill patternType="gray125"/>
    </fill>
    <fill>
      <patternFill patternType="solid">
        <fgColor rgb="FFFFCC99"/>
      </patternFill>
    </fill>
    <fill>
      <patternFill patternType="solid">
        <fgColor theme="8" tint="0.399975585192419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2F2F2"/>
      </patternFill>
    </fill>
    <fill>
      <patternFill patternType="solid">
        <fgColor indexed="8"/>
        <bgColor indexed="64"/>
      </patternFill>
    </fill>
    <fill>
      <patternFill patternType="solid">
        <fgColor theme="0" tint="-0.499984740745262"/>
        <bgColor indexed="64"/>
      </patternFill>
    </fill>
    <fill>
      <patternFill patternType="solid">
        <fgColor indexed="22"/>
        <bgColor indexed="64"/>
      </patternFill>
    </fill>
    <fill>
      <patternFill patternType="solid">
        <fgColor theme="1"/>
        <bgColor indexed="64"/>
      </patternFill>
    </fill>
    <fill>
      <patternFill patternType="solid">
        <fgColor indexed="26"/>
        <bgColor indexed="64"/>
      </patternFill>
    </fill>
    <fill>
      <patternFill patternType="solid">
        <fgColor rgb="FFFFFFCC"/>
        <bgColor indexed="64"/>
      </patternFill>
    </fill>
    <fill>
      <patternFill patternType="solid">
        <fgColor indexed="38"/>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7"/>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9"/>
        <bgColor indexed="64"/>
      </patternFill>
    </fill>
    <fill>
      <patternFill patternType="mediumGray">
        <fgColor indexed="22"/>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bgColor indexed="64"/>
      </patternFill>
    </fill>
    <fill>
      <patternFill patternType="solid">
        <fgColor theme="9" tint="0.39997558519241921"/>
        <bgColor indexed="64"/>
      </patternFill>
    </fill>
    <fill>
      <patternFill patternType="solid">
        <fgColor indexed="47"/>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FF0000"/>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54"/>
      </right>
      <top/>
      <bottom style="thin">
        <color indexed="54"/>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medium">
        <color indexed="49"/>
      </bottom>
      <diagonal/>
    </border>
    <border>
      <left/>
      <right/>
      <top/>
      <bottom style="medium">
        <color indexed="38"/>
      </bottom>
      <diagonal/>
    </border>
    <border>
      <left style="thin">
        <color indexed="64"/>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49"/>
      </top>
      <bottom style="double">
        <color indexed="49"/>
      </bottom>
      <diagonal/>
    </border>
    <border>
      <left/>
      <right/>
      <top style="thin">
        <color indexed="62"/>
      </top>
      <bottom style="double">
        <color indexed="62"/>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style="medium">
        <color indexed="18"/>
      </left>
      <right style="medium">
        <color indexed="18"/>
      </right>
      <top style="medium">
        <color indexed="18"/>
      </top>
      <bottom style="medium">
        <color indexed="1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medium">
        <color indexed="64"/>
      </right>
      <top/>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style="medium">
        <color indexed="64"/>
      </left>
      <right/>
      <top style="medium">
        <color indexed="64"/>
      </top>
      <bottom style="thin">
        <color theme="0" tint="-0.34998626667073579"/>
      </bottom>
      <diagonal/>
    </border>
    <border>
      <left style="medium">
        <color indexed="64"/>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diagonal/>
    </border>
    <border>
      <left style="thin">
        <color theme="0" tint="-0.34998626667073579"/>
      </left>
      <right style="medium">
        <color indexed="64"/>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style="medium">
        <color indexed="64"/>
      </bottom>
      <diagonal/>
    </border>
    <border>
      <left style="medium">
        <color indexed="64"/>
      </left>
      <right style="medium">
        <color indexed="64"/>
      </right>
      <top style="thin">
        <color theme="0" tint="-0.34998626667073579"/>
      </top>
      <bottom style="medium">
        <color indexed="64"/>
      </bottom>
      <diagonal/>
    </border>
    <border>
      <left style="medium">
        <color indexed="64"/>
      </left>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medium">
        <color auto="1"/>
      </bottom>
      <diagonal/>
    </border>
    <border>
      <left style="medium">
        <color indexed="64"/>
      </left>
      <right/>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diagonal/>
    </border>
  </borders>
  <cellStyleXfs count="50815">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2" borderId="1" applyNumberFormat="0" applyAlignment="0" applyProtection="0"/>
    <xf numFmtId="43" fontId="11" fillId="0" borderId="0" applyFont="0" applyFill="0" applyBorder="0" applyAlignment="0" applyProtection="0"/>
    <xf numFmtId="0" fontId="12" fillId="0" borderId="0" applyNumberFormat="0" applyFill="0" applyBorder="0" applyAlignment="0" applyProtection="0"/>
    <xf numFmtId="43" fontId="1" fillId="0" borderId="0" applyFont="0" applyFill="0" applyBorder="0" applyAlignment="0" applyProtection="0"/>
    <xf numFmtId="0" fontId="30" fillId="0" borderId="0"/>
    <xf numFmtId="0" fontId="31" fillId="11" borderId="0">
      <alignment horizontal="left" vertical="center"/>
      <protection locked="0"/>
    </xf>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168" fontId="30" fillId="0" borderId="0"/>
    <xf numFmtId="0" fontId="36" fillId="0" borderId="0"/>
    <xf numFmtId="0" fontId="36" fillId="0" borderId="0"/>
    <xf numFmtId="0" fontId="3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 fillId="0" borderId="0"/>
    <xf numFmtId="0" fontId="30" fillId="0" borderId="0"/>
    <xf numFmtId="0" fontId="30" fillId="0" borderId="0"/>
    <xf numFmtId="169" fontId="38" fillId="0" borderId="0"/>
    <xf numFmtId="169" fontId="38" fillId="0" borderId="0"/>
    <xf numFmtId="0" fontId="39"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6"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29" borderId="0" applyNumberFormat="0" applyBorder="0" applyAlignment="0" applyProtection="0"/>
    <xf numFmtId="0" fontId="40" fillId="16" borderId="0" applyNumberFormat="0" applyBorder="0" applyAlignment="0" applyProtection="0"/>
    <xf numFmtId="0" fontId="40" fillId="30" borderId="0" applyNumberFormat="0" applyBorder="0" applyAlignment="0" applyProtection="0"/>
    <xf numFmtId="0" fontId="40" fillId="18"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31" borderId="0" applyNumberFormat="0" applyBorder="0" applyAlignment="0" applyProtection="0"/>
    <xf numFmtId="0" fontId="40" fillId="16" borderId="0" applyNumberFormat="0" applyBorder="0" applyAlignment="0" applyProtection="0"/>
    <xf numFmtId="0" fontId="40" fillId="18" borderId="0" applyNumberFormat="0" applyBorder="0" applyAlignment="0" applyProtection="0"/>
    <xf numFmtId="0" fontId="40"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40" fillId="38"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11" fillId="33" borderId="0" applyNumberFormat="0" applyBorder="0" applyAlignment="0" applyProtection="0"/>
    <xf numFmtId="0" fontId="11" fillId="38" borderId="0" applyNumberFormat="0" applyBorder="0" applyAlignment="0" applyProtection="0"/>
    <xf numFmtId="0" fontId="40" fillId="38" borderId="0" applyNumberFormat="0" applyBorder="0" applyAlignment="0" applyProtection="0"/>
    <xf numFmtId="0" fontId="40" fillId="43"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 fillId="44" borderId="0" applyNumberFormat="0" applyBorder="0" applyAlignment="0" applyProtection="0"/>
    <xf numFmtId="0" fontId="11"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11" fillId="37" borderId="0" applyNumberFormat="0" applyBorder="0" applyAlignment="0" applyProtection="0"/>
    <xf numFmtId="0" fontId="11" fillId="45"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1" fillId="0" borderId="0"/>
    <xf numFmtId="42" fontId="42" fillId="0" borderId="0" applyFont="0" applyFill="0" applyBorder="0" applyAlignment="0" applyProtection="0"/>
    <xf numFmtId="0" fontId="43" fillId="19" borderId="0" applyNumberFormat="0" applyBorder="0" applyAlignment="0" applyProtection="0"/>
    <xf numFmtId="0" fontId="44" fillId="0" borderId="0" applyNumberFormat="0" applyFill="0" applyBorder="0" applyAlignment="0"/>
    <xf numFmtId="170" fontId="30" fillId="12" borderId="0" applyNumberFormat="0" applyFont="0" applyBorder="0" applyAlignment="0">
      <alignment horizontal="right"/>
    </xf>
    <xf numFmtId="170" fontId="30" fillId="12" borderId="0" applyNumberFormat="0" applyFont="0" applyBorder="0" applyAlignment="0">
      <alignment horizontal="right"/>
    </xf>
    <xf numFmtId="0" fontId="45" fillId="0" borderId="0" applyNumberFormat="0" applyFill="0" applyBorder="0" applyAlignment="0">
      <protection locked="0"/>
    </xf>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7" fillId="9" borderId="1"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2" borderId="14" applyNumberFormat="0" applyAlignment="0" applyProtection="0"/>
    <xf numFmtId="0" fontId="46" fillId="28" borderId="14" applyNumberFormat="0" applyAlignment="0" applyProtection="0"/>
    <xf numFmtId="0" fontId="46" fillId="28" borderId="14" applyNumberFormat="0" applyAlignment="0" applyProtection="0"/>
    <xf numFmtId="0" fontId="48" fillId="47" borderId="15" applyNumberFormat="0" applyAlignment="0" applyProtection="0"/>
    <xf numFmtId="0" fontId="48" fillId="47" borderId="15" applyNumberFormat="0" applyAlignment="0" applyProtection="0"/>
    <xf numFmtId="0" fontId="48" fillId="47" borderId="15" applyNumberFormat="0" applyAlignment="0" applyProtection="0"/>
    <xf numFmtId="0" fontId="48" fillId="47" borderId="15" applyNumberFormat="0" applyAlignment="0" applyProtection="0"/>
    <xf numFmtId="168" fontId="48" fillId="47" borderId="15" applyNumberFormat="0" applyAlignment="0" applyProtection="0"/>
    <xf numFmtId="41" fontId="30" fillId="0" borderId="0" applyFont="0" applyFill="0" applyBorder="0" applyAlignment="0" applyProtection="0"/>
    <xf numFmtId="0" fontId="49"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1"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0" fillId="0" borderId="0" applyFont="0" applyFill="0" applyBorder="0" applyAlignment="0" applyProtection="0"/>
    <xf numFmtId="171" fontId="1"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1" fontId="50"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0" fillId="0" borderId="0" applyFont="0" applyFill="0" applyBorder="0" applyAlignment="0" applyProtection="0"/>
    <xf numFmtId="171" fontId="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5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2" fontId="1" fillId="0" borderId="0" applyFont="0" applyFill="0" applyBorder="0" applyAlignment="0" applyProtection="0"/>
    <xf numFmtId="42"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168" fontId="11" fillId="0" borderId="0" applyFont="0" applyFill="0" applyBorder="0" applyAlignment="0" applyProtection="0"/>
    <xf numFmtId="0" fontId="53" fillId="0" borderId="0" applyNumberFormat="0" applyFill="0" applyBorder="0" applyAlignment="0" applyProtection="0"/>
    <xf numFmtId="0" fontId="54" fillId="0" borderId="16">
      <alignment horizontal="left"/>
    </xf>
    <xf numFmtId="0" fontId="55" fillId="0" borderId="0">
      <alignment horizontal="left" indent="1"/>
    </xf>
    <xf numFmtId="174" fontId="30" fillId="0" borderId="0" applyFont="0" applyFill="0" applyBorder="0" applyAlignment="0" applyProtection="0"/>
    <xf numFmtId="174" fontId="30" fillId="0" borderId="0" applyFont="0" applyFill="0" applyBorder="0" applyAlignment="0" applyProtection="0"/>
    <xf numFmtId="0" fontId="56" fillId="0" borderId="0"/>
    <xf numFmtId="0" fontId="57" fillId="0" borderId="0"/>
    <xf numFmtId="0" fontId="58" fillId="21" borderId="0" applyNumberFormat="0" applyBorder="0" applyAlignment="0" applyProtection="0"/>
    <xf numFmtId="0" fontId="32" fillId="0" borderId="0" applyFill="0" applyBorder="0">
      <alignment vertical="center"/>
    </xf>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32" fillId="0" borderId="0" applyFill="0" applyBorder="0">
      <alignment vertical="center"/>
    </xf>
    <xf numFmtId="0" fontId="60" fillId="0" borderId="18" applyNumberFormat="0" applyFill="0" applyAlignment="0" applyProtection="0"/>
    <xf numFmtId="0" fontId="61" fillId="0" borderId="0" applyFill="0" applyBorder="0">
      <alignment vertical="center"/>
    </xf>
    <xf numFmtId="0" fontId="62" fillId="0" borderId="19"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1" fillId="0" borderId="0" applyFill="0" applyBorder="0">
      <alignment vertical="center"/>
    </xf>
    <xf numFmtId="0" fontId="63" fillId="0" borderId="20" applyNumberFormat="0" applyFill="0" applyAlignment="0" applyProtection="0"/>
    <xf numFmtId="0" fontId="15" fillId="0" borderId="0" applyFill="0" applyBorder="0">
      <alignment vertical="center"/>
    </xf>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15" fillId="0" borderId="0" applyFill="0" applyBorder="0">
      <alignment vertical="center"/>
    </xf>
    <xf numFmtId="0" fontId="64"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38" fillId="0" borderId="0" applyFill="0" applyBorder="0">
      <alignment vertical="center"/>
    </xf>
    <xf numFmtId="0" fontId="64" fillId="0" borderId="0" applyNumberFormat="0" applyFill="0" applyBorder="0" applyAlignment="0" applyProtection="0"/>
    <xf numFmtId="0" fontId="38" fillId="0" borderId="0" applyFill="0" applyBorder="0">
      <alignment vertical="center"/>
    </xf>
    <xf numFmtId="0" fontId="65" fillId="0" borderId="0" applyNumberFormat="0" applyFill="0" applyBorder="0" applyAlignment="0" applyProtection="0"/>
    <xf numFmtId="164" fontId="66" fillId="0" borderId="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xf numFmtId="0" fontId="69" fillId="0" borderId="0" applyFill="0" applyBorder="0">
      <alignment horizontal="center" vertical="center"/>
      <protection locked="0"/>
    </xf>
    <xf numFmtId="0" fontId="70" fillId="0" borderId="0" applyFill="0" applyBorder="0">
      <alignment horizontal="left" vertical="center"/>
      <protection locked="0"/>
    </xf>
    <xf numFmtId="175" fontId="30" fillId="14" borderId="0" applyFont="0" applyBorder="0">
      <alignment horizontal="right"/>
    </xf>
    <xf numFmtId="164" fontId="30" fillId="14" borderId="0" applyFont="0" applyBorder="0" applyAlignment="0"/>
    <xf numFmtId="175" fontId="30" fillId="14" borderId="0" applyFont="0" applyBorder="0">
      <alignment horizontal="right"/>
    </xf>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0" fontId="71" fillId="18" borderId="14" applyNumberFormat="0" applyAlignment="0" applyProtection="0"/>
    <xf numFmtId="170" fontId="30" fillId="51" borderId="0" applyFont="0" applyBorder="0" applyAlignment="0">
      <alignment horizontal="right"/>
      <protection locked="0"/>
    </xf>
    <xf numFmtId="170" fontId="30" fillId="51" borderId="0" applyFont="0" applyBorder="0" applyAlignment="0">
      <alignment horizontal="right"/>
      <protection locked="0"/>
    </xf>
    <xf numFmtId="170" fontId="30" fillId="52" borderId="0" applyFont="0" applyBorder="0" applyAlignment="0">
      <alignment horizontal="right"/>
      <protection locked="0"/>
    </xf>
    <xf numFmtId="170" fontId="30" fillId="52" borderId="0" applyFont="0" applyBorder="0" applyAlignment="0">
      <alignment horizontal="right"/>
      <protection locked="0"/>
    </xf>
    <xf numFmtId="170" fontId="30" fillId="52" borderId="0" applyFont="0" applyBorder="0" applyAlignment="0">
      <alignment horizontal="right"/>
      <protection locked="0"/>
    </xf>
    <xf numFmtId="10" fontId="30" fillId="52" borderId="0" applyFont="0" applyBorder="0">
      <alignment horizontal="right"/>
      <protection locked="0"/>
    </xf>
    <xf numFmtId="170" fontId="30" fillId="52" borderId="0" applyFont="0" applyBorder="0" applyAlignment="0">
      <alignment horizontal="right"/>
      <protection locked="0"/>
    </xf>
    <xf numFmtId="3" fontId="30" fillId="53" borderId="0" applyFont="0" applyBorder="0">
      <protection locked="0"/>
    </xf>
    <xf numFmtId="164" fontId="61" fillId="53" borderId="0" applyBorder="0" applyAlignment="0">
      <protection locked="0"/>
    </xf>
    <xf numFmtId="176" fontId="30" fillId="54" borderId="0" applyFont="0" applyBorder="0">
      <alignment horizontal="right"/>
      <protection locked="0"/>
    </xf>
    <xf numFmtId="176" fontId="30" fillId="54" borderId="0" applyFont="0" applyBorder="0">
      <alignment horizontal="right"/>
      <protection locked="0"/>
    </xf>
    <xf numFmtId="170" fontId="30" fillId="14" borderId="0" applyFont="0" applyBorder="0">
      <alignment horizontal="right"/>
      <protection locked="0"/>
    </xf>
    <xf numFmtId="170" fontId="30" fillId="14" borderId="0" applyFont="0" applyBorder="0">
      <alignment horizontal="right"/>
      <protection locked="0"/>
    </xf>
    <xf numFmtId="170" fontId="30" fillId="14" borderId="0" applyFont="0" applyBorder="0">
      <alignment horizontal="right"/>
      <protection locked="0"/>
    </xf>
    <xf numFmtId="170" fontId="30" fillId="14" borderId="0" applyFont="0" applyBorder="0">
      <alignment horizontal="right"/>
      <protection locked="0"/>
    </xf>
    <xf numFmtId="170" fontId="30" fillId="14" borderId="0" applyFont="0" applyBorder="0">
      <alignment horizontal="right"/>
      <protection locked="0"/>
    </xf>
    <xf numFmtId="177" fontId="30" fillId="15" borderId="23" applyFill="0">
      <alignment horizontal="right" vertical="center" wrapText="1"/>
      <protection locked="0"/>
    </xf>
    <xf numFmtId="164" fontId="72" fillId="55" borderId="0" applyBorder="0" applyAlignment="0"/>
    <xf numFmtId="0" fontId="38" fillId="12" borderId="0"/>
    <xf numFmtId="0" fontId="73" fillId="0" borderId="24" applyNumberFormat="0" applyFill="0" applyAlignment="0" applyProtection="0"/>
    <xf numFmtId="175" fontId="74" fillId="12" borderId="5" applyFont="0" applyBorder="0" applyAlignment="0"/>
    <xf numFmtId="164" fontId="61" fillId="12" borderId="0" applyFont="0" applyBorder="0" applyAlignment="0"/>
    <xf numFmtId="178" fontId="75" fillId="0" borderId="0"/>
    <xf numFmtId="0" fontId="33" fillId="0" borderId="0" applyFill="0" applyBorder="0">
      <alignment horizontal="left" vertical="center"/>
    </xf>
    <xf numFmtId="0" fontId="76" fillId="26" borderId="0" applyNumberFormat="0" applyBorder="0" applyAlignment="0" applyProtection="0"/>
    <xf numFmtId="177" fontId="35" fillId="7" borderId="25">
      <alignment horizontal="right" vertical="center" wrapText="1"/>
    </xf>
    <xf numFmtId="179" fontId="77" fillId="0" borderId="0"/>
    <xf numFmtId="0" fontId="30" fillId="0" borderId="0"/>
    <xf numFmtId="0" fontId="30" fillId="0" borderId="0"/>
    <xf numFmtId="0" fontId="30" fillId="0" borderId="0" applyFill="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30" fillId="0" borderId="0"/>
    <xf numFmtId="168" fontId="30" fillId="0" borderId="0"/>
    <xf numFmtId="0" fontId="11" fillId="0" borderId="0"/>
    <xf numFmtId="0" fontId="30" fillId="0" borderId="0"/>
    <xf numFmtId="0" fontId="30" fillId="0" borderId="0"/>
    <xf numFmtId="0" fontId="30" fillId="0" borderId="0"/>
    <xf numFmtId="0" fontId="30" fillId="0" borderId="0"/>
    <xf numFmtId="0" fontId="30" fillId="56"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alignment wrapText="1"/>
    </xf>
    <xf numFmtId="0" fontId="1" fillId="0" borderId="0"/>
    <xf numFmtId="0" fontId="1" fillId="0" borderId="0"/>
    <xf numFmtId="0" fontId="30" fillId="0" borderId="0"/>
    <xf numFmtId="0" fontId="1" fillId="0" borderId="0"/>
    <xf numFmtId="0" fontId="30" fillId="0" borderId="0"/>
    <xf numFmtId="0" fontId="30"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30" fillId="0" borderId="0" applyFill="0"/>
    <xf numFmtId="0" fontId="30" fillId="0" borderId="0"/>
    <xf numFmtId="0" fontId="30" fillId="0" borderId="0"/>
    <xf numFmtId="0" fontId="30" fillId="0" borderId="0"/>
    <xf numFmtId="0" fontId="30" fillId="0" borderId="0"/>
    <xf numFmtId="0" fontId="11" fillId="0" borderId="0"/>
    <xf numFmtId="0" fontId="30" fillId="0" borderId="0"/>
    <xf numFmtId="0" fontId="42" fillId="0" borderId="0"/>
    <xf numFmtId="0" fontId="30" fillId="56" borderId="0"/>
    <xf numFmtId="0" fontId="30" fillId="0" borderId="0"/>
    <xf numFmtId="0" fontId="1" fillId="0" borderId="0"/>
    <xf numFmtId="0" fontId="1" fillId="0" borderId="0"/>
    <xf numFmtId="0" fontId="1" fillId="0" borderId="0"/>
    <xf numFmtId="0" fontId="30" fillId="0" borderId="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30" fillId="20" borderId="26" applyNumberFormat="0" applyFon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2" borderId="27" applyNumberFormat="0" applyAlignment="0" applyProtection="0"/>
    <xf numFmtId="0" fontId="78" fillId="28" borderId="27" applyNumberFormat="0" applyAlignment="0" applyProtection="0"/>
    <xf numFmtId="0" fontId="78" fillId="28" borderId="27" applyNumberFormat="0" applyAlignment="0" applyProtection="0"/>
    <xf numFmtId="180" fontId="30" fillId="0" borderId="0" applyFill="0" applyBorder="0"/>
    <xf numFmtId="180" fontId="30" fillId="0" borderId="0" applyFill="0" applyBorder="0"/>
    <xf numFmtId="180" fontId="30" fillId="0" borderId="0" applyFill="0" applyBorder="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64" fontId="79" fillId="0" borderId="0"/>
    <xf numFmtId="0" fontId="15" fillId="0" borderId="0" applyFill="0" applyBorder="0">
      <alignment vertical="center"/>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1" fontId="80" fillId="0" borderId="12"/>
    <xf numFmtId="181" fontId="80" fillId="0" borderId="12"/>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0" fontId="81" fillId="0" borderId="10">
      <alignment horizontal="center"/>
    </xf>
    <xf numFmtId="3" fontId="49" fillId="0" borderId="0" applyFont="0" applyFill="0" applyBorder="0" applyAlignment="0" applyProtection="0"/>
    <xf numFmtId="0" fontId="49" fillId="57" borderId="0" applyNumberFormat="0" applyFont="0" applyBorder="0" applyAlignment="0" applyProtection="0"/>
    <xf numFmtId="182" fontId="30" fillId="0" borderId="0"/>
    <xf numFmtId="182" fontId="30" fillId="0" borderId="0"/>
    <xf numFmtId="182" fontId="30" fillId="0" borderId="0"/>
    <xf numFmtId="183" fontId="38" fillId="0" borderId="0" applyFill="0" applyBorder="0">
      <alignment horizontal="right" vertical="center"/>
    </xf>
    <xf numFmtId="184" fontId="38" fillId="0" borderId="0" applyFill="0" applyBorder="0">
      <alignment horizontal="right" vertical="center"/>
    </xf>
    <xf numFmtId="185" fontId="38" fillId="0" borderId="0" applyFill="0" applyBorder="0">
      <alignment horizontal="right" vertical="center"/>
    </xf>
    <xf numFmtId="0" fontId="31" fillId="11" borderId="0">
      <alignment horizontal="left" vertical="center"/>
      <protection locked="0"/>
    </xf>
    <xf numFmtId="0" fontId="82" fillId="0" borderId="28" applyNumberFormat="0">
      <alignment horizontal="left" vertical="center" wrapText="1" indent="1"/>
    </xf>
    <xf numFmtId="0" fontId="30" fillId="20" borderId="0" applyNumberFormat="0" applyFont="0" applyBorder="0" applyAlignment="0" applyProtection="0"/>
    <xf numFmtId="0" fontId="30" fillId="20" borderId="0" applyNumberFormat="0" applyFont="0" applyBorder="0" applyAlignment="0" applyProtection="0"/>
    <xf numFmtId="0" fontId="30" fillId="22" borderId="0" applyNumberFormat="0" applyFont="0" applyBorder="0" applyAlignment="0" applyProtection="0"/>
    <xf numFmtId="0" fontId="30" fillId="22" borderId="0" applyNumberFormat="0" applyFont="0" applyBorder="0" applyAlignment="0" applyProtection="0"/>
    <xf numFmtId="0" fontId="30" fillId="28" borderId="0" applyNumberFormat="0" applyFont="0" applyBorder="0" applyAlignment="0" applyProtection="0"/>
    <xf numFmtId="0" fontId="30" fillId="28" borderId="0" applyNumberFormat="0" applyFont="0" applyBorder="0" applyAlignment="0" applyProtection="0"/>
    <xf numFmtId="0" fontId="30" fillId="0" borderId="0" applyNumberFormat="0" applyFont="0" applyFill="0" applyBorder="0" applyAlignment="0" applyProtection="0"/>
    <xf numFmtId="0" fontId="30" fillId="0" borderId="0" applyNumberFormat="0" applyFont="0" applyFill="0" applyBorder="0" applyAlignment="0" applyProtection="0"/>
    <xf numFmtId="0" fontId="30" fillId="28" borderId="0" applyNumberFormat="0" applyFont="0" applyBorder="0" applyAlignment="0" applyProtection="0"/>
    <xf numFmtId="0" fontId="30" fillId="28" borderId="0" applyNumberFormat="0" applyFont="0" applyBorder="0" applyAlignment="0" applyProtection="0"/>
    <xf numFmtId="0" fontId="30" fillId="0" borderId="0" applyNumberFormat="0" applyFont="0" applyFill="0" applyBorder="0" applyAlignment="0" applyProtection="0"/>
    <xf numFmtId="0" fontId="30" fillId="0" borderId="0" applyNumberFormat="0" applyFont="0" applyFill="0" applyBorder="0" applyAlignment="0" applyProtection="0"/>
    <xf numFmtId="0" fontId="30" fillId="0" borderId="0" applyNumberFormat="0" applyFont="0" applyBorder="0" applyAlignment="0" applyProtection="0"/>
    <xf numFmtId="0" fontId="30" fillId="0" borderId="0" applyNumberFormat="0" applyFont="0" applyBorder="0" applyAlignment="0" applyProtection="0"/>
    <xf numFmtId="0" fontId="83" fillId="0" borderId="0" applyNumberFormat="0" applyFill="0" applyBorder="0" applyAlignment="0" applyProtection="0"/>
    <xf numFmtId="0" fontId="30" fillId="0" borderId="0"/>
    <xf numFmtId="0" fontId="30" fillId="0" borderId="0"/>
    <xf numFmtId="0" fontId="30" fillId="0" borderId="0"/>
    <xf numFmtId="0" fontId="84" fillId="0" borderId="0"/>
    <xf numFmtId="0" fontId="30" fillId="0" borderId="0"/>
    <xf numFmtId="0" fontId="33" fillId="0" borderId="0"/>
    <xf numFmtId="0" fontId="34" fillId="0" borderId="0"/>
    <xf numFmtId="15" fontId="30" fillId="0" borderId="0"/>
    <xf numFmtId="15" fontId="30" fillId="0" borderId="0"/>
    <xf numFmtId="15" fontId="30" fillId="0" borderId="0"/>
    <xf numFmtId="10" fontId="30" fillId="0" borderId="0"/>
    <xf numFmtId="10" fontId="30" fillId="0" borderId="0"/>
    <xf numFmtId="10" fontId="30" fillId="0" borderId="0"/>
    <xf numFmtId="0" fontId="85" fillId="10" borderId="8" applyBorder="0" applyProtection="0">
      <alignment horizontal="centerContinuous" vertical="center"/>
    </xf>
    <xf numFmtId="0" fontId="86" fillId="10" borderId="8" applyBorder="0" applyProtection="0">
      <alignment horizontal="centerContinuous" vertical="center"/>
    </xf>
    <xf numFmtId="0" fontId="86" fillId="10" borderId="8" applyBorder="0" applyProtection="0">
      <alignment horizontal="centerContinuous" vertical="center"/>
    </xf>
    <xf numFmtId="0" fontId="86" fillId="10" borderId="8" applyBorder="0" applyProtection="0">
      <alignment horizontal="centerContinuous" vertical="center"/>
    </xf>
    <xf numFmtId="0" fontId="87" fillId="0" borderId="0" applyBorder="0" applyProtection="0">
      <alignment vertical="center"/>
    </xf>
    <xf numFmtId="0" fontId="88" fillId="0" borderId="0">
      <alignment horizontal="left"/>
    </xf>
    <xf numFmtId="0" fontId="88" fillId="0" borderId="3" applyFill="0" applyBorder="0" applyProtection="0">
      <alignment horizontal="left" vertical="top"/>
    </xf>
    <xf numFmtId="0" fontId="88" fillId="0" borderId="3" applyFill="0" applyBorder="0" applyProtection="0">
      <alignment horizontal="left" vertical="top"/>
    </xf>
    <xf numFmtId="0" fontId="89" fillId="13" borderId="0">
      <alignment vertical="center"/>
      <protection locked="0"/>
    </xf>
    <xf numFmtId="49" fontId="30" fillId="0" borderId="0" applyFont="0" applyFill="0" applyBorder="0" applyAlignment="0" applyProtection="0"/>
    <xf numFmtId="0" fontId="90" fillId="0" borderId="0"/>
    <xf numFmtId="49" fontId="30" fillId="0" borderId="0" applyFont="0" applyFill="0" applyBorder="0" applyAlignment="0" applyProtection="0"/>
    <xf numFmtId="0" fontId="91" fillId="0" borderId="0"/>
    <xf numFmtId="0" fontId="91" fillId="0" borderId="0"/>
    <xf numFmtId="0" fontId="90" fillId="0" borderId="0"/>
    <xf numFmtId="178" fontId="92" fillId="0" borderId="0"/>
    <xf numFmtId="0" fontId="83" fillId="0" borderId="0" applyNumberFormat="0" applyFill="0" applyBorder="0" applyAlignment="0" applyProtection="0"/>
    <xf numFmtId="0" fontId="93" fillId="0" borderId="0" applyNumberFormat="0" applyFill="0" applyBorder="0" applyAlignment="0" applyProtection="0"/>
    <xf numFmtId="0" fontId="94" fillId="0" borderId="0" applyFill="0" applyBorder="0">
      <alignment horizontal="left" vertical="center"/>
      <protection locked="0"/>
    </xf>
    <xf numFmtId="0" fontId="90" fillId="0" borderId="0"/>
    <xf numFmtId="0" fontId="95" fillId="0" borderId="0" applyFill="0" applyBorder="0">
      <alignment horizontal="left" vertical="center"/>
      <protection locked="0"/>
    </xf>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30" applyNumberFormat="0" applyFill="0" applyAlignment="0" applyProtection="0"/>
    <xf numFmtId="0" fontId="52" fillId="0" borderId="30" applyNumberFormat="0" applyFill="0" applyAlignment="0" applyProtection="0"/>
    <xf numFmtId="0" fontId="96" fillId="0" borderId="0" applyNumberFormat="0" applyFill="0" applyBorder="0" applyAlignment="0" applyProtection="0"/>
    <xf numFmtId="186" fontId="30" fillId="0" borderId="8" applyBorder="0" applyProtection="0">
      <alignment horizontal="right"/>
    </xf>
    <xf numFmtId="186" fontId="30" fillId="0" borderId="8" applyBorder="0" applyProtection="0">
      <alignment horizontal="right"/>
    </xf>
    <xf numFmtId="186" fontId="30" fillId="0" borderId="8" applyBorder="0" applyProtection="0">
      <alignment horizontal="right"/>
    </xf>
    <xf numFmtId="186" fontId="30" fillId="0" borderId="8" applyBorder="0" applyProtection="0">
      <alignment horizontal="right"/>
    </xf>
    <xf numFmtId="186" fontId="30" fillId="0" borderId="8" applyBorder="0" applyProtection="0">
      <alignment horizontal="right"/>
    </xf>
    <xf numFmtId="0" fontId="35" fillId="0" borderId="0"/>
    <xf numFmtId="0" fontId="99" fillId="60" borderId="38">
      <alignment vertical="center"/>
    </xf>
    <xf numFmtId="0" fontId="99" fillId="6" borderId="38">
      <alignment vertical="center"/>
    </xf>
    <xf numFmtId="191" fontId="100" fillId="0" borderId="0">
      <alignment horizontal="center" vertical="center"/>
    </xf>
    <xf numFmtId="192" fontId="27" fillId="61" borderId="39"/>
    <xf numFmtId="0" fontId="101" fillId="0" borderId="0">
      <alignment horizontal="left" vertical="center"/>
    </xf>
    <xf numFmtId="0" fontId="102" fillId="0" borderId="40"/>
    <xf numFmtId="0" fontId="103" fillId="0" borderId="41"/>
    <xf numFmtId="192" fontId="104" fillId="62" borderId="38"/>
    <xf numFmtId="193" fontId="105" fillId="63" borderId="38">
      <alignment horizontal="right"/>
    </xf>
    <xf numFmtId="9" fontId="106" fillId="63" borderId="38"/>
    <xf numFmtId="193" fontId="106" fillId="63" borderId="38">
      <alignment horizontal="right"/>
    </xf>
    <xf numFmtId="193" fontId="106" fillId="63" borderId="38">
      <alignment horizontal="right"/>
    </xf>
    <xf numFmtId="0" fontId="107" fillId="0" borderId="0">
      <alignment horizontal="left" vertical="center"/>
    </xf>
    <xf numFmtId="194" fontId="108" fillId="0" borderId="0">
      <alignment horizontal="center" vertical="center"/>
    </xf>
    <xf numFmtId="0" fontId="17" fillId="11" borderId="42">
      <alignment horizontal="center" vertical="center"/>
    </xf>
    <xf numFmtId="192" fontId="100" fillId="64" borderId="38">
      <alignment horizontal="right" vertical="center" indent="1"/>
    </xf>
    <xf numFmtId="192" fontId="100" fillId="60" borderId="38">
      <alignment horizontal="right" vertical="center" indent="1"/>
    </xf>
    <xf numFmtId="192" fontId="109" fillId="6" borderId="38">
      <alignment vertical="center"/>
    </xf>
    <xf numFmtId="0" fontId="110" fillId="11" borderId="38">
      <alignment horizontal="center"/>
    </xf>
    <xf numFmtId="0" fontId="111" fillId="0" borderId="0" applyNumberFormat="0" applyFill="0" applyBorder="0" applyAlignment="0" applyProtection="0">
      <alignment vertical="top"/>
      <protection locked="0"/>
    </xf>
    <xf numFmtId="195" fontId="30" fillId="0" borderId="0" applyFill="0" applyBorder="0" applyProtection="0">
      <alignment horizontal="right" vertical="center" wrapText="1"/>
    </xf>
    <xf numFmtId="0" fontId="112" fillId="60" borderId="43">
      <alignment horizontal="left" vertical="center" wrapText="1" indent="1"/>
    </xf>
    <xf numFmtId="0" fontId="113" fillId="0" borderId="0" applyFill="0"/>
    <xf numFmtId="43" fontId="100" fillId="0" borderId="0" applyFont="0" applyFill="0" applyBorder="0" applyAlignment="0" applyProtection="0"/>
    <xf numFmtId="0" fontId="100" fillId="0" borderId="0"/>
    <xf numFmtId="196" fontId="38" fillId="0" borderId="44">
      <alignment horizontal="right" vertical="center"/>
      <protection locked="0"/>
    </xf>
    <xf numFmtId="198" fontId="118" fillId="60" borderId="0" applyProtection="0"/>
    <xf numFmtId="0" fontId="30" fillId="0" borderId="0" applyFill="0"/>
    <xf numFmtId="0" fontId="123" fillId="0" borderId="0"/>
    <xf numFmtId="0" fontId="120" fillId="0" borderId="0"/>
    <xf numFmtId="0" fontId="12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xf numFmtId="0" fontId="142" fillId="0" borderId="0"/>
    <xf numFmtId="0" fontId="144" fillId="0" borderId="0"/>
  </cellStyleXfs>
  <cellXfs count="533">
    <xf numFmtId="0" fontId="0" fillId="0" borderId="0" xfId="0"/>
    <xf numFmtId="0" fontId="0" fillId="5" borderId="0" xfId="0" applyFill="1"/>
    <xf numFmtId="0" fontId="8" fillId="5" borderId="0" xfId="0" applyFont="1" applyFill="1"/>
    <xf numFmtId="0" fontId="6" fillId="5" borderId="0" xfId="0" applyFont="1" applyFill="1"/>
    <xf numFmtId="0" fontId="4" fillId="5" borderId="0" xfId="0" applyFont="1" applyFill="1"/>
    <xf numFmtId="0" fontId="0" fillId="5" borderId="0" xfId="0" applyFill="1" applyAlignment="1">
      <alignment horizontal="right" vertical="center"/>
    </xf>
    <xf numFmtId="0" fontId="10" fillId="6" borderId="0" xfId="0" applyFont="1" applyFill="1"/>
    <xf numFmtId="0" fontId="7" fillId="6" borderId="0" xfId="0" applyFont="1" applyFill="1"/>
    <xf numFmtId="0" fontId="0" fillId="6" borderId="0" xfId="0" applyFill="1"/>
    <xf numFmtId="0" fontId="0" fillId="7" borderId="0" xfId="0" applyFill="1"/>
    <xf numFmtId="0" fontId="0" fillId="7" borderId="0" xfId="0" applyFill="1" applyBorder="1"/>
    <xf numFmtId="9" fontId="0" fillId="7" borderId="0" xfId="2" applyFont="1" applyFill="1"/>
    <xf numFmtId="43" fontId="0" fillId="7" borderId="0" xfId="0" applyNumberFormat="1" applyFill="1"/>
    <xf numFmtId="166" fontId="0" fillId="7" borderId="0" xfId="0" applyNumberFormat="1" applyFill="1"/>
    <xf numFmtId="10" fontId="0" fillId="7" borderId="0" xfId="2" applyNumberFormat="1" applyFont="1" applyFill="1"/>
    <xf numFmtId="44" fontId="0" fillId="7" borderId="0" xfId="0" applyNumberFormat="1" applyFill="1"/>
    <xf numFmtId="9" fontId="0" fillId="7" borderId="0" xfId="0" applyNumberFormat="1" applyFill="1"/>
    <xf numFmtId="44" fontId="0" fillId="7" borderId="0" xfId="1" applyFont="1" applyFill="1"/>
    <xf numFmtId="165" fontId="0" fillId="7" borderId="0" xfId="0" applyNumberFormat="1" applyFill="1"/>
    <xf numFmtId="0" fontId="4" fillId="5" borderId="3" xfId="0" applyFont="1" applyFill="1" applyBorder="1"/>
    <xf numFmtId="0" fontId="4" fillId="5" borderId="12" xfId="0" applyFont="1" applyFill="1" applyBorder="1"/>
    <xf numFmtId="0" fontId="7" fillId="8" borderId="12" xfId="0" applyFont="1" applyFill="1" applyBorder="1"/>
    <xf numFmtId="0" fontId="7" fillId="8" borderId="11" xfId="0" applyFont="1" applyFill="1" applyBorder="1"/>
    <xf numFmtId="0" fontId="0" fillId="8" borderId="0" xfId="0" applyFill="1"/>
    <xf numFmtId="0" fontId="2" fillId="8" borderId="0" xfId="0" applyFont="1" applyFill="1"/>
    <xf numFmtId="0" fontId="0" fillId="8" borderId="0" xfId="0" applyFont="1" applyFill="1"/>
    <xf numFmtId="0" fontId="7" fillId="8" borderId="0" xfId="0" applyFont="1" applyFill="1"/>
    <xf numFmtId="0" fontId="10" fillId="8" borderId="0" xfId="0" applyFont="1" applyFill="1"/>
    <xf numFmtId="0" fontId="0" fillId="8" borderId="0" xfId="0" applyFill="1" applyAlignment="1">
      <alignment horizontal="center"/>
    </xf>
    <xf numFmtId="0" fontId="0" fillId="0" borderId="0" xfId="0" applyAlignment="1">
      <alignment vertical="center"/>
    </xf>
    <xf numFmtId="0" fontId="9" fillId="5" borderId="0" xfId="0" applyFont="1" applyFill="1" applyAlignment="1">
      <alignment horizontal="left" vertical="center"/>
    </xf>
    <xf numFmtId="0" fontId="6" fillId="5" borderId="0" xfId="0" applyFont="1" applyFill="1" applyAlignment="1">
      <alignment horizontal="center" vertical="center"/>
    </xf>
    <xf numFmtId="0" fontId="6" fillId="5" borderId="0" xfId="0" applyFont="1" applyFill="1" applyAlignment="1">
      <alignment vertical="center"/>
    </xf>
    <xf numFmtId="0" fontId="0" fillId="8" borderId="0" xfId="0" applyFill="1" applyAlignment="1">
      <alignment vertical="center"/>
    </xf>
    <xf numFmtId="0" fontId="0" fillId="7" borderId="0" xfId="0" applyFill="1" applyAlignment="1">
      <alignment vertical="center"/>
    </xf>
    <xf numFmtId="0" fontId="4" fillId="5" borderId="13" xfId="0" applyFont="1" applyFill="1" applyBorder="1"/>
    <xf numFmtId="0" fontId="12" fillId="8" borderId="12" xfId="5" quotePrefix="1" applyFill="1" applyBorder="1"/>
    <xf numFmtId="0" fontId="12" fillId="8" borderId="11" xfId="5" quotePrefix="1" applyFill="1" applyBorder="1"/>
    <xf numFmtId="0" fontId="13" fillId="8" borderId="0" xfId="0" applyFont="1" applyFill="1"/>
    <xf numFmtId="0" fontId="15" fillId="8" borderId="8" xfId="0" applyFont="1" applyFill="1" applyBorder="1" applyAlignment="1">
      <alignment horizontal="center" wrapText="1"/>
    </xf>
    <xf numFmtId="0" fontId="15" fillId="8" borderId="8" xfId="0" applyFont="1" applyFill="1" applyBorder="1" applyAlignment="1">
      <alignment horizontal="center"/>
    </xf>
    <xf numFmtId="0" fontId="15" fillId="8" borderId="9" xfId="0" applyFont="1" applyFill="1" applyBorder="1" applyAlignment="1">
      <alignment horizontal="center"/>
    </xf>
    <xf numFmtId="0" fontId="15" fillId="8" borderId="7" xfId="0" applyFont="1" applyFill="1" applyBorder="1" applyAlignment="1">
      <alignment horizontal="center"/>
    </xf>
    <xf numFmtId="0" fontId="13" fillId="7" borderId="0" xfId="0" applyFont="1" applyFill="1"/>
    <xf numFmtId="0" fontId="13" fillId="8" borderId="0" xfId="0" applyFont="1" applyFill="1" applyAlignment="1">
      <alignment vertical="center"/>
    </xf>
    <xf numFmtId="0" fontId="19" fillId="8" borderId="0" xfId="0" applyFont="1" applyFill="1" applyAlignment="1">
      <alignment horizontal="right" vertical="center"/>
    </xf>
    <xf numFmtId="9" fontId="19" fillId="8" borderId="0" xfId="2" applyFont="1" applyFill="1" applyAlignment="1">
      <alignment horizontal="center" vertical="center"/>
    </xf>
    <xf numFmtId="44" fontId="13" fillId="8" borderId="0" xfId="0" applyNumberFormat="1" applyFont="1" applyFill="1" applyAlignment="1">
      <alignment vertical="center"/>
    </xf>
    <xf numFmtId="44" fontId="13" fillId="8" borderId="7" xfId="1" applyNumberFormat="1" applyFont="1" applyFill="1" applyBorder="1" applyAlignment="1">
      <alignment vertical="center"/>
    </xf>
    <xf numFmtId="44" fontId="13" fillId="8" borderId="0" xfId="1" applyNumberFormat="1" applyFont="1" applyFill="1" applyAlignment="1">
      <alignment vertical="center"/>
    </xf>
    <xf numFmtId="44" fontId="13" fillId="8" borderId="3" xfId="0" applyNumberFormat="1" applyFont="1" applyFill="1" applyBorder="1" applyAlignment="1">
      <alignment vertical="center"/>
    </xf>
    <xf numFmtId="0" fontId="13" fillId="7" borderId="0" xfId="0" applyFont="1" applyFill="1" applyAlignment="1">
      <alignment vertical="center"/>
    </xf>
    <xf numFmtId="0" fontId="14" fillId="8" borderId="0" xfId="0" applyFont="1" applyFill="1" applyAlignment="1">
      <alignment horizontal="center" vertical="center"/>
    </xf>
    <xf numFmtId="0" fontId="15" fillId="8" borderId="0" xfId="0" applyFont="1" applyFill="1" applyAlignment="1">
      <alignment horizontal="center" vertical="center"/>
    </xf>
    <xf numFmtId="0" fontId="15" fillId="8" borderId="0" xfId="0" applyFont="1" applyFill="1" applyBorder="1" applyAlignment="1">
      <alignment horizontal="center" vertical="center"/>
    </xf>
    <xf numFmtId="0" fontId="16" fillId="4" borderId="0" xfId="0" applyFont="1" applyFill="1" applyAlignment="1">
      <alignment vertical="center"/>
    </xf>
    <xf numFmtId="0" fontId="16" fillId="4" borderId="0" xfId="0" applyFont="1" applyFill="1" applyAlignment="1">
      <alignment horizontal="center" vertical="center"/>
    </xf>
    <xf numFmtId="0" fontId="17" fillId="4" borderId="0" xfId="0" applyFont="1" applyFill="1" applyAlignment="1">
      <alignment horizontal="center" vertical="center"/>
    </xf>
    <xf numFmtId="0" fontId="17" fillId="4" borderId="0" xfId="0" applyFont="1" applyFill="1" applyBorder="1" applyAlignment="1">
      <alignment horizontal="center" vertical="center"/>
    </xf>
    <xf numFmtId="0" fontId="18" fillId="8" borderId="0" xfId="0" applyFont="1" applyFill="1" applyAlignment="1">
      <alignment vertical="center"/>
    </xf>
    <xf numFmtId="0" fontId="13" fillId="8" borderId="0" xfId="0" applyFont="1" applyFill="1" applyAlignment="1">
      <alignment horizontal="center" vertical="center"/>
    </xf>
    <xf numFmtId="44" fontId="13" fillId="3" borderId="0" xfId="0" applyNumberFormat="1" applyFont="1" applyFill="1" applyAlignment="1">
      <alignment vertical="center"/>
    </xf>
    <xf numFmtId="0" fontId="13" fillId="8" borderId="5" xfId="0" applyFont="1" applyFill="1" applyBorder="1" applyAlignment="1">
      <alignment vertical="center"/>
    </xf>
    <xf numFmtId="0" fontId="13" fillId="8" borderId="0" xfId="0" applyFont="1" applyFill="1" applyBorder="1" applyAlignment="1">
      <alignment vertical="center"/>
    </xf>
    <xf numFmtId="0" fontId="13" fillId="8" borderId="3" xfId="0" applyFont="1" applyFill="1" applyBorder="1" applyAlignment="1">
      <alignment vertical="center"/>
    </xf>
    <xf numFmtId="9" fontId="20" fillId="8" borderId="0" xfId="3" applyNumberFormat="1" applyFont="1" applyFill="1" applyBorder="1" applyAlignment="1">
      <alignment horizontal="center" vertical="center"/>
    </xf>
    <xf numFmtId="44" fontId="13" fillId="8" borderId="5" xfId="1" applyNumberFormat="1" applyFont="1" applyFill="1" applyBorder="1" applyAlignment="1">
      <alignment vertical="center"/>
    </xf>
    <xf numFmtId="0" fontId="14" fillId="8" borderId="2" xfId="0" applyFont="1" applyFill="1" applyBorder="1" applyAlignment="1">
      <alignment horizontal="left" vertical="center"/>
    </xf>
    <xf numFmtId="9" fontId="13" fillId="8" borderId="2" xfId="0" applyNumberFormat="1" applyFont="1" applyFill="1" applyBorder="1" applyAlignment="1">
      <alignment horizontal="center" vertical="center"/>
    </xf>
    <xf numFmtId="44" fontId="14" fillId="8" borderId="2" xfId="0" applyNumberFormat="1" applyFont="1" applyFill="1" applyBorder="1" applyAlignment="1">
      <alignment vertical="center"/>
    </xf>
    <xf numFmtId="44" fontId="14" fillId="8" borderId="6" xfId="0" applyNumberFormat="1" applyFont="1" applyFill="1" applyBorder="1" applyAlignment="1">
      <alignment vertical="center"/>
    </xf>
    <xf numFmtId="44" fontId="14" fillId="8" borderId="4" xfId="0" applyNumberFormat="1" applyFont="1" applyFill="1" applyBorder="1" applyAlignment="1">
      <alignment vertical="center"/>
    </xf>
    <xf numFmtId="0" fontId="19" fillId="8" borderId="0" xfId="0" applyFont="1" applyFill="1" applyBorder="1" applyAlignment="1">
      <alignment horizontal="left" vertical="center"/>
    </xf>
    <xf numFmtId="41" fontId="19" fillId="8" borderId="0" xfId="0" applyNumberFormat="1" applyFont="1" applyFill="1" applyBorder="1" applyAlignment="1">
      <alignment horizontal="center" vertical="center"/>
    </xf>
    <xf numFmtId="44" fontId="21" fillId="8" borderId="0" xfId="0" applyNumberFormat="1" applyFont="1" applyFill="1" applyBorder="1" applyAlignment="1">
      <alignment vertical="center"/>
    </xf>
    <xf numFmtId="44" fontId="19" fillId="8" borderId="0" xfId="0" applyNumberFormat="1" applyFont="1" applyFill="1" applyBorder="1" applyAlignment="1">
      <alignment horizontal="right" vertical="center"/>
    </xf>
    <xf numFmtId="44" fontId="19" fillId="8" borderId="0" xfId="0" applyNumberFormat="1" applyFont="1" applyFill="1" applyBorder="1" applyAlignment="1">
      <alignment vertical="center"/>
    </xf>
    <xf numFmtId="41" fontId="13" fillId="8" borderId="0" xfId="0" applyNumberFormat="1" applyFont="1" applyFill="1" applyBorder="1" applyAlignment="1">
      <alignment horizontal="center" vertical="center"/>
    </xf>
    <xf numFmtId="44" fontId="14" fillId="8" borderId="0" xfId="0" applyNumberFormat="1" applyFont="1" applyFill="1" applyBorder="1" applyAlignment="1">
      <alignment vertical="center"/>
    </xf>
    <xf numFmtId="44" fontId="13" fillId="8" borderId="0" xfId="1" applyFont="1" applyFill="1" applyAlignment="1">
      <alignment vertical="center"/>
    </xf>
    <xf numFmtId="44" fontId="13" fillId="8" borderId="9" xfId="1" applyFont="1" applyFill="1" applyBorder="1" applyAlignment="1">
      <alignment vertical="center"/>
    </xf>
    <xf numFmtId="44" fontId="13" fillId="8" borderId="9" xfId="0" applyNumberFormat="1" applyFont="1" applyFill="1" applyBorder="1" applyAlignment="1">
      <alignment vertical="center"/>
    </xf>
    <xf numFmtId="0" fontId="14" fillId="8" borderId="2" xfId="0" applyFont="1" applyFill="1" applyBorder="1" applyAlignment="1">
      <alignment vertical="center"/>
    </xf>
    <xf numFmtId="44" fontId="14" fillId="8" borderId="10" xfId="0" applyNumberFormat="1" applyFont="1" applyFill="1" applyBorder="1" applyAlignment="1">
      <alignment vertical="center"/>
    </xf>
    <xf numFmtId="0" fontId="19" fillId="8" borderId="0" xfId="0" applyFont="1" applyFill="1" applyAlignment="1">
      <alignment vertical="center"/>
    </xf>
    <xf numFmtId="0" fontId="22" fillId="8" borderId="0" xfId="5" applyFont="1" applyFill="1" applyAlignment="1">
      <alignment horizontal="left"/>
    </xf>
    <xf numFmtId="0" fontId="23" fillId="4" borderId="0" xfId="0" applyFont="1" applyFill="1" applyAlignment="1">
      <alignment vertical="center"/>
    </xf>
    <xf numFmtId="0" fontId="0" fillId="8" borderId="0" xfId="0" applyFill="1" applyAlignment="1"/>
    <xf numFmtId="0" fontId="13" fillId="0" borderId="0" xfId="0" applyFont="1"/>
    <xf numFmtId="0" fontId="24" fillId="4" borderId="0" xfId="0" applyFont="1" applyFill="1" applyAlignment="1">
      <alignment vertical="center"/>
    </xf>
    <xf numFmtId="0" fontId="13" fillId="0" borderId="0" xfId="0" applyFont="1" applyFill="1" applyAlignment="1">
      <alignment vertical="center"/>
    </xf>
    <xf numFmtId="0" fontId="14" fillId="8" borderId="2" xfId="0" applyFont="1" applyFill="1" applyBorder="1" applyAlignment="1">
      <alignment horizontal="center" vertical="center"/>
    </xf>
    <xf numFmtId="0" fontId="14" fillId="8" borderId="0" xfId="0" applyFont="1" applyFill="1" applyAlignment="1">
      <alignment vertical="center"/>
    </xf>
    <xf numFmtId="0" fontId="13" fillId="8" borderId="0" xfId="0" applyFont="1" applyFill="1" applyBorder="1" applyAlignment="1">
      <alignment horizontal="center" vertical="center"/>
    </xf>
    <xf numFmtId="44" fontId="13" fillId="8" borderId="0" xfId="0" applyNumberFormat="1" applyFont="1" applyFill="1" applyBorder="1" applyAlignment="1">
      <alignment vertical="center"/>
    </xf>
    <xf numFmtId="0" fontId="24" fillId="4" borderId="0" xfId="0" applyFont="1" applyFill="1" applyBorder="1" applyAlignment="1">
      <alignment horizontal="center" vertical="center"/>
    </xf>
    <xf numFmtId="44" fontId="24" fillId="4" borderId="0" xfId="0" applyNumberFormat="1" applyFont="1" applyFill="1" applyBorder="1" applyAlignment="1">
      <alignment vertical="center"/>
    </xf>
    <xf numFmtId="9" fontId="25" fillId="8" borderId="0" xfId="3" applyNumberFormat="1" applyFont="1" applyFill="1" applyBorder="1" applyAlignment="1">
      <alignment horizontal="center" vertical="center"/>
    </xf>
    <xf numFmtId="44" fontId="13" fillId="8" borderId="8" xfId="0" applyNumberFormat="1" applyFont="1" applyFill="1" applyBorder="1" applyAlignment="1">
      <alignment vertical="center"/>
    </xf>
    <xf numFmtId="0" fontId="19" fillId="8" borderId="0" xfId="0" applyFont="1" applyFill="1" applyBorder="1" applyAlignment="1">
      <alignment horizontal="right" vertical="center"/>
    </xf>
    <xf numFmtId="0" fontId="27" fillId="0" borderId="0" xfId="0" applyFont="1" applyAlignment="1">
      <alignment vertical="center"/>
    </xf>
    <xf numFmtId="0" fontId="28" fillId="4" borderId="0" xfId="0" applyFont="1" applyFill="1" applyAlignment="1">
      <alignment vertical="center"/>
    </xf>
    <xf numFmtId="0" fontId="27" fillId="8" borderId="0" xfId="0" applyFont="1" applyFill="1" applyAlignment="1">
      <alignment vertical="center"/>
    </xf>
    <xf numFmtId="0" fontId="27" fillId="7" borderId="0" xfId="0" applyFont="1" applyFill="1" applyAlignment="1">
      <alignment vertical="center"/>
    </xf>
    <xf numFmtId="0" fontId="14" fillId="8" borderId="0" xfId="0" applyFont="1" applyFill="1" applyAlignment="1">
      <alignment horizontal="right" vertical="center"/>
    </xf>
    <xf numFmtId="0" fontId="22" fillId="8" borderId="0" xfId="5" applyFont="1" applyFill="1" applyAlignment="1">
      <alignment horizontal="left" vertical="center"/>
    </xf>
    <xf numFmtId="44" fontId="13" fillId="8" borderId="5" xfId="0" applyNumberFormat="1" applyFont="1" applyFill="1" applyBorder="1" applyAlignment="1">
      <alignment vertical="center"/>
    </xf>
    <xf numFmtId="44" fontId="14" fillId="8" borderId="2" xfId="1" applyFont="1" applyFill="1" applyBorder="1" applyAlignment="1">
      <alignment vertical="center"/>
    </xf>
    <xf numFmtId="0" fontId="26" fillId="8" borderId="0" xfId="0" applyFont="1" applyFill="1" applyAlignment="1">
      <alignment vertical="center"/>
    </xf>
    <xf numFmtId="44" fontId="26" fillId="8" borderId="0" xfId="0" applyNumberFormat="1" applyFont="1" applyFill="1" applyAlignment="1">
      <alignment vertical="center"/>
    </xf>
    <xf numFmtId="0" fontId="14" fillId="8" borderId="0" xfId="0" applyFont="1" applyFill="1" applyBorder="1" applyAlignment="1">
      <alignment vertical="center"/>
    </xf>
    <xf numFmtId="0" fontId="14" fillId="8" borderId="3" xfId="0" applyFont="1" applyFill="1" applyBorder="1" applyAlignment="1">
      <alignment horizontal="right" vertical="center"/>
    </xf>
    <xf numFmtId="43" fontId="14" fillId="8" borderId="0" xfId="6" applyFont="1" applyFill="1" applyBorder="1" applyAlignment="1">
      <alignment vertical="center"/>
    </xf>
    <xf numFmtId="0" fontId="9" fillId="5" borderId="0" xfId="0" applyFont="1" applyFill="1" applyAlignment="1">
      <alignment vertical="center"/>
    </xf>
    <xf numFmtId="167" fontId="29" fillId="8" borderId="0" xfId="6" applyNumberFormat="1" applyFont="1" applyFill="1" applyAlignment="1">
      <alignment vertical="center"/>
    </xf>
    <xf numFmtId="167" fontId="29" fillId="8" borderId="9" xfId="6" applyNumberFormat="1" applyFont="1" applyFill="1" applyBorder="1" applyAlignment="1">
      <alignment vertical="center"/>
    </xf>
    <xf numFmtId="167" fontId="29" fillId="8" borderId="7" xfId="6" applyNumberFormat="1" applyFont="1" applyFill="1" applyBorder="1" applyAlignment="1">
      <alignment vertical="center"/>
    </xf>
    <xf numFmtId="167" fontId="29" fillId="8" borderId="3" xfId="0" applyNumberFormat="1" applyFont="1" applyFill="1" applyBorder="1" applyAlignment="1">
      <alignment vertical="center"/>
    </xf>
    <xf numFmtId="44" fontId="13" fillId="8" borderId="3" xfId="1" applyFont="1" applyFill="1" applyBorder="1" applyAlignment="1">
      <alignment horizontal="center" vertical="center"/>
    </xf>
    <xf numFmtId="44" fontId="13" fillId="8" borderId="0" xfId="1" applyFont="1" applyFill="1" applyBorder="1" applyAlignment="1">
      <alignment horizontal="center" vertical="center"/>
    </xf>
    <xf numFmtId="43" fontId="14" fillId="8" borderId="0" xfId="0" applyNumberFormat="1" applyFont="1" applyFill="1" applyBorder="1" applyAlignment="1">
      <alignment vertical="center"/>
    </xf>
    <xf numFmtId="44" fontId="13" fillId="58" borderId="0" xfId="1" applyFont="1" applyFill="1" applyAlignment="1">
      <alignment horizontal="center" vertical="center"/>
    </xf>
    <xf numFmtId="0" fontId="19" fillId="8" borderId="0" xfId="0" applyFont="1" applyFill="1" applyAlignment="1">
      <alignment horizontal="right" vertical="top"/>
    </xf>
    <xf numFmtId="0" fontId="19" fillId="8" borderId="0" xfId="0" applyFont="1" applyFill="1" applyAlignment="1">
      <alignment horizontal="left" vertical="top"/>
    </xf>
    <xf numFmtId="0" fontId="19" fillId="8" borderId="0" xfId="0" applyFont="1" applyFill="1" applyAlignment="1">
      <alignment horizontal="left" vertical="top" wrapText="1"/>
    </xf>
    <xf numFmtId="187" fontId="14" fillId="8" borderId="6" xfId="1" applyNumberFormat="1" applyFont="1" applyFill="1" applyBorder="1" applyAlignment="1">
      <alignment vertical="center"/>
    </xf>
    <xf numFmtId="0" fontId="97" fillId="8" borderId="0" xfId="0" applyFont="1" applyFill="1" applyAlignment="1">
      <alignment vertical="center"/>
    </xf>
    <xf numFmtId="0" fontId="14" fillId="8" borderId="5" xfId="0" applyFont="1" applyFill="1" applyBorder="1" applyAlignment="1">
      <alignment horizontal="right" vertical="center"/>
    </xf>
    <xf numFmtId="44" fontId="14" fillId="8" borderId="6" xfId="1" applyNumberFormat="1" applyFont="1" applyFill="1" applyBorder="1" applyAlignment="1">
      <alignment vertical="center"/>
    </xf>
    <xf numFmtId="44" fontId="14" fillId="8" borderId="2" xfId="1" applyNumberFormat="1" applyFont="1" applyFill="1" applyBorder="1" applyAlignment="1">
      <alignment vertical="center"/>
    </xf>
    <xf numFmtId="44" fontId="14" fillId="8" borderId="4" xfId="1" applyNumberFormat="1" applyFont="1" applyFill="1" applyBorder="1" applyAlignment="1">
      <alignment vertical="center"/>
    </xf>
    <xf numFmtId="167" fontId="13" fillId="8" borderId="0" xfId="6" applyNumberFormat="1" applyFont="1" applyFill="1" applyBorder="1" applyAlignment="1">
      <alignment horizontal="right" vertical="center"/>
    </xf>
    <xf numFmtId="167" fontId="13" fillId="8" borderId="0" xfId="6" applyNumberFormat="1" applyFont="1" applyFill="1" applyAlignment="1">
      <alignment horizontal="right" vertical="center"/>
    </xf>
    <xf numFmtId="44" fontId="13" fillId="8" borderId="0" xfId="1" applyNumberFormat="1" applyFont="1" applyFill="1" applyBorder="1" applyAlignment="1">
      <alignment horizontal="center" vertical="center"/>
    </xf>
    <xf numFmtId="44" fontId="14" fillId="8" borderId="31" xfId="0" applyNumberFormat="1" applyFont="1" applyFill="1" applyBorder="1" applyAlignment="1">
      <alignment vertical="center"/>
    </xf>
    <xf numFmtId="44" fontId="13" fillId="8" borderId="7" xfId="0" applyNumberFormat="1" applyFont="1" applyFill="1" applyBorder="1" applyAlignment="1">
      <alignment vertical="center"/>
    </xf>
    <xf numFmtId="44" fontId="14" fillId="8" borderId="32" xfId="1" applyFont="1" applyFill="1" applyBorder="1" applyAlignment="1">
      <alignment vertical="center"/>
    </xf>
    <xf numFmtId="44" fontId="14" fillId="8" borderId="10" xfId="1" applyFont="1" applyFill="1" applyBorder="1" applyAlignment="1">
      <alignment vertical="center"/>
    </xf>
    <xf numFmtId="44" fontId="14" fillId="8" borderId="31" xfId="1" applyFont="1" applyFill="1" applyBorder="1" applyAlignment="1">
      <alignment vertical="center"/>
    </xf>
    <xf numFmtId="0" fontId="14" fillId="8" borderId="8" xfId="0" applyFont="1" applyFill="1" applyBorder="1" applyAlignment="1">
      <alignment horizontal="right" vertical="center"/>
    </xf>
    <xf numFmtId="0" fontId="14" fillId="8" borderId="9" xfId="0" applyFont="1" applyFill="1" applyBorder="1" applyAlignment="1">
      <alignment horizontal="right" vertical="center"/>
    </xf>
    <xf numFmtId="0" fontId="14" fillId="8" borderId="7" xfId="0" applyFont="1" applyFill="1" applyBorder="1" applyAlignment="1">
      <alignment horizontal="right" vertical="center"/>
    </xf>
    <xf numFmtId="0" fontId="14" fillId="8" borderId="8" xfId="0" applyFont="1" applyFill="1" applyBorder="1" applyAlignment="1">
      <alignment vertical="center"/>
    </xf>
    <xf numFmtId="0" fontId="13" fillId="8" borderId="8" xfId="0" applyFont="1" applyFill="1" applyBorder="1" applyAlignment="1">
      <alignment vertical="center"/>
    </xf>
    <xf numFmtId="167" fontId="13" fillId="8" borderId="8" xfId="6" applyNumberFormat="1" applyFont="1" applyFill="1" applyBorder="1" applyAlignment="1">
      <alignment horizontal="right" vertical="center"/>
    </xf>
    <xf numFmtId="167" fontId="13" fillId="8" borderId="0" xfId="6" applyNumberFormat="1" applyFont="1" applyFill="1" applyAlignment="1">
      <alignment vertical="center"/>
    </xf>
    <xf numFmtId="167" fontId="13" fillId="8" borderId="8" xfId="6" applyNumberFormat="1" applyFont="1" applyFill="1" applyBorder="1" applyAlignment="1">
      <alignment vertical="center"/>
    </xf>
    <xf numFmtId="188" fontId="19" fillId="8" borderId="0" xfId="6" applyNumberFormat="1" applyFont="1" applyFill="1" applyAlignment="1">
      <alignment vertical="center"/>
    </xf>
    <xf numFmtId="189" fontId="13" fillId="59" borderId="33" xfId="6" applyNumberFormat="1" applyFont="1" applyFill="1" applyBorder="1" applyAlignment="1">
      <alignment horizontal="center" vertical="center"/>
    </xf>
    <xf numFmtId="189" fontId="13" fillId="59" borderId="34" xfId="6" applyNumberFormat="1" applyFont="1" applyFill="1" applyBorder="1" applyAlignment="1">
      <alignment horizontal="center" vertical="center"/>
    </xf>
    <xf numFmtId="189" fontId="13" fillId="59" borderId="35" xfId="6" applyNumberFormat="1" applyFont="1" applyFill="1" applyBorder="1" applyAlignment="1">
      <alignment horizontal="center" vertical="center"/>
    </xf>
    <xf numFmtId="189" fontId="13" fillId="59" borderId="36" xfId="6" applyNumberFormat="1" applyFont="1" applyFill="1" applyBorder="1" applyAlignment="1">
      <alignment horizontal="center" vertical="center"/>
    </xf>
    <xf numFmtId="0" fontId="14" fillId="8" borderId="0" xfId="0" applyFont="1" applyFill="1" applyBorder="1" applyAlignment="1">
      <alignment horizontal="right" vertical="center"/>
    </xf>
    <xf numFmtId="0" fontId="14" fillId="8" borderId="0" xfId="0" applyFont="1" applyFill="1" applyBorder="1" applyAlignment="1">
      <alignment horizontal="center" vertical="center" wrapText="1"/>
    </xf>
    <xf numFmtId="44" fontId="14" fillId="8" borderId="0" xfId="1" applyNumberFormat="1" applyFont="1" applyFill="1" applyBorder="1" applyAlignment="1">
      <alignment vertical="center"/>
    </xf>
    <xf numFmtId="167" fontId="13" fillId="8" borderId="3" xfId="6" applyNumberFormat="1" applyFont="1" applyFill="1" applyBorder="1" applyAlignment="1">
      <alignment horizontal="right" vertical="center"/>
    </xf>
    <xf numFmtId="167" fontId="13" fillId="8" borderId="9" xfId="6" applyNumberFormat="1" applyFont="1" applyFill="1" applyBorder="1" applyAlignment="1">
      <alignment horizontal="right" vertical="center"/>
    </xf>
    <xf numFmtId="167" fontId="13" fillId="8" borderId="5" xfId="6" applyNumberFormat="1" applyFont="1" applyFill="1" applyBorder="1" applyAlignment="1">
      <alignment horizontal="right" vertical="center"/>
    </xf>
    <xf numFmtId="167" fontId="13" fillId="8" borderId="7" xfId="6" applyNumberFormat="1" applyFont="1" applyFill="1" applyBorder="1" applyAlignment="1">
      <alignment horizontal="right" vertical="center"/>
    </xf>
    <xf numFmtId="0" fontId="14" fillId="8" borderId="8" xfId="0" applyFont="1" applyFill="1" applyBorder="1" applyAlignment="1">
      <alignment horizontal="right"/>
    </xf>
    <xf numFmtId="0" fontId="14" fillId="8" borderId="9" xfId="0" applyFont="1" applyFill="1" applyBorder="1" applyAlignment="1">
      <alignment horizontal="center" wrapText="1"/>
    </xf>
    <xf numFmtId="0" fontId="14" fillId="8" borderId="9" xfId="0" applyFont="1" applyFill="1" applyBorder="1" applyAlignment="1">
      <alignment horizontal="right"/>
    </xf>
    <xf numFmtId="0" fontId="14" fillId="8" borderId="7" xfId="0" applyFont="1" applyFill="1" applyBorder="1" applyAlignment="1">
      <alignment horizontal="right"/>
    </xf>
    <xf numFmtId="44" fontId="13" fillId="8" borderId="3" xfId="1" applyNumberFormat="1" applyFont="1" applyFill="1" applyBorder="1" applyAlignment="1">
      <alignment horizontal="center" vertical="center"/>
    </xf>
    <xf numFmtId="44" fontId="13" fillId="8" borderId="5" xfId="1" applyNumberFormat="1" applyFont="1" applyFill="1" applyBorder="1" applyAlignment="1">
      <alignment horizontal="center" vertical="center"/>
    </xf>
    <xf numFmtId="0" fontId="14" fillId="8" borderId="11" xfId="0" applyFont="1" applyFill="1" applyBorder="1" applyAlignment="1">
      <alignment horizontal="center" wrapText="1"/>
    </xf>
    <xf numFmtId="44" fontId="13" fillId="8" borderId="12" xfId="1" applyNumberFormat="1" applyFont="1" applyFill="1" applyBorder="1" applyAlignment="1">
      <alignment horizontal="center" vertical="center"/>
    </xf>
    <xf numFmtId="0" fontId="14" fillId="8" borderId="37" xfId="0" applyFont="1" applyFill="1" applyBorder="1" applyAlignment="1">
      <alignment vertical="center"/>
    </xf>
    <xf numFmtId="0" fontId="10" fillId="8" borderId="12" xfId="0" applyFont="1" applyFill="1" applyBorder="1"/>
    <xf numFmtId="0" fontId="10" fillId="8" borderId="11" xfId="0" applyFont="1" applyFill="1" applyBorder="1"/>
    <xf numFmtId="0" fontId="23" fillId="8" borderId="0" xfId="0" applyFont="1" applyFill="1" applyAlignment="1">
      <alignment vertical="center"/>
    </xf>
    <xf numFmtId="0" fontId="18" fillId="8" borderId="2" xfId="0" applyFont="1" applyFill="1" applyBorder="1" applyAlignment="1">
      <alignment vertical="center"/>
    </xf>
    <xf numFmtId="0" fontId="98" fillId="8" borderId="0" xfId="0" applyFont="1" applyFill="1" applyAlignment="1">
      <alignment vertical="center"/>
    </xf>
    <xf numFmtId="190" fontId="13" fillId="8" borderId="0" xfId="1" applyNumberFormat="1" applyFont="1" applyFill="1" applyAlignment="1">
      <alignment vertical="center"/>
    </xf>
    <xf numFmtId="190" fontId="14" fillId="8" borderId="2" xfId="0" applyNumberFormat="1" applyFont="1" applyFill="1" applyBorder="1" applyAlignment="1">
      <alignment vertical="center"/>
    </xf>
    <xf numFmtId="190" fontId="26" fillId="8" borderId="0" xfId="0" applyNumberFormat="1" applyFont="1" applyFill="1" applyAlignment="1">
      <alignment vertical="center"/>
    </xf>
    <xf numFmtId="44" fontId="13" fillId="7" borderId="0" xfId="0" applyNumberFormat="1" applyFont="1" applyFill="1"/>
    <xf numFmtId="0" fontId="114" fillId="8" borderId="0" xfId="0" applyFont="1" applyFill="1" applyAlignment="1">
      <alignment horizontal="left" vertical="center"/>
    </xf>
    <xf numFmtId="10" fontId="114" fillId="8" borderId="0" xfId="2" applyNumberFormat="1" applyFont="1" applyFill="1" applyAlignment="1">
      <alignment vertical="center"/>
    </xf>
    <xf numFmtId="0" fontId="114" fillId="8" borderId="0" xfId="0" applyFont="1" applyFill="1" applyAlignment="1">
      <alignment vertical="center"/>
    </xf>
    <xf numFmtId="0" fontId="115" fillId="8" borderId="0" xfId="0" applyFont="1" applyFill="1" applyAlignment="1">
      <alignment vertical="center"/>
    </xf>
    <xf numFmtId="0" fontId="115" fillId="8" borderId="0" xfId="0" applyFont="1" applyFill="1" applyAlignment="1">
      <alignment horizontal="center" vertical="center"/>
    </xf>
    <xf numFmtId="0" fontId="115" fillId="8" borderId="0" xfId="0" applyFont="1" applyFill="1" applyAlignment="1">
      <alignment horizontal="right" vertical="center"/>
    </xf>
    <xf numFmtId="44" fontId="14" fillId="3" borderId="2" xfId="0" applyNumberFormat="1" applyFont="1" applyFill="1" applyBorder="1" applyAlignment="1">
      <alignment vertical="center"/>
    </xf>
    <xf numFmtId="0" fontId="117" fillId="8" borderId="0" xfId="0" applyFont="1" applyFill="1" applyAlignment="1">
      <alignment horizontal="right"/>
    </xf>
    <xf numFmtId="0" fontId="119" fillId="8" borderId="0" xfId="12586" applyFont="1" applyFill="1" applyProtection="1"/>
    <xf numFmtId="0" fontId="31" fillId="10" borderId="45" xfId="12586" applyFont="1" applyFill="1" applyBorder="1" applyAlignment="1" applyProtection="1">
      <alignment vertical="center"/>
      <protection locked="0"/>
    </xf>
    <xf numFmtId="0" fontId="31" fillId="10" borderId="0" xfId="12586" applyFont="1" applyFill="1" applyBorder="1" applyAlignment="1" applyProtection="1">
      <alignment vertical="center"/>
      <protection locked="0"/>
    </xf>
    <xf numFmtId="0" fontId="31" fillId="10" borderId="0" xfId="12586" applyFont="1" applyFill="1" applyBorder="1" applyAlignment="1" applyProtection="1">
      <alignment horizontal="left" vertical="center"/>
    </xf>
    <xf numFmtId="0" fontId="31" fillId="10" borderId="0" xfId="12586" applyFont="1" applyFill="1" applyBorder="1" applyAlignment="1" applyProtection="1">
      <alignment vertical="center"/>
    </xf>
    <xf numFmtId="0" fontId="31" fillId="11" borderId="0" xfId="8" applyBorder="1">
      <alignment horizontal="left" vertical="center"/>
      <protection locked="0"/>
    </xf>
    <xf numFmtId="0" fontId="30" fillId="8" borderId="0" xfId="9" applyFill="1"/>
    <xf numFmtId="0" fontId="30" fillId="8" borderId="0" xfId="50807" applyFill="1"/>
    <xf numFmtId="0" fontId="30" fillId="0" borderId="0" xfId="50807"/>
    <xf numFmtId="0" fontId="30" fillId="8" borderId="0" xfId="12586" applyFill="1"/>
    <xf numFmtId="0" fontId="30" fillId="0" borderId="0" xfId="12586"/>
    <xf numFmtId="0" fontId="30" fillId="8" borderId="0" xfId="50807" applyFill="1" applyBorder="1"/>
    <xf numFmtId="0" fontId="30" fillId="8" borderId="51" xfId="9" applyFont="1" applyFill="1" applyBorder="1" applyAlignment="1">
      <alignment horizontal="left" vertical="center" wrapText="1" indent="1"/>
    </xf>
    <xf numFmtId="0" fontId="30" fillId="0" borderId="0" xfId="9"/>
    <xf numFmtId="0" fontId="32" fillId="8" borderId="69" xfId="50807" applyFont="1" applyFill="1" applyBorder="1" applyAlignment="1" applyProtection="1">
      <alignment horizontal="left" vertical="center" wrapText="1"/>
      <protection locked="0"/>
    </xf>
    <xf numFmtId="167" fontId="30" fillId="14" borderId="62" xfId="11" applyNumberFormat="1" applyFont="1" applyFill="1" applyBorder="1"/>
    <xf numFmtId="0" fontId="32" fillId="0" borderId="0" xfId="50807" applyFont="1"/>
    <xf numFmtId="44" fontId="27" fillId="7" borderId="0" xfId="0" applyNumberFormat="1" applyFont="1" applyFill="1" applyAlignment="1">
      <alignment vertical="center"/>
    </xf>
    <xf numFmtId="0" fontId="13" fillId="7" borderId="0" xfId="0" applyFont="1" applyFill="1" applyAlignment="1">
      <alignment vertical="center" wrapText="1"/>
    </xf>
    <xf numFmtId="0" fontId="39" fillId="0" borderId="0" xfId="50809" applyFont="1"/>
    <xf numFmtId="0" fontId="124" fillId="0" borderId="0" xfId="50810" applyAlignment="1" applyProtection="1"/>
    <xf numFmtId="0" fontId="125" fillId="0" borderId="0" xfId="50809" applyFont="1"/>
    <xf numFmtId="0" fontId="39" fillId="0" borderId="0" xfId="50809" applyFont="1" applyProtection="1"/>
    <xf numFmtId="0" fontId="39" fillId="0" borderId="0" xfId="50809" applyFont="1" applyAlignment="1" applyProtection="1">
      <alignment horizontal="centerContinuous"/>
    </xf>
    <xf numFmtId="0" fontId="126" fillId="0" borderId="0" xfId="50809" applyFont="1" applyAlignment="1" applyProtection="1">
      <alignment horizontal="centerContinuous"/>
    </xf>
    <xf numFmtId="0" fontId="127" fillId="0" borderId="0" xfId="50809" quotePrefix="1" applyFont="1" applyAlignment="1" applyProtection="1">
      <alignment horizontal="left"/>
    </xf>
    <xf numFmtId="0" fontId="39" fillId="0" borderId="0" xfId="50809" applyFont="1" applyBorder="1" applyProtection="1"/>
    <xf numFmtId="0" fontId="39" fillId="0" borderId="13" xfId="50809" applyFont="1" applyBorder="1" applyProtection="1"/>
    <xf numFmtId="0" fontId="39" fillId="0" borderId="0" xfId="50809" applyFont="1" applyAlignment="1">
      <alignment horizontal="center"/>
    </xf>
    <xf numFmtId="0" fontId="39" fillId="0" borderId="0" xfId="50809" applyFont="1" applyBorder="1"/>
    <xf numFmtId="0" fontId="39" fillId="0" borderId="12" xfId="50809" applyFont="1" applyBorder="1" applyAlignment="1">
      <alignment horizontal="center"/>
    </xf>
    <xf numFmtId="0" fontId="39" fillId="0" borderId="11" xfId="50809" applyFont="1" applyBorder="1" applyProtection="1"/>
    <xf numFmtId="0" fontId="39" fillId="0" borderId="12" xfId="50809" applyFont="1" applyBorder="1" applyProtection="1"/>
    <xf numFmtId="0" fontId="39" fillId="0" borderId="76" xfId="50809" applyFont="1" applyBorder="1"/>
    <xf numFmtId="178" fontId="39" fillId="0" borderId="13" xfId="50809" applyNumberFormat="1" applyFont="1" applyBorder="1"/>
    <xf numFmtId="178" fontId="39" fillId="0" borderId="77" xfId="50809" applyNumberFormat="1" applyFont="1" applyBorder="1"/>
    <xf numFmtId="0" fontId="39" fillId="0" borderId="3" xfId="50809" applyFont="1" applyBorder="1" applyAlignment="1" applyProtection="1">
      <alignment horizontal="center"/>
    </xf>
    <xf numFmtId="178" fontId="131" fillId="0" borderId="12" xfId="50809" applyNumberFormat="1" applyFont="1" applyBorder="1" applyAlignment="1" applyProtection="1">
      <alignment horizontal="right"/>
    </xf>
    <xf numFmtId="178" fontId="131" fillId="0" borderId="5" xfId="50809" applyNumberFormat="1" applyFont="1" applyBorder="1" applyAlignment="1" applyProtection="1">
      <alignment horizontal="right"/>
    </xf>
    <xf numFmtId="178" fontId="131" fillId="0" borderId="12" xfId="50809" applyNumberFormat="1" applyFont="1" applyBorder="1" applyProtection="1"/>
    <xf numFmtId="178" fontId="131" fillId="0" borderId="5" xfId="50809" applyNumberFormat="1" applyFont="1" applyBorder="1" applyProtection="1"/>
    <xf numFmtId="199" fontId="39" fillId="0" borderId="0" xfId="35699" applyNumberFormat="1" applyFont="1"/>
    <xf numFmtId="0" fontId="39" fillId="0" borderId="0" xfId="50809" applyFont="1" applyFill="1"/>
    <xf numFmtId="0" fontId="39" fillId="0" borderId="3" xfId="50809" applyFont="1" applyBorder="1" applyAlignment="1">
      <alignment horizontal="center"/>
    </xf>
    <xf numFmtId="178" fontId="131" fillId="0" borderId="12" xfId="50809" applyNumberFormat="1" applyFont="1" applyBorder="1"/>
    <xf numFmtId="178" fontId="131" fillId="0" borderId="5" xfId="50809" applyNumberFormat="1" applyFont="1" applyBorder="1"/>
    <xf numFmtId="164" fontId="39" fillId="0" borderId="0" xfId="35699" applyNumberFormat="1" applyFont="1"/>
    <xf numFmtId="200" fontId="39" fillId="0" borderId="0" xfId="35699" applyNumberFormat="1" applyFont="1" applyFill="1"/>
    <xf numFmtId="200" fontId="39" fillId="0" borderId="0" xfId="35699" applyNumberFormat="1" applyFont="1"/>
    <xf numFmtId="178" fontId="131" fillId="0" borderId="12" xfId="50809" applyNumberFormat="1" applyFont="1" applyFill="1" applyBorder="1" applyAlignment="1" applyProtection="1">
      <alignment horizontal="right"/>
    </xf>
    <xf numFmtId="178" fontId="131" fillId="0" borderId="12" xfId="50809" applyNumberFormat="1" applyFont="1" applyFill="1" applyBorder="1" applyProtection="1"/>
    <xf numFmtId="178" fontId="131" fillId="66" borderId="12" xfId="50809" applyNumberFormat="1" applyFont="1" applyFill="1" applyBorder="1" applyProtection="1"/>
    <xf numFmtId="178" fontId="131" fillId="0" borderId="5" xfId="50809" applyNumberFormat="1" applyFont="1" applyFill="1" applyBorder="1" applyAlignment="1" applyProtection="1">
      <alignment horizontal="right"/>
    </xf>
    <xf numFmtId="0" fontId="39" fillId="0" borderId="0" xfId="35699" applyNumberFormat="1" applyFont="1" applyFill="1"/>
    <xf numFmtId="178" fontId="131" fillId="67" borderId="5" xfId="50809" applyNumberFormat="1" applyFont="1" applyFill="1" applyBorder="1" applyAlignment="1" applyProtection="1">
      <alignment horizontal="right"/>
    </xf>
    <xf numFmtId="0" fontId="39" fillId="0" borderId="0" xfId="35699" applyNumberFormat="1" applyFont="1"/>
    <xf numFmtId="0" fontId="39" fillId="0" borderId="9" xfId="50809" applyFont="1" applyBorder="1" applyProtection="1"/>
    <xf numFmtId="178" fontId="39" fillId="0" borderId="11" xfId="50809" applyNumberFormat="1" applyFont="1" applyBorder="1" applyProtection="1"/>
    <xf numFmtId="178" fontId="39" fillId="0" borderId="7" xfId="50809" applyNumberFormat="1" applyFont="1" applyBorder="1" applyProtection="1"/>
    <xf numFmtId="164" fontId="39" fillId="0" borderId="0" xfId="35699" applyNumberFormat="1" applyFont="1" applyBorder="1" applyProtection="1"/>
    <xf numFmtId="201" fontId="39" fillId="0" borderId="0" xfId="50809" applyNumberFormat="1" applyFont="1"/>
    <xf numFmtId="178" fontId="131" fillId="0" borderId="0" xfId="50809" applyNumberFormat="1" applyFont="1" applyBorder="1" applyProtection="1"/>
    <xf numFmtId="0" fontId="132" fillId="0" borderId="0" xfId="50809" applyFont="1"/>
    <xf numFmtId="0" fontId="39" fillId="8" borderId="0" xfId="50809" applyFont="1" applyFill="1"/>
    <xf numFmtId="0" fontId="39" fillId="0" borderId="0" xfId="50809" quotePrefix="1" applyFont="1"/>
    <xf numFmtId="10" fontId="39" fillId="66" borderId="0" xfId="50809" applyNumberFormat="1" applyFont="1" applyFill="1"/>
    <xf numFmtId="0" fontId="30" fillId="68" borderId="0" xfId="12586" applyFill="1"/>
    <xf numFmtId="2" fontId="30" fillId="68" borderId="0" xfId="12586" applyNumberFormat="1" applyFill="1"/>
    <xf numFmtId="0" fontId="30" fillId="0" borderId="0" xfId="12586" applyFill="1"/>
    <xf numFmtId="0" fontId="30" fillId="68" borderId="69" xfId="12586" applyFill="1" applyBorder="1"/>
    <xf numFmtId="2" fontId="30" fillId="0" borderId="0" xfId="12586" applyNumberFormat="1" applyAlignment="1">
      <alignment horizontal="right"/>
    </xf>
    <xf numFmtId="0" fontId="30" fillId="68" borderId="70" xfId="12586" applyFill="1" applyBorder="1"/>
    <xf numFmtId="202" fontId="30" fillId="0" borderId="69" xfId="12586" applyNumberFormat="1" applyFill="1" applyBorder="1"/>
    <xf numFmtId="2" fontId="30" fillId="0" borderId="69" xfId="12586" applyNumberFormat="1" applyFill="1" applyBorder="1"/>
    <xf numFmtId="2" fontId="30" fillId="0" borderId="0" xfId="12586" applyNumberFormat="1"/>
    <xf numFmtId="164" fontId="30" fillId="0" borderId="0" xfId="12586" applyNumberFormat="1"/>
    <xf numFmtId="0" fontId="32" fillId="0" borderId="8" xfId="12586" applyFont="1" applyBorder="1" applyAlignment="1">
      <alignment horizontal="left" vertical="top" wrapText="1"/>
    </xf>
    <xf numFmtId="0" fontId="30" fillId="0" borderId="8" xfId="12586" applyBorder="1" applyAlignment="1"/>
    <xf numFmtId="0" fontId="30" fillId="0" borderId="8" xfId="12586" applyBorder="1"/>
    <xf numFmtId="202" fontId="32" fillId="0" borderId="0" xfId="12586" applyNumberFormat="1" applyFont="1" applyAlignment="1">
      <alignment horizontal="right" vertical="top" wrapText="1"/>
    </xf>
    <xf numFmtId="2" fontId="30" fillId="0" borderId="0" xfId="12586" applyNumberFormat="1" applyFont="1" applyAlignment="1">
      <alignment horizontal="right" vertical="top" wrapText="1"/>
    </xf>
    <xf numFmtId="0" fontId="30" fillId="0" borderId="0" xfId="12586" applyFont="1" applyAlignment="1">
      <alignment horizontal="center"/>
    </xf>
    <xf numFmtId="0" fontId="30" fillId="0" borderId="0" xfId="12586" applyAlignment="1">
      <alignment horizontal="center"/>
    </xf>
    <xf numFmtId="10" fontId="0" fillId="0" borderId="0" xfId="35699" applyNumberFormat="1" applyFont="1" applyAlignment="1">
      <alignment horizontal="center"/>
    </xf>
    <xf numFmtId="10" fontId="30" fillId="0" borderId="0" xfId="12586" applyNumberFormat="1"/>
    <xf numFmtId="2" fontId="135" fillId="0" borderId="0" xfId="12586" applyNumberFormat="1" applyFont="1" applyAlignment="1">
      <alignment horizontal="right" vertical="top" wrapText="1"/>
    </xf>
    <xf numFmtId="10" fontId="30" fillId="0" borderId="0" xfId="35699" applyNumberFormat="1" applyFont="1" applyAlignment="1">
      <alignment horizontal="center"/>
    </xf>
    <xf numFmtId="2" fontId="32" fillId="0" borderId="0" xfId="12586" applyNumberFormat="1" applyFont="1" applyAlignment="1">
      <alignment horizontal="right" vertical="top" wrapText="1"/>
    </xf>
    <xf numFmtId="2" fontId="136" fillId="0" borderId="0" xfId="12586" applyNumberFormat="1" applyFont="1" applyAlignment="1">
      <alignment horizontal="right" vertical="top" wrapText="1"/>
    </xf>
    <xf numFmtId="197" fontId="35" fillId="0" borderId="0" xfId="12586" applyNumberFormat="1" applyFont="1"/>
    <xf numFmtId="10" fontId="35" fillId="0" borderId="0" xfId="35699" applyNumberFormat="1" applyFont="1" applyAlignment="1">
      <alignment horizontal="center"/>
    </xf>
    <xf numFmtId="10" fontId="35" fillId="0" borderId="0" xfId="12586" applyNumberFormat="1" applyFont="1"/>
    <xf numFmtId="197" fontId="30" fillId="0" borderId="0" xfId="12586" applyNumberFormat="1" applyFont="1"/>
    <xf numFmtId="10" fontId="30" fillId="0" borderId="0" xfId="12586" applyNumberFormat="1" applyFont="1"/>
    <xf numFmtId="0" fontId="30" fillId="0" borderId="0" xfId="12586" applyFont="1" applyFill="1"/>
    <xf numFmtId="0" fontId="30" fillId="0" borderId="0" xfId="12586" applyFont="1"/>
    <xf numFmtId="44" fontId="23" fillId="4" borderId="0" xfId="0" applyNumberFormat="1" applyFont="1" applyFill="1" applyAlignment="1">
      <alignment vertical="center"/>
    </xf>
    <xf numFmtId="0" fontId="0" fillId="69" borderId="0" xfId="0" applyFill="1"/>
    <xf numFmtId="0" fontId="14" fillId="69" borderId="2" xfId="0" applyFont="1" applyFill="1" applyBorder="1" applyAlignment="1">
      <alignment vertical="center"/>
    </xf>
    <xf numFmtId="44" fontId="5" fillId="69" borderId="0" xfId="0" applyNumberFormat="1" applyFont="1" applyFill="1"/>
    <xf numFmtId="6" fontId="27" fillId="7" borderId="0" xfId="0" applyNumberFormat="1" applyFont="1" applyFill="1" applyAlignment="1">
      <alignment vertical="center"/>
    </xf>
    <xf numFmtId="0" fontId="2" fillId="69" borderId="35" xfId="0" applyFont="1" applyFill="1" applyBorder="1"/>
    <xf numFmtId="44" fontId="2" fillId="69" borderId="35" xfId="0" applyNumberFormat="1" applyFont="1" applyFill="1" applyBorder="1"/>
    <xf numFmtId="0" fontId="114" fillId="62" borderId="0" xfId="0" applyFont="1" applyFill="1" applyAlignment="1">
      <alignment horizontal="left" vertical="center"/>
    </xf>
    <xf numFmtId="0" fontId="134" fillId="8" borderId="0" xfId="50811" applyFill="1" applyAlignment="1" applyProtection="1"/>
    <xf numFmtId="0" fontId="30" fillId="8" borderId="0" xfId="9" applyFont="1" applyFill="1"/>
    <xf numFmtId="0" fontId="30" fillId="56" borderId="0" xfId="9" applyFont="1" applyFill="1"/>
    <xf numFmtId="0" fontId="32" fillId="12" borderId="0" xfId="9" applyFont="1" applyFill="1" applyAlignment="1">
      <alignment horizontal="left"/>
    </xf>
    <xf numFmtId="0" fontId="30" fillId="12" borderId="0" xfId="9" applyFont="1" applyFill="1" applyAlignment="1">
      <alignment horizontal="left"/>
    </xf>
    <xf numFmtId="0" fontId="30" fillId="0" borderId="0" xfId="9" applyFont="1" applyFill="1"/>
    <xf numFmtId="0" fontId="30" fillId="0" borderId="0" xfId="9" applyFont="1"/>
    <xf numFmtId="0" fontId="30" fillId="12" borderId="0" xfId="9" applyFont="1" applyFill="1" applyAlignment="1">
      <alignment horizontal="left" wrapText="1"/>
    </xf>
    <xf numFmtId="0" fontId="121" fillId="13" borderId="78" xfId="12586" applyFont="1" applyFill="1" applyBorder="1" applyAlignment="1">
      <alignment vertical="center"/>
    </xf>
    <xf numFmtId="0" fontId="121" fillId="13" borderId="45" xfId="12586" applyFont="1" applyFill="1" applyBorder="1" applyAlignment="1">
      <alignment vertical="center"/>
    </xf>
    <xf numFmtId="0" fontId="121" fillId="13" borderId="79" xfId="12586" applyFont="1" applyFill="1" applyBorder="1" applyAlignment="1">
      <alignment vertical="center"/>
    </xf>
    <xf numFmtId="0" fontId="32" fillId="8" borderId="0" xfId="50807" applyFont="1" applyFill="1" applyBorder="1"/>
    <xf numFmtId="0" fontId="32" fillId="8" borderId="0" xfId="12586" applyFont="1" applyFill="1"/>
    <xf numFmtId="0" fontId="32" fillId="0" borderId="0" xfId="12586" applyFont="1"/>
    <xf numFmtId="0" fontId="32" fillId="0" borderId="0" xfId="50807" applyFont="1" applyFill="1"/>
    <xf numFmtId="0" fontId="32" fillId="8" borderId="0" xfId="50807" applyFont="1" applyFill="1"/>
    <xf numFmtId="0" fontId="32" fillId="70" borderId="57" xfId="12586" applyFont="1" applyFill="1" applyBorder="1" applyAlignment="1">
      <alignment horizontal="center" vertical="center" wrapText="1"/>
    </xf>
    <xf numFmtId="0" fontId="32" fillId="70" borderId="58" xfId="12586" applyFont="1" applyFill="1" applyBorder="1" applyAlignment="1">
      <alignment horizontal="center" vertical="center" wrapText="1"/>
    </xf>
    <xf numFmtId="0" fontId="32" fillId="71" borderId="58" xfId="12586" applyFont="1" applyFill="1" applyBorder="1" applyAlignment="1">
      <alignment horizontal="center" vertical="center" wrapText="1"/>
    </xf>
    <xf numFmtId="0" fontId="32" fillId="70" borderId="68" xfId="12586" applyFont="1" applyFill="1" applyBorder="1" applyAlignment="1">
      <alignment horizontal="center" vertical="center" wrapText="1"/>
    </xf>
    <xf numFmtId="0" fontId="122" fillId="7" borderId="70" xfId="12586" applyFont="1" applyFill="1" applyBorder="1" applyAlignment="1">
      <alignment vertical="center"/>
    </xf>
    <xf numFmtId="0" fontId="122" fillId="7" borderId="71" xfId="12586" applyFont="1" applyFill="1" applyBorder="1" applyAlignment="1">
      <alignment vertical="center"/>
    </xf>
    <xf numFmtId="0" fontId="122" fillId="7" borderId="72" xfId="12586" applyFont="1" applyFill="1" applyBorder="1" applyAlignment="1">
      <alignment vertical="center"/>
    </xf>
    <xf numFmtId="0" fontId="32" fillId="15" borderId="51" xfId="9" applyFont="1" applyFill="1" applyBorder="1" applyAlignment="1">
      <alignment horizontal="left" vertical="center" wrapText="1"/>
    </xf>
    <xf numFmtId="0" fontId="32" fillId="60" borderId="60" xfId="9" applyFont="1" applyFill="1" applyBorder="1" applyAlignment="1">
      <alignment horizontal="left" vertical="center" wrapText="1"/>
    </xf>
    <xf numFmtId="0" fontId="32" fillId="60" borderId="80" xfId="9" applyFont="1" applyFill="1" applyBorder="1" applyAlignment="1">
      <alignment horizontal="left" vertical="center" wrapText="1"/>
    </xf>
    <xf numFmtId="0" fontId="30" fillId="60" borderId="81" xfId="9" applyFont="1" applyFill="1" applyBorder="1" applyAlignment="1">
      <alignment horizontal="left" vertical="center" wrapText="1" indent="2"/>
    </xf>
    <xf numFmtId="0" fontId="30" fillId="60" borderId="60" xfId="9" applyFont="1" applyFill="1" applyBorder="1" applyAlignment="1">
      <alignment horizontal="left" vertical="center" wrapText="1" indent="2"/>
    </xf>
    <xf numFmtId="0" fontId="30" fillId="60" borderId="80" xfId="9" applyFont="1" applyFill="1" applyBorder="1" applyAlignment="1">
      <alignment horizontal="left" vertical="center" wrapText="1" indent="2"/>
    </xf>
    <xf numFmtId="0" fontId="30" fillId="8" borderId="51" xfId="9" applyFont="1" applyFill="1" applyBorder="1" applyAlignment="1">
      <alignment horizontal="left" vertical="center" wrapText="1" indent="2"/>
    </xf>
    <xf numFmtId="167" fontId="30" fillId="60" borderId="63" xfId="11" applyNumberFormat="1" applyFont="1" applyFill="1" applyBorder="1"/>
    <xf numFmtId="167" fontId="30" fillId="60" borderId="64" xfId="11" applyNumberFormat="1" applyFont="1" applyFill="1" applyBorder="1"/>
    <xf numFmtId="167" fontId="30" fillId="60" borderId="62" xfId="11" applyNumberFormat="1" applyFont="1" applyFill="1" applyBorder="1"/>
    <xf numFmtId="167" fontId="30" fillId="14" borderId="63" xfId="11" applyNumberFormat="1" applyFont="1" applyFill="1" applyBorder="1"/>
    <xf numFmtId="167" fontId="30" fillId="14" borderId="64" xfId="11" applyNumberFormat="1" applyFont="1" applyFill="1" applyBorder="1"/>
    <xf numFmtId="167" fontId="30" fillId="7" borderId="62" xfId="11" applyNumberFormat="1" applyFont="1" applyFill="1" applyBorder="1"/>
    <xf numFmtId="167" fontId="30" fillId="7" borderId="63" xfId="11" applyNumberFormat="1" applyFont="1" applyFill="1" applyBorder="1"/>
    <xf numFmtId="167" fontId="30" fillId="7" borderId="64" xfId="11" applyNumberFormat="1" applyFont="1" applyFill="1" applyBorder="1"/>
    <xf numFmtId="167" fontId="30" fillId="15" borderId="62" xfId="11" applyNumberFormat="1" applyFont="1" applyFill="1" applyBorder="1"/>
    <xf numFmtId="167" fontId="30" fillId="15" borderId="54" xfId="11" applyNumberFormat="1" applyFont="1" applyFill="1" applyBorder="1"/>
    <xf numFmtId="167" fontId="30" fillId="15" borderId="66" xfId="11" applyNumberFormat="1" applyFont="1" applyFill="1" applyBorder="1"/>
    <xf numFmtId="0" fontId="32" fillId="60" borderId="51" xfId="9" applyFont="1" applyFill="1" applyBorder="1" applyAlignment="1">
      <alignment horizontal="left" vertical="center" wrapText="1"/>
    </xf>
    <xf numFmtId="0" fontId="32" fillId="60" borderId="52" xfId="9" applyFont="1" applyFill="1" applyBorder="1" applyAlignment="1">
      <alignment horizontal="left" vertical="center" wrapText="1"/>
    </xf>
    <xf numFmtId="0" fontId="30" fillId="60" borderId="66" xfId="9" applyFont="1" applyFill="1" applyBorder="1" applyAlignment="1">
      <alignment horizontal="left" vertical="center" wrapText="1" indent="2"/>
    </xf>
    <xf numFmtId="0" fontId="30" fillId="60" borderId="51" xfId="9" applyFont="1" applyFill="1" applyBorder="1" applyAlignment="1">
      <alignment horizontal="left" vertical="center" wrapText="1" indent="2"/>
    </xf>
    <xf numFmtId="0" fontId="30" fillId="60" borderId="52" xfId="9" applyFont="1" applyFill="1" applyBorder="1" applyAlignment="1">
      <alignment horizontal="left" vertical="center" wrapText="1" indent="2"/>
    </xf>
    <xf numFmtId="0" fontId="30" fillId="14" borderId="62" xfId="9" applyFont="1" applyFill="1" applyBorder="1"/>
    <xf numFmtId="0" fontId="30" fillId="14" borderId="63" xfId="9" applyFont="1" applyFill="1" applyBorder="1"/>
    <xf numFmtId="0" fontId="30" fillId="14" borderId="64" xfId="9" applyFont="1" applyFill="1" applyBorder="1"/>
    <xf numFmtId="0" fontId="30" fillId="8" borderId="67" xfId="9" applyFont="1" applyFill="1" applyBorder="1" applyAlignment="1">
      <alignment horizontal="left" vertical="center" wrapText="1" indent="2"/>
    </xf>
    <xf numFmtId="0" fontId="30" fillId="14" borderId="73" xfId="9" applyFont="1" applyFill="1" applyBorder="1"/>
    <xf numFmtId="0" fontId="30" fillId="14" borderId="65" xfId="9" applyFont="1" applyFill="1" applyBorder="1"/>
    <xf numFmtId="0" fontId="30" fillId="14" borderId="82" xfId="9" applyFont="1" applyFill="1" applyBorder="1"/>
    <xf numFmtId="0" fontId="32" fillId="72" borderId="60" xfId="9" applyFont="1" applyFill="1" applyBorder="1" applyAlignment="1">
      <alignment horizontal="left" vertical="center" wrapText="1"/>
    </xf>
    <xf numFmtId="0" fontId="30" fillId="72" borderId="47" xfId="9" applyFont="1" applyFill="1" applyBorder="1" applyAlignment="1">
      <alignment horizontal="left" vertical="center" wrapText="1" indent="2"/>
    </xf>
    <xf numFmtId="0" fontId="30" fillId="72" borderId="48" xfId="9" applyFont="1" applyFill="1" applyBorder="1" applyAlignment="1">
      <alignment horizontal="left" vertical="center" wrapText="1" indent="2"/>
    </xf>
    <xf numFmtId="0" fontId="30" fillId="72" borderId="74" xfId="9" applyFont="1" applyFill="1" applyBorder="1" applyAlignment="1">
      <alignment horizontal="left" vertical="center" wrapText="1" indent="2"/>
    </xf>
    <xf numFmtId="0" fontId="30" fillId="61" borderId="51" xfId="9" applyFont="1" applyFill="1" applyBorder="1" applyAlignment="1">
      <alignment horizontal="left" vertical="center" wrapText="1" indent="2"/>
    </xf>
    <xf numFmtId="0" fontId="30" fillId="61" borderId="51" xfId="9" applyFont="1" applyFill="1" applyBorder="1" applyAlignment="1">
      <alignment horizontal="left" indent="2"/>
    </xf>
    <xf numFmtId="167" fontId="30" fillId="72" borderId="62" xfId="11" applyNumberFormat="1" applyFont="1" applyFill="1" applyBorder="1"/>
    <xf numFmtId="167" fontId="30" fillId="72" borderId="63" xfId="11" applyNumberFormat="1" applyFont="1" applyFill="1" applyBorder="1"/>
    <xf numFmtId="167" fontId="30" fillId="72" borderId="64" xfId="11" applyNumberFormat="1" applyFont="1" applyFill="1" applyBorder="1"/>
    <xf numFmtId="0" fontId="30" fillId="61" borderId="83" xfId="9" applyFont="1" applyFill="1" applyBorder="1" applyAlignment="1">
      <alignment horizontal="left" indent="2"/>
    </xf>
    <xf numFmtId="167" fontId="30" fillId="60" borderId="57" xfId="11" applyNumberFormat="1" applyFont="1" applyFill="1" applyBorder="1"/>
    <xf numFmtId="167" fontId="30" fillId="60" borderId="58" xfId="11" applyNumberFormat="1" applyFont="1" applyFill="1" applyBorder="1"/>
    <xf numFmtId="167" fontId="30" fillId="60" borderId="68" xfId="11" applyNumberFormat="1" applyFont="1" applyFill="1" applyBorder="1"/>
    <xf numFmtId="0" fontId="32" fillId="15" borderId="61" xfId="9" applyFont="1" applyFill="1" applyBorder="1" applyAlignment="1">
      <alignment horizontal="left" vertical="center" wrapText="1"/>
    </xf>
    <xf numFmtId="0" fontId="30" fillId="8" borderId="75" xfId="9" applyFont="1" applyFill="1" applyBorder="1" applyAlignment="1">
      <alignment horizontal="left" vertical="center" wrapText="1" indent="2"/>
    </xf>
    <xf numFmtId="167" fontId="30" fillId="60" borderId="54" xfId="11" applyNumberFormat="1" applyFont="1" applyFill="1" applyBorder="1"/>
    <xf numFmtId="167" fontId="30" fillId="14" borderId="54" xfId="11" applyNumberFormat="1" applyFont="1" applyFill="1" applyBorder="1"/>
    <xf numFmtId="167" fontId="30" fillId="7" borderId="54" xfId="11" applyNumberFormat="1" applyFont="1" applyFill="1" applyBorder="1"/>
    <xf numFmtId="0" fontId="30" fillId="8" borderId="84" xfId="9" applyFont="1" applyFill="1" applyBorder="1" applyAlignment="1">
      <alignment horizontal="left" vertical="center" wrapText="1" indent="2"/>
    </xf>
    <xf numFmtId="0" fontId="30" fillId="14" borderId="54" xfId="9" applyFont="1" applyFill="1" applyBorder="1"/>
    <xf numFmtId="0" fontId="32" fillId="15" borderId="85" xfId="9" applyFont="1" applyFill="1" applyBorder="1" applyAlignment="1">
      <alignment horizontal="left" vertical="center" wrapText="1"/>
    </xf>
    <xf numFmtId="0" fontId="30" fillId="14" borderId="86" xfId="9" applyFont="1" applyFill="1" applyBorder="1"/>
    <xf numFmtId="0" fontId="32" fillId="72" borderId="61" xfId="9" applyFont="1" applyFill="1" applyBorder="1" applyAlignment="1">
      <alignment horizontal="left" vertical="center" wrapText="1"/>
    </xf>
    <xf numFmtId="0" fontId="30" fillId="72" borderId="87" xfId="9" applyFont="1" applyFill="1" applyBorder="1" applyAlignment="1">
      <alignment horizontal="left" vertical="center" wrapText="1" indent="2"/>
    </xf>
    <xf numFmtId="0" fontId="30" fillId="61" borderId="75" xfId="9" applyFont="1" applyFill="1" applyBorder="1" applyAlignment="1">
      <alignment horizontal="left" vertical="center" wrapText="1" indent="2"/>
    </xf>
    <xf numFmtId="167" fontId="30" fillId="60" borderId="62" xfId="9" applyNumberFormat="1" applyFont="1" applyFill="1" applyBorder="1"/>
    <xf numFmtId="167" fontId="30" fillId="60" borderId="63" xfId="9" applyNumberFormat="1" applyFont="1" applyFill="1" applyBorder="1"/>
    <xf numFmtId="167" fontId="30" fillId="60" borderId="64" xfId="9" applyNumberFormat="1" applyFont="1" applyFill="1" applyBorder="1"/>
    <xf numFmtId="167" fontId="30" fillId="60" borderId="54" xfId="9" applyNumberFormat="1" applyFont="1" applyFill="1" applyBorder="1"/>
    <xf numFmtId="0" fontId="30" fillId="61" borderId="75" xfId="9" applyFont="1" applyFill="1" applyBorder="1" applyAlignment="1">
      <alignment horizontal="left" indent="2"/>
    </xf>
    <xf numFmtId="167" fontId="30" fillId="72" borderId="54" xfId="11" applyNumberFormat="1" applyFont="1" applyFill="1" applyBorder="1"/>
    <xf numFmtId="0" fontId="30" fillId="61" borderId="84" xfId="9" applyFont="1" applyFill="1" applyBorder="1" applyAlignment="1">
      <alignment horizontal="left" indent="2"/>
    </xf>
    <xf numFmtId="167" fontId="30" fillId="60" borderId="57" xfId="9" applyNumberFormat="1" applyFont="1" applyFill="1" applyBorder="1"/>
    <xf numFmtId="167" fontId="30" fillId="60" borderId="58" xfId="9" applyNumberFormat="1" applyFont="1" applyFill="1" applyBorder="1"/>
    <xf numFmtId="167" fontId="30" fillId="60" borderId="68" xfId="9" applyNumberFormat="1" applyFont="1" applyFill="1" applyBorder="1"/>
    <xf numFmtId="167" fontId="30" fillId="60" borderId="88" xfId="9" applyNumberFormat="1" applyFont="1" applyFill="1" applyBorder="1"/>
    <xf numFmtId="167" fontId="30" fillId="14" borderId="47" xfId="11" applyNumberFormat="1" applyFont="1" applyFill="1" applyBorder="1"/>
    <xf numFmtId="167" fontId="30" fillId="60" borderId="48" xfId="11" applyNumberFormat="1" applyFont="1" applyFill="1" applyBorder="1"/>
    <xf numFmtId="167" fontId="30" fillId="60" borderId="74" xfId="11" applyNumberFormat="1" applyFont="1" applyFill="1" applyBorder="1"/>
    <xf numFmtId="167" fontId="30" fillId="60" borderId="47" xfId="11" applyNumberFormat="1" applyFont="1" applyFill="1" applyBorder="1"/>
    <xf numFmtId="167" fontId="30" fillId="60" borderId="87" xfId="11" applyNumberFormat="1" applyFont="1" applyFill="1" applyBorder="1"/>
    <xf numFmtId="0" fontId="30" fillId="60" borderId="51" xfId="9" applyFont="1" applyFill="1" applyBorder="1" applyAlignment="1">
      <alignment horizontal="left" indent="2"/>
    </xf>
    <xf numFmtId="0" fontId="30" fillId="60" borderId="83" xfId="9" applyFont="1" applyFill="1" applyBorder="1" applyAlignment="1">
      <alignment horizontal="left" indent="2"/>
    </xf>
    <xf numFmtId="167" fontId="30" fillId="14" borderId="57" xfId="11" applyNumberFormat="1" applyFont="1" applyFill="1" applyBorder="1"/>
    <xf numFmtId="167" fontId="30" fillId="14" borderId="58" xfId="11" applyNumberFormat="1" applyFont="1" applyFill="1" applyBorder="1"/>
    <xf numFmtId="167" fontId="30" fillId="14" borderId="68" xfId="11" applyNumberFormat="1" applyFont="1" applyFill="1" applyBorder="1"/>
    <xf numFmtId="167" fontId="30" fillId="14" borderId="88" xfId="11" applyNumberFormat="1" applyFont="1" applyFill="1" applyBorder="1"/>
    <xf numFmtId="0" fontId="141" fillId="8" borderId="0" xfId="0" applyFont="1" applyFill="1" applyAlignment="1">
      <alignment vertical="center"/>
    </xf>
    <xf numFmtId="0" fontId="13" fillId="62" borderId="0" xfId="0" applyFont="1" applyFill="1" applyAlignment="1">
      <alignment vertical="center"/>
    </xf>
    <xf numFmtId="0" fontId="2" fillId="0" borderId="0" xfId="0" applyFont="1" applyFill="1" applyAlignment="1">
      <alignment horizontal="left" vertical="center"/>
    </xf>
    <xf numFmtId="0" fontId="114" fillId="0" borderId="0" xfId="0" applyFont="1" applyFill="1" applyAlignment="1">
      <alignment horizontal="left" vertical="center"/>
    </xf>
    <xf numFmtId="2" fontId="13" fillId="62" borderId="0" xfId="0" applyNumberFormat="1" applyFont="1" applyFill="1" applyAlignment="1">
      <alignment vertical="center"/>
    </xf>
    <xf numFmtId="0" fontId="119" fillId="8" borderId="0" xfId="50813" applyFont="1" applyFill="1" applyProtection="1"/>
    <xf numFmtId="0" fontId="31" fillId="10" borderId="45" xfId="50813" applyFont="1" applyFill="1" applyBorder="1" applyAlignment="1" applyProtection="1">
      <alignment vertical="center"/>
      <protection locked="0"/>
    </xf>
    <xf numFmtId="0" fontId="31" fillId="10" borderId="0" xfId="50813" applyFont="1" applyFill="1" applyBorder="1" applyAlignment="1" applyProtection="1">
      <alignment vertical="center"/>
      <protection locked="0"/>
    </xf>
    <xf numFmtId="0" fontId="31" fillId="10" borderId="0" xfId="50813" applyFont="1" applyFill="1" applyBorder="1" applyAlignment="1" applyProtection="1">
      <alignment horizontal="left" vertical="center"/>
    </xf>
    <xf numFmtId="0" fontId="31" fillId="10" borderId="0" xfId="50813" applyFont="1" applyFill="1" applyBorder="1" applyAlignment="1" applyProtection="1">
      <alignment vertical="center"/>
    </xf>
    <xf numFmtId="0" fontId="30" fillId="8" borderId="0" xfId="9" applyFill="1" applyAlignment="1">
      <alignment wrapText="1"/>
    </xf>
    <xf numFmtId="0" fontId="30" fillId="0" borderId="0" xfId="9" applyAlignment="1">
      <alignment wrapText="1"/>
    </xf>
    <xf numFmtId="0" fontId="142" fillId="8" borderId="0" xfId="50813" applyFill="1"/>
    <xf numFmtId="0" fontId="142" fillId="0" borderId="0" xfId="50813"/>
    <xf numFmtId="0" fontId="121" fillId="13" borderId="78" xfId="50813" applyFont="1" applyFill="1" applyBorder="1" applyAlignment="1">
      <alignment vertical="center"/>
    </xf>
    <xf numFmtId="0" fontId="121" fillId="13" borderId="45" xfId="50813" applyFont="1" applyFill="1" applyBorder="1" applyAlignment="1">
      <alignment vertical="center"/>
    </xf>
    <xf numFmtId="0" fontId="121" fillId="13" borderId="79" xfId="50813" applyFont="1" applyFill="1" applyBorder="1" applyAlignment="1">
      <alignment vertical="center"/>
    </xf>
    <xf numFmtId="0" fontId="32" fillId="0" borderId="0" xfId="50813" applyFont="1"/>
    <xf numFmtId="0" fontId="32" fillId="70" borderId="73" xfId="50813" applyFont="1" applyFill="1" applyBorder="1" applyAlignment="1">
      <alignment horizontal="center" vertical="center" wrapText="1"/>
    </xf>
    <xf numFmtId="0" fontId="32" fillId="70" borderId="65" xfId="50813" applyFont="1" applyFill="1" applyBorder="1" applyAlignment="1">
      <alignment horizontal="center" vertical="center" wrapText="1"/>
    </xf>
    <xf numFmtId="0" fontId="32" fillId="71" borderId="65" xfId="50813" applyFont="1" applyFill="1" applyBorder="1" applyAlignment="1">
      <alignment horizontal="center" vertical="center" wrapText="1"/>
    </xf>
    <xf numFmtId="0" fontId="32" fillId="70" borderId="90" xfId="50813" applyFont="1" applyFill="1" applyBorder="1" applyAlignment="1">
      <alignment horizontal="center" vertical="center" wrapText="1"/>
    </xf>
    <xf numFmtId="0" fontId="32" fillId="60" borderId="60" xfId="50807" applyFont="1" applyFill="1" applyBorder="1" applyAlignment="1">
      <alignment vertical="center" wrapText="1"/>
    </xf>
    <xf numFmtId="0" fontId="30" fillId="60" borderId="60" xfId="9" applyFont="1" applyFill="1" applyBorder="1" applyAlignment="1">
      <alignment wrapText="1"/>
    </xf>
    <xf numFmtId="0" fontId="30" fillId="60" borderId="80" xfId="9" applyFont="1" applyFill="1" applyBorder="1" applyAlignment="1">
      <alignment wrapText="1"/>
    </xf>
    <xf numFmtId="0" fontId="30" fillId="60" borderId="81" xfId="9" applyFont="1" applyFill="1" applyBorder="1" applyAlignment="1">
      <alignment wrapText="1"/>
    </xf>
    <xf numFmtId="0" fontId="30" fillId="15" borderId="51" xfId="9" applyFont="1" applyFill="1" applyBorder="1" applyAlignment="1">
      <alignment horizontal="left" vertical="center" wrapText="1" indent="1"/>
    </xf>
    <xf numFmtId="0" fontId="30" fillId="15" borderId="83" xfId="9" applyFont="1" applyFill="1" applyBorder="1" applyAlignment="1">
      <alignment horizontal="left" vertical="center" wrapText="1" indent="1"/>
    </xf>
    <xf numFmtId="0" fontId="30" fillId="7" borderId="51" xfId="9" applyFont="1" applyFill="1" applyBorder="1" applyAlignment="1">
      <alignment horizontal="left" vertical="center" wrapText="1" indent="1"/>
    </xf>
    <xf numFmtId="0" fontId="32" fillId="72" borderId="51" xfId="9" applyFont="1" applyFill="1" applyBorder="1" applyAlignment="1">
      <alignment horizontal="left" vertical="center" wrapText="1" indent="1"/>
    </xf>
    <xf numFmtId="167" fontId="32" fillId="72" borderId="57" xfId="9" applyNumberFormat="1" applyFont="1" applyFill="1" applyBorder="1" applyAlignment="1">
      <alignment wrapText="1"/>
    </xf>
    <xf numFmtId="167" fontId="32" fillId="72" borderId="58" xfId="9" applyNumberFormat="1" applyFont="1" applyFill="1" applyBorder="1" applyAlignment="1">
      <alignment wrapText="1"/>
    </xf>
    <xf numFmtId="167" fontId="32" fillId="72" borderId="68" xfId="9" applyNumberFormat="1" applyFont="1" applyFill="1" applyBorder="1" applyAlignment="1">
      <alignment wrapText="1"/>
    </xf>
    <xf numFmtId="0" fontId="30" fillId="8" borderId="0" xfId="50807" applyFont="1" applyFill="1" applyBorder="1" applyAlignment="1">
      <alignment wrapText="1"/>
    </xf>
    <xf numFmtId="0" fontId="32" fillId="8" borderId="83" xfId="50807" applyFont="1" applyFill="1" applyBorder="1" applyAlignment="1" applyProtection="1">
      <alignment horizontal="left" vertical="center" wrapText="1"/>
      <protection locked="0"/>
    </xf>
    <xf numFmtId="0" fontId="30" fillId="14" borderId="70" xfId="50807" applyFont="1" applyFill="1" applyBorder="1" applyAlignment="1" applyProtection="1">
      <alignment vertical="center" wrapText="1"/>
      <protection locked="0"/>
    </xf>
    <xf numFmtId="0" fontId="30" fillId="14" borderId="71" xfId="50807" applyFont="1" applyFill="1" applyBorder="1" applyAlignment="1" applyProtection="1">
      <alignment vertical="center" wrapText="1"/>
      <protection locked="0"/>
    </xf>
    <xf numFmtId="0" fontId="30" fillId="14" borderId="72" xfId="50807" applyFont="1" applyFill="1" applyBorder="1" applyAlignment="1" applyProtection="1">
      <alignment vertical="center" wrapText="1"/>
      <protection locked="0"/>
    </xf>
    <xf numFmtId="0" fontId="30" fillId="0" borderId="0" xfId="50807" applyFont="1" applyAlignment="1">
      <alignment wrapText="1"/>
    </xf>
    <xf numFmtId="0" fontId="32" fillId="70" borderId="57" xfId="50813" applyFont="1" applyFill="1" applyBorder="1" applyAlignment="1">
      <alignment horizontal="center" vertical="center" wrapText="1"/>
    </xf>
    <xf numFmtId="0" fontId="32" fillId="70" borderId="58" xfId="50813" applyFont="1" applyFill="1" applyBorder="1" applyAlignment="1">
      <alignment horizontal="center" vertical="center" wrapText="1"/>
    </xf>
    <xf numFmtId="0" fontId="32" fillId="71" borderId="58" xfId="50813" applyFont="1" applyFill="1" applyBorder="1" applyAlignment="1">
      <alignment horizontal="center" vertical="center" wrapText="1"/>
    </xf>
    <xf numFmtId="0" fontId="32" fillId="70" borderId="59" xfId="50813" applyFont="1" applyFill="1" applyBorder="1" applyAlignment="1">
      <alignment horizontal="center" vertical="center" wrapText="1"/>
    </xf>
    <xf numFmtId="0" fontId="30" fillId="8" borderId="61" xfId="9" applyFont="1" applyFill="1" applyBorder="1" applyAlignment="1">
      <alignment horizontal="left" vertical="center" wrapText="1" indent="1"/>
    </xf>
    <xf numFmtId="0" fontId="30" fillId="14" borderId="47" xfId="9" applyFont="1" applyFill="1" applyBorder="1"/>
    <xf numFmtId="0" fontId="30" fillId="14" borderId="48" xfId="9" applyFont="1" applyFill="1" applyBorder="1"/>
    <xf numFmtId="0" fontId="30" fillId="14" borderId="74" xfId="9" applyFont="1" applyFill="1" applyBorder="1"/>
    <xf numFmtId="0" fontId="30" fillId="8" borderId="75" xfId="9" applyFont="1" applyFill="1" applyBorder="1" applyAlignment="1">
      <alignment horizontal="left" vertical="center" wrapText="1" indent="1"/>
    </xf>
    <xf numFmtId="0" fontId="32" fillId="7" borderId="75" xfId="9" applyFont="1" applyFill="1" applyBorder="1" applyAlignment="1">
      <alignment horizontal="left" vertical="center" wrapText="1" indent="1"/>
    </xf>
    <xf numFmtId="167" fontId="32" fillId="7" borderId="57" xfId="9" applyNumberFormat="1" applyFont="1" applyFill="1" applyBorder="1" applyAlignment="1">
      <alignment wrapText="1"/>
    </xf>
    <xf numFmtId="167" fontId="32" fillId="7" borderId="58" xfId="9" applyNumberFormat="1" applyFont="1" applyFill="1" applyBorder="1" applyAlignment="1">
      <alignment wrapText="1"/>
    </xf>
    <xf numFmtId="167" fontId="32" fillId="7" borderId="68" xfId="9" applyNumberFormat="1" applyFont="1" applyFill="1" applyBorder="1" applyAlignment="1">
      <alignment wrapText="1"/>
    </xf>
    <xf numFmtId="0" fontId="32" fillId="8" borderId="84" xfId="50807" applyFont="1" applyFill="1" applyBorder="1" applyAlignment="1" applyProtection="1">
      <alignment horizontal="left" vertical="center" wrapText="1"/>
      <protection locked="0"/>
    </xf>
    <xf numFmtId="0" fontId="32" fillId="70" borderId="68" xfId="50813" applyFont="1" applyFill="1" applyBorder="1" applyAlignment="1">
      <alignment horizontal="center" vertical="center" wrapText="1"/>
    </xf>
    <xf numFmtId="0" fontId="30" fillId="15" borderId="61" xfId="9" applyFont="1" applyFill="1" applyBorder="1" applyAlignment="1">
      <alignment horizontal="left" vertical="center" wrapText="1" indent="1"/>
    </xf>
    <xf numFmtId="0" fontId="30" fillId="15" borderId="75" xfId="9" applyFont="1" applyFill="1" applyBorder="1" applyAlignment="1">
      <alignment horizontal="left" vertical="center" wrapText="1" indent="1"/>
    </xf>
    <xf numFmtId="0" fontId="144" fillId="0" borderId="0" xfId="50814"/>
    <xf numFmtId="3" fontId="144" fillId="0" borderId="0" xfId="50814" applyNumberFormat="1"/>
    <xf numFmtId="44" fontId="13" fillId="73" borderId="3" xfId="0" applyNumberFormat="1" applyFont="1" applyFill="1" applyBorder="1" applyAlignment="1">
      <alignment vertical="center"/>
    </xf>
    <xf numFmtId="44" fontId="13" fillId="73" borderId="0" xfId="0" applyNumberFormat="1" applyFont="1" applyFill="1" applyBorder="1" applyAlignment="1">
      <alignment vertical="center"/>
    </xf>
    <xf numFmtId="188" fontId="13" fillId="7" borderId="0" xfId="0" applyNumberFormat="1" applyFont="1" applyFill="1"/>
    <xf numFmtId="188" fontId="13" fillId="8" borderId="0" xfId="0" applyNumberFormat="1" applyFont="1" applyFill="1" applyAlignment="1">
      <alignment vertical="center"/>
    </xf>
    <xf numFmtId="0" fontId="115" fillId="62" borderId="0" xfId="0" applyFont="1" applyFill="1" applyAlignment="1">
      <alignment horizontal="left" vertical="center"/>
    </xf>
    <xf numFmtId="0" fontId="2" fillId="8" borderId="0" xfId="0" applyFont="1" applyFill="1" applyAlignment="1">
      <alignment horizontal="left" vertical="center"/>
    </xf>
    <xf numFmtId="10" fontId="1" fillId="8" borderId="0" xfId="2" applyNumberFormat="1" applyFont="1" applyFill="1" applyAlignment="1">
      <alignment vertical="center"/>
    </xf>
    <xf numFmtId="0" fontId="143" fillId="65" borderId="0" xfId="0" applyFont="1" applyFill="1" applyAlignment="1">
      <alignment vertical="center"/>
    </xf>
    <xf numFmtId="10" fontId="143" fillId="65" borderId="0" xfId="2" applyNumberFormat="1" applyFont="1" applyFill="1" applyAlignment="1">
      <alignment vertical="center"/>
    </xf>
    <xf numFmtId="0" fontId="114" fillId="0" borderId="0" xfId="0" applyFont="1" applyFill="1" applyAlignment="1">
      <alignment horizontal="right" vertical="center"/>
    </xf>
    <xf numFmtId="0" fontId="13" fillId="8" borderId="0" xfId="0" applyFont="1" applyFill="1" applyAlignment="1">
      <alignment horizontal="right" vertical="top"/>
    </xf>
    <xf numFmtId="0" fontId="114" fillId="8" borderId="0" xfId="0" applyFont="1" applyFill="1" applyAlignment="1">
      <alignment horizontal="right" vertical="center"/>
    </xf>
    <xf numFmtId="0" fontId="114" fillId="62" borderId="0" xfId="0" applyFont="1" applyFill="1" applyAlignment="1">
      <alignment horizontal="right" vertical="center"/>
    </xf>
    <xf numFmtId="1" fontId="114" fillId="8" borderId="0" xfId="2" applyNumberFormat="1" applyFont="1" applyFill="1" applyAlignment="1">
      <alignment horizontal="right" vertical="center"/>
    </xf>
    <xf numFmtId="203" fontId="114" fillId="8" borderId="0" xfId="2" applyNumberFormat="1" applyFont="1" applyFill="1" applyAlignment="1">
      <alignment horizontal="right" vertical="center"/>
    </xf>
    <xf numFmtId="203" fontId="114" fillId="62" borderId="0" xfId="2" applyNumberFormat="1" applyFont="1" applyFill="1" applyAlignment="1">
      <alignment horizontal="right" vertical="center"/>
    </xf>
    <xf numFmtId="203" fontId="114" fillId="0" borderId="0" xfId="2" applyNumberFormat="1" applyFont="1" applyFill="1" applyAlignment="1">
      <alignment horizontal="right" vertical="center"/>
    </xf>
    <xf numFmtId="203" fontId="19" fillId="8" borderId="0" xfId="2" applyNumberFormat="1" applyFont="1" applyFill="1" applyAlignment="1">
      <alignment horizontal="right" vertical="top"/>
    </xf>
    <xf numFmtId="203" fontId="114" fillId="62" borderId="0" xfId="6" applyNumberFormat="1" applyFont="1" applyFill="1" applyAlignment="1">
      <alignment horizontal="right" vertical="center"/>
    </xf>
    <xf numFmtId="0" fontId="14" fillId="8" borderId="2" xfId="0" applyFont="1" applyFill="1" applyBorder="1" applyAlignment="1">
      <alignment vertical="center" wrapText="1"/>
    </xf>
    <xf numFmtId="0" fontId="27" fillId="69" borderId="0" xfId="0" applyFont="1" applyFill="1"/>
    <xf numFmtId="43" fontId="27" fillId="69" borderId="0" xfId="0" applyNumberFormat="1" applyFont="1" applyFill="1"/>
    <xf numFmtId="43" fontId="2" fillId="69" borderId="35" xfId="0" applyNumberFormat="1" applyFont="1" applyFill="1" applyBorder="1"/>
    <xf numFmtId="43" fontId="5" fillId="69" borderId="0" xfId="0" applyNumberFormat="1" applyFont="1" applyFill="1"/>
    <xf numFmtId="10" fontId="0" fillId="0" borderId="33" xfId="2" applyNumberFormat="1" applyFont="1" applyFill="1" applyBorder="1"/>
    <xf numFmtId="0" fontId="143" fillId="64" borderId="0" xfId="0" applyFont="1" applyFill="1"/>
    <xf numFmtId="44" fontId="143" fillId="64" borderId="0" xfId="0" applyNumberFormat="1" applyFont="1" applyFill="1"/>
    <xf numFmtId="43" fontId="143" fillId="64" borderId="35" xfId="0" applyNumberFormat="1" applyFont="1" applyFill="1" applyBorder="1"/>
    <xf numFmtId="0" fontId="145" fillId="5" borderId="0" xfId="0" applyFont="1" applyFill="1" applyAlignment="1">
      <alignment vertical="center" wrapText="1"/>
    </xf>
    <xf numFmtId="0" fontId="146" fillId="5" borderId="0" xfId="0" applyFont="1" applyFill="1" applyAlignment="1">
      <alignment vertical="center" wrapText="1"/>
    </xf>
    <xf numFmtId="0" fontId="30" fillId="12" borderId="0" xfId="9" applyFont="1" applyFill="1" applyAlignment="1">
      <alignment horizontal="left" wrapText="1"/>
    </xf>
    <xf numFmtId="0" fontId="30" fillId="12" borderId="0" xfId="9" applyFont="1" applyFill="1" applyBorder="1" applyAlignment="1">
      <alignment horizontal="left" vertical="top" wrapText="1"/>
    </xf>
    <xf numFmtId="0" fontId="138" fillId="8" borderId="46" xfId="10" applyFont="1" applyFill="1" applyBorder="1" applyAlignment="1">
      <alignment horizontal="center" vertical="center" wrapText="1"/>
    </xf>
    <xf numFmtId="0" fontId="140" fillId="8" borderId="50" xfId="10" applyFont="1" applyFill="1" applyBorder="1" applyAlignment="1">
      <alignment horizontal="center" vertical="center" wrapText="1"/>
    </xf>
    <xf numFmtId="0" fontId="140" fillId="8" borderId="56" xfId="10" applyFont="1" applyFill="1" applyBorder="1" applyAlignment="1">
      <alignment horizontal="center" vertical="center" wrapText="1"/>
    </xf>
    <xf numFmtId="0" fontId="139" fillId="70" borderId="47" xfId="12586" applyNumberFormat="1" applyFont="1" applyFill="1" applyBorder="1" applyAlignment="1" applyProtection="1">
      <alignment horizontal="center" vertical="center" wrapText="1"/>
    </xf>
    <xf numFmtId="0" fontId="32" fillId="70" borderId="48" xfId="12586" applyFont="1" applyFill="1" applyBorder="1" applyAlignment="1">
      <alignment horizontal="center" vertical="center" wrapText="1"/>
    </xf>
    <xf numFmtId="0" fontId="139" fillId="71" borderId="48" xfId="12586" applyNumberFormat="1" applyFont="1" applyFill="1" applyBorder="1" applyAlignment="1" applyProtection="1">
      <alignment horizontal="center" vertical="center" wrapText="1"/>
    </xf>
    <xf numFmtId="0" fontId="32" fillId="71" borderId="48" xfId="12586" applyFont="1" applyFill="1" applyBorder="1" applyAlignment="1">
      <alignment horizontal="center" vertical="center" wrapText="1"/>
    </xf>
    <xf numFmtId="0" fontId="139" fillId="70" borderId="48" xfId="12586" applyNumberFormat="1" applyFont="1" applyFill="1" applyBorder="1" applyAlignment="1" applyProtection="1">
      <alignment horizontal="center" vertical="center" wrapText="1"/>
    </xf>
    <xf numFmtId="0" fontId="139" fillId="70" borderId="74" xfId="12586" applyNumberFormat="1" applyFont="1" applyFill="1" applyBorder="1" applyAlignment="1" applyProtection="1">
      <alignment horizontal="center" vertical="center" wrapText="1"/>
    </xf>
    <xf numFmtId="0" fontId="32" fillId="70" borderId="51" xfId="12586" applyFont="1" applyFill="1" applyBorder="1" applyAlignment="1">
      <alignment horizontal="center" vertical="center" wrapText="1"/>
    </xf>
    <xf numFmtId="0" fontId="32" fillId="70" borderId="52" xfId="12586" applyFont="1" applyFill="1" applyBorder="1" applyAlignment="1">
      <alignment horizontal="center" vertical="center" wrapText="1"/>
    </xf>
    <xf numFmtId="0" fontId="32" fillId="70" borderId="66" xfId="12586" applyFont="1" applyFill="1" applyBorder="1" applyAlignment="1">
      <alignment horizontal="center" vertical="center" wrapText="1"/>
    </xf>
    <xf numFmtId="0" fontId="32" fillId="70" borderId="54" xfId="12586" applyFont="1" applyFill="1" applyBorder="1" applyAlignment="1">
      <alignment horizontal="center" vertical="center" wrapText="1"/>
    </xf>
    <xf numFmtId="0" fontId="32" fillId="71" borderId="55" xfId="12586" applyFont="1" applyFill="1" applyBorder="1" applyAlignment="1">
      <alignment horizontal="center" vertical="center" wrapText="1"/>
    </xf>
    <xf numFmtId="0" fontId="32" fillId="71" borderId="52" xfId="12586" applyFont="1" applyFill="1" applyBorder="1" applyAlignment="1">
      <alignment horizontal="center" vertical="center" wrapText="1"/>
    </xf>
    <xf numFmtId="0" fontId="32" fillId="71" borderId="66" xfId="12586" applyFont="1" applyFill="1" applyBorder="1" applyAlignment="1">
      <alignment horizontal="center" vertical="center" wrapText="1"/>
    </xf>
    <xf numFmtId="0" fontId="30" fillId="14" borderId="70" xfId="50807" applyFont="1" applyFill="1" applyBorder="1" applyAlignment="1" applyProtection="1">
      <alignment horizontal="left" vertical="center" wrapText="1"/>
      <protection locked="0"/>
    </xf>
    <xf numFmtId="0" fontId="30" fillId="14" borderId="71" xfId="50807" applyFont="1" applyFill="1" applyBorder="1" applyAlignment="1" applyProtection="1">
      <alignment horizontal="left" vertical="center" wrapText="1"/>
      <protection locked="0"/>
    </xf>
    <xf numFmtId="0" fontId="30" fillId="14" borderId="72" xfId="50807" applyFont="1" applyFill="1" applyBorder="1" applyAlignment="1" applyProtection="1">
      <alignment horizontal="left" vertical="center" wrapText="1"/>
      <protection locked="0"/>
    </xf>
    <xf numFmtId="0" fontId="32" fillId="12" borderId="0" xfId="9" applyFont="1" applyFill="1" applyAlignment="1">
      <alignment wrapText="1"/>
    </xf>
    <xf numFmtId="0" fontId="30" fillId="12" borderId="0" xfId="9" applyFont="1" applyFill="1" applyAlignment="1">
      <alignment wrapText="1"/>
    </xf>
    <xf numFmtId="0" fontId="139" fillId="70" borderId="47" xfId="50813" applyNumberFormat="1" applyFont="1" applyFill="1" applyBorder="1" applyAlignment="1" applyProtection="1">
      <alignment horizontal="center" vertical="center" wrapText="1"/>
    </xf>
    <xf numFmtId="0" fontId="32" fillId="70" borderId="48" xfId="50813" applyFont="1" applyFill="1" applyBorder="1" applyAlignment="1">
      <alignment horizontal="center" vertical="center" wrapText="1"/>
    </xf>
    <xf numFmtId="0" fontId="139" fillId="71" borderId="48" xfId="50813" applyNumberFormat="1" applyFont="1" applyFill="1" applyBorder="1" applyAlignment="1" applyProtection="1">
      <alignment horizontal="center" vertical="center" wrapText="1"/>
    </xf>
    <xf numFmtId="0" fontId="32" fillId="71" borderId="48" xfId="50813" applyFont="1" applyFill="1" applyBorder="1" applyAlignment="1">
      <alignment horizontal="center" vertical="center" wrapText="1"/>
    </xf>
    <xf numFmtId="0" fontId="139" fillId="70" borderId="48" xfId="50813" applyNumberFormat="1" applyFont="1" applyFill="1" applyBorder="1" applyAlignment="1" applyProtection="1">
      <alignment horizontal="center" vertical="center" wrapText="1"/>
    </xf>
    <xf numFmtId="0" fontId="139" fillId="70" borderId="49" xfId="50813" applyNumberFormat="1" applyFont="1" applyFill="1" applyBorder="1" applyAlignment="1" applyProtection="1">
      <alignment horizontal="center" vertical="center" wrapText="1"/>
    </xf>
    <xf numFmtId="0" fontId="32" fillId="70" borderId="51" xfId="50813" applyFont="1" applyFill="1" applyBorder="1" applyAlignment="1">
      <alignment horizontal="center" vertical="center" wrapText="1"/>
    </xf>
    <xf numFmtId="0" fontId="32" fillId="70" borderId="52" xfId="50813" applyFont="1" applyFill="1" applyBorder="1" applyAlignment="1">
      <alignment horizontal="center" vertical="center" wrapText="1"/>
    </xf>
    <xf numFmtId="0" fontId="32" fillId="70" borderId="53" xfId="50813" applyFont="1" applyFill="1" applyBorder="1" applyAlignment="1">
      <alignment horizontal="center" vertical="center" wrapText="1"/>
    </xf>
    <xf numFmtId="0" fontId="32" fillId="70" borderId="54" xfId="50813" applyFont="1" applyFill="1" applyBorder="1" applyAlignment="1">
      <alignment horizontal="center" vertical="center" wrapText="1"/>
    </xf>
    <xf numFmtId="0" fontId="32" fillId="71" borderId="55" xfId="50813" applyFont="1" applyFill="1" applyBorder="1" applyAlignment="1">
      <alignment horizontal="center" vertical="center" wrapText="1"/>
    </xf>
    <xf numFmtId="0" fontId="32" fillId="71" borderId="52" xfId="50813" applyFont="1" applyFill="1" applyBorder="1" applyAlignment="1">
      <alignment horizontal="center" vertical="center" wrapText="1"/>
    </xf>
    <xf numFmtId="0" fontId="32" fillId="71" borderId="53" xfId="50813" applyFont="1" applyFill="1" applyBorder="1" applyAlignment="1">
      <alignment horizontal="center" vertical="center" wrapText="1"/>
    </xf>
    <xf numFmtId="0" fontId="32" fillId="70" borderId="62" xfId="50813" applyFont="1" applyFill="1" applyBorder="1" applyAlignment="1">
      <alignment horizontal="center" vertical="center" wrapText="1"/>
    </xf>
    <xf numFmtId="0" fontId="32" fillId="70" borderId="63" xfId="50813" applyFont="1" applyFill="1" applyBorder="1" applyAlignment="1">
      <alignment horizontal="center" vertical="center" wrapText="1"/>
    </xf>
    <xf numFmtId="0" fontId="32" fillId="71" borderId="63" xfId="50813" applyFont="1" applyFill="1" applyBorder="1" applyAlignment="1">
      <alignment horizontal="center" vertical="center" wrapText="1"/>
    </xf>
    <xf numFmtId="0" fontId="32" fillId="71" borderId="91" xfId="50813" applyFont="1" applyFill="1" applyBorder="1" applyAlignment="1">
      <alignment horizontal="center" vertical="center" wrapText="1"/>
    </xf>
    <xf numFmtId="0" fontId="32" fillId="7" borderId="92" xfId="9" applyFont="1" applyFill="1" applyBorder="1" applyAlignment="1">
      <alignment horizontal="center" vertical="center" wrapText="1"/>
    </xf>
    <xf numFmtId="0" fontId="32" fillId="7" borderId="50" xfId="9" applyFont="1" applyFill="1" applyBorder="1" applyAlignment="1">
      <alignment horizontal="center" vertical="center" wrapText="1"/>
    </xf>
    <xf numFmtId="0" fontId="139" fillId="70" borderId="74" xfId="50813" applyNumberFormat="1" applyFont="1" applyFill="1" applyBorder="1" applyAlignment="1" applyProtection="1">
      <alignment horizontal="center" vertical="center" wrapText="1"/>
    </xf>
    <xf numFmtId="0" fontId="32" fillId="70" borderId="66" xfId="50813" applyFont="1" applyFill="1" applyBorder="1" applyAlignment="1">
      <alignment horizontal="center" vertical="center" wrapText="1"/>
    </xf>
    <xf numFmtId="0" fontId="32" fillId="71" borderId="66" xfId="50813" applyFont="1" applyFill="1" applyBorder="1" applyAlignment="1">
      <alignment horizontal="center" vertical="center" wrapText="1"/>
    </xf>
    <xf numFmtId="0" fontId="138" fillId="8" borderId="78" xfId="10" applyFont="1" applyFill="1" applyBorder="1" applyAlignment="1">
      <alignment horizontal="center" vertical="center" wrapText="1"/>
    </xf>
    <xf numFmtId="0" fontId="140" fillId="8" borderId="89" xfId="10" applyFont="1" applyFill="1" applyBorder="1" applyAlignment="1">
      <alignment horizontal="center" vertical="center" wrapText="1"/>
    </xf>
    <xf numFmtId="0" fontId="32" fillId="70" borderId="91" xfId="50813" applyFont="1" applyFill="1" applyBorder="1" applyAlignment="1">
      <alignment horizontal="center" vertical="center" wrapText="1"/>
    </xf>
    <xf numFmtId="0" fontId="128" fillId="0" borderId="0" xfId="50809" quotePrefix="1" applyFont="1" applyAlignment="1" applyProtection="1">
      <alignment horizontal="center" wrapText="1"/>
    </xf>
    <xf numFmtId="0" fontId="129" fillId="0" borderId="0" xfId="50809" applyFont="1" applyAlignment="1">
      <alignment horizontal="center" wrapText="1"/>
    </xf>
    <xf numFmtId="0" fontId="32" fillId="0" borderId="33" xfId="12586" applyFont="1" applyBorder="1" applyAlignment="1">
      <alignment horizontal="left"/>
    </xf>
    <xf numFmtId="0" fontId="30" fillId="0" borderId="13" xfId="12586" applyBorder="1" applyAlignment="1">
      <alignment horizontal="left"/>
    </xf>
    <xf numFmtId="0" fontId="134" fillId="0" borderId="34" xfId="50811" applyBorder="1" applyAlignment="1" applyProtection="1">
      <alignment horizontal="left"/>
    </xf>
    <xf numFmtId="0" fontId="134" fillId="0" borderId="35" xfId="50811" applyBorder="1" applyAlignment="1" applyProtection="1">
      <alignment horizontal="left"/>
    </xf>
    <xf numFmtId="0" fontId="134" fillId="0" borderId="36" xfId="50811" applyBorder="1" applyAlignment="1" applyProtection="1">
      <alignment horizontal="left"/>
    </xf>
    <xf numFmtId="0" fontId="30" fillId="0" borderId="0" xfId="12586" applyFont="1" applyAlignment="1">
      <alignment vertical="top" wrapText="1"/>
    </xf>
  </cellXfs>
  <cellStyles count="50815">
    <cellStyle name=" 1" xfId="12"/>
    <cellStyle name=" 1 2" xfId="13"/>
    <cellStyle name=" 1 2 2" xfId="14"/>
    <cellStyle name=" 1 3" xfId="15"/>
    <cellStyle name=" 1 3 2" xfId="16"/>
    <cellStyle name=" 1 4" xfId="17"/>
    <cellStyle name=" 1_29(d) - Gas extensions -tariffs" xfId="18"/>
    <cellStyle name="_3GIS model v2.77_Distribution Business_Retail Fin Perform " xfId="19"/>
    <cellStyle name="_3GIS model v2.77_Fleet Overhead Costs 2_Retail Fin Perform " xfId="20"/>
    <cellStyle name="_3GIS model v2.77_Fleet Overhead Costs_Retail Fin Perform " xfId="21"/>
    <cellStyle name="_3GIS model v2.77_Forecast 2_Retail Fin Perform " xfId="22"/>
    <cellStyle name="_3GIS model v2.77_Forecast_Retail Fin Perform " xfId="23"/>
    <cellStyle name="_3GIS model v2.77_Funding &amp; Cashflow_1_Retail Fin Perform " xfId="24"/>
    <cellStyle name="_3GIS model v2.77_Funding &amp; Cashflow_Retail Fin Perform " xfId="25"/>
    <cellStyle name="_3GIS model v2.77_Group P&amp;L_1_Retail Fin Perform " xfId="26"/>
    <cellStyle name="_3GIS model v2.77_Group P&amp;L_Retail Fin Perform " xfId="27"/>
    <cellStyle name="_3GIS model v2.77_Opening  Detailed BS_Retail Fin Perform " xfId="28"/>
    <cellStyle name="_3GIS model v2.77_OUTPUT DB_Retail Fin Perform " xfId="29"/>
    <cellStyle name="_3GIS model v2.77_OUTPUT EB_Retail Fin Perform " xfId="30"/>
    <cellStyle name="_3GIS model v2.77_Report_Retail Fin Perform " xfId="31"/>
    <cellStyle name="_3GIS model v2.77_Retail Fin Perform " xfId="32"/>
    <cellStyle name="_3GIS model v2.77_Sheet2 2_Retail Fin Perform " xfId="33"/>
    <cellStyle name="_3GIS model v2.77_Sheet2_Retail Fin Perform " xfId="34"/>
    <cellStyle name="_Capex" xfId="35"/>
    <cellStyle name="_Capex 2" xfId="36"/>
    <cellStyle name="_Capex_29(d) - Gas extensions -tariffs" xfId="37"/>
    <cellStyle name="_UED AMP 2009-14 Final 250309 Less PU" xfId="38"/>
    <cellStyle name="_UED AMP 2009-14 Final 250309 Less PU_1011 monthly" xfId="39"/>
    <cellStyle name="0,0_x000d__x000a_NA_x000d__x000a_" xfId="40"/>
    <cellStyle name="20% - Accent1 2" xfId="41"/>
    <cellStyle name="20% - Accent1 3" xfId="42"/>
    <cellStyle name="20% - Accent2 2" xfId="43"/>
    <cellStyle name="20% - Accent2 3" xfId="44"/>
    <cellStyle name="20% - Accent3 2" xfId="45"/>
    <cellStyle name="20% - Accent3 3" xfId="46"/>
    <cellStyle name="20% - Accent4 2" xfId="47"/>
    <cellStyle name="20% - Accent4 3" xfId="48"/>
    <cellStyle name="20% - Accent5 2" xfId="49"/>
    <cellStyle name="20% - Accent6 2" xfId="50"/>
    <cellStyle name="40% - Accent1 2" xfId="51"/>
    <cellStyle name="40% - Accent1 3" xfId="52"/>
    <cellStyle name="40% - Accent2 2" xfId="53"/>
    <cellStyle name="40% - Accent2 3" xfId="54"/>
    <cellStyle name="40% - Accent3 2" xfId="55"/>
    <cellStyle name="40% - Accent3 3" xfId="56"/>
    <cellStyle name="40% - Accent4 2" xfId="57"/>
    <cellStyle name="40% - Accent4 3" xfId="58"/>
    <cellStyle name="40% - Accent5 2" xfId="59"/>
    <cellStyle name="40% - Accent6 2" xfId="60"/>
    <cellStyle name="40% - Accent6 3" xfId="61"/>
    <cellStyle name="60% - Accent1 2" xfId="62"/>
    <cellStyle name="60% - Accent1 3" xfId="63"/>
    <cellStyle name="60% - Accent2 2" xfId="64"/>
    <cellStyle name="60% - Accent2 3" xfId="65"/>
    <cellStyle name="60% - Accent3 2" xfId="66"/>
    <cellStyle name="60% - Accent3 3" xfId="67"/>
    <cellStyle name="60% - Accent4 2" xfId="68"/>
    <cellStyle name="60% - Accent4 3" xfId="69"/>
    <cellStyle name="60% - Accent5 2" xfId="70"/>
    <cellStyle name="60% - Accent6 2" xfId="71"/>
    <cellStyle name="60% - Accent6 3" xfId="72"/>
    <cellStyle name="Accent1 - 20%" xfId="73"/>
    <cellStyle name="Accent1 - 40%" xfId="74"/>
    <cellStyle name="Accent1 - 60%" xfId="75"/>
    <cellStyle name="Accent1 2" xfId="76"/>
    <cellStyle name="Accent1 3" xfId="77"/>
    <cellStyle name="Accent1 4" xfId="78"/>
    <cellStyle name="Accent1 5" xfId="79"/>
    <cellStyle name="Accent2 - 20%" xfId="80"/>
    <cellStyle name="Accent2 - 40%" xfId="81"/>
    <cellStyle name="Accent2 - 60%" xfId="82"/>
    <cellStyle name="Accent2 2" xfId="83"/>
    <cellStyle name="Accent2 3" xfId="84"/>
    <cellStyle name="Accent2 4" xfId="85"/>
    <cellStyle name="Accent2 5" xfId="86"/>
    <cellStyle name="Accent3 - 20%" xfId="87"/>
    <cellStyle name="Accent3 - 40%" xfId="88"/>
    <cellStyle name="Accent3 - 60%" xfId="89"/>
    <cellStyle name="Accent3 2" xfId="90"/>
    <cellStyle name="Accent3 3" xfId="91"/>
    <cellStyle name="Accent3 4" xfId="92"/>
    <cellStyle name="Accent3 5" xfId="93"/>
    <cellStyle name="Accent4 - 20%" xfId="94"/>
    <cellStyle name="Accent4 - 40%" xfId="95"/>
    <cellStyle name="Accent4 - 60%" xfId="96"/>
    <cellStyle name="Accent4 2" xfId="97"/>
    <cellStyle name="Accent4 3" xfId="98"/>
    <cellStyle name="Accent4 4" xfId="99"/>
    <cellStyle name="Accent4 5" xfId="100"/>
    <cellStyle name="Accent5 - 20%" xfId="101"/>
    <cellStyle name="Accent5 - 40%" xfId="102"/>
    <cellStyle name="Accent5 - 60%" xfId="103"/>
    <cellStyle name="Accent5 2" xfId="104"/>
    <cellStyle name="Accent5 3" xfId="105"/>
    <cellStyle name="Accent5 4" xfId="106"/>
    <cellStyle name="Accent5 5" xfId="107"/>
    <cellStyle name="Accent6 - 20%" xfId="108"/>
    <cellStyle name="Accent6 - 40%" xfId="109"/>
    <cellStyle name="Accent6 - 60%" xfId="110"/>
    <cellStyle name="Accent6 2" xfId="111"/>
    <cellStyle name="Accent6 3" xfId="112"/>
    <cellStyle name="Accent6 4" xfId="113"/>
    <cellStyle name="Accent6 5" xfId="114"/>
    <cellStyle name="Agara" xfId="115"/>
    <cellStyle name="Assumptions Right Number" xfId="50805"/>
    <cellStyle name="B79812_.wvu.PrintTitlest" xfId="116"/>
    <cellStyle name="Bad 2" xfId="117"/>
    <cellStyle name="Black" xfId="118"/>
    <cellStyle name="Blockout" xfId="119"/>
    <cellStyle name="Blockout 2" xfId="120"/>
    <cellStyle name="Blue" xfId="121"/>
    <cellStyle name="Calculation 2" xfId="122"/>
    <cellStyle name="Calculation 2 10" xfId="123"/>
    <cellStyle name="Calculation 2 10 2" xfId="124"/>
    <cellStyle name="Calculation 2 10 2 2" xfId="125"/>
    <cellStyle name="Calculation 2 10 2 3" xfId="126"/>
    <cellStyle name="Calculation 2 10 3" xfId="127"/>
    <cellStyle name="Calculation 2 10 3 2" xfId="128"/>
    <cellStyle name="Calculation 2 10 3 3" xfId="129"/>
    <cellStyle name="Calculation 2 10 4" xfId="130"/>
    <cellStyle name="Calculation 2 10 4 2" xfId="131"/>
    <cellStyle name="Calculation 2 10 4 3" xfId="132"/>
    <cellStyle name="Calculation 2 10 5" xfId="133"/>
    <cellStyle name="Calculation 2 10 5 2" xfId="134"/>
    <cellStyle name="Calculation 2 10 5 3" xfId="135"/>
    <cellStyle name="Calculation 2 10 6" xfId="136"/>
    <cellStyle name="Calculation 2 10 6 2" xfId="137"/>
    <cellStyle name="Calculation 2 10 6 3" xfId="138"/>
    <cellStyle name="Calculation 2 10 7" xfId="139"/>
    <cellStyle name="Calculation 2 10 8" xfId="140"/>
    <cellStyle name="Calculation 2 10 9" xfId="141"/>
    <cellStyle name="Calculation 2 11" xfId="142"/>
    <cellStyle name="Calculation 2 11 2" xfId="143"/>
    <cellStyle name="Calculation 2 11 2 2" xfId="144"/>
    <cellStyle name="Calculation 2 11 2 3" xfId="145"/>
    <cellStyle name="Calculation 2 11 3" xfId="146"/>
    <cellStyle name="Calculation 2 11 3 2" xfId="147"/>
    <cellStyle name="Calculation 2 11 3 3" xfId="148"/>
    <cellStyle name="Calculation 2 11 4" xfId="149"/>
    <cellStyle name="Calculation 2 11 4 2" xfId="150"/>
    <cellStyle name="Calculation 2 11 4 3" xfId="151"/>
    <cellStyle name="Calculation 2 11 5" xfId="152"/>
    <cellStyle name="Calculation 2 11 5 2" xfId="153"/>
    <cellStyle name="Calculation 2 11 5 3" xfId="154"/>
    <cellStyle name="Calculation 2 11 6" xfId="155"/>
    <cellStyle name="Calculation 2 11 6 2" xfId="156"/>
    <cellStyle name="Calculation 2 11 6 3" xfId="157"/>
    <cellStyle name="Calculation 2 11 7" xfId="158"/>
    <cellStyle name="Calculation 2 11 8" xfId="159"/>
    <cellStyle name="Calculation 2 11 9" xfId="160"/>
    <cellStyle name="Calculation 2 12" xfId="161"/>
    <cellStyle name="Calculation 2 12 2" xfId="162"/>
    <cellStyle name="Calculation 2 12 2 2" xfId="163"/>
    <cellStyle name="Calculation 2 12 2 3" xfId="164"/>
    <cellStyle name="Calculation 2 12 3" xfId="165"/>
    <cellStyle name="Calculation 2 12 3 2" xfId="166"/>
    <cellStyle name="Calculation 2 12 3 3" xfId="167"/>
    <cellStyle name="Calculation 2 12 4" xfId="168"/>
    <cellStyle name="Calculation 2 12 4 2" xfId="169"/>
    <cellStyle name="Calculation 2 12 4 3" xfId="170"/>
    <cellStyle name="Calculation 2 12 5" xfId="171"/>
    <cellStyle name="Calculation 2 12 5 2" xfId="172"/>
    <cellStyle name="Calculation 2 12 5 3" xfId="173"/>
    <cellStyle name="Calculation 2 12 6" xfId="174"/>
    <cellStyle name="Calculation 2 12 6 2" xfId="175"/>
    <cellStyle name="Calculation 2 12 6 3" xfId="176"/>
    <cellStyle name="Calculation 2 12 7" xfId="177"/>
    <cellStyle name="Calculation 2 12 8" xfId="178"/>
    <cellStyle name="Calculation 2 12 9" xfId="179"/>
    <cellStyle name="Calculation 2 13" xfId="180"/>
    <cellStyle name="Calculation 2 13 2" xfId="181"/>
    <cellStyle name="Calculation 2 13 2 2" xfId="182"/>
    <cellStyle name="Calculation 2 13 2 3" xfId="183"/>
    <cellStyle name="Calculation 2 13 3" xfId="184"/>
    <cellStyle name="Calculation 2 13 3 2" xfId="185"/>
    <cellStyle name="Calculation 2 13 3 3" xfId="186"/>
    <cellStyle name="Calculation 2 13 4" xfId="187"/>
    <cellStyle name="Calculation 2 13 4 2" xfId="188"/>
    <cellStyle name="Calculation 2 13 4 3" xfId="189"/>
    <cellStyle name="Calculation 2 13 5" xfId="190"/>
    <cellStyle name="Calculation 2 13 5 2" xfId="191"/>
    <cellStyle name="Calculation 2 13 5 3" xfId="192"/>
    <cellStyle name="Calculation 2 13 6" xfId="193"/>
    <cellStyle name="Calculation 2 13 6 2" xfId="194"/>
    <cellStyle name="Calculation 2 13 6 3" xfId="195"/>
    <cellStyle name="Calculation 2 13 7" xfId="196"/>
    <cellStyle name="Calculation 2 13 8" xfId="197"/>
    <cellStyle name="Calculation 2 13 9" xfId="198"/>
    <cellStyle name="Calculation 2 14" xfId="199"/>
    <cellStyle name="Calculation 2 14 2" xfId="200"/>
    <cellStyle name="Calculation 2 14 2 2" xfId="201"/>
    <cellStyle name="Calculation 2 14 2 3" xfId="202"/>
    <cellStyle name="Calculation 2 14 3" xfId="203"/>
    <cellStyle name="Calculation 2 14 3 2" xfId="204"/>
    <cellStyle name="Calculation 2 14 3 3" xfId="205"/>
    <cellStyle name="Calculation 2 14 4" xfId="206"/>
    <cellStyle name="Calculation 2 14 4 2" xfId="207"/>
    <cellStyle name="Calculation 2 14 4 3" xfId="208"/>
    <cellStyle name="Calculation 2 14 5" xfId="209"/>
    <cellStyle name="Calculation 2 14 5 2" xfId="210"/>
    <cellStyle name="Calculation 2 14 5 3" xfId="211"/>
    <cellStyle name="Calculation 2 14 6" xfId="212"/>
    <cellStyle name="Calculation 2 14 6 2" xfId="213"/>
    <cellStyle name="Calculation 2 14 6 3" xfId="214"/>
    <cellStyle name="Calculation 2 14 7" xfId="215"/>
    <cellStyle name="Calculation 2 14 8" xfId="216"/>
    <cellStyle name="Calculation 2 14 9" xfId="217"/>
    <cellStyle name="Calculation 2 15" xfId="218"/>
    <cellStyle name="Calculation 2 15 2" xfId="219"/>
    <cellStyle name="Calculation 2 15 2 2" xfId="220"/>
    <cellStyle name="Calculation 2 15 2 3" xfId="221"/>
    <cellStyle name="Calculation 2 15 3" xfId="222"/>
    <cellStyle name="Calculation 2 15 3 2" xfId="223"/>
    <cellStyle name="Calculation 2 15 3 3" xfId="224"/>
    <cellStyle name="Calculation 2 15 4" xfId="225"/>
    <cellStyle name="Calculation 2 15 4 2" xfId="226"/>
    <cellStyle name="Calculation 2 15 4 3" xfId="227"/>
    <cellStyle name="Calculation 2 15 5" xfId="228"/>
    <cellStyle name="Calculation 2 15 5 2" xfId="229"/>
    <cellStyle name="Calculation 2 15 5 3" xfId="230"/>
    <cellStyle name="Calculation 2 15 6" xfId="231"/>
    <cellStyle name="Calculation 2 15 6 2" xfId="232"/>
    <cellStyle name="Calculation 2 15 6 3" xfId="233"/>
    <cellStyle name="Calculation 2 15 7" xfId="234"/>
    <cellStyle name="Calculation 2 15 8" xfId="235"/>
    <cellStyle name="Calculation 2 15 9" xfId="236"/>
    <cellStyle name="Calculation 2 16" xfId="237"/>
    <cellStyle name="Calculation 2 17" xfId="238"/>
    <cellStyle name="Calculation 2 18" xfId="239"/>
    <cellStyle name="Calculation 2 19" xfId="240"/>
    <cellStyle name="Calculation 2 2" xfId="241"/>
    <cellStyle name="Calculation 2 2 10" xfId="242"/>
    <cellStyle name="Calculation 2 2 10 2" xfId="243"/>
    <cellStyle name="Calculation 2 2 10 2 2" xfId="244"/>
    <cellStyle name="Calculation 2 2 10 2 3" xfId="245"/>
    <cellStyle name="Calculation 2 2 10 3" xfId="246"/>
    <cellStyle name="Calculation 2 2 10 3 2" xfId="247"/>
    <cellStyle name="Calculation 2 2 10 3 3" xfId="248"/>
    <cellStyle name="Calculation 2 2 10 4" xfId="249"/>
    <cellStyle name="Calculation 2 2 10 4 2" xfId="250"/>
    <cellStyle name="Calculation 2 2 10 4 3" xfId="251"/>
    <cellStyle name="Calculation 2 2 10 5" xfId="252"/>
    <cellStyle name="Calculation 2 2 10 5 2" xfId="253"/>
    <cellStyle name="Calculation 2 2 10 5 3" xfId="254"/>
    <cellStyle name="Calculation 2 2 10 6" xfId="255"/>
    <cellStyle name="Calculation 2 2 10 6 2" xfId="256"/>
    <cellStyle name="Calculation 2 2 10 6 3" xfId="257"/>
    <cellStyle name="Calculation 2 2 10 7" xfId="258"/>
    <cellStyle name="Calculation 2 2 10 8" xfId="259"/>
    <cellStyle name="Calculation 2 2 10 9" xfId="260"/>
    <cellStyle name="Calculation 2 2 11" xfId="261"/>
    <cellStyle name="Calculation 2 2 11 2" xfId="262"/>
    <cellStyle name="Calculation 2 2 11 2 2" xfId="263"/>
    <cellStyle name="Calculation 2 2 11 2 3" xfId="264"/>
    <cellStyle name="Calculation 2 2 11 3" xfId="265"/>
    <cellStyle name="Calculation 2 2 11 3 2" xfId="266"/>
    <cellStyle name="Calculation 2 2 11 3 3" xfId="267"/>
    <cellStyle name="Calculation 2 2 11 4" xfId="268"/>
    <cellStyle name="Calculation 2 2 11 4 2" xfId="269"/>
    <cellStyle name="Calculation 2 2 11 4 3" xfId="270"/>
    <cellStyle name="Calculation 2 2 11 5" xfId="271"/>
    <cellStyle name="Calculation 2 2 11 5 2" xfId="272"/>
    <cellStyle name="Calculation 2 2 11 5 3" xfId="273"/>
    <cellStyle name="Calculation 2 2 11 6" xfId="274"/>
    <cellStyle name="Calculation 2 2 11 6 2" xfId="275"/>
    <cellStyle name="Calculation 2 2 11 6 3" xfId="276"/>
    <cellStyle name="Calculation 2 2 11 7" xfId="277"/>
    <cellStyle name="Calculation 2 2 11 8" xfId="278"/>
    <cellStyle name="Calculation 2 2 11 9" xfId="279"/>
    <cellStyle name="Calculation 2 2 12" xfId="280"/>
    <cellStyle name="Calculation 2 2 12 2" xfId="281"/>
    <cellStyle name="Calculation 2 2 12 2 2" xfId="282"/>
    <cellStyle name="Calculation 2 2 12 2 3" xfId="283"/>
    <cellStyle name="Calculation 2 2 12 3" xfId="284"/>
    <cellStyle name="Calculation 2 2 12 3 2" xfId="285"/>
    <cellStyle name="Calculation 2 2 12 3 3" xfId="286"/>
    <cellStyle name="Calculation 2 2 12 4" xfId="287"/>
    <cellStyle name="Calculation 2 2 12 4 2" xfId="288"/>
    <cellStyle name="Calculation 2 2 12 4 3" xfId="289"/>
    <cellStyle name="Calculation 2 2 12 5" xfId="290"/>
    <cellStyle name="Calculation 2 2 12 5 2" xfId="291"/>
    <cellStyle name="Calculation 2 2 12 5 3" xfId="292"/>
    <cellStyle name="Calculation 2 2 12 6" xfId="293"/>
    <cellStyle name="Calculation 2 2 12 6 2" xfId="294"/>
    <cellStyle name="Calculation 2 2 12 6 3" xfId="295"/>
    <cellStyle name="Calculation 2 2 12 7" xfId="296"/>
    <cellStyle name="Calculation 2 2 12 8" xfId="297"/>
    <cellStyle name="Calculation 2 2 12 9" xfId="298"/>
    <cellStyle name="Calculation 2 2 13" xfId="299"/>
    <cellStyle name="Calculation 2 2 13 2" xfId="300"/>
    <cellStyle name="Calculation 2 2 13 2 2" xfId="301"/>
    <cellStyle name="Calculation 2 2 13 2 3" xfId="302"/>
    <cellStyle name="Calculation 2 2 13 3" xfId="303"/>
    <cellStyle name="Calculation 2 2 13 3 2" xfId="304"/>
    <cellStyle name="Calculation 2 2 13 3 3" xfId="305"/>
    <cellStyle name="Calculation 2 2 13 4" xfId="306"/>
    <cellStyle name="Calculation 2 2 13 4 2" xfId="307"/>
    <cellStyle name="Calculation 2 2 13 4 3" xfId="308"/>
    <cellStyle name="Calculation 2 2 13 5" xfId="309"/>
    <cellStyle name="Calculation 2 2 13 5 2" xfId="310"/>
    <cellStyle name="Calculation 2 2 13 5 3" xfId="311"/>
    <cellStyle name="Calculation 2 2 13 6" xfId="312"/>
    <cellStyle name="Calculation 2 2 13 6 2" xfId="313"/>
    <cellStyle name="Calculation 2 2 13 6 3" xfId="314"/>
    <cellStyle name="Calculation 2 2 13 7" xfId="315"/>
    <cellStyle name="Calculation 2 2 13 8" xfId="316"/>
    <cellStyle name="Calculation 2 2 13 9" xfId="317"/>
    <cellStyle name="Calculation 2 2 14" xfId="318"/>
    <cellStyle name="Calculation 2 2 14 2" xfId="319"/>
    <cellStyle name="Calculation 2 2 14 2 2" xfId="320"/>
    <cellStyle name="Calculation 2 2 14 2 3" xfId="321"/>
    <cellStyle name="Calculation 2 2 14 3" xfId="322"/>
    <cellStyle name="Calculation 2 2 14 3 2" xfId="323"/>
    <cellStyle name="Calculation 2 2 14 3 3" xfId="324"/>
    <cellStyle name="Calculation 2 2 14 4" xfId="325"/>
    <cellStyle name="Calculation 2 2 14 4 2" xfId="326"/>
    <cellStyle name="Calculation 2 2 14 4 3" xfId="327"/>
    <cellStyle name="Calculation 2 2 14 5" xfId="328"/>
    <cellStyle name="Calculation 2 2 14 5 2" xfId="329"/>
    <cellStyle name="Calculation 2 2 14 5 3" xfId="330"/>
    <cellStyle name="Calculation 2 2 14 6" xfId="331"/>
    <cellStyle name="Calculation 2 2 14 6 2" xfId="332"/>
    <cellStyle name="Calculation 2 2 14 6 3" xfId="333"/>
    <cellStyle name="Calculation 2 2 14 7" xfId="334"/>
    <cellStyle name="Calculation 2 2 14 8" xfId="335"/>
    <cellStyle name="Calculation 2 2 14 9" xfId="336"/>
    <cellStyle name="Calculation 2 2 15" xfId="337"/>
    <cellStyle name="Calculation 2 2 15 2" xfId="338"/>
    <cellStyle name="Calculation 2 2 15 2 2" xfId="339"/>
    <cellStyle name="Calculation 2 2 15 2 3" xfId="340"/>
    <cellStyle name="Calculation 2 2 15 3" xfId="341"/>
    <cellStyle name="Calculation 2 2 15 3 2" xfId="342"/>
    <cellStyle name="Calculation 2 2 15 3 3" xfId="343"/>
    <cellStyle name="Calculation 2 2 15 4" xfId="344"/>
    <cellStyle name="Calculation 2 2 15 4 2" xfId="345"/>
    <cellStyle name="Calculation 2 2 15 4 3" xfId="346"/>
    <cellStyle name="Calculation 2 2 15 5" xfId="347"/>
    <cellStyle name="Calculation 2 2 15 5 2" xfId="348"/>
    <cellStyle name="Calculation 2 2 15 5 3" xfId="349"/>
    <cellStyle name="Calculation 2 2 15 6" xfId="350"/>
    <cellStyle name="Calculation 2 2 15 6 2" xfId="351"/>
    <cellStyle name="Calculation 2 2 15 6 3" xfId="352"/>
    <cellStyle name="Calculation 2 2 15 7" xfId="353"/>
    <cellStyle name="Calculation 2 2 15 8" xfId="354"/>
    <cellStyle name="Calculation 2 2 15 9" xfId="355"/>
    <cellStyle name="Calculation 2 2 16" xfId="356"/>
    <cellStyle name="Calculation 2 2 17" xfId="357"/>
    <cellStyle name="Calculation 2 2 18" xfId="358"/>
    <cellStyle name="Calculation 2 2 19" xfId="359"/>
    <cellStyle name="Calculation 2 2 2" xfId="360"/>
    <cellStyle name="Calculation 2 2 2 10" xfId="361"/>
    <cellStyle name="Calculation 2 2 2 10 2" xfId="362"/>
    <cellStyle name="Calculation 2 2 2 10 2 2" xfId="363"/>
    <cellStyle name="Calculation 2 2 2 10 2 3" xfId="364"/>
    <cellStyle name="Calculation 2 2 2 10 3" xfId="365"/>
    <cellStyle name="Calculation 2 2 2 10 3 2" xfId="366"/>
    <cellStyle name="Calculation 2 2 2 10 3 3" xfId="367"/>
    <cellStyle name="Calculation 2 2 2 10 4" xfId="368"/>
    <cellStyle name="Calculation 2 2 2 10 4 2" xfId="369"/>
    <cellStyle name="Calculation 2 2 2 10 4 3" xfId="370"/>
    <cellStyle name="Calculation 2 2 2 10 5" xfId="371"/>
    <cellStyle name="Calculation 2 2 2 10 5 2" xfId="372"/>
    <cellStyle name="Calculation 2 2 2 10 5 3" xfId="373"/>
    <cellStyle name="Calculation 2 2 2 10 6" xfId="374"/>
    <cellStyle name="Calculation 2 2 2 10 6 2" xfId="375"/>
    <cellStyle name="Calculation 2 2 2 10 6 3" xfId="376"/>
    <cellStyle name="Calculation 2 2 2 10 7" xfId="377"/>
    <cellStyle name="Calculation 2 2 2 10 8" xfId="378"/>
    <cellStyle name="Calculation 2 2 2 10 9" xfId="379"/>
    <cellStyle name="Calculation 2 2 2 11" xfId="380"/>
    <cellStyle name="Calculation 2 2 2 11 2" xfId="381"/>
    <cellStyle name="Calculation 2 2 2 11 2 2" xfId="382"/>
    <cellStyle name="Calculation 2 2 2 11 2 3" xfId="383"/>
    <cellStyle name="Calculation 2 2 2 11 3" xfId="384"/>
    <cellStyle name="Calculation 2 2 2 11 3 2" xfId="385"/>
    <cellStyle name="Calculation 2 2 2 11 3 3" xfId="386"/>
    <cellStyle name="Calculation 2 2 2 11 4" xfId="387"/>
    <cellStyle name="Calculation 2 2 2 11 4 2" xfId="388"/>
    <cellStyle name="Calculation 2 2 2 11 4 3" xfId="389"/>
    <cellStyle name="Calculation 2 2 2 11 5" xfId="390"/>
    <cellStyle name="Calculation 2 2 2 11 5 2" xfId="391"/>
    <cellStyle name="Calculation 2 2 2 11 5 3" xfId="392"/>
    <cellStyle name="Calculation 2 2 2 11 6" xfId="393"/>
    <cellStyle name="Calculation 2 2 2 11 6 2" xfId="394"/>
    <cellStyle name="Calculation 2 2 2 11 6 3" xfId="395"/>
    <cellStyle name="Calculation 2 2 2 11 7" xfId="396"/>
    <cellStyle name="Calculation 2 2 2 11 8" xfId="397"/>
    <cellStyle name="Calculation 2 2 2 11 9" xfId="398"/>
    <cellStyle name="Calculation 2 2 2 12" xfId="399"/>
    <cellStyle name="Calculation 2 2 2 12 2" xfId="400"/>
    <cellStyle name="Calculation 2 2 2 12 2 2" xfId="401"/>
    <cellStyle name="Calculation 2 2 2 12 2 3" xfId="402"/>
    <cellStyle name="Calculation 2 2 2 12 3" xfId="403"/>
    <cellStyle name="Calculation 2 2 2 12 3 2" xfId="404"/>
    <cellStyle name="Calculation 2 2 2 12 3 3" xfId="405"/>
    <cellStyle name="Calculation 2 2 2 12 4" xfId="406"/>
    <cellStyle name="Calculation 2 2 2 12 4 2" xfId="407"/>
    <cellStyle name="Calculation 2 2 2 12 4 3" xfId="408"/>
    <cellStyle name="Calculation 2 2 2 12 5" xfId="409"/>
    <cellStyle name="Calculation 2 2 2 12 5 2" xfId="410"/>
    <cellStyle name="Calculation 2 2 2 12 5 3" xfId="411"/>
    <cellStyle name="Calculation 2 2 2 12 6" xfId="412"/>
    <cellStyle name="Calculation 2 2 2 12 6 2" xfId="413"/>
    <cellStyle name="Calculation 2 2 2 12 6 3" xfId="414"/>
    <cellStyle name="Calculation 2 2 2 12 7" xfId="415"/>
    <cellStyle name="Calculation 2 2 2 12 8" xfId="416"/>
    <cellStyle name="Calculation 2 2 2 12 9" xfId="417"/>
    <cellStyle name="Calculation 2 2 2 13" xfId="418"/>
    <cellStyle name="Calculation 2 2 2 13 2" xfId="419"/>
    <cellStyle name="Calculation 2 2 2 13 2 2" xfId="420"/>
    <cellStyle name="Calculation 2 2 2 13 2 3" xfId="421"/>
    <cellStyle name="Calculation 2 2 2 13 3" xfId="422"/>
    <cellStyle name="Calculation 2 2 2 13 3 2" xfId="423"/>
    <cellStyle name="Calculation 2 2 2 13 3 3" xfId="424"/>
    <cellStyle name="Calculation 2 2 2 13 4" xfId="425"/>
    <cellStyle name="Calculation 2 2 2 13 4 2" xfId="426"/>
    <cellStyle name="Calculation 2 2 2 13 4 3" xfId="427"/>
    <cellStyle name="Calculation 2 2 2 13 5" xfId="428"/>
    <cellStyle name="Calculation 2 2 2 13 5 2" xfId="429"/>
    <cellStyle name="Calculation 2 2 2 13 5 3" xfId="430"/>
    <cellStyle name="Calculation 2 2 2 13 6" xfId="431"/>
    <cellStyle name="Calculation 2 2 2 13 6 2" xfId="432"/>
    <cellStyle name="Calculation 2 2 2 13 6 3" xfId="433"/>
    <cellStyle name="Calculation 2 2 2 13 7" xfId="434"/>
    <cellStyle name="Calculation 2 2 2 13 8" xfId="435"/>
    <cellStyle name="Calculation 2 2 2 13 9" xfId="436"/>
    <cellStyle name="Calculation 2 2 2 14" xfId="437"/>
    <cellStyle name="Calculation 2 2 2 15" xfId="438"/>
    <cellStyle name="Calculation 2 2 2 16" xfId="439"/>
    <cellStyle name="Calculation 2 2 2 17" xfId="440"/>
    <cellStyle name="Calculation 2 2 2 18" xfId="441"/>
    <cellStyle name="Calculation 2 2 2 19" xfId="442"/>
    <cellStyle name="Calculation 2 2 2 2" xfId="443"/>
    <cellStyle name="Calculation 2 2 2 2 10" xfId="444"/>
    <cellStyle name="Calculation 2 2 2 2 10 2" xfId="445"/>
    <cellStyle name="Calculation 2 2 2 2 10 2 2" xfId="446"/>
    <cellStyle name="Calculation 2 2 2 2 10 2 3" xfId="447"/>
    <cellStyle name="Calculation 2 2 2 2 10 3" xfId="448"/>
    <cellStyle name="Calculation 2 2 2 2 10 3 2" xfId="449"/>
    <cellStyle name="Calculation 2 2 2 2 10 3 3" xfId="450"/>
    <cellStyle name="Calculation 2 2 2 2 10 4" xfId="451"/>
    <cellStyle name="Calculation 2 2 2 2 10 4 2" xfId="452"/>
    <cellStyle name="Calculation 2 2 2 2 10 4 3" xfId="453"/>
    <cellStyle name="Calculation 2 2 2 2 10 5" xfId="454"/>
    <cellStyle name="Calculation 2 2 2 2 10 5 2" xfId="455"/>
    <cellStyle name="Calculation 2 2 2 2 10 5 3" xfId="456"/>
    <cellStyle name="Calculation 2 2 2 2 10 6" xfId="457"/>
    <cellStyle name="Calculation 2 2 2 2 10 6 2" xfId="458"/>
    <cellStyle name="Calculation 2 2 2 2 10 6 3" xfId="459"/>
    <cellStyle name="Calculation 2 2 2 2 10 7" xfId="460"/>
    <cellStyle name="Calculation 2 2 2 2 10 8" xfId="461"/>
    <cellStyle name="Calculation 2 2 2 2 11" xfId="462"/>
    <cellStyle name="Calculation 2 2 2 2 11 2" xfId="463"/>
    <cellStyle name="Calculation 2 2 2 2 11 2 2" xfId="464"/>
    <cellStyle name="Calculation 2 2 2 2 11 2 3" xfId="465"/>
    <cellStyle name="Calculation 2 2 2 2 11 3" xfId="466"/>
    <cellStyle name="Calculation 2 2 2 2 11 3 2" xfId="467"/>
    <cellStyle name="Calculation 2 2 2 2 11 3 3" xfId="468"/>
    <cellStyle name="Calculation 2 2 2 2 11 4" xfId="469"/>
    <cellStyle name="Calculation 2 2 2 2 11 4 2" xfId="470"/>
    <cellStyle name="Calculation 2 2 2 2 11 4 3" xfId="471"/>
    <cellStyle name="Calculation 2 2 2 2 11 5" xfId="472"/>
    <cellStyle name="Calculation 2 2 2 2 11 5 2" xfId="473"/>
    <cellStyle name="Calculation 2 2 2 2 11 5 3" xfId="474"/>
    <cellStyle name="Calculation 2 2 2 2 11 6" xfId="475"/>
    <cellStyle name="Calculation 2 2 2 2 11 6 2" xfId="476"/>
    <cellStyle name="Calculation 2 2 2 2 11 6 3" xfId="477"/>
    <cellStyle name="Calculation 2 2 2 2 11 7" xfId="478"/>
    <cellStyle name="Calculation 2 2 2 2 11 8" xfId="479"/>
    <cellStyle name="Calculation 2 2 2 2 12" xfId="480"/>
    <cellStyle name="Calculation 2 2 2 2 12 2" xfId="481"/>
    <cellStyle name="Calculation 2 2 2 2 12 2 2" xfId="482"/>
    <cellStyle name="Calculation 2 2 2 2 12 2 3" xfId="483"/>
    <cellStyle name="Calculation 2 2 2 2 12 3" xfId="484"/>
    <cellStyle name="Calculation 2 2 2 2 12 3 2" xfId="485"/>
    <cellStyle name="Calculation 2 2 2 2 12 3 3" xfId="486"/>
    <cellStyle name="Calculation 2 2 2 2 12 4" xfId="487"/>
    <cellStyle name="Calculation 2 2 2 2 12 4 2" xfId="488"/>
    <cellStyle name="Calculation 2 2 2 2 12 4 3" xfId="489"/>
    <cellStyle name="Calculation 2 2 2 2 12 5" xfId="490"/>
    <cellStyle name="Calculation 2 2 2 2 12 5 2" xfId="491"/>
    <cellStyle name="Calculation 2 2 2 2 12 5 3" xfId="492"/>
    <cellStyle name="Calculation 2 2 2 2 12 6" xfId="493"/>
    <cellStyle name="Calculation 2 2 2 2 12 6 2" xfId="494"/>
    <cellStyle name="Calculation 2 2 2 2 12 6 3" xfId="495"/>
    <cellStyle name="Calculation 2 2 2 2 12 7" xfId="496"/>
    <cellStyle name="Calculation 2 2 2 2 12 8" xfId="497"/>
    <cellStyle name="Calculation 2 2 2 2 13" xfId="498"/>
    <cellStyle name="Calculation 2 2 2 2 13 2" xfId="499"/>
    <cellStyle name="Calculation 2 2 2 2 13 2 2" xfId="500"/>
    <cellStyle name="Calculation 2 2 2 2 13 2 3" xfId="501"/>
    <cellStyle name="Calculation 2 2 2 2 13 3" xfId="502"/>
    <cellStyle name="Calculation 2 2 2 2 13 3 2" xfId="503"/>
    <cellStyle name="Calculation 2 2 2 2 13 3 3" xfId="504"/>
    <cellStyle name="Calculation 2 2 2 2 13 4" xfId="505"/>
    <cellStyle name="Calculation 2 2 2 2 13 4 2" xfId="506"/>
    <cellStyle name="Calculation 2 2 2 2 13 4 3" xfId="507"/>
    <cellStyle name="Calculation 2 2 2 2 13 5" xfId="508"/>
    <cellStyle name="Calculation 2 2 2 2 13 5 2" xfId="509"/>
    <cellStyle name="Calculation 2 2 2 2 13 5 3" xfId="510"/>
    <cellStyle name="Calculation 2 2 2 2 13 6" xfId="511"/>
    <cellStyle name="Calculation 2 2 2 2 13 6 2" xfId="512"/>
    <cellStyle name="Calculation 2 2 2 2 13 6 3" xfId="513"/>
    <cellStyle name="Calculation 2 2 2 2 13 7" xfId="514"/>
    <cellStyle name="Calculation 2 2 2 2 13 8" xfId="515"/>
    <cellStyle name="Calculation 2 2 2 2 14" xfId="516"/>
    <cellStyle name="Calculation 2 2 2 2 14 2" xfId="517"/>
    <cellStyle name="Calculation 2 2 2 2 14 2 2" xfId="518"/>
    <cellStyle name="Calculation 2 2 2 2 14 2 3" xfId="519"/>
    <cellStyle name="Calculation 2 2 2 2 14 3" xfId="520"/>
    <cellStyle name="Calculation 2 2 2 2 14 3 2" xfId="521"/>
    <cellStyle name="Calculation 2 2 2 2 14 3 3" xfId="522"/>
    <cellStyle name="Calculation 2 2 2 2 14 4" xfId="523"/>
    <cellStyle name="Calculation 2 2 2 2 14 4 2" xfId="524"/>
    <cellStyle name="Calculation 2 2 2 2 14 4 3" xfId="525"/>
    <cellStyle name="Calculation 2 2 2 2 14 5" xfId="526"/>
    <cellStyle name="Calculation 2 2 2 2 14 5 2" xfId="527"/>
    <cellStyle name="Calculation 2 2 2 2 14 5 3" xfId="528"/>
    <cellStyle name="Calculation 2 2 2 2 14 6" xfId="529"/>
    <cellStyle name="Calculation 2 2 2 2 14 6 2" xfId="530"/>
    <cellStyle name="Calculation 2 2 2 2 14 6 3" xfId="531"/>
    <cellStyle name="Calculation 2 2 2 2 14 7" xfId="532"/>
    <cellStyle name="Calculation 2 2 2 2 14 8" xfId="533"/>
    <cellStyle name="Calculation 2 2 2 2 15" xfId="534"/>
    <cellStyle name="Calculation 2 2 2 2 15 2" xfId="535"/>
    <cellStyle name="Calculation 2 2 2 2 15 3" xfId="536"/>
    <cellStyle name="Calculation 2 2 2 2 16" xfId="537"/>
    <cellStyle name="Calculation 2 2 2 2 2" xfId="538"/>
    <cellStyle name="Calculation 2 2 2 2 2 2" xfId="539"/>
    <cellStyle name="Calculation 2 2 2 2 2 2 2" xfId="540"/>
    <cellStyle name="Calculation 2 2 2 2 2 2 3" xfId="541"/>
    <cellStyle name="Calculation 2 2 2 2 2 3" xfId="542"/>
    <cellStyle name="Calculation 2 2 2 2 2 3 2" xfId="543"/>
    <cellStyle name="Calculation 2 2 2 2 2 3 3" xfId="544"/>
    <cellStyle name="Calculation 2 2 2 2 2 4" xfId="545"/>
    <cellStyle name="Calculation 2 2 2 2 2 4 2" xfId="546"/>
    <cellStyle name="Calculation 2 2 2 2 2 4 3" xfId="547"/>
    <cellStyle name="Calculation 2 2 2 2 2 5" xfId="548"/>
    <cellStyle name="Calculation 2 2 2 2 2 5 2" xfId="549"/>
    <cellStyle name="Calculation 2 2 2 2 2 5 3" xfId="550"/>
    <cellStyle name="Calculation 2 2 2 2 2 6" xfId="551"/>
    <cellStyle name="Calculation 2 2 2 2 2 6 2" xfId="552"/>
    <cellStyle name="Calculation 2 2 2 2 2 6 3" xfId="553"/>
    <cellStyle name="Calculation 2 2 2 2 2 7" xfId="554"/>
    <cellStyle name="Calculation 2 2 2 2 2 8" xfId="555"/>
    <cellStyle name="Calculation 2 2 2 2 2 9" xfId="556"/>
    <cellStyle name="Calculation 2 2 2 2 3" xfId="557"/>
    <cellStyle name="Calculation 2 2 2 2 3 2" xfId="558"/>
    <cellStyle name="Calculation 2 2 2 2 3 2 2" xfId="559"/>
    <cellStyle name="Calculation 2 2 2 2 3 2 3" xfId="560"/>
    <cellStyle name="Calculation 2 2 2 2 3 3" xfId="561"/>
    <cellStyle name="Calculation 2 2 2 2 3 3 2" xfId="562"/>
    <cellStyle name="Calculation 2 2 2 2 3 3 3" xfId="563"/>
    <cellStyle name="Calculation 2 2 2 2 3 4" xfId="564"/>
    <cellStyle name="Calculation 2 2 2 2 3 4 2" xfId="565"/>
    <cellStyle name="Calculation 2 2 2 2 3 4 3" xfId="566"/>
    <cellStyle name="Calculation 2 2 2 2 3 5" xfId="567"/>
    <cellStyle name="Calculation 2 2 2 2 3 5 2" xfId="568"/>
    <cellStyle name="Calculation 2 2 2 2 3 5 3" xfId="569"/>
    <cellStyle name="Calculation 2 2 2 2 3 6" xfId="570"/>
    <cellStyle name="Calculation 2 2 2 2 3 6 2" xfId="571"/>
    <cellStyle name="Calculation 2 2 2 2 3 6 3" xfId="572"/>
    <cellStyle name="Calculation 2 2 2 2 3 7" xfId="573"/>
    <cellStyle name="Calculation 2 2 2 2 3 8" xfId="574"/>
    <cellStyle name="Calculation 2 2 2 2 3 9" xfId="575"/>
    <cellStyle name="Calculation 2 2 2 2 4" xfId="576"/>
    <cellStyle name="Calculation 2 2 2 2 4 2" xfId="577"/>
    <cellStyle name="Calculation 2 2 2 2 4 2 2" xfId="578"/>
    <cellStyle name="Calculation 2 2 2 2 4 2 3" xfId="579"/>
    <cellStyle name="Calculation 2 2 2 2 4 3" xfId="580"/>
    <cellStyle name="Calculation 2 2 2 2 4 3 2" xfId="581"/>
    <cellStyle name="Calculation 2 2 2 2 4 3 3" xfId="582"/>
    <cellStyle name="Calculation 2 2 2 2 4 4" xfId="583"/>
    <cellStyle name="Calculation 2 2 2 2 4 4 2" xfId="584"/>
    <cellStyle name="Calculation 2 2 2 2 4 4 3" xfId="585"/>
    <cellStyle name="Calculation 2 2 2 2 4 5" xfId="586"/>
    <cellStyle name="Calculation 2 2 2 2 4 5 2" xfId="587"/>
    <cellStyle name="Calculation 2 2 2 2 4 5 3" xfId="588"/>
    <cellStyle name="Calculation 2 2 2 2 4 6" xfId="589"/>
    <cellStyle name="Calculation 2 2 2 2 4 6 2" xfId="590"/>
    <cellStyle name="Calculation 2 2 2 2 4 6 3" xfId="591"/>
    <cellStyle name="Calculation 2 2 2 2 4 7" xfId="592"/>
    <cellStyle name="Calculation 2 2 2 2 4 8" xfId="593"/>
    <cellStyle name="Calculation 2 2 2 2 4 9" xfId="594"/>
    <cellStyle name="Calculation 2 2 2 2 5" xfId="595"/>
    <cellStyle name="Calculation 2 2 2 2 5 2" xfId="596"/>
    <cellStyle name="Calculation 2 2 2 2 5 2 2" xfId="597"/>
    <cellStyle name="Calculation 2 2 2 2 5 2 3" xfId="598"/>
    <cellStyle name="Calculation 2 2 2 2 5 3" xfId="599"/>
    <cellStyle name="Calculation 2 2 2 2 5 3 2" xfId="600"/>
    <cellStyle name="Calculation 2 2 2 2 5 3 3" xfId="601"/>
    <cellStyle name="Calculation 2 2 2 2 5 4" xfId="602"/>
    <cellStyle name="Calculation 2 2 2 2 5 4 2" xfId="603"/>
    <cellStyle name="Calculation 2 2 2 2 5 4 3" xfId="604"/>
    <cellStyle name="Calculation 2 2 2 2 5 5" xfId="605"/>
    <cellStyle name="Calculation 2 2 2 2 5 5 2" xfId="606"/>
    <cellStyle name="Calculation 2 2 2 2 5 5 3" xfId="607"/>
    <cellStyle name="Calculation 2 2 2 2 5 6" xfId="608"/>
    <cellStyle name="Calculation 2 2 2 2 5 6 2" xfId="609"/>
    <cellStyle name="Calculation 2 2 2 2 5 6 3" xfId="610"/>
    <cellStyle name="Calculation 2 2 2 2 5 7" xfId="611"/>
    <cellStyle name="Calculation 2 2 2 2 5 8" xfId="612"/>
    <cellStyle name="Calculation 2 2 2 2 5 9" xfId="613"/>
    <cellStyle name="Calculation 2 2 2 2 6" xfId="614"/>
    <cellStyle name="Calculation 2 2 2 2 6 2" xfId="615"/>
    <cellStyle name="Calculation 2 2 2 2 6 2 2" xfId="616"/>
    <cellStyle name="Calculation 2 2 2 2 6 2 3" xfId="617"/>
    <cellStyle name="Calculation 2 2 2 2 6 3" xfId="618"/>
    <cellStyle name="Calculation 2 2 2 2 6 3 2" xfId="619"/>
    <cellStyle name="Calculation 2 2 2 2 6 3 3" xfId="620"/>
    <cellStyle name="Calculation 2 2 2 2 6 4" xfId="621"/>
    <cellStyle name="Calculation 2 2 2 2 6 4 2" xfId="622"/>
    <cellStyle name="Calculation 2 2 2 2 6 4 3" xfId="623"/>
    <cellStyle name="Calculation 2 2 2 2 6 5" xfId="624"/>
    <cellStyle name="Calculation 2 2 2 2 6 5 2" xfId="625"/>
    <cellStyle name="Calculation 2 2 2 2 6 5 3" xfId="626"/>
    <cellStyle name="Calculation 2 2 2 2 6 6" xfId="627"/>
    <cellStyle name="Calculation 2 2 2 2 6 6 2" xfId="628"/>
    <cellStyle name="Calculation 2 2 2 2 6 6 3" xfId="629"/>
    <cellStyle name="Calculation 2 2 2 2 6 7" xfId="630"/>
    <cellStyle name="Calculation 2 2 2 2 6 8" xfId="631"/>
    <cellStyle name="Calculation 2 2 2 2 6 9" xfId="632"/>
    <cellStyle name="Calculation 2 2 2 2 7" xfId="633"/>
    <cellStyle name="Calculation 2 2 2 2 7 2" xfId="634"/>
    <cellStyle name="Calculation 2 2 2 2 7 2 2" xfId="635"/>
    <cellStyle name="Calculation 2 2 2 2 7 2 3" xfId="636"/>
    <cellStyle name="Calculation 2 2 2 2 7 3" xfId="637"/>
    <cellStyle name="Calculation 2 2 2 2 7 3 2" xfId="638"/>
    <cellStyle name="Calculation 2 2 2 2 7 3 3" xfId="639"/>
    <cellStyle name="Calculation 2 2 2 2 7 4" xfId="640"/>
    <cellStyle name="Calculation 2 2 2 2 7 4 2" xfId="641"/>
    <cellStyle name="Calculation 2 2 2 2 7 4 3" xfId="642"/>
    <cellStyle name="Calculation 2 2 2 2 7 5" xfId="643"/>
    <cellStyle name="Calculation 2 2 2 2 7 5 2" xfId="644"/>
    <cellStyle name="Calculation 2 2 2 2 7 5 3" xfId="645"/>
    <cellStyle name="Calculation 2 2 2 2 7 6" xfId="646"/>
    <cellStyle name="Calculation 2 2 2 2 7 6 2" xfId="647"/>
    <cellStyle name="Calculation 2 2 2 2 7 6 3" xfId="648"/>
    <cellStyle name="Calculation 2 2 2 2 7 7" xfId="649"/>
    <cellStyle name="Calculation 2 2 2 2 7 8" xfId="650"/>
    <cellStyle name="Calculation 2 2 2 2 7 9" xfId="651"/>
    <cellStyle name="Calculation 2 2 2 2 8" xfId="652"/>
    <cellStyle name="Calculation 2 2 2 2 8 2" xfId="653"/>
    <cellStyle name="Calculation 2 2 2 2 8 2 2" xfId="654"/>
    <cellStyle name="Calculation 2 2 2 2 8 2 3" xfId="655"/>
    <cellStyle name="Calculation 2 2 2 2 8 3" xfId="656"/>
    <cellStyle name="Calculation 2 2 2 2 8 3 2" xfId="657"/>
    <cellStyle name="Calculation 2 2 2 2 8 3 3" xfId="658"/>
    <cellStyle name="Calculation 2 2 2 2 8 4" xfId="659"/>
    <cellStyle name="Calculation 2 2 2 2 8 4 2" xfId="660"/>
    <cellStyle name="Calculation 2 2 2 2 8 4 3" xfId="661"/>
    <cellStyle name="Calculation 2 2 2 2 8 5" xfId="662"/>
    <cellStyle name="Calculation 2 2 2 2 8 5 2" xfId="663"/>
    <cellStyle name="Calculation 2 2 2 2 8 5 3" xfId="664"/>
    <cellStyle name="Calculation 2 2 2 2 8 6" xfId="665"/>
    <cellStyle name="Calculation 2 2 2 2 8 6 2" xfId="666"/>
    <cellStyle name="Calculation 2 2 2 2 8 6 3" xfId="667"/>
    <cellStyle name="Calculation 2 2 2 2 8 7" xfId="668"/>
    <cellStyle name="Calculation 2 2 2 2 8 8" xfId="669"/>
    <cellStyle name="Calculation 2 2 2 2 8 9" xfId="670"/>
    <cellStyle name="Calculation 2 2 2 2 9" xfId="671"/>
    <cellStyle name="Calculation 2 2 2 2 9 2" xfId="672"/>
    <cellStyle name="Calculation 2 2 2 2 9 2 2" xfId="673"/>
    <cellStyle name="Calculation 2 2 2 2 9 2 3" xfId="674"/>
    <cellStyle name="Calculation 2 2 2 2 9 3" xfId="675"/>
    <cellStyle name="Calculation 2 2 2 2 9 3 2" xfId="676"/>
    <cellStyle name="Calculation 2 2 2 2 9 3 3" xfId="677"/>
    <cellStyle name="Calculation 2 2 2 2 9 4" xfId="678"/>
    <cellStyle name="Calculation 2 2 2 2 9 4 2" xfId="679"/>
    <cellStyle name="Calculation 2 2 2 2 9 4 3" xfId="680"/>
    <cellStyle name="Calculation 2 2 2 2 9 5" xfId="681"/>
    <cellStyle name="Calculation 2 2 2 2 9 5 2" xfId="682"/>
    <cellStyle name="Calculation 2 2 2 2 9 5 3" xfId="683"/>
    <cellStyle name="Calculation 2 2 2 2 9 6" xfId="684"/>
    <cellStyle name="Calculation 2 2 2 2 9 6 2" xfId="685"/>
    <cellStyle name="Calculation 2 2 2 2 9 6 3" xfId="686"/>
    <cellStyle name="Calculation 2 2 2 2 9 7" xfId="687"/>
    <cellStyle name="Calculation 2 2 2 2 9 8" xfId="688"/>
    <cellStyle name="Calculation 2 2 2 3" xfId="689"/>
    <cellStyle name="Calculation 2 2 2 3 10" xfId="690"/>
    <cellStyle name="Calculation 2 2 2 3 11" xfId="691"/>
    <cellStyle name="Calculation 2 2 2 3 2" xfId="692"/>
    <cellStyle name="Calculation 2 2 2 3 2 2" xfId="693"/>
    <cellStyle name="Calculation 2 2 2 3 2 3" xfId="694"/>
    <cellStyle name="Calculation 2 2 2 3 2 4" xfId="695"/>
    <cellStyle name="Calculation 2 2 2 3 3" xfId="696"/>
    <cellStyle name="Calculation 2 2 2 3 3 2" xfId="697"/>
    <cellStyle name="Calculation 2 2 2 3 3 3" xfId="698"/>
    <cellStyle name="Calculation 2 2 2 3 3 4" xfId="699"/>
    <cellStyle name="Calculation 2 2 2 3 4" xfId="700"/>
    <cellStyle name="Calculation 2 2 2 3 4 2" xfId="701"/>
    <cellStyle name="Calculation 2 2 2 3 4 3" xfId="702"/>
    <cellStyle name="Calculation 2 2 2 3 4 4" xfId="703"/>
    <cellStyle name="Calculation 2 2 2 3 5" xfId="704"/>
    <cellStyle name="Calculation 2 2 2 3 5 2" xfId="705"/>
    <cellStyle name="Calculation 2 2 2 3 5 3" xfId="706"/>
    <cellStyle name="Calculation 2 2 2 3 5 4" xfId="707"/>
    <cellStyle name="Calculation 2 2 2 3 6" xfId="708"/>
    <cellStyle name="Calculation 2 2 2 3 6 2" xfId="709"/>
    <cellStyle name="Calculation 2 2 2 3 6 3" xfId="710"/>
    <cellStyle name="Calculation 2 2 2 3 6 4" xfId="711"/>
    <cellStyle name="Calculation 2 2 2 3 7" xfId="712"/>
    <cellStyle name="Calculation 2 2 2 3 8" xfId="713"/>
    <cellStyle name="Calculation 2 2 2 3 9" xfId="714"/>
    <cellStyle name="Calculation 2 2 2 4" xfId="715"/>
    <cellStyle name="Calculation 2 2 2 4 10" xfId="716"/>
    <cellStyle name="Calculation 2 2 2 4 2" xfId="717"/>
    <cellStyle name="Calculation 2 2 2 4 2 2" xfId="718"/>
    <cellStyle name="Calculation 2 2 2 4 2 3" xfId="719"/>
    <cellStyle name="Calculation 2 2 2 4 2 4" xfId="720"/>
    <cellStyle name="Calculation 2 2 2 4 3" xfId="721"/>
    <cellStyle name="Calculation 2 2 2 4 3 2" xfId="722"/>
    <cellStyle name="Calculation 2 2 2 4 3 3" xfId="723"/>
    <cellStyle name="Calculation 2 2 2 4 3 4" xfId="724"/>
    <cellStyle name="Calculation 2 2 2 4 4" xfId="725"/>
    <cellStyle name="Calculation 2 2 2 4 4 2" xfId="726"/>
    <cellStyle name="Calculation 2 2 2 4 4 3" xfId="727"/>
    <cellStyle name="Calculation 2 2 2 4 4 4" xfId="728"/>
    <cellStyle name="Calculation 2 2 2 4 5" xfId="729"/>
    <cellStyle name="Calculation 2 2 2 4 5 2" xfId="730"/>
    <cellStyle name="Calculation 2 2 2 4 5 3" xfId="731"/>
    <cellStyle name="Calculation 2 2 2 4 5 4" xfId="732"/>
    <cellStyle name="Calculation 2 2 2 4 6" xfId="733"/>
    <cellStyle name="Calculation 2 2 2 4 6 2" xfId="734"/>
    <cellStyle name="Calculation 2 2 2 4 6 3" xfId="735"/>
    <cellStyle name="Calculation 2 2 2 4 6 4" xfId="736"/>
    <cellStyle name="Calculation 2 2 2 4 7" xfId="737"/>
    <cellStyle name="Calculation 2 2 2 4 8" xfId="738"/>
    <cellStyle name="Calculation 2 2 2 4 9" xfId="739"/>
    <cellStyle name="Calculation 2 2 2 5" xfId="740"/>
    <cellStyle name="Calculation 2 2 2 5 2" xfId="741"/>
    <cellStyle name="Calculation 2 2 2 5 2 2" xfId="742"/>
    <cellStyle name="Calculation 2 2 2 5 2 3" xfId="743"/>
    <cellStyle name="Calculation 2 2 2 5 3" xfId="744"/>
    <cellStyle name="Calculation 2 2 2 5 3 2" xfId="745"/>
    <cellStyle name="Calculation 2 2 2 5 3 3" xfId="746"/>
    <cellStyle name="Calculation 2 2 2 5 4" xfId="747"/>
    <cellStyle name="Calculation 2 2 2 5 4 2" xfId="748"/>
    <cellStyle name="Calculation 2 2 2 5 4 3" xfId="749"/>
    <cellStyle name="Calculation 2 2 2 5 5" xfId="750"/>
    <cellStyle name="Calculation 2 2 2 5 5 2" xfId="751"/>
    <cellStyle name="Calculation 2 2 2 5 5 3" xfId="752"/>
    <cellStyle name="Calculation 2 2 2 5 6" xfId="753"/>
    <cellStyle name="Calculation 2 2 2 5 6 2" xfId="754"/>
    <cellStyle name="Calculation 2 2 2 5 6 3" xfId="755"/>
    <cellStyle name="Calculation 2 2 2 5 7" xfId="756"/>
    <cellStyle name="Calculation 2 2 2 5 8" xfId="757"/>
    <cellStyle name="Calculation 2 2 2 5 9" xfId="758"/>
    <cellStyle name="Calculation 2 2 2 6" xfId="759"/>
    <cellStyle name="Calculation 2 2 2 6 2" xfId="760"/>
    <cellStyle name="Calculation 2 2 2 6 2 2" xfId="761"/>
    <cellStyle name="Calculation 2 2 2 6 2 3" xfId="762"/>
    <cellStyle name="Calculation 2 2 2 6 3" xfId="763"/>
    <cellStyle name="Calculation 2 2 2 6 3 2" xfId="764"/>
    <cellStyle name="Calculation 2 2 2 6 3 3" xfId="765"/>
    <cellStyle name="Calculation 2 2 2 6 4" xfId="766"/>
    <cellStyle name="Calculation 2 2 2 6 4 2" xfId="767"/>
    <cellStyle name="Calculation 2 2 2 6 4 3" xfId="768"/>
    <cellStyle name="Calculation 2 2 2 6 5" xfId="769"/>
    <cellStyle name="Calculation 2 2 2 6 5 2" xfId="770"/>
    <cellStyle name="Calculation 2 2 2 6 5 3" xfId="771"/>
    <cellStyle name="Calculation 2 2 2 6 6" xfId="772"/>
    <cellStyle name="Calculation 2 2 2 6 6 2" xfId="773"/>
    <cellStyle name="Calculation 2 2 2 6 6 3" xfId="774"/>
    <cellStyle name="Calculation 2 2 2 6 7" xfId="775"/>
    <cellStyle name="Calculation 2 2 2 6 8" xfId="776"/>
    <cellStyle name="Calculation 2 2 2 6 9" xfId="777"/>
    <cellStyle name="Calculation 2 2 2 7" xfId="778"/>
    <cellStyle name="Calculation 2 2 2 7 2" xfId="779"/>
    <cellStyle name="Calculation 2 2 2 7 2 2" xfId="780"/>
    <cellStyle name="Calculation 2 2 2 7 2 3" xfId="781"/>
    <cellStyle name="Calculation 2 2 2 7 3" xfId="782"/>
    <cellStyle name="Calculation 2 2 2 7 3 2" xfId="783"/>
    <cellStyle name="Calculation 2 2 2 7 3 3" xfId="784"/>
    <cellStyle name="Calculation 2 2 2 7 4" xfId="785"/>
    <cellStyle name="Calculation 2 2 2 7 4 2" xfId="786"/>
    <cellStyle name="Calculation 2 2 2 7 4 3" xfId="787"/>
    <cellStyle name="Calculation 2 2 2 7 5" xfId="788"/>
    <cellStyle name="Calculation 2 2 2 7 5 2" xfId="789"/>
    <cellStyle name="Calculation 2 2 2 7 5 3" xfId="790"/>
    <cellStyle name="Calculation 2 2 2 7 6" xfId="791"/>
    <cellStyle name="Calculation 2 2 2 7 6 2" xfId="792"/>
    <cellStyle name="Calculation 2 2 2 7 6 3" xfId="793"/>
    <cellStyle name="Calculation 2 2 2 7 7" xfId="794"/>
    <cellStyle name="Calculation 2 2 2 7 8" xfId="795"/>
    <cellStyle name="Calculation 2 2 2 7 9" xfId="796"/>
    <cellStyle name="Calculation 2 2 2 8" xfId="797"/>
    <cellStyle name="Calculation 2 2 2 8 2" xfId="798"/>
    <cellStyle name="Calculation 2 2 2 8 2 2" xfId="799"/>
    <cellStyle name="Calculation 2 2 2 8 2 3" xfId="800"/>
    <cellStyle name="Calculation 2 2 2 8 3" xfId="801"/>
    <cellStyle name="Calculation 2 2 2 8 3 2" xfId="802"/>
    <cellStyle name="Calculation 2 2 2 8 3 3" xfId="803"/>
    <cellStyle name="Calculation 2 2 2 8 4" xfId="804"/>
    <cellStyle name="Calculation 2 2 2 8 4 2" xfId="805"/>
    <cellStyle name="Calculation 2 2 2 8 4 3" xfId="806"/>
    <cellStyle name="Calculation 2 2 2 8 5" xfId="807"/>
    <cellStyle name="Calculation 2 2 2 8 5 2" xfId="808"/>
    <cellStyle name="Calculation 2 2 2 8 5 3" xfId="809"/>
    <cellStyle name="Calculation 2 2 2 8 6" xfId="810"/>
    <cellStyle name="Calculation 2 2 2 8 6 2" xfId="811"/>
    <cellStyle name="Calculation 2 2 2 8 6 3" xfId="812"/>
    <cellStyle name="Calculation 2 2 2 8 7" xfId="813"/>
    <cellStyle name="Calculation 2 2 2 8 8" xfId="814"/>
    <cellStyle name="Calculation 2 2 2 8 9" xfId="815"/>
    <cellStyle name="Calculation 2 2 2 9" xfId="816"/>
    <cellStyle name="Calculation 2 2 2 9 2" xfId="817"/>
    <cellStyle name="Calculation 2 2 2 9 2 2" xfId="818"/>
    <cellStyle name="Calculation 2 2 2 9 2 3" xfId="819"/>
    <cellStyle name="Calculation 2 2 2 9 3" xfId="820"/>
    <cellStyle name="Calculation 2 2 2 9 3 2" xfId="821"/>
    <cellStyle name="Calculation 2 2 2 9 3 3" xfId="822"/>
    <cellStyle name="Calculation 2 2 2 9 4" xfId="823"/>
    <cellStyle name="Calculation 2 2 2 9 4 2" xfId="824"/>
    <cellStyle name="Calculation 2 2 2 9 4 3" xfId="825"/>
    <cellStyle name="Calculation 2 2 2 9 5" xfId="826"/>
    <cellStyle name="Calculation 2 2 2 9 5 2" xfId="827"/>
    <cellStyle name="Calculation 2 2 2 9 5 3" xfId="828"/>
    <cellStyle name="Calculation 2 2 2 9 6" xfId="829"/>
    <cellStyle name="Calculation 2 2 2 9 6 2" xfId="830"/>
    <cellStyle name="Calculation 2 2 2 9 6 3" xfId="831"/>
    <cellStyle name="Calculation 2 2 2 9 7" xfId="832"/>
    <cellStyle name="Calculation 2 2 2 9 8" xfId="833"/>
    <cellStyle name="Calculation 2 2 2 9 9" xfId="834"/>
    <cellStyle name="Calculation 2 2 20" xfId="835"/>
    <cellStyle name="Calculation 2 2 21" xfId="836"/>
    <cellStyle name="Calculation 2 2 22" xfId="837"/>
    <cellStyle name="Calculation 2 2 3" xfId="838"/>
    <cellStyle name="Calculation 2 2 3 10" xfId="839"/>
    <cellStyle name="Calculation 2 2 3 10 2" xfId="840"/>
    <cellStyle name="Calculation 2 2 3 10 2 2" xfId="841"/>
    <cellStyle name="Calculation 2 2 3 10 2 3" xfId="842"/>
    <cellStyle name="Calculation 2 2 3 10 3" xfId="843"/>
    <cellStyle name="Calculation 2 2 3 10 3 2" xfId="844"/>
    <cellStyle name="Calculation 2 2 3 10 3 3" xfId="845"/>
    <cellStyle name="Calculation 2 2 3 10 4" xfId="846"/>
    <cellStyle name="Calculation 2 2 3 10 4 2" xfId="847"/>
    <cellStyle name="Calculation 2 2 3 10 4 3" xfId="848"/>
    <cellStyle name="Calculation 2 2 3 10 5" xfId="849"/>
    <cellStyle name="Calculation 2 2 3 10 5 2" xfId="850"/>
    <cellStyle name="Calculation 2 2 3 10 5 3" xfId="851"/>
    <cellStyle name="Calculation 2 2 3 10 6" xfId="852"/>
    <cellStyle name="Calculation 2 2 3 10 6 2" xfId="853"/>
    <cellStyle name="Calculation 2 2 3 10 6 3" xfId="854"/>
    <cellStyle name="Calculation 2 2 3 10 7" xfId="855"/>
    <cellStyle name="Calculation 2 2 3 10 8" xfId="856"/>
    <cellStyle name="Calculation 2 2 3 10 9" xfId="857"/>
    <cellStyle name="Calculation 2 2 3 11" xfId="858"/>
    <cellStyle name="Calculation 2 2 3 11 2" xfId="859"/>
    <cellStyle name="Calculation 2 2 3 11 2 2" xfId="860"/>
    <cellStyle name="Calculation 2 2 3 11 2 3" xfId="861"/>
    <cellStyle name="Calculation 2 2 3 11 3" xfId="862"/>
    <cellStyle name="Calculation 2 2 3 11 3 2" xfId="863"/>
    <cellStyle name="Calculation 2 2 3 11 3 3" xfId="864"/>
    <cellStyle name="Calculation 2 2 3 11 4" xfId="865"/>
    <cellStyle name="Calculation 2 2 3 11 4 2" xfId="866"/>
    <cellStyle name="Calculation 2 2 3 11 4 3" xfId="867"/>
    <cellStyle name="Calculation 2 2 3 11 5" xfId="868"/>
    <cellStyle name="Calculation 2 2 3 11 5 2" xfId="869"/>
    <cellStyle name="Calculation 2 2 3 11 5 3" xfId="870"/>
    <cellStyle name="Calculation 2 2 3 11 6" xfId="871"/>
    <cellStyle name="Calculation 2 2 3 11 6 2" xfId="872"/>
    <cellStyle name="Calculation 2 2 3 11 6 3" xfId="873"/>
    <cellStyle name="Calculation 2 2 3 11 7" xfId="874"/>
    <cellStyle name="Calculation 2 2 3 11 8" xfId="875"/>
    <cellStyle name="Calculation 2 2 3 11 9" xfId="876"/>
    <cellStyle name="Calculation 2 2 3 12" xfId="877"/>
    <cellStyle name="Calculation 2 2 3 12 2" xfId="878"/>
    <cellStyle name="Calculation 2 2 3 12 2 2" xfId="879"/>
    <cellStyle name="Calculation 2 2 3 12 2 3" xfId="880"/>
    <cellStyle name="Calculation 2 2 3 12 3" xfId="881"/>
    <cellStyle name="Calculation 2 2 3 12 3 2" xfId="882"/>
    <cellStyle name="Calculation 2 2 3 12 3 3" xfId="883"/>
    <cellStyle name="Calculation 2 2 3 12 4" xfId="884"/>
    <cellStyle name="Calculation 2 2 3 12 4 2" xfId="885"/>
    <cellStyle name="Calculation 2 2 3 12 4 3" xfId="886"/>
    <cellStyle name="Calculation 2 2 3 12 5" xfId="887"/>
    <cellStyle name="Calculation 2 2 3 12 5 2" xfId="888"/>
    <cellStyle name="Calculation 2 2 3 12 5 3" xfId="889"/>
    <cellStyle name="Calculation 2 2 3 12 6" xfId="890"/>
    <cellStyle name="Calculation 2 2 3 12 6 2" xfId="891"/>
    <cellStyle name="Calculation 2 2 3 12 6 3" xfId="892"/>
    <cellStyle name="Calculation 2 2 3 12 7" xfId="893"/>
    <cellStyle name="Calculation 2 2 3 12 8" xfId="894"/>
    <cellStyle name="Calculation 2 2 3 12 9" xfId="895"/>
    <cellStyle name="Calculation 2 2 3 13" xfId="896"/>
    <cellStyle name="Calculation 2 2 3 13 2" xfId="897"/>
    <cellStyle name="Calculation 2 2 3 13 2 2" xfId="898"/>
    <cellStyle name="Calculation 2 2 3 13 2 3" xfId="899"/>
    <cellStyle name="Calculation 2 2 3 13 3" xfId="900"/>
    <cellStyle name="Calculation 2 2 3 13 3 2" xfId="901"/>
    <cellStyle name="Calculation 2 2 3 13 3 3" xfId="902"/>
    <cellStyle name="Calculation 2 2 3 13 4" xfId="903"/>
    <cellStyle name="Calculation 2 2 3 13 4 2" xfId="904"/>
    <cellStyle name="Calculation 2 2 3 13 4 3" xfId="905"/>
    <cellStyle name="Calculation 2 2 3 13 5" xfId="906"/>
    <cellStyle name="Calculation 2 2 3 13 5 2" xfId="907"/>
    <cellStyle name="Calculation 2 2 3 13 5 3" xfId="908"/>
    <cellStyle name="Calculation 2 2 3 13 6" xfId="909"/>
    <cellStyle name="Calculation 2 2 3 13 6 2" xfId="910"/>
    <cellStyle name="Calculation 2 2 3 13 6 3" xfId="911"/>
    <cellStyle name="Calculation 2 2 3 13 7" xfId="912"/>
    <cellStyle name="Calculation 2 2 3 13 8" xfId="913"/>
    <cellStyle name="Calculation 2 2 3 13 9" xfId="914"/>
    <cellStyle name="Calculation 2 2 3 14" xfId="915"/>
    <cellStyle name="Calculation 2 2 3 15" xfId="916"/>
    <cellStyle name="Calculation 2 2 3 16" xfId="917"/>
    <cellStyle name="Calculation 2 2 3 17" xfId="918"/>
    <cellStyle name="Calculation 2 2 3 18" xfId="919"/>
    <cellStyle name="Calculation 2 2 3 19" xfId="920"/>
    <cellStyle name="Calculation 2 2 3 2" xfId="921"/>
    <cellStyle name="Calculation 2 2 3 2 10" xfId="922"/>
    <cellStyle name="Calculation 2 2 3 2 10 2" xfId="923"/>
    <cellStyle name="Calculation 2 2 3 2 10 2 2" xfId="924"/>
    <cellStyle name="Calculation 2 2 3 2 10 2 3" xfId="925"/>
    <cellStyle name="Calculation 2 2 3 2 10 3" xfId="926"/>
    <cellStyle name="Calculation 2 2 3 2 10 3 2" xfId="927"/>
    <cellStyle name="Calculation 2 2 3 2 10 3 3" xfId="928"/>
    <cellStyle name="Calculation 2 2 3 2 10 4" xfId="929"/>
    <cellStyle name="Calculation 2 2 3 2 10 4 2" xfId="930"/>
    <cellStyle name="Calculation 2 2 3 2 10 4 3" xfId="931"/>
    <cellStyle name="Calculation 2 2 3 2 10 5" xfId="932"/>
    <cellStyle name="Calculation 2 2 3 2 10 5 2" xfId="933"/>
    <cellStyle name="Calculation 2 2 3 2 10 5 3" xfId="934"/>
    <cellStyle name="Calculation 2 2 3 2 10 6" xfId="935"/>
    <cellStyle name="Calculation 2 2 3 2 10 6 2" xfId="936"/>
    <cellStyle name="Calculation 2 2 3 2 10 6 3" xfId="937"/>
    <cellStyle name="Calculation 2 2 3 2 10 7" xfId="938"/>
    <cellStyle name="Calculation 2 2 3 2 10 8" xfId="939"/>
    <cellStyle name="Calculation 2 2 3 2 11" xfId="940"/>
    <cellStyle name="Calculation 2 2 3 2 11 2" xfId="941"/>
    <cellStyle name="Calculation 2 2 3 2 11 2 2" xfId="942"/>
    <cellStyle name="Calculation 2 2 3 2 11 2 3" xfId="943"/>
    <cellStyle name="Calculation 2 2 3 2 11 3" xfId="944"/>
    <cellStyle name="Calculation 2 2 3 2 11 3 2" xfId="945"/>
    <cellStyle name="Calculation 2 2 3 2 11 3 3" xfId="946"/>
    <cellStyle name="Calculation 2 2 3 2 11 4" xfId="947"/>
    <cellStyle name="Calculation 2 2 3 2 11 4 2" xfId="948"/>
    <cellStyle name="Calculation 2 2 3 2 11 4 3" xfId="949"/>
    <cellStyle name="Calculation 2 2 3 2 11 5" xfId="950"/>
    <cellStyle name="Calculation 2 2 3 2 11 5 2" xfId="951"/>
    <cellStyle name="Calculation 2 2 3 2 11 5 3" xfId="952"/>
    <cellStyle name="Calculation 2 2 3 2 11 6" xfId="953"/>
    <cellStyle name="Calculation 2 2 3 2 11 6 2" xfId="954"/>
    <cellStyle name="Calculation 2 2 3 2 11 6 3" xfId="955"/>
    <cellStyle name="Calculation 2 2 3 2 11 7" xfId="956"/>
    <cellStyle name="Calculation 2 2 3 2 11 8" xfId="957"/>
    <cellStyle name="Calculation 2 2 3 2 12" xfId="958"/>
    <cellStyle name="Calculation 2 2 3 2 12 2" xfId="959"/>
    <cellStyle name="Calculation 2 2 3 2 12 2 2" xfId="960"/>
    <cellStyle name="Calculation 2 2 3 2 12 2 3" xfId="961"/>
    <cellStyle name="Calculation 2 2 3 2 12 3" xfId="962"/>
    <cellStyle name="Calculation 2 2 3 2 12 3 2" xfId="963"/>
    <cellStyle name="Calculation 2 2 3 2 12 3 3" xfId="964"/>
    <cellStyle name="Calculation 2 2 3 2 12 4" xfId="965"/>
    <cellStyle name="Calculation 2 2 3 2 12 4 2" xfId="966"/>
    <cellStyle name="Calculation 2 2 3 2 12 4 3" xfId="967"/>
    <cellStyle name="Calculation 2 2 3 2 12 5" xfId="968"/>
    <cellStyle name="Calculation 2 2 3 2 12 5 2" xfId="969"/>
    <cellStyle name="Calculation 2 2 3 2 12 5 3" xfId="970"/>
    <cellStyle name="Calculation 2 2 3 2 12 6" xfId="971"/>
    <cellStyle name="Calculation 2 2 3 2 12 6 2" xfId="972"/>
    <cellStyle name="Calculation 2 2 3 2 12 6 3" xfId="973"/>
    <cellStyle name="Calculation 2 2 3 2 12 7" xfId="974"/>
    <cellStyle name="Calculation 2 2 3 2 12 8" xfId="975"/>
    <cellStyle name="Calculation 2 2 3 2 13" xfId="976"/>
    <cellStyle name="Calculation 2 2 3 2 13 2" xfId="977"/>
    <cellStyle name="Calculation 2 2 3 2 13 2 2" xfId="978"/>
    <cellStyle name="Calculation 2 2 3 2 13 2 3" xfId="979"/>
    <cellStyle name="Calculation 2 2 3 2 13 3" xfId="980"/>
    <cellStyle name="Calculation 2 2 3 2 13 3 2" xfId="981"/>
    <cellStyle name="Calculation 2 2 3 2 13 3 3" xfId="982"/>
    <cellStyle name="Calculation 2 2 3 2 13 4" xfId="983"/>
    <cellStyle name="Calculation 2 2 3 2 13 4 2" xfId="984"/>
    <cellStyle name="Calculation 2 2 3 2 13 4 3" xfId="985"/>
    <cellStyle name="Calculation 2 2 3 2 13 5" xfId="986"/>
    <cellStyle name="Calculation 2 2 3 2 13 5 2" xfId="987"/>
    <cellStyle name="Calculation 2 2 3 2 13 5 3" xfId="988"/>
    <cellStyle name="Calculation 2 2 3 2 13 6" xfId="989"/>
    <cellStyle name="Calculation 2 2 3 2 13 6 2" xfId="990"/>
    <cellStyle name="Calculation 2 2 3 2 13 6 3" xfId="991"/>
    <cellStyle name="Calculation 2 2 3 2 13 7" xfId="992"/>
    <cellStyle name="Calculation 2 2 3 2 13 8" xfId="993"/>
    <cellStyle name="Calculation 2 2 3 2 14" xfId="994"/>
    <cellStyle name="Calculation 2 2 3 2 14 2" xfId="995"/>
    <cellStyle name="Calculation 2 2 3 2 14 2 2" xfId="996"/>
    <cellStyle name="Calculation 2 2 3 2 14 2 3" xfId="997"/>
    <cellStyle name="Calculation 2 2 3 2 14 3" xfId="998"/>
    <cellStyle name="Calculation 2 2 3 2 14 3 2" xfId="999"/>
    <cellStyle name="Calculation 2 2 3 2 14 3 3" xfId="1000"/>
    <cellStyle name="Calculation 2 2 3 2 14 4" xfId="1001"/>
    <cellStyle name="Calculation 2 2 3 2 14 4 2" xfId="1002"/>
    <cellStyle name="Calculation 2 2 3 2 14 4 3" xfId="1003"/>
    <cellStyle name="Calculation 2 2 3 2 14 5" xfId="1004"/>
    <cellStyle name="Calculation 2 2 3 2 14 5 2" xfId="1005"/>
    <cellStyle name="Calculation 2 2 3 2 14 5 3" xfId="1006"/>
    <cellStyle name="Calculation 2 2 3 2 14 6" xfId="1007"/>
    <cellStyle name="Calculation 2 2 3 2 14 6 2" xfId="1008"/>
    <cellStyle name="Calculation 2 2 3 2 14 6 3" xfId="1009"/>
    <cellStyle name="Calculation 2 2 3 2 14 7" xfId="1010"/>
    <cellStyle name="Calculation 2 2 3 2 14 8" xfId="1011"/>
    <cellStyle name="Calculation 2 2 3 2 15" xfId="1012"/>
    <cellStyle name="Calculation 2 2 3 2 15 2" xfId="1013"/>
    <cellStyle name="Calculation 2 2 3 2 15 3" xfId="1014"/>
    <cellStyle name="Calculation 2 2 3 2 16" xfId="1015"/>
    <cellStyle name="Calculation 2 2 3 2 2" xfId="1016"/>
    <cellStyle name="Calculation 2 2 3 2 2 2" xfId="1017"/>
    <cellStyle name="Calculation 2 2 3 2 2 2 2" xfId="1018"/>
    <cellStyle name="Calculation 2 2 3 2 2 2 3" xfId="1019"/>
    <cellStyle name="Calculation 2 2 3 2 2 3" xfId="1020"/>
    <cellStyle name="Calculation 2 2 3 2 2 3 2" xfId="1021"/>
    <cellStyle name="Calculation 2 2 3 2 2 3 3" xfId="1022"/>
    <cellStyle name="Calculation 2 2 3 2 2 4" xfId="1023"/>
    <cellStyle name="Calculation 2 2 3 2 2 4 2" xfId="1024"/>
    <cellStyle name="Calculation 2 2 3 2 2 4 3" xfId="1025"/>
    <cellStyle name="Calculation 2 2 3 2 2 5" xfId="1026"/>
    <cellStyle name="Calculation 2 2 3 2 2 5 2" xfId="1027"/>
    <cellStyle name="Calculation 2 2 3 2 2 5 3" xfId="1028"/>
    <cellStyle name="Calculation 2 2 3 2 2 6" xfId="1029"/>
    <cellStyle name="Calculation 2 2 3 2 2 6 2" xfId="1030"/>
    <cellStyle name="Calculation 2 2 3 2 2 6 3" xfId="1031"/>
    <cellStyle name="Calculation 2 2 3 2 2 7" xfId="1032"/>
    <cellStyle name="Calculation 2 2 3 2 2 8" xfId="1033"/>
    <cellStyle name="Calculation 2 2 3 2 2 9" xfId="1034"/>
    <cellStyle name="Calculation 2 2 3 2 3" xfId="1035"/>
    <cellStyle name="Calculation 2 2 3 2 3 2" xfId="1036"/>
    <cellStyle name="Calculation 2 2 3 2 3 2 2" xfId="1037"/>
    <cellStyle name="Calculation 2 2 3 2 3 2 3" xfId="1038"/>
    <cellStyle name="Calculation 2 2 3 2 3 3" xfId="1039"/>
    <cellStyle name="Calculation 2 2 3 2 3 3 2" xfId="1040"/>
    <cellStyle name="Calculation 2 2 3 2 3 3 3" xfId="1041"/>
    <cellStyle name="Calculation 2 2 3 2 3 4" xfId="1042"/>
    <cellStyle name="Calculation 2 2 3 2 3 4 2" xfId="1043"/>
    <cellStyle name="Calculation 2 2 3 2 3 4 3" xfId="1044"/>
    <cellStyle name="Calculation 2 2 3 2 3 5" xfId="1045"/>
    <cellStyle name="Calculation 2 2 3 2 3 5 2" xfId="1046"/>
    <cellStyle name="Calculation 2 2 3 2 3 5 3" xfId="1047"/>
    <cellStyle name="Calculation 2 2 3 2 3 6" xfId="1048"/>
    <cellStyle name="Calculation 2 2 3 2 3 6 2" xfId="1049"/>
    <cellStyle name="Calculation 2 2 3 2 3 6 3" xfId="1050"/>
    <cellStyle name="Calculation 2 2 3 2 3 7" xfId="1051"/>
    <cellStyle name="Calculation 2 2 3 2 3 8" xfId="1052"/>
    <cellStyle name="Calculation 2 2 3 2 3 9" xfId="1053"/>
    <cellStyle name="Calculation 2 2 3 2 4" xfId="1054"/>
    <cellStyle name="Calculation 2 2 3 2 4 2" xfId="1055"/>
    <cellStyle name="Calculation 2 2 3 2 4 2 2" xfId="1056"/>
    <cellStyle name="Calculation 2 2 3 2 4 2 3" xfId="1057"/>
    <cellStyle name="Calculation 2 2 3 2 4 3" xfId="1058"/>
    <cellStyle name="Calculation 2 2 3 2 4 3 2" xfId="1059"/>
    <cellStyle name="Calculation 2 2 3 2 4 3 3" xfId="1060"/>
    <cellStyle name="Calculation 2 2 3 2 4 4" xfId="1061"/>
    <cellStyle name="Calculation 2 2 3 2 4 4 2" xfId="1062"/>
    <cellStyle name="Calculation 2 2 3 2 4 4 3" xfId="1063"/>
    <cellStyle name="Calculation 2 2 3 2 4 5" xfId="1064"/>
    <cellStyle name="Calculation 2 2 3 2 4 5 2" xfId="1065"/>
    <cellStyle name="Calculation 2 2 3 2 4 5 3" xfId="1066"/>
    <cellStyle name="Calculation 2 2 3 2 4 6" xfId="1067"/>
    <cellStyle name="Calculation 2 2 3 2 4 6 2" xfId="1068"/>
    <cellStyle name="Calculation 2 2 3 2 4 6 3" xfId="1069"/>
    <cellStyle name="Calculation 2 2 3 2 4 7" xfId="1070"/>
    <cellStyle name="Calculation 2 2 3 2 4 8" xfId="1071"/>
    <cellStyle name="Calculation 2 2 3 2 4 9" xfId="1072"/>
    <cellStyle name="Calculation 2 2 3 2 5" xfId="1073"/>
    <cellStyle name="Calculation 2 2 3 2 5 2" xfId="1074"/>
    <cellStyle name="Calculation 2 2 3 2 5 2 2" xfId="1075"/>
    <cellStyle name="Calculation 2 2 3 2 5 2 3" xfId="1076"/>
    <cellStyle name="Calculation 2 2 3 2 5 3" xfId="1077"/>
    <cellStyle name="Calculation 2 2 3 2 5 3 2" xfId="1078"/>
    <cellStyle name="Calculation 2 2 3 2 5 3 3" xfId="1079"/>
    <cellStyle name="Calculation 2 2 3 2 5 4" xfId="1080"/>
    <cellStyle name="Calculation 2 2 3 2 5 4 2" xfId="1081"/>
    <cellStyle name="Calculation 2 2 3 2 5 4 3" xfId="1082"/>
    <cellStyle name="Calculation 2 2 3 2 5 5" xfId="1083"/>
    <cellStyle name="Calculation 2 2 3 2 5 5 2" xfId="1084"/>
    <cellStyle name="Calculation 2 2 3 2 5 5 3" xfId="1085"/>
    <cellStyle name="Calculation 2 2 3 2 5 6" xfId="1086"/>
    <cellStyle name="Calculation 2 2 3 2 5 6 2" xfId="1087"/>
    <cellStyle name="Calculation 2 2 3 2 5 6 3" xfId="1088"/>
    <cellStyle name="Calculation 2 2 3 2 5 7" xfId="1089"/>
    <cellStyle name="Calculation 2 2 3 2 5 8" xfId="1090"/>
    <cellStyle name="Calculation 2 2 3 2 5 9" xfId="1091"/>
    <cellStyle name="Calculation 2 2 3 2 6" xfId="1092"/>
    <cellStyle name="Calculation 2 2 3 2 6 2" xfId="1093"/>
    <cellStyle name="Calculation 2 2 3 2 6 2 2" xfId="1094"/>
    <cellStyle name="Calculation 2 2 3 2 6 2 3" xfId="1095"/>
    <cellStyle name="Calculation 2 2 3 2 6 3" xfId="1096"/>
    <cellStyle name="Calculation 2 2 3 2 6 3 2" xfId="1097"/>
    <cellStyle name="Calculation 2 2 3 2 6 3 3" xfId="1098"/>
    <cellStyle name="Calculation 2 2 3 2 6 4" xfId="1099"/>
    <cellStyle name="Calculation 2 2 3 2 6 4 2" xfId="1100"/>
    <cellStyle name="Calculation 2 2 3 2 6 4 3" xfId="1101"/>
    <cellStyle name="Calculation 2 2 3 2 6 5" xfId="1102"/>
    <cellStyle name="Calculation 2 2 3 2 6 5 2" xfId="1103"/>
    <cellStyle name="Calculation 2 2 3 2 6 5 3" xfId="1104"/>
    <cellStyle name="Calculation 2 2 3 2 6 6" xfId="1105"/>
    <cellStyle name="Calculation 2 2 3 2 6 6 2" xfId="1106"/>
    <cellStyle name="Calculation 2 2 3 2 6 6 3" xfId="1107"/>
    <cellStyle name="Calculation 2 2 3 2 6 7" xfId="1108"/>
    <cellStyle name="Calculation 2 2 3 2 6 8" xfId="1109"/>
    <cellStyle name="Calculation 2 2 3 2 6 9" xfId="1110"/>
    <cellStyle name="Calculation 2 2 3 2 7" xfId="1111"/>
    <cellStyle name="Calculation 2 2 3 2 7 2" xfId="1112"/>
    <cellStyle name="Calculation 2 2 3 2 7 2 2" xfId="1113"/>
    <cellStyle name="Calculation 2 2 3 2 7 2 3" xfId="1114"/>
    <cellStyle name="Calculation 2 2 3 2 7 3" xfId="1115"/>
    <cellStyle name="Calculation 2 2 3 2 7 3 2" xfId="1116"/>
    <cellStyle name="Calculation 2 2 3 2 7 3 3" xfId="1117"/>
    <cellStyle name="Calculation 2 2 3 2 7 4" xfId="1118"/>
    <cellStyle name="Calculation 2 2 3 2 7 4 2" xfId="1119"/>
    <cellStyle name="Calculation 2 2 3 2 7 4 3" xfId="1120"/>
    <cellStyle name="Calculation 2 2 3 2 7 5" xfId="1121"/>
    <cellStyle name="Calculation 2 2 3 2 7 5 2" xfId="1122"/>
    <cellStyle name="Calculation 2 2 3 2 7 5 3" xfId="1123"/>
    <cellStyle name="Calculation 2 2 3 2 7 6" xfId="1124"/>
    <cellStyle name="Calculation 2 2 3 2 7 6 2" xfId="1125"/>
    <cellStyle name="Calculation 2 2 3 2 7 6 3" xfId="1126"/>
    <cellStyle name="Calculation 2 2 3 2 7 7" xfId="1127"/>
    <cellStyle name="Calculation 2 2 3 2 7 8" xfId="1128"/>
    <cellStyle name="Calculation 2 2 3 2 7 9" xfId="1129"/>
    <cellStyle name="Calculation 2 2 3 2 8" xfId="1130"/>
    <cellStyle name="Calculation 2 2 3 2 8 2" xfId="1131"/>
    <cellStyle name="Calculation 2 2 3 2 8 2 2" xfId="1132"/>
    <cellStyle name="Calculation 2 2 3 2 8 2 3" xfId="1133"/>
    <cellStyle name="Calculation 2 2 3 2 8 3" xfId="1134"/>
    <cellStyle name="Calculation 2 2 3 2 8 3 2" xfId="1135"/>
    <cellStyle name="Calculation 2 2 3 2 8 3 3" xfId="1136"/>
    <cellStyle name="Calculation 2 2 3 2 8 4" xfId="1137"/>
    <cellStyle name="Calculation 2 2 3 2 8 4 2" xfId="1138"/>
    <cellStyle name="Calculation 2 2 3 2 8 4 3" xfId="1139"/>
    <cellStyle name="Calculation 2 2 3 2 8 5" xfId="1140"/>
    <cellStyle name="Calculation 2 2 3 2 8 5 2" xfId="1141"/>
    <cellStyle name="Calculation 2 2 3 2 8 5 3" xfId="1142"/>
    <cellStyle name="Calculation 2 2 3 2 8 6" xfId="1143"/>
    <cellStyle name="Calculation 2 2 3 2 8 6 2" xfId="1144"/>
    <cellStyle name="Calculation 2 2 3 2 8 6 3" xfId="1145"/>
    <cellStyle name="Calculation 2 2 3 2 8 7" xfId="1146"/>
    <cellStyle name="Calculation 2 2 3 2 8 8" xfId="1147"/>
    <cellStyle name="Calculation 2 2 3 2 8 9" xfId="1148"/>
    <cellStyle name="Calculation 2 2 3 2 9" xfId="1149"/>
    <cellStyle name="Calculation 2 2 3 2 9 2" xfId="1150"/>
    <cellStyle name="Calculation 2 2 3 2 9 2 2" xfId="1151"/>
    <cellStyle name="Calculation 2 2 3 2 9 2 3" xfId="1152"/>
    <cellStyle name="Calculation 2 2 3 2 9 3" xfId="1153"/>
    <cellStyle name="Calculation 2 2 3 2 9 3 2" xfId="1154"/>
    <cellStyle name="Calculation 2 2 3 2 9 3 3" xfId="1155"/>
    <cellStyle name="Calculation 2 2 3 2 9 4" xfId="1156"/>
    <cellStyle name="Calculation 2 2 3 2 9 4 2" xfId="1157"/>
    <cellStyle name="Calculation 2 2 3 2 9 4 3" xfId="1158"/>
    <cellStyle name="Calculation 2 2 3 2 9 5" xfId="1159"/>
    <cellStyle name="Calculation 2 2 3 2 9 5 2" xfId="1160"/>
    <cellStyle name="Calculation 2 2 3 2 9 5 3" xfId="1161"/>
    <cellStyle name="Calculation 2 2 3 2 9 6" xfId="1162"/>
    <cellStyle name="Calculation 2 2 3 2 9 6 2" xfId="1163"/>
    <cellStyle name="Calculation 2 2 3 2 9 6 3" xfId="1164"/>
    <cellStyle name="Calculation 2 2 3 2 9 7" xfId="1165"/>
    <cellStyle name="Calculation 2 2 3 2 9 8" xfId="1166"/>
    <cellStyle name="Calculation 2 2 3 3" xfId="1167"/>
    <cellStyle name="Calculation 2 2 3 3 10" xfId="1168"/>
    <cellStyle name="Calculation 2 2 3 3 11" xfId="1169"/>
    <cellStyle name="Calculation 2 2 3 3 2" xfId="1170"/>
    <cellStyle name="Calculation 2 2 3 3 2 2" xfId="1171"/>
    <cellStyle name="Calculation 2 2 3 3 2 3" xfId="1172"/>
    <cellStyle name="Calculation 2 2 3 3 2 4" xfId="1173"/>
    <cellStyle name="Calculation 2 2 3 3 3" xfId="1174"/>
    <cellStyle name="Calculation 2 2 3 3 3 2" xfId="1175"/>
    <cellStyle name="Calculation 2 2 3 3 3 3" xfId="1176"/>
    <cellStyle name="Calculation 2 2 3 3 3 4" xfId="1177"/>
    <cellStyle name="Calculation 2 2 3 3 4" xfId="1178"/>
    <cellStyle name="Calculation 2 2 3 3 4 2" xfId="1179"/>
    <cellStyle name="Calculation 2 2 3 3 4 3" xfId="1180"/>
    <cellStyle name="Calculation 2 2 3 3 4 4" xfId="1181"/>
    <cellStyle name="Calculation 2 2 3 3 5" xfId="1182"/>
    <cellStyle name="Calculation 2 2 3 3 5 2" xfId="1183"/>
    <cellStyle name="Calculation 2 2 3 3 5 3" xfId="1184"/>
    <cellStyle name="Calculation 2 2 3 3 5 4" xfId="1185"/>
    <cellStyle name="Calculation 2 2 3 3 6" xfId="1186"/>
    <cellStyle name="Calculation 2 2 3 3 6 2" xfId="1187"/>
    <cellStyle name="Calculation 2 2 3 3 6 3" xfId="1188"/>
    <cellStyle name="Calculation 2 2 3 3 6 4" xfId="1189"/>
    <cellStyle name="Calculation 2 2 3 3 7" xfId="1190"/>
    <cellStyle name="Calculation 2 2 3 3 8" xfId="1191"/>
    <cellStyle name="Calculation 2 2 3 3 9" xfId="1192"/>
    <cellStyle name="Calculation 2 2 3 4" xfId="1193"/>
    <cellStyle name="Calculation 2 2 3 4 10" xfId="1194"/>
    <cellStyle name="Calculation 2 2 3 4 2" xfId="1195"/>
    <cellStyle name="Calculation 2 2 3 4 2 2" xfId="1196"/>
    <cellStyle name="Calculation 2 2 3 4 2 3" xfId="1197"/>
    <cellStyle name="Calculation 2 2 3 4 2 4" xfId="1198"/>
    <cellStyle name="Calculation 2 2 3 4 3" xfId="1199"/>
    <cellStyle name="Calculation 2 2 3 4 3 2" xfId="1200"/>
    <cellStyle name="Calculation 2 2 3 4 3 3" xfId="1201"/>
    <cellStyle name="Calculation 2 2 3 4 3 4" xfId="1202"/>
    <cellStyle name="Calculation 2 2 3 4 4" xfId="1203"/>
    <cellStyle name="Calculation 2 2 3 4 4 2" xfId="1204"/>
    <cellStyle name="Calculation 2 2 3 4 4 3" xfId="1205"/>
    <cellStyle name="Calculation 2 2 3 4 4 4" xfId="1206"/>
    <cellStyle name="Calculation 2 2 3 4 5" xfId="1207"/>
    <cellStyle name="Calculation 2 2 3 4 5 2" xfId="1208"/>
    <cellStyle name="Calculation 2 2 3 4 5 3" xfId="1209"/>
    <cellStyle name="Calculation 2 2 3 4 5 4" xfId="1210"/>
    <cellStyle name="Calculation 2 2 3 4 6" xfId="1211"/>
    <cellStyle name="Calculation 2 2 3 4 6 2" xfId="1212"/>
    <cellStyle name="Calculation 2 2 3 4 6 3" xfId="1213"/>
    <cellStyle name="Calculation 2 2 3 4 6 4" xfId="1214"/>
    <cellStyle name="Calculation 2 2 3 4 7" xfId="1215"/>
    <cellStyle name="Calculation 2 2 3 4 8" xfId="1216"/>
    <cellStyle name="Calculation 2 2 3 4 9" xfId="1217"/>
    <cellStyle name="Calculation 2 2 3 5" xfId="1218"/>
    <cellStyle name="Calculation 2 2 3 5 2" xfId="1219"/>
    <cellStyle name="Calculation 2 2 3 5 2 2" xfId="1220"/>
    <cellStyle name="Calculation 2 2 3 5 2 3" xfId="1221"/>
    <cellStyle name="Calculation 2 2 3 5 3" xfId="1222"/>
    <cellStyle name="Calculation 2 2 3 5 3 2" xfId="1223"/>
    <cellStyle name="Calculation 2 2 3 5 3 3" xfId="1224"/>
    <cellStyle name="Calculation 2 2 3 5 4" xfId="1225"/>
    <cellStyle name="Calculation 2 2 3 5 4 2" xfId="1226"/>
    <cellStyle name="Calculation 2 2 3 5 4 3" xfId="1227"/>
    <cellStyle name="Calculation 2 2 3 5 5" xfId="1228"/>
    <cellStyle name="Calculation 2 2 3 5 5 2" xfId="1229"/>
    <cellStyle name="Calculation 2 2 3 5 5 3" xfId="1230"/>
    <cellStyle name="Calculation 2 2 3 5 6" xfId="1231"/>
    <cellStyle name="Calculation 2 2 3 5 6 2" xfId="1232"/>
    <cellStyle name="Calculation 2 2 3 5 6 3" xfId="1233"/>
    <cellStyle name="Calculation 2 2 3 5 7" xfId="1234"/>
    <cellStyle name="Calculation 2 2 3 5 8" xfId="1235"/>
    <cellStyle name="Calculation 2 2 3 5 9" xfId="1236"/>
    <cellStyle name="Calculation 2 2 3 6" xfId="1237"/>
    <cellStyle name="Calculation 2 2 3 6 2" xfId="1238"/>
    <cellStyle name="Calculation 2 2 3 6 2 2" xfId="1239"/>
    <cellStyle name="Calculation 2 2 3 6 2 3" xfId="1240"/>
    <cellStyle name="Calculation 2 2 3 6 3" xfId="1241"/>
    <cellStyle name="Calculation 2 2 3 6 3 2" xfId="1242"/>
    <cellStyle name="Calculation 2 2 3 6 3 3" xfId="1243"/>
    <cellStyle name="Calculation 2 2 3 6 4" xfId="1244"/>
    <cellStyle name="Calculation 2 2 3 6 4 2" xfId="1245"/>
    <cellStyle name="Calculation 2 2 3 6 4 3" xfId="1246"/>
    <cellStyle name="Calculation 2 2 3 6 5" xfId="1247"/>
    <cellStyle name="Calculation 2 2 3 6 5 2" xfId="1248"/>
    <cellStyle name="Calculation 2 2 3 6 5 3" xfId="1249"/>
    <cellStyle name="Calculation 2 2 3 6 6" xfId="1250"/>
    <cellStyle name="Calculation 2 2 3 6 6 2" xfId="1251"/>
    <cellStyle name="Calculation 2 2 3 6 6 3" xfId="1252"/>
    <cellStyle name="Calculation 2 2 3 6 7" xfId="1253"/>
    <cellStyle name="Calculation 2 2 3 6 8" xfId="1254"/>
    <cellStyle name="Calculation 2 2 3 6 9" xfId="1255"/>
    <cellStyle name="Calculation 2 2 3 7" xfId="1256"/>
    <cellStyle name="Calculation 2 2 3 7 2" xfId="1257"/>
    <cellStyle name="Calculation 2 2 3 7 2 2" xfId="1258"/>
    <cellStyle name="Calculation 2 2 3 7 2 3" xfId="1259"/>
    <cellStyle name="Calculation 2 2 3 7 3" xfId="1260"/>
    <cellStyle name="Calculation 2 2 3 7 3 2" xfId="1261"/>
    <cellStyle name="Calculation 2 2 3 7 3 3" xfId="1262"/>
    <cellStyle name="Calculation 2 2 3 7 4" xfId="1263"/>
    <cellStyle name="Calculation 2 2 3 7 4 2" xfId="1264"/>
    <cellStyle name="Calculation 2 2 3 7 4 3" xfId="1265"/>
    <cellStyle name="Calculation 2 2 3 7 5" xfId="1266"/>
    <cellStyle name="Calculation 2 2 3 7 5 2" xfId="1267"/>
    <cellStyle name="Calculation 2 2 3 7 5 3" xfId="1268"/>
    <cellStyle name="Calculation 2 2 3 7 6" xfId="1269"/>
    <cellStyle name="Calculation 2 2 3 7 6 2" xfId="1270"/>
    <cellStyle name="Calculation 2 2 3 7 6 3" xfId="1271"/>
    <cellStyle name="Calculation 2 2 3 7 7" xfId="1272"/>
    <cellStyle name="Calculation 2 2 3 7 8" xfId="1273"/>
    <cellStyle name="Calculation 2 2 3 7 9" xfId="1274"/>
    <cellStyle name="Calculation 2 2 3 8" xfId="1275"/>
    <cellStyle name="Calculation 2 2 3 8 2" xfId="1276"/>
    <cellStyle name="Calculation 2 2 3 8 2 2" xfId="1277"/>
    <cellStyle name="Calculation 2 2 3 8 2 3" xfId="1278"/>
    <cellStyle name="Calculation 2 2 3 8 3" xfId="1279"/>
    <cellStyle name="Calculation 2 2 3 8 3 2" xfId="1280"/>
    <cellStyle name="Calculation 2 2 3 8 3 3" xfId="1281"/>
    <cellStyle name="Calculation 2 2 3 8 4" xfId="1282"/>
    <cellStyle name="Calculation 2 2 3 8 4 2" xfId="1283"/>
    <cellStyle name="Calculation 2 2 3 8 4 3" xfId="1284"/>
    <cellStyle name="Calculation 2 2 3 8 5" xfId="1285"/>
    <cellStyle name="Calculation 2 2 3 8 5 2" xfId="1286"/>
    <cellStyle name="Calculation 2 2 3 8 5 3" xfId="1287"/>
    <cellStyle name="Calculation 2 2 3 8 6" xfId="1288"/>
    <cellStyle name="Calculation 2 2 3 8 6 2" xfId="1289"/>
    <cellStyle name="Calculation 2 2 3 8 6 3" xfId="1290"/>
    <cellStyle name="Calculation 2 2 3 8 7" xfId="1291"/>
    <cellStyle name="Calculation 2 2 3 8 8" xfId="1292"/>
    <cellStyle name="Calculation 2 2 3 8 9" xfId="1293"/>
    <cellStyle name="Calculation 2 2 3 9" xfId="1294"/>
    <cellStyle name="Calculation 2 2 3 9 2" xfId="1295"/>
    <cellStyle name="Calculation 2 2 3 9 2 2" xfId="1296"/>
    <cellStyle name="Calculation 2 2 3 9 2 3" xfId="1297"/>
    <cellStyle name="Calculation 2 2 3 9 3" xfId="1298"/>
    <cellStyle name="Calculation 2 2 3 9 3 2" xfId="1299"/>
    <cellStyle name="Calculation 2 2 3 9 3 3" xfId="1300"/>
    <cellStyle name="Calculation 2 2 3 9 4" xfId="1301"/>
    <cellStyle name="Calculation 2 2 3 9 4 2" xfId="1302"/>
    <cellStyle name="Calculation 2 2 3 9 4 3" xfId="1303"/>
    <cellStyle name="Calculation 2 2 3 9 5" xfId="1304"/>
    <cellStyle name="Calculation 2 2 3 9 5 2" xfId="1305"/>
    <cellStyle name="Calculation 2 2 3 9 5 3" xfId="1306"/>
    <cellStyle name="Calculation 2 2 3 9 6" xfId="1307"/>
    <cellStyle name="Calculation 2 2 3 9 6 2" xfId="1308"/>
    <cellStyle name="Calculation 2 2 3 9 6 3" xfId="1309"/>
    <cellStyle name="Calculation 2 2 3 9 7" xfId="1310"/>
    <cellStyle name="Calculation 2 2 3 9 8" xfId="1311"/>
    <cellStyle name="Calculation 2 2 3 9 9" xfId="1312"/>
    <cellStyle name="Calculation 2 2 4" xfId="1313"/>
    <cellStyle name="Calculation 2 2 4 10" xfId="1314"/>
    <cellStyle name="Calculation 2 2 4 10 2" xfId="1315"/>
    <cellStyle name="Calculation 2 2 4 10 2 2" xfId="1316"/>
    <cellStyle name="Calculation 2 2 4 10 2 3" xfId="1317"/>
    <cellStyle name="Calculation 2 2 4 10 3" xfId="1318"/>
    <cellStyle name="Calculation 2 2 4 10 3 2" xfId="1319"/>
    <cellStyle name="Calculation 2 2 4 10 3 3" xfId="1320"/>
    <cellStyle name="Calculation 2 2 4 10 4" xfId="1321"/>
    <cellStyle name="Calculation 2 2 4 10 4 2" xfId="1322"/>
    <cellStyle name="Calculation 2 2 4 10 4 3" xfId="1323"/>
    <cellStyle name="Calculation 2 2 4 10 5" xfId="1324"/>
    <cellStyle name="Calculation 2 2 4 10 5 2" xfId="1325"/>
    <cellStyle name="Calculation 2 2 4 10 5 3" xfId="1326"/>
    <cellStyle name="Calculation 2 2 4 10 6" xfId="1327"/>
    <cellStyle name="Calculation 2 2 4 10 6 2" xfId="1328"/>
    <cellStyle name="Calculation 2 2 4 10 6 3" xfId="1329"/>
    <cellStyle name="Calculation 2 2 4 10 7" xfId="1330"/>
    <cellStyle name="Calculation 2 2 4 10 8" xfId="1331"/>
    <cellStyle name="Calculation 2 2 4 11" xfId="1332"/>
    <cellStyle name="Calculation 2 2 4 11 2" xfId="1333"/>
    <cellStyle name="Calculation 2 2 4 11 2 2" xfId="1334"/>
    <cellStyle name="Calculation 2 2 4 11 2 3" xfId="1335"/>
    <cellStyle name="Calculation 2 2 4 11 3" xfId="1336"/>
    <cellStyle name="Calculation 2 2 4 11 3 2" xfId="1337"/>
    <cellStyle name="Calculation 2 2 4 11 3 3" xfId="1338"/>
    <cellStyle name="Calculation 2 2 4 11 4" xfId="1339"/>
    <cellStyle name="Calculation 2 2 4 11 4 2" xfId="1340"/>
    <cellStyle name="Calculation 2 2 4 11 4 3" xfId="1341"/>
    <cellStyle name="Calculation 2 2 4 11 5" xfId="1342"/>
    <cellStyle name="Calculation 2 2 4 11 5 2" xfId="1343"/>
    <cellStyle name="Calculation 2 2 4 11 5 3" xfId="1344"/>
    <cellStyle name="Calculation 2 2 4 11 6" xfId="1345"/>
    <cellStyle name="Calculation 2 2 4 11 6 2" xfId="1346"/>
    <cellStyle name="Calculation 2 2 4 11 6 3" xfId="1347"/>
    <cellStyle name="Calculation 2 2 4 11 7" xfId="1348"/>
    <cellStyle name="Calculation 2 2 4 11 8" xfId="1349"/>
    <cellStyle name="Calculation 2 2 4 12" xfId="1350"/>
    <cellStyle name="Calculation 2 2 4 12 2" xfId="1351"/>
    <cellStyle name="Calculation 2 2 4 12 2 2" xfId="1352"/>
    <cellStyle name="Calculation 2 2 4 12 2 3" xfId="1353"/>
    <cellStyle name="Calculation 2 2 4 12 3" xfId="1354"/>
    <cellStyle name="Calculation 2 2 4 12 3 2" xfId="1355"/>
    <cellStyle name="Calculation 2 2 4 12 3 3" xfId="1356"/>
    <cellStyle name="Calculation 2 2 4 12 4" xfId="1357"/>
    <cellStyle name="Calculation 2 2 4 12 4 2" xfId="1358"/>
    <cellStyle name="Calculation 2 2 4 12 4 3" xfId="1359"/>
    <cellStyle name="Calculation 2 2 4 12 5" xfId="1360"/>
    <cellStyle name="Calculation 2 2 4 12 5 2" xfId="1361"/>
    <cellStyle name="Calculation 2 2 4 12 5 3" xfId="1362"/>
    <cellStyle name="Calculation 2 2 4 12 6" xfId="1363"/>
    <cellStyle name="Calculation 2 2 4 12 6 2" xfId="1364"/>
    <cellStyle name="Calculation 2 2 4 12 6 3" xfId="1365"/>
    <cellStyle name="Calculation 2 2 4 12 7" xfId="1366"/>
    <cellStyle name="Calculation 2 2 4 12 8" xfId="1367"/>
    <cellStyle name="Calculation 2 2 4 13" xfId="1368"/>
    <cellStyle name="Calculation 2 2 4 13 2" xfId="1369"/>
    <cellStyle name="Calculation 2 2 4 13 2 2" xfId="1370"/>
    <cellStyle name="Calculation 2 2 4 13 2 3" xfId="1371"/>
    <cellStyle name="Calculation 2 2 4 13 3" xfId="1372"/>
    <cellStyle name="Calculation 2 2 4 13 3 2" xfId="1373"/>
    <cellStyle name="Calculation 2 2 4 13 3 3" xfId="1374"/>
    <cellStyle name="Calculation 2 2 4 13 4" xfId="1375"/>
    <cellStyle name="Calculation 2 2 4 13 4 2" xfId="1376"/>
    <cellStyle name="Calculation 2 2 4 13 4 3" xfId="1377"/>
    <cellStyle name="Calculation 2 2 4 13 5" xfId="1378"/>
    <cellStyle name="Calculation 2 2 4 13 5 2" xfId="1379"/>
    <cellStyle name="Calculation 2 2 4 13 5 3" xfId="1380"/>
    <cellStyle name="Calculation 2 2 4 13 6" xfId="1381"/>
    <cellStyle name="Calculation 2 2 4 13 6 2" xfId="1382"/>
    <cellStyle name="Calculation 2 2 4 13 6 3" xfId="1383"/>
    <cellStyle name="Calculation 2 2 4 13 7" xfId="1384"/>
    <cellStyle name="Calculation 2 2 4 13 8" xfId="1385"/>
    <cellStyle name="Calculation 2 2 4 14" xfId="1386"/>
    <cellStyle name="Calculation 2 2 4 14 2" xfId="1387"/>
    <cellStyle name="Calculation 2 2 4 14 2 2" xfId="1388"/>
    <cellStyle name="Calculation 2 2 4 14 2 3" xfId="1389"/>
    <cellStyle name="Calculation 2 2 4 14 3" xfId="1390"/>
    <cellStyle name="Calculation 2 2 4 14 3 2" xfId="1391"/>
    <cellStyle name="Calculation 2 2 4 14 3 3" xfId="1392"/>
    <cellStyle name="Calculation 2 2 4 14 4" xfId="1393"/>
    <cellStyle name="Calculation 2 2 4 14 4 2" xfId="1394"/>
    <cellStyle name="Calculation 2 2 4 14 4 3" xfId="1395"/>
    <cellStyle name="Calculation 2 2 4 14 5" xfId="1396"/>
    <cellStyle name="Calculation 2 2 4 14 5 2" xfId="1397"/>
    <cellStyle name="Calculation 2 2 4 14 5 3" xfId="1398"/>
    <cellStyle name="Calculation 2 2 4 14 6" xfId="1399"/>
    <cellStyle name="Calculation 2 2 4 14 6 2" xfId="1400"/>
    <cellStyle name="Calculation 2 2 4 14 6 3" xfId="1401"/>
    <cellStyle name="Calculation 2 2 4 14 7" xfId="1402"/>
    <cellStyle name="Calculation 2 2 4 14 8" xfId="1403"/>
    <cellStyle name="Calculation 2 2 4 15" xfId="1404"/>
    <cellStyle name="Calculation 2 2 4 15 2" xfId="1405"/>
    <cellStyle name="Calculation 2 2 4 15 3" xfId="1406"/>
    <cellStyle name="Calculation 2 2 4 16" xfId="1407"/>
    <cellStyle name="Calculation 2 2 4 2" xfId="1408"/>
    <cellStyle name="Calculation 2 2 4 2 2" xfId="1409"/>
    <cellStyle name="Calculation 2 2 4 2 2 2" xfId="1410"/>
    <cellStyle name="Calculation 2 2 4 2 2 3" xfId="1411"/>
    <cellStyle name="Calculation 2 2 4 2 3" xfId="1412"/>
    <cellStyle name="Calculation 2 2 4 2 3 2" xfId="1413"/>
    <cellStyle name="Calculation 2 2 4 2 3 3" xfId="1414"/>
    <cellStyle name="Calculation 2 2 4 2 4" xfId="1415"/>
    <cellStyle name="Calculation 2 2 4 2 4 2" xfId="1416"/>
    <cellStyle name="Calculation 2 2 4 2 4 3" xfId="1417"/>
    <cellStyle name="Calculation 2 2 4 2 5" xfId="1418"/>
    <cellStyle name="Calculation 2 2 4 2 5 2" xfId="1419"/>
    <cellStyle name="Calculation 2 2 4 2 5 3" xfId="1420"/>
    <cellStyle name="Calculation 2 2 4 2 6" xfId="1421"/>
    <cellStyle name="Calculation 2 2 4 2 6 2" xfId="1422"/>
    <cellStyle name="Calculation 2 2 4 2 6 3" xfId="1423"/>
    <cellStyle name="Calculation 2 2 4 2 7" xfId="1424"/>
    <cellStyle name="Calculation 2 2 4 2 8" xfId="1425"/>
    <cellStyle name="Calculation 2 2 4 2 9" xfId="1426"/>
    <cellStyle name="Calculation 2 2 4 3" xfId="1427"/>
    <cellStyle name="Calculation 2 2 4 3 2" xfId="1428"/>
    <cellStyle name="Calculation 2 2 4 3 2 2" xfId="1429"/>
    <cellStyle name="Calculation 2 2 4 3 2 3" xfId="1430"/>
    <cellStyle name="Calculation 2 2 4 3 3" xfId="1431"/>
    <cellStyle name="Calculation 2 2 4 3 3 2" xfId="1432"/>
    <cellStyle name="Calculation 2 2 4 3 3 3" xfId="1433"/>
    <cellStyle name="Calculation 2 2 4 3 4" xfId="1434"/>
    <cellStyle name="Calculation 2 2 4 3 4 2" xfId="1435"/>
    <cellStyle name="Calculation 2 2 4 3 4 3" xfId="1436"/>
    <cellStyle name="Calculation 2 2 4 3 5" xfId="1437"/>
    <cellStyle name="Calculation 2 2 4 3 5 2" xfId="1438"/>
    <cellStyle name="Calculation 2 2 4 3 5 3" xfId="1439"/>
    <cellStyle name="Calculation 2 2 4 3 6" xfId="1440"/>
    <cellStyle name="Calculation 2 2 4 3 6 2" xfId="1441"/>
    <cellStyle name="Calculation 2 2 4 3 6 3" xfId="1442"/>
    <cellStyle name="Calculation 2 2 4 3 7" xfId="1443"/>
    <cellStyle name="Calculation 2 2 4 3 8" xfId="1444"/>
    <cellStyle name="Calculation 2 2 4 3 9" xfId="1445"/>
    <cellStyle name="Calculation 2 2 4 4" xfId="1446"/>
    <cellStyle name="Calculation 2 2 4 4 2" xfId="1447"/>
    <cellStyle name="Calculation 2 2 4 4 2 2" xfId="1448"/>
    <cellStyle name="Calculation 2 2 4 4 2 3" xfId="1449"/>
    <cellStyle name="Calculation 2 2 4 4 3" xfId="1450"/>
    <cellStyle name="Calculation 2 2 4 4 3 2" xfId="1451"/>
    <cellStyle name="Calculation 2 2 4 4 3 3" xfId="1452"/>
    <cellStyle name="Calculation 2 2 4 4 4" xfId="1453"/>
    <cellStyle name="Calculation 2 2 4 4 4 2" xfId="1454"/>
    <cellStyle name="Calculation 2 2 4 4 4 3" xfId="1455"/>
    <cellStyle name="Calculation 2 2 4 4 5" xfId="1456"/>
    <cellStyle name="Calculation 2 2 4 4 5 2" xfId="1457"/>
    <cellStyle name="Calculation 2 2 4 4 5 3" xfId="1458"/>
    <cellStyle name="Calculation 2 2 4 4 6" xfId="1459"/>
    <cellStyle name="Calculation 2 2 4 4 6 2" xfId="1460"/>
    <cellStyle name="Calculation 2 2 4 4 6 3" xfId="1461"/>
    <cellStyle name="Calculation 2 2 4 4 7" xfId="1462"/>
    <cellStyle name="Calculation 2 2 4 4 8" xfId="1463"/>
    <cellStyle name="Calculation 2 2 4 4 9" xfId="1464"/>
    <cellStyle name="Calculation 2 2 4 5" xfId="1465"/>
    <cellStyle name="Calculation 2 2 4 5 2" xfId="1466"/>
    <cellStyle name="Calculation 2 2 4 5 2 2" xfId="1467"/>
    <cellStyle name="Calculation 2 2 4 5 2 3" xfId="1468"/>
    <cellStyle name="Calculation 2 2 4 5 3" xfId="1469"/>
    <cellStyle name="Calculation 2 2 4 5 3 2" xfId="1470"/>
    <cellStyle name="Calculation 2 2 4 5 3 3" xfId="1471"/>
    <cellStyle name="Calculation 2 2 4 5 4" xfId="1472"/>
    <cellStyle name="Calculation 2 2 4 5 4 2" xfId="1473"/>
    <cellStyle name="Calculation 2 2 4 5 4 3" xfId="1474"/>
    <cellStyle name="Calculation 2 2 4 5 5" xfId="1475"/>
    <cellStyle name="Calculation 2 2 4 5 5 2" xfId="1476"/>
    <cellStyle name="Calculation 2 2 4 5 5 3" xfId="1477"/>
    <cellStyle name="Calculation 2 2 4 5 6" xfId="1478"/>
    <cellStyle name="Calculation 2 2 4 5 6 2" xfId="1479"/>
    <cellStyle name="Calculation 2 2 4 5 6 3" xfId="1480"/>
    <cellStyle name="Calculation 2 2 4 5 7" xfId="1481"/>
    <cellStyle name="Calculation 2 2 4 5 8" xfId="1482"/>
    <cellStyle name="Calculation 2 2 4 5 9" xfId="1483"/>
    <cellStyle name="Calculation 2 2 4 6" xfId="1484"/>
    <cellStyle name="Calculation 2 2 4 6 2" xfId="1485"/>
    <cellStyle name="Calculation 2 2 4 6 2 2" xfId="1486"/>
    <cellStyle name="Calculation 2 2 4 6 2 3" xfId="1487"/>
    <cellStyle name="Calculation 2 2 4 6 3" xfId="1488"/>
    <cellStyle name="Calculation 2 2 4 6 3 2" xfId="1489"/>
    <cellStyle name="Calculation 2 2 4 6 3 3" xfId="1490"/>
    <cellStyle name="Calculation 2 2 4 6 4" xfId="1491"/>
    <cellStyle name="Calculation 2 2 4 6 4 2" xfId="1492"/>
    <cellStyle name="Calculation 2 2 4 6 4 3" xfId="1493"/>
    <cellStyle name="Calculation 2 2 4 6 5" xfId="1494"/>
    <cellStyle name="Calculation 2 2 4 6 5 2" xfId="1495"/>
    <cellStyle name="Calculation 2 2 4 6 5 3" xfId="1496"/>
    <cellStyle name="Calculation 2 2 4 6 6" xfId="1497"/>
    <cellStyle name="Calculation 2 2 4 6 6 2" xfId="1498"/>
    <cellStyle name="Calculation 2 2 4 6 6 3" xfId="1499"/>
    <cellStyle name="Calculation 2 2 4 6 7" xfId="1500"/>
    <cellStyle name="Calculation 2 2 4 6 8" xfId="1501"/>
    <cellStyle name="Calculation 2 2 4 6 9" xfId="1502"/>
    <cellStyle name="Calculation 2 2 4 7" xfId="1503"/>
    <cellStyle name="Calculation 2 2 4 7 2" xfId="1504"/>
    <cellStyle name="Calculation 2 2 4 7 2 2" xfId="1505"/>
    <cellStyle name="Calculation 2 2 4 7 2 3" xfId="1506"/>
    <cellStyle name="Calculation 2 2 4 7 3" xfId="1507"/>
    <cellStyle name="Calculation 2 2 4 7 3 2" xfId="1508"/>
    <cellStyle name="Calculation 2 2 4 7 3 3" xfId="1509"/>
    <cellStyle name="Calculation 2 2 4 7 4" xfId="1510"/>
    <cellStyle name="Calculation 2 2 4 7 4 2" xfId="1511"/>
    <cellStyle name="Calculation 2 2 4 7 4 3" xfId="1512"/>
    <cellStyle name="Calculation 2 2 4 7 5" xfId="1513"/>
    <cellStyle name="Calculation 2 2 4 7 5 2" xfId="1514"/>
    <cellStyle name="Calculation 2 2 4 7 5 3" xfId="1515"/>
    <cellStyle name="Calculation 2 2 4 7 6" xfId="1516"/>
    <cellStyle name="Calculation 2 2 4 7 6 2" xfId="1517"/>
    <cellStyle name="Calculation 2 2 4 7 6 3" xfId="1518"/>
    <cellStyle name="Calculation 2 2 4 7 7" xfId="1519"/>
    <cellStyle name="Calculation 2 2 4 7 8" xfId="1520"/>
    <cellStyle name="Calculation 2 2 4 7 9" xfId="1521"/>
    <cellStyle name="Calculation 2 2 4 8" xfId="1522"/>
    <cellStyle name="Calculation 2 2 4 8 2" xfId="1523"/>
    <cellStyle name="Calculation 2 2 4 8 2 2" xfId="1524"/>
    <cellStyle name="Calculation 2 2 4 8 2 3" xfId="1525"/>
    <cellStyle name="Calculation 2 2 4 8 3" xfId="1526"/>
    <cellStyle name="Calculation 2 2 4 8 3 2" xfId="1527"/>
    <cellStyle name="Calculation 2 2 4 8 3 3" xfId="1528"/>
    <cellStyle name="Calculation 2 2 4 8 4" xfId="1529"/>
    <cellStyle name="Calculation 2 2 4 8 4 2" xfId="1530"/>
    <cellStyle name="Calculation 2 2 4 8 4 3" xfId="1531"/>
    <cellStyle name="Calculation 2 2 4 8 5" xfId="1532"/>
    <cellStyle name="Calculation 2 2 4 8 5 2" xfId="1533"/>
    <cellStyle name="Calculation 2 2 4 8 5 3" xfId="1534"/>
    <cellStyle name="Calculation 2 2 4 8 6" xfId="1535"/>
    <cellStyle name="Calculation 2 2 4 8 6 2" xfId="1536"/>
    <cellStyle name="Calculation 2 2 4 8 6 3" xfId="1537"/>
    <cellStyle name="Calculation 2 2 4 8 7" xfId="1538"/>
    <cellStyle name="Calculation 2 2 4 8 8" xfId="1539"/>
    <cellStyle name="Calculation 2 2 4 8 9" xfId="1540"/>
    <cellStyle name="Calculation 2 2 4 9" xfId="1541"/>
    <cellStyle name="Calculation 2 2 4 9 2" xfId="1542"/>
    <cellStyle name="Calculation 2 2 4 9 2 2" xfId="1543"/>
    <cellStyle name="Calculation 2 2 4 9 2 3" xfId="1544"/>
    <cellStyle name="Calculation 2 2 4 9 3" xfId="1545"/>
    <cellStyle name="Calculation 2 2 4 9 3 2" xfId="1546"/>
    <cellStyle name="Calculation 2 2 4 9 3 3" xfId="1547"/>
    <cellStyle name="Calculation 2 2 4 9 4" xfId="1548"/>
    <cellStyle name="Calculation 2 2 4 9 4 2" xfId="1549"/>
    <cellStyle name="Calculation 2 2 4 9 4 3" xfId="1550"/>
    <cellStyle name="Calculation 2 2 4 9 5" xfId="1551"/>
    <cellStyle name="Calculation 2 2 4 9 5 2" xfId="1552"/>
    <cellStyle name="Calculation 2 2 4 9 5 3" xfId="1553"/>
    <cellStyle name="Calculation 2 2 4 9 6" xfId="1554"/>
    <cellStyle name="Calculation 2 2 4 9 6 2" xfId="1555"/>
    <cellStyle name="Calculation 2 2 4 9 6 3" xfId="1556"/>
    <cellStyle name="Calculation 2 2 4 9 7" xfId="1557"/>
    <cellStyle name="Calculation 2 2 4 9 8" xfId="1558"/>
    <cellStyle name="Calculation 2 2 5" xfId="1559"/>
    <cellStyle name="Calculation 2 2 5 10" xfId="1560"/>
    <cellStyle name="Calculation 2 2 5 11" xfId="1561"/>
    <cellStyle name="Calculation 2 2 5 2" xfId="1562"/>
    <cellStyle name="Calculation 2 2 5 2 2" xfId="1563"/>
    <cellStyle name="Calculation 2 2 5 2 3" xfId="1564"/>
    <cellStyle name="Calculation 2 2 5 2 4" xfId="1565"/>
    <cellStyle name="Calculation 2 2 5 3" xfId="1566"/>
    <cellStyle name="Calculation 2 2 5 3 2" xfId="1567"/>
    <cellStyle name="Calculation 2 2 5 3 3" xfId="1568"/>
    <cellStyle name="Calculation 2 2 5 3 4" xfId="1569"/>
    <cellStyle name="Calculation 2 2 5 4" xfId="1570"/>
    <cellStyle name="Calculation 2 2 5 4 2" xfId="1571"/>
    <cellStyle name="Calculation 2 2 5 4 3" xfId="1572"/>
    <cellStyle name="Calculation 2 2 5 4 4" xfId="1573"/>
    <cellStyle name="Calculation 2 2 5 5" xfId="1574"/>
    <cellStyle name="Calculation 2 2 5 5 2" xfId="1575"/>
    <cellStyle name="Calculation 2 2 5 5 3" xfId="1576"/>
    <cellStyle name="Calculation 2 2 5 5 4" xfId="1577"/>
    <cellStyle name="Calculation 2 2 5 6" xfId="1578"/>
    <cellStyle name="Calculation 2 2 5 6 2" xfId="1579"/>
    <cellStyle name="Calculation 2 2 5 6 3" xfId="1580"/>
    <cellStyle name="Calculation 2 2 5 6 4" xfId="1581"/>
    <cellStyle name="Calculation 2 2 5 7" xfId="1582"/>
    <cellStyle name="Calculation 2 2 5 8" xfId="1583"/>
    <cellStyle name="Calculation 2 2 5 9" xfId="1584"/>
    <cellStyle name="Calculation 2 2 6" xfId="1585"/>
    <cellStyle name="Calculation 2 2 6 10" xfId="1586"/>
    <cellStyle name="Calculation 2 2 6 2" xfId="1587"/>
    <cellStyle name="Calculation 2 2 6 2 2" xfId="1588"/>
    <cellStyle name="Calculation 2 2 6 2 3" xfId="1589"/>
    <cellStyle name="Calculation 2 2 6 2 4" xfId="1590"/>
    <cellStyle name="Calculation 2 2 6 3" xfId="1591"/>
    <cellStyle name="Calculation 2 2 6 3 2" xfId="1592"/>
    <cellStyle name="Calculation 2 2 6 3 3" xfId="1593"/>
    <cellStyle name="Calculation 2 2 6 3 4" xfId="1594"/>
    <cellStyle name="Calculation 2 2 6 4" xfId="1595"/>
    <cellStyle name="Calculation 2 2 6 4 2" xfId="1596"/>
    <cellStyle name="Calculation 2 2 6 4 3" xfId="1597"/>
    <cellStyle name="Calculation 2 2 6 4 4" xfId="1598"/>
    <cellStyle name="Calculation 2 2 6 5" xfId="1599"/>
    <cellStyle name="Calculation 2 2 6 5 2" xfId="1600"/>
    <cellStyle name="Calculation 2 2 6 5 3" xfId="1601"/>
    <cellStyle name="Calculation 2 2 6 5 4" xfId="1602"/>
    <cellStyle name="Calculation 2 2 6 6" xfId="1603"/>
    <cellStyle name="Calculation 2 2 6 6 2" xfId="1604"/>
    <cellStyle name="Calculation 2 2 6 6 3" xfId="1605"/>
    <cellStyle name="Calculation 2 2 6 6 4" xfId="1606"/>
    <cellStyle name="Calculation 2 2 6 7" xfId="1607"/>
    <cellStyle name="Calculation 2 2 6 8" xfId="1608"/>
    <cellStyle name="Calculation 2 2 6 9" xfId="1609"/>
    <cellStyle name="Calculation 2 2 7" xfId="1610"/>
    <cellStyle name="Calculation 2 2 7 2" xfId="1611"/>
    <cellStyle name="Calculation 2 2 7 2 2" xfId="1612"/>
    <cellStyle name="Calculation 2 2 7 2 3" xfId="1613"/>
    <cellStyle name="Calculation 2 2 7 3" xfId="1614"/>
    <cellStyle name="Calculation 2 2 7 3 2" xfId="1615"/>
    <cellStyle name="Calculation 2 2 7 3 3" xfId="1616"/>
    <cellStyle name="Calculation 2 2 7 4" xfId="1617"/>
    <cellStyle name="Calculation 2 2 7 4 2" xfId="1618"/>
    <cellStyle name="Calculation 2 2 7 4 3" xfId="1619"/>
    <cellStyle name="Calculation 2 2 7 5" xfId="1620"/>
    <cellStyle name="Calculation 2 2 7 5 2" xfId="1621"/>
    <cellStyle name="Calculation 2 2 7 5 3" xfId="1622"/>
    <cellStyle name="Calculation 2 2 7 6" xfId="1623"/>
    <cellStyle name="Calculation 2 2 7 6 2" xfId="1624"/>
    <cellStyle name="Calculation 2 2 7 6 3" xfId="1625"/>
    <cellStyle name="Calculation 2 2 7 7" xfId="1626"/>
    <cellStyle name="Calculation 2 2 7 8" xfId="1627"/>
    <cellStyle name="Calculation 2 2 7 9" xfId="1628"/>
    <cellStyle name="Calculation 2 2 8" xfId="1629"/>
    <cellStyle name="Calculation 2 2 8 2" xfId="1630"/>
    <cellStyle name="Calculation 2 2 8 2 2" xfId="1631"/>
    <cellStyle name="Calculation 2 2 8 2 3" xfId="1632"/>
    <cellStyle name="Calculation 2 2 8 3" xfId="1633"/>
    <cellStyle name="Calculation 2 2 8 3 2" xfId="1634"/>
    <cellStyle name="Calculation 2 2 8 3 3" xfId="1635"/>
    <cellStyle name="Calculation 2 2 8 4" xfId="1636"/>
    <cellStyle name="Calculation 2 2 8 4 2" xfId="1637"/>
    <cellStyle name="Calculation 2 2 8 4 3" xfId="1638"/>
    <cellStyle name="Calculation 2 2 8 5" xfId="1639"/>
    <cellStyle name="Calculation 2 2 8 5 2" xfId="1640"/>
    <cellStyle name="Calculation 2 2 8 5 3" xfId="1641"/>
    <cellStyle name="Calculation 2 2 8 6" xfId="1642"/>
    <cellStyle name="Calculation 2 2 8 6 2" xfId="1643"/>
    <cellStyle name="Calculation 2 2 8 6 3" xfId="1644"/>
    <cellStyle name="Calculation 2 2 8 7" xfId="1645"/>
    <cellStyle name="Calculation 2 2 8 8" xfId="1646"/>
    <cellStyle name="Calculation 2 2 8 9" xfId="1647"/>
    <cellStyle name="Calculation 2 2 9" xfId="1648"/>
    <cellStyle name="Calculation 2 2 9 2" xfId="1649"/>
    <cellStyle name="Calculation 2 2 9 2 2" xfId="1650"/>
    <cellStyle name="Calculation 2 2 9 2 3" xfId="1651"/>
    <cellStyle name="Calculation 2 2 9 3" xfId="1652"/>
    <cellStyle name="Calculation 2 2 9 3 2" xfId="1653"/>
    <cellStyle name="Calculation 2 2 9 3 3" xfId="1654"/>
    <cellStyle name="Calculation 2 2 9 4" xfId="1655"/>
    <cellStyle name="Calculation 2 2 9 4 2" xfId="1656"/>
    <cellStyle name="Calculation 2 2 9 4 3" xfId="1657"/>
    <cellStyle name="Calculation 2 2 9 5" xfId="1658"/>
    <cellStyle name="Calculation 2 2 9 5 2" xfId="1659"/>
    <cellStyle name="Calculation 2 2 9 5 3" xfId="1660"/>
    <cellStyle name="Calculation 2 2 9 6" xfId="1661"/>
    <cellStyle name="Calculation 2 2 9 6 2" xfId="1662"/>
    <cellStyle name="Calculation 2 2 9 6 3" xfId="1663"/>
    <cellStyle name="Calculation 2 2 9 7" xfId="1664"/>
    <cellStyle name="Calculation 2 2 9 8" xfId="1665"/>
    <cellStyle name="Calculation 2 2 9 9" xfId="1666"/>
    <cellStyle name="Calculation 2 20" xfId="1667"/>
    <cellStyle name="Calculation 2 21" xfId="1668"/>
    <cellStyle name="Calculation 2 3" xfId="1669"/>
    <cellStyle name="Calculation 2 3 10" xfId="1670"/>
    <cellStyle name="Calculation 2 3 10 2" xfId="1671"/>
    <cellStyle name="Calculation 2 3 10 2 2" xfId="1672"/>
    <cellStyle name="Calculation 2 3 10 2 3" xfId="1673"/>
    <cellStyle name="Calculation 2 3 10 3" xfId="1674"/>
    <cellStyle name="Calculation 2 3 10 3 2" xfId="1675"/>
    <cellStyle name="Calculation 2 3 10 3 3" xfId="1676"/>
    <cellStyle name="Calculation 2 3 10 4" xfId="1677"/>
    <cellStyle name="Calculation 2 3 10 4 2" xfId="1678"/>
    <cellStyle name="Calculation 2 3 10 4 3" xfId="1679"/>
    <cellStyle name="Calculation 2 3 10 5" xfId="1680"/>
    <cellStyle name="Calculation 2 3 10 5 2" xfId="1681"/>
    <cellStyle name="Calculation 2 3 10 5 3" xfId="1682"/>
    <cellStyle name="Calculation 2 3 10 6" xfId="1683"/>
    <cellStyle name="Calculation 2 3 10 6 2" xfId="1684"/>
    <cellStyle name="Calculation 2 3 10 6 3" xfId="1685"/>
    <cellStyle name="Calculation 2 3 10 7" xfId="1686"/>
    <cellStyle name="Calculation 2 3 10 8" xfId="1687"/>
    <cellStyle name="Calculation 2 3 10 9" xfId="1688"/>
    <cellStyle name="Calculation 2 3 11" xfId="1689"/>
    <cellStyle name="Calculation 2 3 11 2" xfId="1690"/>
    <cellStyle name="Calculation 2 3 11 2 2" xfId="1691"/>
    <cellStyle name="Calculation 2 3 11 2 3" xfId="1692"/>
    <cellStyle name="Calculation 2 3 11 3" xfId="1693"/>
    <cellStyle name="Calculation 2 3 11 3 2" xfId="1694"/>
    <cellStyle name="Calculation 2 3 11 3 3" xfId="1695"/>
    <cellStyle name="Calculation 2 3 11 4" xfId="1696"/>
    <cellStyle name="Calculation 2 3 11 4 2" xfId="1697"/>
    <cellStyle name="Calculation 2 3 11 4 3" xfId="1698"/>
    <cellStyle name="Calculation 2 3 11 5" xfId="1699"/>
    <cellStyle name="Calculation 2 3 11 5 2" xfId="1700"/>
    <cellStyle name="Calculation 2 3 11 5 3" xfId="1701"/>
    <cellStyle name="Calculation 2 3 11 6" xfId="1702"/>
    <cellStyle name="Calculation 2 3 11 6 2" xfId="1703"/>
    <cellStyle name="Calculation 2 3 11 6 3" xfId="1704"/>
    <cellStyle name="Calculation 2 3 11 7" xfId="1705"/>
    <cellStyle name="Calculation 2 3 11 8" xfId="1706"/>
    <cellStyle name="Calculation 2 3 11 9" xfId="1707"/>
    <cellStyle name="Calculation 2 3 12" xfId="1708"/>
    <cellStyle name="Calculation 2 3 12 2" xfId="1709"/>
    <cellStyle name="Calculation 2 3 12 2 2" xfId="1710"/>
    <cellStyle name="Calculation 2 3 12 2 3" xfId="1711"/>
    <cellStyle name="Calculation 2 3 12 3" xfId="1712"/>
    <cellStyle name="Calculation 2 3 12 3 2" xfId="1713"/>
    <cellStyle name="Calculation 2 3 12 3 3" xfId="1714"/>
    <cellStyle name="Calculation 2 3 12 4" xfId="1715"/>
    <cellStyle name="Calculation 2 3 12 4 2" xfId="1716"/>
    <cellStyle name="Calculation 2 3 12 4 3" xfId="1717"/>
    <cellStyle name="Calculation 2 3 12 5" xfId="1718"/>
    <cellStyle name="Calculation 2 3 12 5 2" xfId="1719"/>
    <cellStyle name="Calculation 2 3 12 5 3" xfId="1720"/>
    <cellStyle name="Calculation 2 3 12 6" xfId="1721"/>
    <cellStyle name="Calculation 2 3 12 6 2" xfId="1722"/>
    <cellStyle name="Calculation 2 3 12 6 3" xfId="1723"/>
    <cellStyle name="Calculation 2 3 12 7" xfId="1724"/>
    <cellStyle name="Calculation 2 3 12 8" xfId="1725"/>
    <cellStyle name="Calculation 2 3 12 9" xfId="1726"/>
    <cellStyle name="Calculation 2 3 13" xfId="1727"/>
    <cellStyle name="Calculation 2 3 13 2" xfId="1728"/>
    <cellStyle name="Calculation 2 3 13 2 2" xfId="1729"/>
    <cellStyle name="Calculation 2 3 13 2 3" xfId="1730"/>
    <cellStyle name="Calculation 2 3 13 3" xfId="1731"/>
    <cellStyle name="Calculation 2 3 13 3 2" xfId="1732"/>
    <cellStyle name="Calculation 2 3 13 3 3" xfId="1733"/>
    <cellStyle name="Calculation 2 3 13 4" xfId="1734"/>
    <cellStyle name="Calculation 2 3 13 4 2" xfId="1735"/>
    <cellStyle name="Calculation 2 3 13 4 3" xfId="1736"/>
    <cellStyle name="Calculation 2 3 13 5" xfId="1737"/>
    <cellStyle name="Calculation 2 3 13 5 2" xfId="1738"/>
    <cellStyle name="Calculation 2 3 13 5 3" xfId="1739"/>
    <cellStyle name="Calculation 2 3 13 6" xfId="1740"/>
    <cellStyle name="Calculation 2 3 13 6 2" xfId="1741"/>
    <cellStyle name="Calculation 2 3 13 6 3" xfId="1742"/>
    <cellStyle name="Calculation 2 3 13 7" xfId="1743"/>
    <cellStyle name="Calculation 2 3 13 8" xfId="1744"/>
    <cellStyle name="Calculation 2 3 13 9" xfId="1745"/>
    <cellStyle name="Calculation 2 3 14" xfId="1746"/>
    <cellStyle name="Calculation 2 3 14 2" xfId="1747"/>
    <cellStyle name="Calculation 2 3 14 2 2" xfId="1748"/>
    <cellStyle name="Calculation 2 3 14 2 3" xfId="1749"/>
    <cellStyle name="Calculation 2 3 14 3" xfId="1750"/>
    <cellStyle name="Calculation 2 3 14 3 2" xfId="1751"/>
    <cellStyle name="Calculation 2 3 14 3 3" xfId="1752"/>
    <cellStyle name="Calculation 2 3 14 4" xfId="1753"/>
    <cellStyle name="Calculation 2 3 14 4 2" xfId="1754"/>
    <cellStyle name="Calculation 2 3 14 4 3" xfId="1755"/>
    <cellStyle name="Calculation 2 3 14 5" xfId="1756"/>
    <cellStyle name="Calculation 2 3 14 5 2" xfId="1757"/>
    <cellStyle name="Calculation 2 3 14 5 3" xfId="1758"/>
    <cellStyle name="Calculation 2 3 14 6" xfId="1759"/>
    <cellStyle name="Calculation 2 3 14 6 2" xfId="1760"/>
    <cellStyle name="Calculation 2 3 14 6 3" xfId="1761"/>
    <cellStyle name="Calculation 2 3 14 7" xfId="1762"/>
    <cellStyle name="Calculation 2 3 14 8" xfId="1763"/>
    <cellStyle name="Calculation 2 3 14 9" xfId="1764"/>
    <cellStyle name="Calculation 2 3 15" xfId="1765"/>
    <cellStyle name="Calculation 2 3 15 2" xfId="1766"/>
    <cellStyle name="Calculation 2 3 15 2 2" xfId="1767"/>
    <cellStyle name="Calculation 2 3 15 2 3" xfId="1768"/>
    <cellStyle name="Calculation 2 3 15 3" xfId="1769"/>
    <cellStyle name="Calculation 2 3 15 3 2" xfId="1770"/>
    <cellStyle name="Calculation 2 3 15 3 3" xfId="1771"/>
    <cellStyle name="Calculation 2 3 15 4" xfId="1772"/>
    <cellStyle name="Calculation 2 3 15 4 2" xfId="1773"/>
    <cellStyle name="Calculation 2 3 15 4 3" xfId="1774"/>
    <cellStyle name="Calculation 2 3 15 5" xfId="1775"/>
    <cellStyle name="Calculation 2 3 15 5 2" xfId="1776"/>
    <cellStyle name="Calculation 2 3 15 5 3" xfId="1777"/>
    <cellStyle name="Calculation 2 3 15 6" xfId="1778"/>
    <cellStyle name="Calculation 2 3 15 6 2" xfId="1779"/>
    <cellStyle name="Calculation 2 3 15 6 3" xfId="1780"/>
    <cellStyle name="Calculation 2 3 15 7" xfId="1781"/>
    <cellStyle name="Calculation 2 3 15 8" xfId="1782"/>
    <cellStyle name="Calculation 2 3 15 9" xfId="1783"/>
    <cellStyle name="Calculation 2 3 16" xfId="1784"/>
    <cellStyle name="Calculation 2 3 17" xfId="1785"/>
    <cellStyle name="Calculation 2 3 18" xfId="1786"/>
    <cellStyle name="Calculation 2 3 19" xfId="1787"/>
    <cellStyle name="Calculation 2 3 2" xfId="1788"/>
    <cellStyle name="Calculation 2 3 2 10" xfId="1789"/>
    <cellStyle name="Calculation 2 3 2 10 2" xfId="1790"/>
    <cellStyle name="Calculation 2 3 2 10 2 2" xfId="1791"/>
    <cellStyle name="Calculation 2 3 2 10 2 3" xfId="1792"/>
    <cellStyle name="Calculation 2 3 2 10 3" xfId="1793"/>
    <cellStyle name="Calculation 2 3 2 10 3 2" xfId="1794"/>
    <cellStyle name="Calculation 2 3 2 10 3 3" xfId="1795"/>
    <cellStyle name="Calculation 2 3 2 10 4" xfId="1796"/>
    <cellStyle name="Calculation 2 3 2 10 4 2" xfId="1797"/>
    <cellStyle name="Calculation 2 3 2 10 4 3" xfId="1798"/>
    <cellStyle name="Calculation 2 3 2 10 5" xfId="1799"/>
    <cellStyle name="Calculation 2 3 2 10 5 2" xfId="1800"/>
    <cellStyle name="Calculation 2 3 2 10 5 3" xfId="1801"/>
    <cellStyle name="Calculation 2 3 2 10 6" xfId="1802"/>
    <cellStyle name="Calculation 2 3 2 10 6 2" xfId="1803"/>
    <cellStyle name="Calculation 2 3 2 10 6 3" xfId="1804"/>
    <cellStyle name="Calculation 2 3 2 10 7" xfId="1805"/>
    <cellStyle name="Calculation 2 3 2 10 8" xfId="1806"/>
    <cellStyle name="Calculation 2 3 2 10 9" xfId="1807"/>
    <cellStyle name="Calculation 2 3 2 11" xfId="1808"/>
    <cellStyle name="Calculation 2 3 2 11 2" xfId="1809"/>
    <cellStyle name="Calculation 2 3 2 11 2 2" xfId="1810"/>
    <cellStyle name="Calculation 2 3 2 11 2 3" xfId="1811"/>
    <cellStyle name="Calculation 2 3 2 11 3" xfId="1812"/>
    <cellStyle name="Calculation 2 3 2 11 3 2" xfId="1813"/>
    <cellStyle name="Calculation 2 3 2 11 3 3" xfId="1814"/>
    <cellStyle name="Calculation 2 3 2 11 4" xfId="1815"/>
    <cellStyle name="Calculation 2 3 2 11 4 2" xfId="1816"/>
    <cellStyle name="Calculation 2 3 2 11 4 3" xfId="1817"/>
    <cellStyle name="Calculation 2 3 2 11 5" xfId="1818"/>
    <cellStyle name="Calculation 2 3 2 11 5 2" xfId="1819"/>
    <cellStyle name="Calculation 2 3 2 11 5 3" xfId="1820"/>
    <cellStyle name="Calculation 2 3 2 11 6" xfId="1821"/>
    <cellStyle name="Calculation 2 3 2 11 6 2" xfId="1822"/>
    <cellStyle name="Calculation 2 3 2 11 6 3" xfId="1823"/>
    <cellStyle name="Calculation 2 3 2 11 7" xfId="1824"/>
    <cellStyle name="Calculation 2 3 2 11 8" xfId="1825"/>
    <cellStyle name="Calculation 2 3 2 11 9" xfId="1826"/>
    <cellStyle name="Calculation 2 3 2 12" xfId="1827"/>
    <cellStyle name="Calculation 2 3 2 12 2" xfId="1828"/>
    <cellStyle name="Calculation 2 3 2 12 2 2" xfId="1829"/>
    <cellStyle name="Calculation 2 3 2 12 2 3" xfId="1830"/>
    <cellStyle name="Calculation 2 3 2 12 3" xfId="1831"/>
    <cellStyle name="Calculation 2 3 2 12 3 2" xfId="1832"/>
    <cellStyle name="Calculation 2 3 2 12 3 3" xfId="1833"/>
    <cellStyle name="Calculation 2 3 2 12 4" xfId="1834"/>
    <cellStyle name="Calculation 2 3 2 12 4 2" xfId="1835"/>
    <cellStyle name="Calculation 2 3 2 12 4 3" xfId="1836"/>
    <cellStyle name="Calculation 2 3 2 12 5" xfId="1837"/>
    <cellStyle name="Calculation 2 3 2 12 5 2" xfId="1838"/>
    <cellStyle name="Calculation 2 3 2 12 5 3" xfId="1839"/>
    <cellStyle name="Calculation 2 3 2 12 6" xfId="1840"/>
    <cellStyle name="Calculation 2 3 2 12 6 2" xfId="1841"/>
    <cellStyle name="Calculation 2 3 2 12 6 3" xfId="1842"/>
    <cellStyle name="Calculation 2 3 2 12 7" xfId="1843"/>
    <cellStyle name="Calculation 2 3 2 12 8" xfId="1844"/>
    <cellStyle name="Calculation 2 3 2 12 9" xfId="1845"/>
    <cellStyle name="Calculation 2 3 2 13" xfId="1846"/>
    <cellStyle name="Calculation 2 3 2 13 2" xfId="1847"/>
    <cellStyle name="Calculation 2 3 2 13 2 2" xfId="1848"/>
    <cellStyle name="Calculation 2 3 2 13 2 3" xfId="1849"/>
    <cellStyle name="Calculation 2 3 2 13 3" xfId="1850"/>
    <cellStyle name="Calculation 2 3 2 13 3 2" xfId="1851"/>
    <cellStyle name="Calculation 2 3 2 13 3 3" xfId="1852"/>
    <cellStyle name="Calculation 2 3 2 13 4" xfId="1853"/>
    <cellStyle name="Calculation 2 3 2 13 4 2" xfId="1854"/>
    <cellStyle name="Calculation 2 3 2 13 4 3" xfId="1855"/>
    <cellStyle name="Calculation 2 3 2 13 5" xfId="1856"/>
    <cellStyle name="Calculation 2 3 2 13 5 2" xfId="1857"/>
    <cellStyle name="Calculation 2 3 2 13 5 3" xfId="1858"/>
    <cellStyle name="Calculation 2 3 2 13 6" xfId="1859"/>
    <cellStyle name="Calculation 2 3 2 13 6 2" xfId="1860"/>
    <cellStyle name="Calculation 2 3 2 13 6 3" xfId="1861"/>
    <cellStyle name="Calculation 2 3 2 13 7" xfId="1862"/>
    <cellStyle name="Calculation 2 3 2 13 8" xfId="1863"/>
    <cellStyle name="Calculation 2 3 2 13 9" xfId="1864"/>
    <cellStyle name="Calculation 2 3 2 14" xfId="1865"/>
    <cellStyle name="Calculation 2 3 2 15" xfId="1866"/>
    <cellStyle name="Calculation 2 3 2 16" xfId="1867"/>
    <cellStyle name="Calculation 2 3 2 17" xfId="1868"/>
    <cellStyle name="Calculation 2 3 2 18" xfId="1869"/>
    <cellStyle name="Calculation 2 3 2 19" xfId="1870"/>
    <cellStyle name="Calculation 2 3 2 2" xfId="1871"/>
    <cellStyle name="Calculation 2 3 2 2 10" xfId="1872"/>
    <cellStyle name="Calculation 2 3 2 2 10 2" xfId="1873"/>
    <cellStyle name="Calculation 2 3 2 2 10 2 2" xfId="1874"/>
    <cellStyle name="Calculation 2 3 2 2 10 2 3" xfId="1875"/>
    <cellStyle name="Calculation 2 3 2 2 10 3" xfId="1876"/>
    <cellStyle name="Calculation 2 3 2 2 10 3 2" xfId="1877"/>
    <cellStyle name="Calculation 2 3 2 2 10 3 3" xfId="1878"/>
    <cellStyle name="Calculation 2 3 2 2 10 4" xfId="1879"/>
    <cellStyle name="Calculation 2 3 2 2 10 4 2" xfId="1880"/>
    <cellStyle name="Calculation 2 3 2 2 10 4 3" xfId="1881"/>
    <cellStyle name="Calculation 2 3 2 2 10 5" xfId="1882"/>
    <cellStyle name="Calculation 2 3 2 2 10 5 2" xfId="1883"/>
    <cellStyle name="Calculation 2 3 2 2 10 5 3" xfId="1884"/>
    <cellStyle name="Calculation 2 3 2 2 10 6" xfId="1885"/>
    <cellStyle name="Calculation 2 3 2 2 10 6 2" xfId="1886"/>
    <cellStyle name="Calculation 2 3 2 2 10 6 3" xfId="1887"/>
    <cellStyle name="Calculation 2 3 2 2 10 7" xfId="1888"/>
    <cellStyle name="Calculation 2 3 2 2 10 8" xfId="1889"/>
    <cellStyle name="Calculation 2 3 2 2 11" xfId="1890"/>
    <cellStyle name="Calculation 2 3 2 2 11 2" xfId="1891"/>
    <cellStyle name="Calculation 2 3 2 2 11 2 2" xfId="1892"/>
    <cellStyle name="Calculation 2 3 2 2 11 2 3" xfId="1893"/>
    <cellStyle name="Calculation 2 3 2 2 11 3" xfId="1894"/>
    <cellStyle name="Calculation 2 3 2 2 11 3 2" xfId="1895"/>
    <cellStyle name="Calculation 2 3 2 2 11 3 3" xfId="1896"/>
    <cellStyle name="Calculation 2 3 2 2 11 4" xfId="1897"/>
    <cellStyle name="Calculation 2 3 2 2 11 4 2" xfId="1898"/>
    <cellStyle name="Calculation 2 3 2 2 11 4 3" xfId="1899"/>
    <cellStyle name="Calculation 2 3 2 2 11 5" xfId="1900"/>
    <cellStyle name="Calculation 2 3 2 2 11 5 2" xfId="1901"/>
    <cellStyle name="Calculation 2 3 2 2 11 5 3" xfId="1902"/>
    <cellStyle name="Calculation 2 3 2 2 11 6" xfId="1903"/>
    <cellStyle name="Calculation 2 3 2 2 11 6 2" xfId="1904"/>
    <cellStyle name="Calculation 2 3 2 2 11 6 3" xfId="1905"/>
    <cellStyle name="Calculation 2 3 2 2 11 7" xfId="1906"/>
    <cellStyle name="Calculation 2 3 2 2 11 8" xfId="1907"/>
    <cellStyle name="Calculation 2 3 2 2 12" xfId="1908"/>
    <cellStyle name="Calculation 2 3 2 2 12 2" xfId="1909"/>
    <cellStyle name="Calculation 2 3 2 2 12 2 2" xfId="1910"/>
    <cellStyle name="Calculation 2 3 2 2 12 2 3" xfId="1911"/>
    <cellStyle name="Calculation 2 3 2 2 12 3" xfId="1912"/>
    <cellStyle name="Calculation 2 3 2 2 12 3 2" xfId="1913"/>
    <cellStyle name="Calculation 2 3 2 2 12 3 3" xfId="1914"/>
    <cellStyle name="Calculation 2 3 2 2 12 4" xfId="1915"/>
    <cellStyle name="Calculation 2 3 2 2 12 4 2" xfId="1916"/>
    <cellStyle name="Calculation 2 3 2 2 12 4 3" xfId="1917"/>
    <cellStyle name="Calculation 2 3 2 2 12 5" xfId="1918"/>
    <cellStyle name="Calculation 2 3 2 2 12 5 2" xfId="1919"/>
    <cellStyle name="Calculation 2 3 2 2 12 5 3" xfId="1920"/>
    <cellStyle name="Calculation 2 3 2 2 12 6" xfId="1921"/>
    <cellStyle name="Calculation 2 3 2 2 12 6 2" xfId="1922"/>
    <cellStyle name="Calculation 2 3 2 2 12 6 3" xfId="1923"/>
    <cellStyle name="Calculation 2 3 2 2 12 7" xfId="1924"/>
    <cellStyle name="Calculation 2 3 2 2 12 8" xfId="1925"/>
    <cellStyle name="Calculation 2 3 2 2 13" xfId="1926"/>
    <cellStyle name="Calculation 2 3 2 2 13 2" xfId="1927"/>
    <cellStyle name="Calculation 2 3 2 2 13 2 2" xfId="1928"/>
    <cellStyle name="Calculation 2 3 2 2 13 2 3" xfId="1929"/>
    <cellStyle name="Calculation 2 3 2 2 13 3" xfId="1930"/>
    <cellStyle name="Calculation 2 3 2 2 13 3 2" xfId="1931"/>
    <cellStyle name="Calculation 2 3 2 2 13 3 3" xfId="1932"/>
    <cellStyle name="Calculation 2 3 2 2 13 4" xfId="1933"/>
    <cellStyle name="Calculation 2 3 2 2 13 4 2" xfId="1934"/>
    <cellStyle name="Calculation 2 3 2 2 13 4 3" xfId="1935"/>
    <cellStyle name="Calculation 2 3 2 2 13 5" xfId="1936"/>
    <cellStyle name="Calculation 2 3 2 2 13 5 2" xfId="1937"/>
    <cellStyle name="Calculation 2 3 2 2 13 5 3" xfId="1938"/>
    <cellStyle name="Calculation 2 3 2 2 13 6" xfId="1939"/>
    <cellStyle name="Calculation 2 3 2 2 13 6 2" xfId="1940"/>
    <cellStyle name="Calculation 2 3 2 2 13 6 3" xfId="1941"/>
    <cellStyle name="Calculation 2 3 2 2 13 7" xfId="1942"/>
    <cellStyle name="Calculation 2 3 2 2 13 8" xfId="1943"/>
    <cellStyle name="Calculation 2 3 2 2 14" xfId="1944"/>
    <cellStyle name="Calculation 2 3 2 2 14 2" xfId="1945"/>
    <cellStyle name="Calculation 2 3 2 2 14 2 2" xfId="1946"/>
    <cellStyle name="Calculation 2 3 2 2 14 2 3" xfId="1947"/>
    <cellStyle name="Calculation 2 3 2 2 14 3" xfId="1948"/>
    <cellStyle name="Calculation 2 3 2 2 14 3 2" xfId="1949"/>
    <cellStyle name="Calculation 2 3 2 2 14 3 3" xfId="1950"/>
    <cellStyle name="Calculation 2 3 2 2 14 4" xfId="1951"/>
    <cellStyle name="Calculation 2 3 2 2 14 4 2" xfId="1952"/>
    <cellStyle name="Calculation 2 3 2 2 14 4 3" xfId="1953"/>
    <cellStyle name="Calculation 2 3 2 2 14 5" xfId="1954"/>
    <cellStyle name="Calculation 2 3 2 2 14 5 2" xfId="1955"/>
    <cellStyle name="Calculation 2 3 2 2 14 5 3" xfId="1956"/>
    <cellStyle name="Calculation 2 3 2 2 14 6" xfId="1957"/>
    <cellStyle name="Calculation 2 3 2 2 14 6 2" xfId="1958"/>
    <cellStyle name="Calculation 2 3 2 2 14 6 3" xfId="1959"/>
    <cellStyle name="Calculation 2 3 2 2 14 7" xfId="1960"/>
    <cellStyle name="Calculation 2 3 2 2 14 8" xfId="1961"/>
    <cellStyle name="Calculation 2 3 2 2 15" xfId="1962"/>
    <cellStyle name="Calculation 2 3 2 2 15 2" xfId="1963"/>
    <cellStyle name="Calculation 2 3 2 2 15 3" xfId="1964"/>
    <cellStyle name="Calculation 2 3 2 2 16" xfId="1965"/>
    <cellStyle name="Calculation 2 3 2 2 2" xfId="1966"/>
    <cellStyle name="Calculation 2 3 2 2 2 2" xfId="1967"/>
    <cellStyle name="Calculation 2 3 2 2 2 2 2" xfId="1968"/>
    <cellStyle name="Calculation 2 3 2 2 2 2 3" xfId="1969"/>
    <cellStyle name="Calculation 2 3 2 2 2 3" xfId="1970"/>
    <cellStyle name="Calculation 2 3 2 2 2 3 2" xfId="1971"/>
    <cellStyle name="Calculation 2 3 2 2 2 3 3" xfId="1972"/>
    <cellStyle name="Calculation 2 3 2 2 2 4" xfId="1973"/>
    <cellStyle name="Calculation 2 3 2 2 2 4 2" xfId="1974"/>
    <cellStyle name="Calculation 2 3 2 2 2 4 3" xfId="1975"/>
    <cellStyle name="Calculation 2 3 2 2 2 5" xfId="1976"/>
    <cellStyle name="Calculation 2 3 2 2 2 5 2" xfId="1977"/>
    <cellStyle name="Calculation 2 3 2 2 2 5 3" xfId="1978"/>
    <cellStyle name="Calculation 2 3 2 2 2 6" xfId="1979"/>
    <cellStyle name="Calculation 2 3 2 2 2 6 2" xfId="1980"/>
    <cellStyle name="Calculation 2 3 2 2 2 6 3" xfId="1981"/>
    <cellStyle name="Calculation 2 3 2 2 2 7" xfId="1982"/>
    <cellStyle name="Calculation 2 3 2 2 2 8" xfId="1983"/>
    <cellStyle name="Calculation 2 3 2 2 2 9" xfId="1984"/>
    <cellStyle name="Calculation 2 3 2 2 3" xfId="1985"/>
    <cellStyle name="Calculation 2 3 2 2 3 2" xfId="1986"/>
    <cellStyle name="Calculation 2 3 2 2 3 2 2" xfId="1987"/>
    <cellStyle name="Calculation 2 3 2 2 3 2 3" xfId="1988"/>
    <cellStyle name="Calculation 2 3 2 2 3 3" xfId="1989"/>
    <cellStyle name="Calculation 2 3 2 2 3 3 2" xfId="1990"/>
    <cellStyle name="Calculation 2 3 2 2 3 3 3" xfId="1991"/>
    <cellStyle name="Calculation 2 3 2 2 3 4" xfId="1992"/>
    <cellStyle name="Calculation 2 3 2 2 3 4 2" xfId="1993"/>
    <cellStyle name="Calculation 2 3 2 2 3 4 3" xfId="1994"/>
    <cellStyle name="Calculation 2 3 2 2 3 5" xfId="1995"/>
    <cellStyle name="Calculation 2 3 2 2 3 5 2" xfId="1996"/>
    <cellStyle name="Calculation 2 3 2 2 3 5 3" xfId="1997"/>
    <cellStyle name="Calculation 2 3 2 2 3 6" xfId="1998"/>
    <cellStyle name="Calculation 2 3 2 2 3 6 2" xfId="1999"/>
    <cellStyle name="Calculation 2 3 2 2 3 6 3" xfId="2000"/>
    <cellStyle name="Calculation 2 3 2 2 3 7" xfId="2001"/>
    <cellStyle name="Calculation 2 3 2 2 3 8" xfId="2002"/>
    <cellStyle name="Calculation 2 3 2 2 3 9" xfId="2003"/>
    <cellStyle name="Calculation 2 3 2 2 4" xfId="2004"/>
    <cellStyle name="Calculation 2 3 2 2 4 2" xfId="2005"/>
    <cellStyle name="Calculation 2 3 2 2 4 2 2" xfId="2006"/>
    <cellStyle name="Calculation 2 3 2 2 4 2 3" xfId="2007"/>
    <cellStyle name="Calculation 2 3 2 2 4 3" xfId="2008"/>
    <cellStyle name="Calculation 2 3 2 2 4 3 2" xfId="2009"/>
    <cellStyle name="Calculation 2 3 2 2 4 3 3" xfId="2010"/>
    <cellStyle name="Calculation 2 3 2 2 4 4" xfId="2011"/>
    <cellStyle name="Calculation 2 3 2 2 4 4 2" xfId="2012"/>
    <cellStyle name="Calculation 2 3 2 2 4 4 3" xfId="2013"/>
    <cellStyle name="Calculation 2 3 2 2 4 5" xfId="2014"/>
    <cellStyle name="Calculation 2 3 2 2 4 5 2" xfId="2015"/>
    <cellStyle name="Calculation 2 3 2 2 4 5 3" xfId="2016"/>
    <cellStyle name="Calculation 2 3 2 2 4 6" xfId="2017"/>
    <cellStyle name="Calculation 2 3 2 2 4 6 2" xfId="2018"/>
    <cellStyle name="Calculation 2 3 2 2 4 6 3" xfId="2019"/>
    <cellStyle name="Calculation 2 3 2 2 4 7" xfId="2020"/>
    <cellStyle name="Calculation 2 3 2 2 4 8" xfId="2021"/>
    <cellStyle name="Calculation 2 3 2 2 4 9" xfId="2022"/>
    <cellStyle name="Calculation 2 3 2 2 5" xfId="2023"/>
    <cellStyle name="Calculation 2 3 2 2 5 2" xfId="2024"/>
    <cellStyle name="Calculation 2 3 2 2 5 2 2" xfId="2025"/>
    <cellStyle name="Calculation 2 3 2 2 5 2 3" xfId="2026"/>
    <cellStyle name="Calculation 2 3 2 2 5 3" xfId="2027"/>
    <cellStyle name="Calculation 2 3 2 2 5 3 2" xfId="2028"/>
    <cellStyle name="Calculation 2 3 2 2 5 3 3" xfId="2029"/>
    <cellStyle name="Calculation 2 3 2 2 5 4" xfId="2030"/>
    <cellStyle name="Calculation 2 3 2 2 5 4 2" xfId="2031"/>
    <cellStyle name="Calculation 2 3 2 2 5 4 3" xfId="2032"/>
    <cellStyle name="Calculation 2 3 2 2 5 5" xfId="2033"/>
    <cellStyle name="Calculation 2 3 2 2 5 5 2" xfId="2034"/>
    <cellStyle name="Calculation 2 3 2 2 5 5 3" xfId="2035"/>
    <cellStyle name="Calculation 2 3 2 2 5 6" xfId="2036"/>
    <cellStyle name="Calculation 2 3 2 2 5 6 2" xfId="2037"/>
    <cellStyle name="Calculation 2 3 2 2 5 6 3" xfId="2038"/>
    <cellStyle name="Calculation 2 3 2 2 5 7" xfId="2039"/>
    <cellStyle name="Calculation 2 3 2 2 5 8" xfId="2040"/>
    <cellStyle name="Calculation 2 3 2 2 5 9" xfId="2041"/>
    <cellStyle name="Calculation 2 3 2 2 6" xfId="2042"/>
    <cellStyle name="Calculation 2 3 2 2 6 2" xfId="2043"/>
    <cellStyle name="Calculation 2 3 2 2 6 2 2" xfId="2044"/>
    <cellStyle name="Calculation 2 3 2 2 6 2 3" xfId="2045"/>
    <cellStyle name="Calculation 2 3 2 2 6 3" xfId="2046"/>
    <cellStyle name="Calculation 2 3 2 2 6 3 2" xfId="2047"/>
    <cellStyle name="Calculation 2 3 2 2 6 3 3" xfId="2048"/>
    <cellStyle name="Calculation 2 3 2 2 6 4" xfId="2049"/>
    <cellStyle name="Calculation 2 3 2 2 6 4 2" xfId="2050"/>
    <cellStyle name="Calculation 2 3 2 2 6 4 3" xfId="2051"/>
    <cellStyle name="Calculation 2 3 2 2 6 5" xfId="2052"/>
    <cellStyle name="Calculation 2 3 2 2 6 5 2" xfId="2053"/>
    <cellStyle name="Calculation 2 3 2 2 6 5 3" xfId="2054"/>
    <cellStyle name="Calculation 2 3 2 2 6 6" xfId="2055"/>
    <cellStyle name="Calculation 2 3 2 2 6 6 2" xfId="2056"/>
    <cellStyle name="Calculation 2 3 2 2 6 6 3" xfId="2057"/>
    <cellStyle name="Calculation 2 3 2 2 6 7" xfId="2058"/>
    <cellStyle name="Calculation 2 3 2 2 6 8" xfId="2059"/>
    <cellStyle name="Calculation 2 3 2 2 6 9" xfId="2060"/>
    <cellStyle name="Calculation 2 3 2 2 7" xfId="2061"/>
    <cellStyle name="Calculation 2 3 2 2 7 2" xfId="2062"/>
    <cellStyle name="Calculation 2 3 2 2 7 2 2" xfId="2063"/>
    <cellStyle name="Calculation 2 3 2 2 7 2 3" xfId="2064"/>
    <cellStyle name="Calculation 2 3 2 2 7 3" xfId="2065"/>
    <cellStyle name="Calculation 2 3 2 2 7 3 2" xfId="2066"/>
    <cellStyle name="Calculation 2 3 2 2 7 3 3" xfId="2067"/>
    <cellStyle name="Calculation 2 3 2 2 7 4" xfId="2068"/>
    <cellStyle name="Calculation 2 3 2 2 7 4 2" xfId="2069"/>
    <cellStyle name="Calculation 2 3 2 2 7 4 3" xfId="2070"/>
    <cellStyle name="Calculation 2 3 2 2 7 5" xfId="2071"/>
    <cellStyle name="Calculation 2 3 2 2 7 5 2" xfId="2072"/>
    <cellStyle name="Calculation 2 3 2 2 7 5 3" xfId="2073"/>
    <cellStyle name="Calculation 2 3 2 2 7 6" xfId="2074"/>
    <cellStyle name="Calculation 2 3 2 2 7 6 2" xfId="2075"/>
    <cellStyle name="Calculation 2 3 2 2 7 6 3" xfId="2076"/>
    <cellStyle name="Calculation 2 3 2 2 7 7" xfId="2077"/>
    <cellStyle name="Calculation 2 3 2 2 7 8" xfId="2078"/>
    <cellStyle name="Calculation 2 3 2 2 7 9" xfId="2079"/>
    <cellStyle name="Calculation 2 3 2 2 8" xfId="2080"/>
    <cellStyle name="Calculation 2 3 2 2 8 2" xfId="2081"/>
    <cellStyle name="Calculation 2 3 2 2 8 2 2" xfId="2082"/>
    <cellStyle name="Calculation 2 3 2 2 8 2 3" xfId="2083"/>
    <cellStyle name="Calculation 2 3 2 2 8 3" xfId="2084"/>
    <cellStyle name="Calculation 2 3 2 2 8 3 2" xfId="2085"/>
    <cellStyle name="Calculation 2 3 2 2 8 3 3" xfId="2086"/>
    <cellStyle name="Calculation 2 3 2 2 8 4" xfId="2087"/>
    <cellStyle name="Calculation 2 3 2 2 8 4 2" xfId="2088"/>
    <cellStyle name="Calculation 2 3 2 2 8 4 3" xfId="2089"/>
    <cellStyle name="Calculation 2 3 2 2 8 5" xfId="2090"/>
    <cellStyle name="Calculation 2 3 2 2 8 5 2" xfId="2091"/>
    <cellStyle name="Calculation 2 3 2 2 8 5 3" xfId="2092"/>
    <cellStyle name="Calculation 2 3 2 2 8 6" xfId="2093"/>
    <cellStyle name="Calculation 2 3 2 2 8 6 2" xfId="2094"/>
    <cellStyle name="Calculation 2 3 2 2 8 6 3" xfId="2095"/>
    <cellStyle name="Calculation 2 3 2 2 8 7" xfId="2096"/>
    <cellStyle name="Calculation 2 3 2 2 8 8" xfId="2097"/>
    <cellStyle name="Calculation 2 3 2 2 8 9" xfId="2098"/>
    <cellStyle name="Calculation 2 3 2 2 9" xfId="2099"/>
    <cellStyle name="Calculation 2 3 2 2 9 2" xfId="2100"/>
    <cellStyle name="Calculation 2 3 2 2 9 2 2" xfId="2101"/>
    <cellStyle name="Calculation 2 3 2 2 9 2 3" xfId="2102"/>
    <cellStyle name="Calculation 2 3 2 2 9 3" xfId="2103"/>
    <cellStyle name="Calculation 2 3 2 2 9 3 2" xfId="2104"/>
    <cellStyle name="Calculation 2 3 2 2 9 3 3" xfId="2105"/>
    <cellStyle name="Calculation 2 3 2 2 9 4" xfId="2106"/>
    <cellStyle name="Calculation 2 3 2 2 9 4 2" xfId="2107"/>
    <cellStyle name="Calculation 2 3 2 2 9 4 3" xfId="2108"/>
    <cellStyle name="Calculation 2 3 2 2 9 5" xfId="2109"/>
    <cellStyle name="Calculation 2 3 2 2 9 5 2" xfId="2110"/>
    <cellStyle name="Calculation 2 3 2 2 9 5 3" xfId="2111"/>
    <cellStyle name="Calculation 2 3 2 2 9 6" xfId="2112"/>
    <cellStyle name="Calculation 2 3 2 2 9 6 2" xfId="2113"/>
    <cellStyle name="Calculation 2 3 2 2 9 6 3" xfId="2114"/>
    <cellStyle name="Calculation 2 3 2 2 9 7" xfId="2115"/>
    <cellStyle name="Calculation 2 3 2 2 9 8" xfId="2116"/>
    <cellStyle name="Calculation 2 3 2 3" xfId="2117"/>
    <cellStyle name="Calculation 2 3 2 3 10" xfId="2118"/>
    <cellStyle name="Calculation 2 3 2 3 11" xfId="2119"/>
    <cellStyle name="Calculation 2 3 2 3 2" xfId="2120"/>
    <cellStyle name="Calculation 2 3 2 3 2 2" xfId="2121"/>
    <cellStyle name="Calculation 2 3 2 3 2 3" xfId="2122"/>
    <cellStyle name="Calculation 2 3 2 3 2 4" xfId="2123"/>
    <cellStyle name="Calculation 2 3 2 3 3" xfId="2124"/>
    <cellStyle name="Calculation 2 3 2 3 3 2" xfId="2125"/>
    <cellStyle name="Calculation 2 3 2 3 3 3" xfId="2126"/>
    <cellStyle name="Calculation 2 3 2 3 3 4" xfId="2127"/>
    <cellStyle name="Calculation 2 3 2 3 4" xfId="2128"/>
    <cellStyle name="Calculation 2 3 2 3 4 2" xfId="2129"/>
    <cellStyle name="Calculation 2 3 2 3 4 3" xfId="2130"/>
    <cellStyle name="Calculation 2 3 2 3 4 4" xfId="2131"/>
    <cellStyle name="Calculation 2 3 2 3 5" xfId="2132"/>
    <cellStyle name="Calculation 2 3 2 3 5 2" xfId="2133"/>
    <cellStyle name="Calculation 2 3 2 3 5 3" xfId="2134"/>
    <cellStyle name="Calculation 2 3 2 3 5 4" xfId="2135"/>
    <cellStyle name="Calculation 2 3 2 3 6" xfId="2136"/>
    <cellStyle name="Calculation 2 3 2 3 6 2" xfId="2137"/>
    <cellStyle name="Calculation 2 3 2 3 6 3" xfId="2138"/>
    <cellStyle name="Calculation 2 3 2 3 6 4" xfId="2139"/>
    <cellStyle name="Calculation 2 3 2 3 7" xfId="2140"/>
    <cellStyle name="Calculation 2 3 2 3 8" xfId="2141"/>
    <cellStyle name="Calculation 2 3 2 3 9" xfId="2142"/>
    <cellStyle name="Calculation 2 3 2 4" xfId="2143"/>
    <cellStyle name="Calculation 2 3 2 4 10" xfId="2144"/>
    <cellStyle name="Calculation 2 3 2 4 2" xfId="2145"/>
    <cellStyle name="Calculation 2 3 2 4 2 2" xfId="2146"/>
    <cellStyle name="Calculation 2 3 2 4 2 3" xfId="2147"/>
    <cellStyle name="Calculation 2 3 2 4 2 4" xfId="2148"/>
    <cellStyle name="Calculation 2 3 2 4 3" xfId="2149"/>
    <cellStyle name="Calculation 2 3 2 4 3 2" xfId="2150"/>
    <cellStyle name="Calculation 2 3 2 4 3 3" xfId="2151"/>
    <cellStyle name="Calculation 2 3 2 4 3 4" xfId="2152"/>
    <cellStyle name="Calculation 2 3 2 4 4" xfId="2153"/>
    <cellStyle name="Calculation 2 3 2 4 4 2" xfId="2154"/>
    <cellStyle name="Calculation 2 3 2 4 4 3" xfId="2155"/>
    <cellStyle name="Calculation 2 3 2 4 4 4" xfId="2156"/>
    <cellStyle name="Calculation 2 3 2 4 5" xfId="2157"/>
    <cellStyle name="Calculation 2 3 2 4 5 2" xfId="2158"/>
    <cellStyle name="Calculation 2 3 2 4 5 3" xfId="2159"/>
    <cellStyle name="Calculation 2 3 2 4 5 4" xfId="2160"/>
    <cellStyle name="Calculation 2 3 2 4 6" xfId="2161"/>
    <cellStyle name="Calculation 2 3 2 4 6 2" xfId="2162"/>
    <cellStyle name="Calculation 2 3 2 4 6 3" xfId="2163"/>
    <cellStyle name="Calculation 2 3 2 4 6 4" xfId="2164"/>
    <cellStyle name="Calculation 2 3 2 4 7" xfId="2165"/>
    <cellStyle name="Calculation 2 3 2 4 8" xfId="2166"/>
    <cellStyle name="Calculation 2 3 2 4 9" xfId="2167"/>
    <cellStyle name="Calculation 2 3 2 5" xfId="2168"/>
    <cellStyle name="Calculation 2 3 2 5 2" xfId="2169"/>
    <cellStyle name="Calculation 2 3 2 5 2 2" xfId="2170"/>
    <cellStyle name="Calculation 2 3 2 5 2 3" xfId="2171"/>
    <cellStyle name="Calculation 2 3 2 5 3" xfId="2172"/>
    <cellStyle name="Calculation 2 3 2 5 3 2" xfId="2173"/>
    <cellStyle name="Calculation 2 3 2 5 3 3" xfId="2174"/>
    <cellStyle name="Calculation 2 3 2 5 4" xfId="2175"/>
    <cellStyle name="Calculation 2 3 2 5 4 2" xfId="2176"/>
    <cellStyle name="Calculation 2 3 2 5 4 3" xfId="2177"/>
    <cellStyle name="Calculation 2 3 2 5 5" xfId="2178"/>
    <cellStyle name="Calculation 2 3 2 5 5 2" xfId="2179"/>
    <cellStyle name="Calculation 2 3 2 5 5 3" xfId="2180"/>
    <cellStyle name="Calculation 2 3 2 5 6" xfId="2181"/>
    <cellStyle name="Calculation 2 3 2 5 6 2" xfId="2182"/>
    <cellStyle name="Calculation 2 3 2 5 6 3" xfId="2183"/>
    <cellStyle name="Calculation 2 3 2 5 7" xfId="2184"/>
    <cellStyle name="Calculation 2 3 2 5 8" xfId="2185"/>
    <cellStyle name="Calculation 2 3 2 5 9" xfId="2186"/>
    <cellStyle name="Calculation 2 3 2 6" xfId="2187"/>
    <cellStyle name="Calculation 2 3 2 6 2" xfId="2188"/>
    <cellStyle name="Calculation 2 3 2 6 2 2" xfId="2189"/>
    <cellStyle name="Calculation 2 3 2 6 2 3" xfId="2190"/>
    <cellStyle name="Calculation 2 3 2 6 3" xfId="2191"/>
    <cellStyle name="Calculation 2 3 2 6 3 2" xfId="2192"/>
    <cellStyle name="Calculation 2 3 2 6 3 3" xfId="2193"/>
    <cellStyle name="Calculation 2 3 2 6 4" xfId="2194"/>
    <cellStyle name="Calculation 2 3 2 6 4 2" xfId="2195"/>
    <cellStyle name="Calculation 2 3 2 6 4 3" xfId="2196"/>
    <cellStyle name="Calculation 2 3 2 6 5" xfId="2197"/>
    <cellStyle name="Calculation 2 3 2 6 5 2" xfId="2198"/>
    <cellStyle name="Calculation 2 3 2 6 5 3" xfId="2199"/>
    <cellStyle name="Calculation 2 3 2 6 6" xfId="2200"/>
    <cellStyle name="Calculation 2 3 2 6 6 2" xfId="2201"/>
    <cellStyle name="Calculation 2 3 2 6 6 3" xfId="2202"/>
    <cellStyle name="Calculation 2 3 2 6 7" xfId="2203"/>
    <cellStyle name="Calculation 2 3 2 6 8" xfId="2204"/>
    <cellStyle name="Calculation 2 3 2 6 9" xfId="2205"/>
    <cellStyle name="Calculation 2 3 2 7" xfId="2206"/>
    <cellStyle name="Calculation 2 3 2 7 2" xfId="2207"/>
    <cellStyle name="Calculation 2 3 2 7 2 2" xfId="2208"/>
    <cellStyle name="Calculation 2 3 2 7 2 3" xfId="2209"/>
    <cellStyle name="Calculation 2 3 2 7 3" xfId="2210"/>
    <cellStyle name="Calculation 2 3 2 7 3 2" xfId="2211"/>
    <cellStyle name="Calculation 2 3 2 7 3 3" xfId="2212"/>
    <cellStyle name="Calculation 2 3 2 7 4" xfId="2213"/>
    <cellStyle name="Calculation 2 3 2 7 4 2" xfId="2214"/>
    <cellStyle name="Calculation 2 3 2 7 4 3" xfId="2215"/>
    <cellStyle name="Calculation 2 3 2 7 5" xfId="2216"/>
    <cellStyle name="Calculation 2 3 2 7 5 2" xfId="2217"/>
    <cellStyle name="Calculation 2 3 2 7 5 3" xfId="2218"/>
    <cellStyle name="Calculation 2 3 2 7 6" xfId="2219"/>
    <cellStyle name="Calculation 2 3 2 7 6 2" xfId="2220"/>
    <cellStyle name="Calculation 2 3 2 7 6 3" xfId="2221"/>
    <cellStyle name="Calculation 2 3 2 7 7" xfId="2222"/>
    <cellStyle name="Calculation 2 3 2 7 8" xfId="2223"/>
    <cellStyle name="Calculation 2 3 2 7 9" xfId="2224"/>
    <cellStyle name="Calculation 2 3 2 8" xfId="2225"/>
    <cellStyle name="Calculation 2 3 2 8 2" xfId="2226"/>
    <cellStyle name="Calculation 2 3 2 8 2 2" xfId="2227"/>
    <cellStyle name="Calculation 2 3 2 8 2 3" xfId="2228"/>
    <cellStyle name="Calculation 2 3 2 8 3" xfId="2229"/>
    <cellStyle name="Calculation 2 3 2 8 3 2" xfId="2230"/>
    <cellStyle name="Calculation 2 3 2 8 3 3" xfId="2231"/>
    <cellStyle name="Calculation 2 3 2 8 4" xfId="2232"/>
    <cellStyle name="Calculation 2 3 2 8 4 2" xfId="2233"/>
    <cellStyle name="Calculation 2 3 2 8 4 3" xfId="2234"/>
    <cellStyle name="Calculation 2 3 2 8 5" xfId="2235"/>
    <cellStyle name="Calculation 2 3 2 8 5 2" xfId="2236"/>
    <cellStyle name="Calculation 2 3 2 8 5 3" xfId="2237"/>
    <cellStyle name="Calculation 2 3 2 8 6" xfId="2238"/>
    <cellStyle name="Calculation 2 3 2 8 6 2" xfId="2239"/>
    <cellStyle name="Calculation 2 3 2 8 6 3" xfId="2240"/>
    <cellStyle name="Calculation 2 3 2 8 7" xfId="2241"/>
    <cellStyle name="Calculation 2 3 2 8 8" xfId="2242"/>
    <cellStyle name="Calculation 2 3 2 8 9" xfId="2243"/>
    <cellStyle name="Calculation 2 3 2 9" xfId="2244"/>
    <cellStyle name="Calculation 2 3 2 9 2" xfId="2245"/>
    <cellStyle name="Calculation 2 3 2 9 2 2" xfId="2246"/>
    <cellStyle name="Calculation 2 3 2 9 2 3" xfId="2247"/>
    <cellStyle name="Calculation 2 3 2 9 3" xfId="2248"/>
    <cellStyle name="Calculation 2 3 2 9 3 2" xfId="2249"/>
    <cellStyle name="Calculation 2 3 2 9 3 3" xfId="2250"/>
    <cellStyle name="Calculation 2 3 2 9 4" xfId="2251"/>
    <cellStyle name="Calculation 2 3 2 9 4 2" xfId="2252"/>
    <cellStyle name="Calculation 2 3 2 9 4 3" xfId="2253"/>
    <cellStyle name="Calculation 2 3 2 9 5" xfId="2254"/>
    <cellStyle name="Calculation 2 3 2 9 5 2" xfId="2255"/>
    <cellStyle name="Calculation 2 3 2 9 5 3" xfId="2256"/>
    <cellStyle name="Calculation 2 3 2 9 6" xfId="2257"/>
    <cellStyle name="Calculation 2 3 2 9 6 2" xfId="2258"/>
    <cellStyle name="Calculation 2 3 2 9 6 3" xfId="2259"/>
    <cellStyle name="Calculation 2 3 2 9 7" xfId="2260"/>
    <cellStyle name="Calculation 2 3 2 9 8" xfId="2261"/>
    <cellStyle name="Calculation 2 3 2 9 9" xfId="2262"/>
    <cellStyle name="Calculation 2 3 20" xfId="2263"/>
    <cellStyle name="Calculation 2 3 21" xfId="2264"/>
    <cellStyle name="Calculation 2 3 3" xfId="2265"/>
    <cellStyle name="Calculation 2 3 3 10" xfId="2266"/>
    <cellStyle name="Calculation 2 3 3 10 2" xfId="2267"/>
    <cellStyle name="Calculation 2 3 3 10 2 2" xfId="2268"/>
    <cellStyle name="Calculation 2 3 3 10 2 3" xfId="2269"/>
    <cellStyle name="Calculation 2 3 3 10 3" xfId="2270"/>
    <cellStyle name="Calculation 2 3 3 10 3 2" xfId="2271"/>
    <cellStyle name="Calculation 2 3 3 10 3 3" xfId="2272"/>
    <cellStyle name="Calculation 2 3 3 10 4" xfId="2273"/>
    <cellStyle name="Calculation 2 3 3 10 4 2" xfId="2274"/>
    <cellStyle name="Calculation 2 3 3 10 4 3" xfId="2275"/>
    <cellStyle name="Calculation 2 3 3 10 5" xfId="2276"/>
    <cellStyle name="Calculation 2 3 3 10 5 2" xfId="2277"/>
    <cellStyle name="Calculation 2 3 3 10 5 3" xfId="2278"/>
    <cellStyle name="Calculation 2 3 3 10 6" xfId="2279"/>
    <cellStyle name="Calculation 2 3 3 10 6 2" xfId="2280"/>
    <cellStyle name="Calculation 2 3 3 10 6 3" xfId="2281"/>
    <cellStyle name="Calculation 2 3 3 10 7" xfId="2282"/>
    <cellStyle name="Calculation 2 3 3 10 8" xfId="2283"/>
    <cellStyle name="Calculation 2 3 3 10 9" xfId="2284"/>
    <cellStyle name="Calculation 2 3 3 11" xfId="2285"/>
    <cellStyle name="Calculation 2 3 3 11 2" xfId="2286"/>
    <cellStyle name="Calculation 2 3 3 11 2 2" xfId="2287"/>
    <cellStyle name="Calculation 2 3 3 11 2 3" xfId="2288"/>
    <cellStyle name="Calculation 2 3 3 11 3" xfId="2289"/>
    <cellStyle name="Calculation 2 3 3 11 3 2" xfId="2290"/>
    <cellStyle name="Calculation 2 3 3 11 3 3" xfId="2291"/>
    <cellStyle name="Calculation 2 3 3 11 4" xfId="2292"/>
    <cellStyle name="Calculation 2 3 3 11 4 2" xfId="2293"/>
    <cellStyle name="Calculation 2 3 3 11 4 3" xfId="2294"/>
    <cellStyle name="Calculation 2 3 3 11 5" xfId="2295"/>
    <cellStyle name="Calculation 2 3 3 11 5 2" xfId="2296"/>
    <cellStyle name="Calculation 2 3 3 11 5 3" xfId="2297"/>
    <cellStyle name="Calculation 2 3 3 11 6" xfId="2298"/>
    <cellStyle name="Calculation 2 3 3 11 6 2" xfId="2299"/>
    <cellStyle name="Calculation 2 3 3 11 6 3" xfId="2300"/>
    <cellStyle name="Calculation 2 3 3 11 7" xfId="2301"/>
    <cellStyle name="Calculation 2 3 3 11 8" xfId="2302"/>
    <cellStyle name="Calculation 2 3 3 11 9" xfId="2303"/>
    <cellStyle name="Calculation 2 3 3 12" xfId="2304"/>
    <cellStyle name="Calculation 2 3 3 12 2" xfId="2305"/>
    <cellStyle name="Calculation 2 3 3 12 2 2" xfId="2306"/>
    <cellStyle name="Calculation 2 3 3 12 2 3" xfId="2307"/>
    <cellStyle name="Calculation 2 3 3 12 3" xfId="2308"/>
    <cellStyle name="Calculation 2 3 3 12 3 2" xfId="2309"/>
    <cellStyle name="Calculation 2 3 3 12 3 3" xfId="2310"/>
    <cellStyle name="Calculation 2 3 3 12 4" xfId="2311"/>
    <cellStyle name="Calculation 2 3 3 12 4 2" xfId="2312"/>
    <cellStyle name="Calculation 2 3 3 12 4 3" xfId="2313"/>
    <cellStyle name="Calculation 2 3 3 12 5" xfId="2314"/>
    <cellStyle name="Calculation 2 3 3 12 5 2" xfId="2315"/>
    <cellStyle name="Calculation 2 3 3 12 5 3" xfId="2316"/>
    <cellStyle name="Calculation 2 3 3 12 6" xfId="2317"/>
    <cellStyle name="Calculation 2 3 3 12 6 2" xfId="2318"/>
    <cellStyle name="Calculation 2 3 3 12 6 3" xfId="2319"/>
    <cellStyle name="Calculation 2 3 3 12 7" xfId="2320"/>
    <cellStyle name="Calculation 2 3 3 12 8" xfId="2321"/>
    <cellStyle name="Calculation 2 3 3 12 9" xfId="2322"/>
    <cellStyle name="Calculation 2 3 3 13" xfId="2323"/>
    <cellStyle name="Calculation 2 3 3 13 2" xfId="2324"/>
    <cellStyle name="Calculation 2 3 3 13 2 2" xfId="2325"/>
    <cellStyle name="Calculation 2 3 3 13 2 3" xfId="2326"/>
    <cellStyle name="Calculation 2 3 3 13 3" xfId="2327"/>
    <cellStyle name="Calculation 2 3 3 13 3 2" xfId="2328"/>
    <cellStyle name="Calculation 2 3 3 13 3 3" xfId="2329"/>
    <cellStyle name="Calculation 2 3 3 13 4" xfId="2330"/>
    <cellStyle name="Calculation 2 3 3 13 4 2" xfId="2331"/>
    <cellStyle name="Calculation 2 3 3 13 4 3" xfId="2332"/>
    <cellStyle name="Calculation 2 3 3 13 5" xfId="2333"/>
    <cellStyle name="Calculation 2 3 3 13 5 2" xfId="2334"/>
    <cellStyle name="Calculation 2 3 3 13 5 3" xfId="2335"/>
    <cellStyle name="Calculation 2 3 3 13 6" xfId="2336"/>
    <cellStyle name="Calculation 2 3 3 13 6 2" xfId="2337"/>
    <cellStyle name="Calculation 2 3 3 13 6 3" xfId="2338"/>
    <cellStyle name="Calculation 2 3 3 13 7" xfId="2339"/>
    <cellStyle name="Calculation 2 3 3 13 8" xfId="2340"/>
    <cellStyle name="Calculation 2 3 3 13 9" xfId="2341"/>
    <cellStyle name="Calculation 2 3 3 14" xfId="2342"/>
    <cellStyle name="Calculation 2 3 3 15" xfId="2343"/>
    <cellStyle name="Calculation 2 3 3 16" xfId="2344"/>
    <cellStyle name="Calculation 2 3 3 17" xfId="2345"/>
    <cellStyle name="Calculation 2 3 3 18" xfId="2346"/>
    <cellStyle name="Calculation 2 3 3 19" xfId="2347"/>
    <cellStyle name="Calculation 2 3 3 2" xfId="2348"/>
    <cellStyle name="Calculation 2 3 3 2 10" xfId="2349"/>
    <cellStyle name="Calculation 2 3 3 2 10 2" xfId="2350"/>
    <cellStyle name="Calculation 2 3 3 2 10 2 2" xfId="2351"/>
    <cellStyle name="Calculation 2 3 3 2 10 2 3" xfId="2352"/>
    <cellStyle name="Calculation 2 3 3 2 10 3" xfId="2353"/>
    <cellStyle name="Calculation 2 3 3 2 10 3 2" xfId="2354"/>
    <cellStyle name="Calculation 2 3 3 2 10 3 3" xfId="2355"/>
    <cellStyle name="Calculation 2 3 3 2 10 4" xfId="2356"/>
    <cellStyle name="Calculation 2 3 3 2 10 4 2" xfId="2357"/>
    <cellStyle name="Calculation 2 3 3 2 10 4 3" xfId="2358"/>
    <cellStyle name="Calculation 2 3 3 2 10 5" xfId="2359"/>
    <cellStyle name="Calculation 2 3 3 2 10 5 2" xfId="2360"/>
    <cellStyle name="Calculation 2 3 3 2 10 5 3" xfId="2361"/>
    <cellStyle name="Calculation 2 3 3 2 10 6" xfId="2362"/>
    <cellStyle name="Calculation 2 3 3 2 10 6 2" xfId="2363"/>
    <cellStyle name="Calculation 2 3 3 2 10 6 3" xfId="2364"/>
    <cellStyle name="Calculation 2 3 3 2 10 7" xfId="2365"/>
    <cellStyle name="Calculation 2 3 3 2 10 8" xfId="2366"/>
    <cellStyle name="Calculation 2 3 3 2 11" xfId="2367"/>
    <cellStyle name="Calculation 2 3 3 2 11 2" xfId="2368"/>
    <cellStyle name="Calculation 2 3 3 2 11 2 2" xfId="2369"/>
    <cellStyle name="Calculation 2 3 3 2 11 2 3" xfId="2370"/>
    <cellStyle name="Calculation 2 3 3 2 11 3" xfId="2371"/>
    <cellStyle name="Calculation 2 3 3 2 11 3 2" xfId="2372"/>
    <cellStyle name="Calculation 2 3 3 2 11 3 3" xfId="2373"/>
    <cellStyle name="Calculation 2 3 3 2 11 4" xfId="2374"/>
    <cellStyle name="Calculation 2 3 3 2 11 4 2" xfId="2375"/>
    <cellStyle name="Calculation 2 3 3 2 11 4 3" xfId="2376"/>
    <cellStyle name="Calculation 2 3 3 2 11 5" xfId="2377"/>
    <cellStyle name="Calculation 2 3 3 2 11 5 2" xfId="2378"/>
    <cellStyle name="Calculation 2 3 3 2 11 5 3" xfId="2379"/>
    <cellStyle name="Calculation 2 3 3 2 11 6" xfId="2380"/>
    <cellStyle name="Calculation 2 3 3 2 11 6 2" xfId="2381"/>
    <cellStyle name="Calculation 2 3 3 2 11 6 3" xfId="2382"/>
    <cellStyle name="Calculation 2 3 3 2 11 7" xfId="2383"/>
    <cellStyle name="Calculation 2 3 3 2 11 8" xfId="2384"/>
    <cellStyle name="Calculation 2 3 3 2 12" xfId="2385"/>
    <cellStyle name="Calculation 2 3 3 2 12 2" xfId="2386"/>
    <cellStyle name="Calculation 2 3 3 2 12 2 2" xfId="2387"/>
    <cellStyle name="Calculation 2 3 3 2 12 2 3" xfId="2388"/>
    <cellStyle name="Calculation 2 3 3 2 12 3" xfId="2389"/>
    <cellStyle name="Calculation 2 3 3 2 12 3 2" xfId="2390"/>
    <cellStyle name="Calculation 2 3 3 2 12 3 3" xfId="2391"/>
    <cellStyle name="Calculation 2 3 3 2 12 4" xfId="2392"/>
    <cellStyle name="Calculation 2 3 3 2 12 4 2" xfId="2393"/>
    <cellStyle name="Calculation 2 3 3 2 12 4 3" xfId="2394"/>
    <cellStyle name="Calculation 2 3 3 2 12 5" xfId="2395"/>
    <cellStyle name="Calculation 2 3 3 2 12 5 2" xfId="2396"/>
    <cellStyle name="Calculation 2 3 3 2 12 5 3" xfId="2397"/>
    <cellStyle name="Calculation 2 3 3 2 12 6" xfId="2398"/>
    <cellStyle name="Calculation 2 3 3 2 12 6 2" xfId="2399"/>
    <cellStyle name="Calculation 2 3 3 2 12 6 3" xfId="2400"/>
    <cellStyle name="Calculation 2 3 3 2 12 7" xfId="2401"/>
    <cellStyle name="Calculation 2 3 3 2 12 8" xfId="2402"/>
    <cellStyle name="Calculation 2 3 3 2 13" xfId="2403"/>
    <cellStyle name="Calculation 2 3 3 2 13 2" xfId="2404"/>
    <cellStyle name="Calculation 2 3 3 2 13 2 2" xfId="2405"/>
    <cellStyle name="Calculation 2 3 3 2 13 2 3" xfId="2406"/>
    <cellStyle name="Calculation 2 3 3 2 13 3" xfId="2407"/>
    <cellStyle name="Calculation 2 3 3 2 13 3 2" xfId="2408"/>
    <cellStyle name="Calculation 2 3 3 2 13 3 3" xfId="2409"/>
    <cellStyle name="Calculation 2 3 3 2 13 4" xfId="2410"/>
    <cellStyle name="Calculation 2 3 3 2 13 4 2" xfId="2411"/>
    <cellStyle name="Calculation 2 3 3 2 13 4 3" xfId="2412"/>
    <cellStyle name="Calculation 2 3 3 2 13 5" xfId="2413"/>
    <cellStyle name="Calculation 2 3 3 2 13 5 2" xfId="2414"/>
    <cellStyle name="Calculation 2 3 3 2 13 5 3" xfId="2415"/>
    <cellStyle name="Calculation 2 3 3 2 13 6" xfId="2416"/>
    <cellStyle name="Calculation 2 3 3 2 13 6 2" xfId="2417"/>
    <cellStyle name="Calculation 2 3 3 2 13 6 3" xfId="2418"/>
    <cellStyle name="Calculation 2 3 3 2 13 7" xfId="2419"/>
    <cellStyle name="Calculation 2 3 3 2 13 8" xfId="2420"/>
    <cellStyle name="Calculation 2 3 3 2 14" xfId="2421"/>
    <cellStyle name="Calculation 2 3 3 2 14 2" xfId="2422"/>
    <cellStyle name="Calculation 2 3 3 2 14 2 2" xfId="2423"/>
    <cellStyle name="Calculation 2 3 3 2 14 2 3" xfId="2424"/>
    <cellStyle name="Calculation 2 3 3 2 14 3" xfId="2425"/>
    <cellStyle name="Calculation 2 3 3 2 14 3 2" xfId="2426"/>
    <cellStyle name="Calculation 2 3 3 2 14 3 3" xfId="2427"/>
    <cellStyle name="Calculation 2 3 3 2 14 4" xfId="2428"/>
    <cellStyle name="Calculation 2 3 3 2 14 4 2" xfId="2429"/>
    <cellStyle name="Calculation 2 3 3 2 14 4 3" xfId="2430"/>
    <cellStyle name="Calculation 2 3 3 2 14 5" xfId="2431"/>
    <cellStyle name="Calculation 2 3 3 2 14 5 2" xfId="2432"/>
    <cellStyle name="Calculation 2 3 3 2 14 5 3" xfId="2433"/>
    <cellStyle name="Calculation 2 3 3 2 14 6" xfId="2434"/>
    <cellStyle name="Calculation 2 3 3 2 14 6 2" xfId="2435"/>
    <cellStyle name="Calculation 2 3 3 2 14 6 3" xfId="2436"/>
    <cellStyle name="Calculation 2 3 3 2 14 7" xfId="2437"/>
    <cellStyle name="Calculation 2 3 3 2 14 8" xfId="2438"/>
    <cellStyle name="Calculation 2 3 3 2 15" xfId="2439"/>
    <cellStyle name="Calculation 2 3 3 2 15 2" xfId="2440"/>
    <cellStyle name="Calculation 2 3 3 2 15 3" xfId="2441"/>
    <cellStyle name="Calculation 2 3 3 2 16" xfId="2442"/>
    <cellStyle name="Calculation 2 3 3 2 2" xfId="2443"/>
    <cellStyle name="Calculation 2 3 3 2 2 2" xfId="2444"/>
    <cellStyle name="Calculation 2 3 3 2 2 2 2" xfId="2445"/>
    <cellStyle name="Calculation 2 3 3 2 2 2 3" xfId="2446"/>
    <cellStyle name="Calculation 2 3 3 2 2 3" xfId="2447"/>
    <cellStyle name="Calculation 2 3 3 2 2 3 2" xfId="2448"/>
    <cellStyle name="Calculation 2 3 3 2 2 3 3" xfId="2449"/>
    <cellStyle name="Calculation 2 3 3 2 2 4" xfId="2450"/>
    <cellStyle name="Calculation 2 3 3 2 2 4 2" xfId="2451"/>
    <cellStyle name="Calculation 2 3 3 2 2 4 3" xfId="2452"/>
    <cellStyle name="Calculation 2 3 3 2 2 5" xfId="2453"/>
    <cellStyle name="Calculation 2 3 3 2 2 5 2" xfId="2454"/>
    <cellStyle name="Calculation 2 3 3 2 2 5 3" xfId="2455"/>
    <cellStyle name="Calculation 2 3 3 2 2 6" xfId="2456"/>
    <cellStyle name="Calculation 2 3 3 2 2 6 2" xfId="2457"/>
    <cellStyle name="Calculation 2 3 3 2 2 6 3" xfId="2458"/>
    <cellStyle name="Calculation 2 3 3 2 2 7" xfId="2459"/>
    <cellStyle name="Calculation 2 3 3 2 2 8" xfId="2460"/>
    <cellStyle name="Calculation 2 3 3 2 2 9" xfId="2461"/>
    <cellStyle name="Calculation 2 3 3 2 3" xfId="2462"/>
    <cellStyle name="Calculation 2 3 3 2 3 2" xfId="2463"/>
    <cellStyle name="Calculation 2 3 3 2 3 2 2" xfId="2464"/>
    <cellStyle name="Calculation 2 3 3 2 3 2 3" xfId="2465"/>
    <cellStyle name="Calculation 2 3 3 2 3 3" xfId="2466"/>
    <cellStyle name="Calculation 2 3 3 2 3 3 2" xfId="2467"/>
    <cellStyle name="Calculation 2 3 3 2 3 3 3" xfId="2468"/>
    <cellStyle name="Calculation 2 3 3 2 3 4" xfId="2469"/>
    <cellStyle name="Calculation 2 3 3 2 3 4 2" xfId="2470"/>
    <cellStyle name="Calculation 2 3 3 2 3 4 3" xfId="2471"/>
    <cellStyle name="Calculation 2 3 3 2 3 5" xfId="2472"/>
    <cellStyle name="Calculation 2 3 3 2 3 5 2" xfId="2473"/>
    <cellStyle name="Calculation 2 3 3 2 3 5 3" xfId="2474"/>
    <cellStyle name="Calculation 2 3 3 2 3 6" xfId="2475"/>
    <cellStyle name="Calculation 2 3 3 2 3 6 2" xfId="2476"/>
    <cellStyle name="Calculation 2 3 3 2 3 6 3" xfId="2477"/>
    <cellStyle name="Calculation 2 3 3 2 3 7" xfId="2478"/>
    <cellStyle name="Calculation 2 3 3 2 3 8" xfId="2479"/>
    <cellStyle name="Calculation 2 3 3 2 3 9" xfId="2480"/>
    <cellStyle name="Calculation 2 3 3 2 4" xfId="2481"/>
    <cellStyle name="Calculation 2 3 3 2 4 2" xfId="2482"/>
    <cellStyle name="Calculation 2 3 3 2 4 2 2" xfId="2483"/>
    <cellStyle name="Calculation 2 3 3 2 4 2 3" xfId="2484"/>
    <cellStyle name="Calculation 2 3 3 2 4 3" xfId="2485"/>
    <cellStyle name="Calculation 2 3 3 2 4 3 2" xfId="2486"/>
    <cellStyle name="Calculation 2 3 3 2 4 3 3" xfId="2487"/>
    <cellStyle name="Calculation 2 3 3 2 4 4" xfId="2488"/>
    <cellStyle name="Calculation 2 3 3 2 4 4 2" xfId="2489"/>
    <cellStyle name="Calculation 2 3 3 2 4 4 3" xfId="2490"/>
    <cellStyle name="Calculation 2 3 3 2 4 5" xfId="2491"/>
    <cellStyle name="Calculation 2 3 3 2 4 5 2" xfId="2492"/>
    <cellStyle name="Calculation 2 3 3 2 4 5 3" xfId="2493"/>
    <cellStyle name="Calculation 2 3 3 2 4 6" xfId="2494"/>
    <cellStyle name="Calculation 2 3 3 2 4 6 2" xfId="2495"/>
    <cellStyle name="Calculation 2 3 3 2 4 6 3" xfId="2496"/>
    <cellStyle name="Calculation 2 3 3 2 4 7" xfId="2497"/>
    <cellStyle name="Calculation 2 3 3 2 4 8" xfId="2498"/>
    <cellStyle name="Calculation 2 3 3 2 4 9" xfId="2499"/>
    <cellStyle name="Calculation 2 3 3 2 5" xfId="2500"/>
    <cellStyle name="Calculation 2 3 3 2 5 2" xfId="2501"/>
    <cellStyle name="Calculation 2 3 3 2 5 2 2" xfId="2502"/>
    <cellStyle name="Calculation 2 3 3 2 5 2 3" xfId="2503"/>
    <cellStyle name="Calculation 2 3 3 2 5 3" xfId="2504"/>
    <cellStyle name="Calculation 2 3 3 2 5 3 2" xfId="2505"/>
    <cellStyle name="Calculation 2 3 3 2 5 3 3" xfId="2506"/>
    <cellStyle name="Calculation 2 3 3 2 5 4" xfId="2507"/>
    <cellStyle name="Calculation 2 3 3 2 5 4 2" xfId="2508"/>
    <cellStyle name="Calculation 2 3 3 2 5 4 3" xfId="2509"/>
    <cellStyle name="Calculation 2 3 3 2 5 5" xfId="2510"/>
    <cellStyle name="Calculation 2 3 3 2 5 5 2" xfId="2511"/>
    <cellStyle name="Calculation 2 3 3 2 5 5 3" xfId="2512"/>
    <cellStyle name="Calculation 2 3 3 2 5 6" xfId="2513"/>
    <cellStyle name="Calculation 2 3 3 2 5 6 2" xfId="2514"/>
    <cellStyle name="Calculation 2 3 3 2 5 6 3" xfId="2515"/>
    <cellStyle name="Calculation 2 3 3 2 5 7" xfId="2516"/>
    <cellStyle name="Calculation 2 3 3 2 5 8" xfId="2517"/>
    <cellStyle name="Calculation 2 3 3 2 5 9" xfId="2518"/>
    <cellStyle name="Calculation 2 3 3 2 6" xfId="2519"/>
    <cellStyle name="Calculation 2 3 3 2 6 2" xfId="2520"/>
    <cellStyle name="Calculation 2 3 3 2 6 2 2" xfId="2521"/>
    <cellStyle name="Calculation 2 3 3 2 6 2 3" xfId="2522"/>
    <cellStyle name="Calculation 2 3 3 2 6 3" xfId="2523"/>
    <cellStyle name="Calculation 2 3 3 2 6 3 2" xfId="2524"/>
    <cellStyle name="Calculation 2 3 3 2 6 3 3" xfId="2525"/>
    <cellStyle name="Calculation 2 3 3 2 6 4" xfId="2526"/>
    <cellStyle name="Calculation 2 3 3 2 6 4 2" xfId="2527"/>
    <cellStyle name="Calculation 2 3 3 2 6 4 3" xfId="2528"/>
    <cellStyle name="Calculation 2 3 3 2 6 5" xfId="2529"/>
    <cellStyle name="Calculation 2 3 3 2 6 5 2" xfId="2530"/>
    <cellStyle name="Calculation 2 3 3 2 6 5 3" xfId="2531"/>
    <cellStyle name="Calculation 2 3 3 2 6 6" xfId="2532"/>
    <cellStyle name="Calculation 2 3 3 2 6 6 2" xfId="2533"/>
    <cellStyle name="Calculation 2 3 3 2 6 6 3" xfId="2534"/>
    <cellStyle name="Calculation 2 3 3 2 6 7" xfId="2535"/>
    <cellStyle name="Calculation 2 3 3 2 6 8" xfId="2536"/>
    <cellStyle name="Calculation 2 3 3 2 6 9" xfId="2537"/>
    <cellStyle name="Calculation 2 3 3 2 7" xfId="2538"/>
    <cellStyle name="Calculation 2 3 3 2 7 2" xfId="2539"/>
    <cellStyle name="Calculation 2 3 3 2 7 2 2" xfId="2540"/>
    <cellStyle name="Calculation 2 3 3 2 7 2 3" xfId="2541"/>
    <cellStyle name="Calculation 2 3 3 2 7 3" xfId="2542"/>
    <cellStyle name="Calculation 2 3 3 2 7 3 2" xfId="2543"/>
    <cellStyle name="Calculation 2 3 3 2 7 3 3" xfId="2544"/>
    <cellStyle name="Calculation 2 3 3 2 7 4" xfId="2545"/>
    <cellStyle name="Calculation 2 3 3 2 7 4 2" xfId="2546"/>
    <cellStyle name="Calculation 2 3 3 2 7 4 3" xfId="2547"/>
    <cellStyle name="Calculation 2 3 3 2 7 5" xfId="2548"/>
    <cellStyle name="Calculation 2 3 3 2 7 5 2" xfId="2549"/>
    <cellStyle name="Calculation 2 3 3 2 7 5 3" xfId="2550"/>
    <cellStyle name="Calculation 2 3 3 2 7 6" xfId="2551"/>
    <cellStyle name="Calculation 2 3 3 2 7 6 2" xfId="2552"/>
    <cellStyle name="Calculation 2 3 3 2 7 6 3" xfId="2553"/>
    <cellStyle name="Calculation 2 3 3 2 7 7" xfId="2554"/>
    <cellStyle name="Calculation 2 3 3 2 7 8" xfId="2555"/>
    <cellStyle name="Calculation 2 3 3 2 7 9" xfId="2556"/>
    <cellStyle name="Calculation 2 3 3 2 8" xfId="2557"/>
    <cellStyle name="Calculation 2 3 3 2 8 2" xfId="2558"/>
    <cellStyle name="Calculation 2 3 3 2 8 2 2" xfId="2559"/>
    <cellStyle name="Calculation 2 3 3 2 8 2 3" xfId="2560"/>
    <cellStyle name="Calculation 2 3 3 2 8 3" xfId="2561"/>
    <cellStyle name="Calculation 2 3 3 2 8 3 2" xfId="2562"/>
    <cellStyle name="Calculation 2 3 3 2 8 3 3" xfId="2563"/>
    <cellStyle name="Calculation 2 3 3 2 8 4" xfId="2564"/>
    <cellStyle name="Calculation 2 3 3 2 8 4 2" xfId="2565"/>
    <cellStyle name="Calculation 2 3 3 2 8 4 3" xfId="2566"/>
    <cellStyle name="Calculation 2 3 3 2 8 5" xfId="2567"/>
    <cellStyle name="Calculation 2 3 3 2 8 5 2" xfId="2568"/>
    <cellStyle name="Calculation 2 3 3 2 8 5 3" xfId="2569"/>
    <cellStyle name="Calculation 2 3 3 2 8 6" xfId="2570"/>
    <cellStyle name="Calculation 2 3 3 2 8 6 2" xfId="2571"/>
    <cellStyle name="Calculation 2 3 3 2 8 6 3" xfId="2572"/>
    <cellStyle name="Calculation 2 3 3 2 8 7" xfId="2573"/>
    <cellStyle name="Calculation 2 3 3 2 8 8" xfId="2574"/>
    <cellStyle name="Calculation 2 3 3 2 8 9" xfId="2575"/>
    <cellStyle name="Calculation 2 3 3 2 9" xfId="2576"/>
    <cellStyle name="Calculation 2 3 3 2 9 2" xfId="2577"/>
    <cellStyle name="Calculation 2 3 3 2 9 2 2" xfId="2578"/>
    <cellStyle name="Calculation 2 3 3 2 9 2 3" xfId="2579"/>
    <cellStyle name="Calculation 2 3 3 2 9 3" xfId="2580"/>
    <cellStyle name="Calculation 2 3 3 2 9 3 2" xfId="2581"/>
    <cellStyle name="Calculation 2 3 3 2 9 3 3" xfId="2582"/>
    <cellStyle name="Calculation 2 3 3 2 9 4" xfId="2583"/>
    <cellStyle name="Calculation 2 3 3 2 9 4 2" xfId="2584"/>
    <cellStyle name="Calculation 2 3 3 2 9 4 3" xfId="2585"/>
    <cellStyle name="Calculation 2 3 3 2 9 5" xfId="2586"/>
    <cellStyle name="Calculation 2 3 3 2 9 5 2" xfId="2587"/>
    <cellStyle name="Calculation 2 3 3 2 9 5 3" xfId="2588"/>
    <cellStyle name="Calculation 2 3 3 2 9 6" xfId="2589"/>
    <cellStyle name="Calculation 2 3 3 2 9 6 2" xfId="2590"/>
    <cellStyle name="Calculation 2 3 3 2 9 6 3" xfId="2591"/>
    <cellStyle name="Calculation 2 3 3 2 9 7" xfId="2592"/>
    <cellStyle name="Calculation 2 3 3 2 9 8" xfId="2593"/>
    <cellStyle name="Calculation 2 3 3 3" xfId="2594"/>
    <cellStyle name="Calculation 2 3 3 3 10" xfId="2595"/>
    <cellStyle name="Calculation 2 3 3 3 11" xfId="2596"/>
    <cellStyle name="Calculation 2 3 3 3 2" xfId="2597"/>
    <cellStyle name="Calculation 2 3 3 3 2 2" xfId="2598"/>
    <cellStyle name="Calculation 2 3 3 3 2 3" xfId="2599"/>
    <cellStyle name="Calculation 2 3 3 3 2 4" xfId="2600"/>
    <cellStyle name="Calculation 2 3 3 3 3" xfId="2601"/>
    <cellStyle name="Calculation 2 3 3 3 3 2" xfId="2602"/>
    <cellStyle name="Calculation 2 3 3 3 3 3" xfId="2603"/>
    <cellStyle name="Calculation 2 3 3 3 3 4" xfId="2604"/>
    <cellStyle name="Calculation 2 3 3 3 4" xfId="2605"/>
    <cellStyle name="Calculation 2 3 3 3 4 2" xfId="2606"/>
    <cellStyle name="Calculation 2 3 3 3 4 3" xfId="2607"/>
    <cellStyle name="Calculation 2 3 3 3 4 4" xfId="2608"/>
    <cellStyle name="Calculation 2 3 3 3 5" xfId="2609"/>
    <cellStyle name="Calculation 2 3 3 3 5 2" xfId="2610"/>
    <cellStyle name="Calculation 2 3 3 3 5 3" xfId="2611"/>
    <cellStyle name="Calculation 2 3 3 3 5 4" xfId="2612"/>
    <cellStyle name="Calculation 2 3 3 3 6" xfId="2613"/>
    <cellStyle name="Calculation 2 3 3 3 6 2" xfId="2614"/>
    <cellStyle name="Calculation 2 3 3 3 6 3" xfId="2615"/>
    <cellStyle name="Calculation 2 3 3 3 6 4" xfId="2616"/>
    <cellStyle name="Calculation 2 3 3 3 7" xfId="2617"/>
    <cellStyle name="Calculation 2 3 3 3 8" xfId="2618"/>
    <cellStyle name="Calculation 2 3 3 3 9" xfId="2619"/>
    <cellStyle name="Calculation 2 3 3 4" xfId="2620"/>
    <cellStyle name="Calculation 2 3 3 4 10" xfId="2621"/>
    <cellStyle name="Calculation 2 3 3 4 2" xfId="2622"/>
    <cellStyle name="Calculation 2 3 3 4 2 2" xfId="2623"/>
    <cellStyle name="Calculation 2 3 3 4 2 3" xfId="2624"/>
    <cellStyle name="Calculation 2 3 3 4 2 4" xfId="2625"/>
    <cellStyle name="Calculation 2 3 3 4 3" xfId="2626"/>
    <cellStyle name="Calculation 2 3 3 4 3 2" xfId="2627"/>
    <cellStyle name="Calculation 2 3 3 4 3 3" xfId="2628"/>
    <cellStyle name="Calculation 2 3 3 4 3 4" xfId="2629"/>
    <cellStyle name="Calculation 2 3 3 4 4" xfId="2630"/>
    <cellStyle name="Calculation 2 3 3 4 4 2" xfId="2631"/>
    <cellStyle name="Calculation 2 3 3 4 4 3" xfId="2632"/>
    <cellStyle name="Calculation 2 3 3 4 4 4" xfId="2633"/>
    <cellStyle name="Calculation 2 3 3 4 5" xfId="2634"/>
    <cellStyle name="Calculation 2 3 3 4 5 2" xfId="2635"/>
    <cellStyle name="Calculation 2 3 3 4 5 3" xfId="2636"/>
    <cellStyle name="Calculation 2 3 3 4 5 4" xfId="2637"/>
    <cellStyle name="Calculation 2 3 3 4 6" xfId="2638"/>
    <cellStyle name="Calculation 2 3 3 4 6 2" xfId="2639"/>
    <cellStyle name="Calculation 2 3 3 4 6 3" xfId="2640"/>
    <cellStyle name="Calculation 2 3 3 4 6 4" xfId="2641"/>
    <cellStyle name="Calculation 2 3 3 4 7" xfId="2642"/>
    <cellStyle name="Calculation 2 3 3 4 8" xfId="2643"/>
    <cellStyle name="Calculation 2 3 3 4 9" xfId="2644"/>
    <cellStyle name="Calculation 2 3 3 5" xfId="2645"/>
    <cellStyle name="Calculation 2 3 3 5 2" xfId="2646"/>
    <cellStyle name="Calculation 2 3 3 5 2 2" xfId="2647"/>
    <cellStyle name="Calculation 2 3 3 5 2 3" xfId="2648"/>
    <cellStyle name="Calculation 2 3 3 5 3" xfId="2649"/>
    <cellStyle name="Calculation 2 3 3 5 3 2" xfId="2650"/>
    <cellStyle name="Calculation 2 3 3 5 3 3" xfId="2651"/>
    <cellStyle name="Calculation 2 3 3 5 4" xfId="2652"/>
    <cellStyle name="Calculation 2 3 3 5 4 2" xfId="2653"/>
    <cellStyle name="Calculation 2 3 3 5 4 3" xfId="2654"/>
    <cellStyle name="Calculation 2 3 3 5 5" xfId="2655"/>
    <cellStyle name="Calculation 2 3 3 5 5 2" xfId="2656"/>
    <cellStyle name="Calculation 2 3 3 5 5 3" xfId="2657"/>
    <cellStyle name="Calculation 2 3 3 5 6" xfId="2658"/>
    <cellStyle name="Calculation 2 3 3 5 6 2" xfId="2659"/>
    <cellStyle name="Calculation 2 3 3 5 6 3" xfId="2660"/>
    <cellStyle name="Calculation 2 3 3 5 7" xfId="2661"/>
    <cellStyle name="Calculation 2 3 3 5 8" xfId="2662"/>
    <cellStyle name="Calculation 2 3 3 5 9" xfId="2663"/>
    <cellStyle name="Calculation 2 3 3 6" xfId="2664"/>
    <cellStyle name="Calculation 2 3 3 6 2" xfId="2665"/>
    <cellStyle name="Calculation 2 3 3 6 2 2" xfId="2666"/>
    <cellStyle name="Calculation 2 3 3 6 2 3" xfId="2667"/>
    <cellStyle name="Calculation 2 3 3 6 3" xfId="2668"/>
    <cellStyle name="Calculation 2 3 3 6 3 2" xfId="2669"/>
    <cellStyle name="Calculation 2 3 3 6 3 3" xfId="2670"/>
    <cellStyle name="Calculation 2 3 3 6 4" xfId="2671"/>
    <cellStyle name="Calculation 2 3 3 6 4 2" xfId="2672"/>
    <cellStyle name="Calculation 2 3 3 6 4 3" xfId="2673"/>
    <cellStyle name="Calculation 2 3 3 6 5" xfId="2674"/>
    <cellStyle name="Calculation 2 3 3 6 5 2" xfId="2675"/>
    <cellStyle name="Calculation 2 3 3 6 5 3" xfId="2676"/>
    <cellStyle name="Calculation 2 3 3 6 6" xfId="2677"/>
    <cellStyle name="Calculation 2 3 3 6 6 2" xfId="2678"/>
    <cellStyle name="Calculation 2 3 3 6 6 3" xfId="2679"/>
    <cellStyle name="Calculation 2 3 3 6 7" xfId="2680"/>
    <cellStyle name="Calculation 2 3 3 6 8" xfId="2681"/>
    <cellStyle name="Calculation 2 3 3 6 9" xfId="2682"/>
    <cellStyle name="Calculation 2 3 3 7" xfId="2683"/>
    <cellStyle name="Calculation 2 3 3 7 2" xfId="2684"/>
    <cellStyle name="Calculation 2 3 3 7 2 2" xfId="2685"/>
    <cellStyle name="Calculation 2 3 3 7 2 3" xfId="2686"/>
    <cellStyle name="Calculation 2 3 3 7 3" xfId="2687"/>
    <cellStyle name="Calculation 2 3 3 7 3 2" xfId="2688"/>
    <cellStyle name="Calculation 2 3 3 7 3 3" xfId="2689"/>
    <cellStyle name="Calculation 2 3 3 7 4" xfId="2690"/>
    <cellStyle name="Calculation 2 3 3 7 4 2" xfId="2691"/>
    <cellStyle name="Calculation 2 3 3 7 4 3" xfId="2692"/>
    <cellStyle name="Calculation 2 3 3 7 5" xfId="2693"/>
    <cellStyle name="Calculation 2 3 3 7 5 2" xfId="2694"/>
    <cellStyle name="Calculation 2 3 3 7 5 3" xfId="2695"/>
    <cellStyle name="Calculation 2 3 3 7 6" xfId="2696"/>
    <cellStyle name="Calculation 2 3 3 7 6 2" xfId="2697"/>
    <cellStyle name="Calculation 2 3 3 7 6 3" xfId="2698"/>
    <cellStyle name="Calculation 2 3 3 7 7" xfId="2699"/>
    <cellStyle name="Calculation 2 3 3 7 8" xfId="2700"/>
    <cellStyle name="Calculation 2 3 3 7 9" xfId="2701"/>
    <cellStyle name="Calculation 2 3 3 8" xfId="2702"/>
    <cellStyle name="Calculation 2 3 3 8 2" xfId="2703"/>
    <cellStyle name="Calculation 2 3 3 8 2 2" xfId="2704"/>
    <cellStyle name="Calculation 2 3 3 8 2 3" xfId="2705"/>
    <cellStyle name="Calculation 2 3 3 8 3" xfId="2706"/>
    <cellStyle name="Calculation 2 3 3 8 3 2" xfId="2707"/>
    <cellStyle name="Calculation 2 3 3 8 3 3" xfId="2708"/>
    <cellStyle name="Calculation 2 3 3 8 4" xfId="2709"/>
    <cellStyle name="Calculation 2 3 3 8 4 2" xfId="2710"/>
    <cellStyle name="Calculation 2 3 3 8 4 3" xfId="2711"/>
    <cellStyle name="Calculation 2 3 3 8 5" xfId="2712"/>
    <cellStyle name="Calculation 2 3 3 8 5 2" xfId="2713"/>
    <cellStyle name="Calculation 2 3 3 8 5 3" xfId="2714"/>
    <cellStyle name="Calculation 2 3 3 8 6" xfId="2715"/>
    <cellStyle name="Calculation 2 3 3 8 6 2" xfId="2716"/>
    <cellStyle name="Calculation 2 3 3 8 6 3" xfId="2717"/>
    <cellStyle name="Calculation 2 3 3 8 7" xfId="2718"/>
    <cellStyle name="Calculation 2 3 3 8 8" xfId="2719"/>
    <cellStyle name="Calculation 2 3 3 8 9" xfId="2720"/>
    <cellStyle name="Calculation 2 3 3 9" xfId="2721"/>
    <cellStyle name="Calculation 2 3 3 9 2" xfId="2722"/>
    <cellStyle name="Calculation 2 3 3 9 2 2" xfId="2723"/>
    <cellStyle name="Calculation 2 3 3 9 2 3" xfId="2724"/>
    <cellStyle name="Calculation 2 3 3 9 3" xfId="2725"/>
    <cellStyle name="Calculation 2 3 3 9 3 2" xfId="2726"/>
    <cellStyle name="Calculation 2 3 3 9 3 3" xfId="2727"/>
    <cellStyle name="Calculation 2 3 3 9 4" xfId="2728"/>
    <cellStyle name="Calculation 2 3 3 9 4 2" xfId="2729"/>
    <cellStyle name="Calculation 2 3 3 9 4 3" xfId="2730"/>
    <cellStyle name="Calculation 2 3 3 9 5" xfId="2731"/>
    <cellStyle name="Calculation 2 3 3 9 5 2" xfId="2732"/>
    <cellStyle name="Calculation 2 3 3 9 5 3" xfId="2733"/>
    <cellStyle name="Calculation 2 3 3 9 6" xfId="2734"/>
    <cellStyle name="Calculation 2 3 3 9 6 2" xfId="2735"/>
    <cellStyle name="Calculation 2 3 3 9 6 3" xfId="2736"/>
    <cellStyle name="Calculation 2 3 3 9 7" xfId="2737"/>
    <cellStyle name="Calculation 2 3 3 9 8" xfId="2738"/>
    <cellStyle name="Calculation 2 3 3 9 9" xfId="2739"/>
    <cellStyle name="Calculation 2 3 4" xfId="2740"/>
    <cellStyle name="Calculation 2 3 4 10" xfId="2741"/>
    <cellStyle name="Calculation 2 3 4 10 2" xfId="2742"/>
    <cellStyle name="Calculation 2 3 4 10 2 2" xfId="2743"/>
    <cellStyle name="Calculation 2 3 4 10 2 3" xfId="2744"/>
    <cellStyle name="Calculation 2 3 4 10 3" xfId="2745"/>
    <cellStyle name="Calculation 2 3 4 10 3 2" xfId="2746"/>
    <cellStyle name="Calculation 2 3 4 10 3 3" xfId="2747"/>
    <cellStyle name="Calculation 2 3 4 10 4" xfId="2748"/>
    <cellStyle name="Calculation 2 3 4 10 4 2" xfId="2749"/>
    <cellStyle name="Calculation 2 3 4 10 4 3" xfId="2750"/>
    <cellStyle name="Calculation 2 3 4 10 5" xfId="2751"/>
    <cellStyle name="Calculation 2 3 4 10 5 2" xfId="2752"/>
    <cellStyle name="Calculation 2 3 4 10 5 3" xfId="2753"/>
    <cellStyle name="Calculation 2 3 4 10 6" xfId="2754"/>
    <cellStyle name="Calculation 2 3 4 10 6 2" xfId="2755"/>
    <cellStyle name="Calculation 2 3 4 10 6 3" xfId="2756"/>
    <cellStyle name="Calculation 2 3 4 10 7" xfId="2757"/>
    <cellStyle name="Calculation 2 3 4 10 8" xfId="2758"/>
    <cellStyle name="Calculation 2 3 4 11" xfId="2759"/>
    <cellStyle name="Calculation 2 3 4 11 2" xfId="2760"/>
    <cellStyle name="Calculation 2 3 4 11 2 2" xfId="2761"/>
    <cellStyle name="Calculation 2 3 4 11 2 3" xfId="2762"/>
    <cellStyle name="Calculation 2 3 4 11 3" xfId="2763"/>
    <cellStyle name="Calculation 2 3 4 11 3 2" xfId="2764"/>
    <cellStyle name="Calculation 2 3 4 11 3 3" xfId="2765"/>
    <cellStyle name="Calculation 2 3 4 11 4" xfId="2766"/>
    <cellStyle name="Calculation 2 3 4 11 4 2" xfId="2767"/>
    <cellStyle name="Calculation 2 3 4 11 4 3" xfId="2768"/>
    <cellStyle name="Calculation 2 3 4 11 5" xfId="2769"/>
    <cellStyle name="Calculation 2 3 4 11 5 2" xfId="2770"/>
    <cellStyle name="Calculation 2 3 4 11 5 3" xfId="2771"/>
    <cellStyle name="Calculation 2 3 4 11 6" xfId="2772"/>
    <cellStyle name="Calculation 2 3 4 11 6 2" xfId="2773"/>
    <cellStyle name="Calculation 2 3 4 11 6 3" xfId="2774"/>
    <cellStyle name="Calculation 2 3 4 11 7" xfId="2775"/>
    <cellStyle name="Calculation 2 3 4 11 8" xfId="2776"/>
    <cellStyle name="Calculation 2 3 4 12" xfId="2777"/>
    <cellStyle name="Calculation 2 3 4 12 2" xfId="2778"/>
    <cellStyle name="Calculation 2 3 4 12 2 2" xfId="2779"/>
    <cellStyle name="Calculation 2 3 4 12 2 3" xfId="2780"/>
    <cellStyle name="Calculation 2 3 4 12 3" xfId="2781"/>
    <cellStyle name="Calculation 2 3 4 12 3 2" xfId="2782"/>
    <cellStyle name="Calculation 2 3 4 12 3 3" xfId="2783"/>
    <cellStyle name="Calculation 2 3 4 12 4" xfId="2784"/>
    <cellStyle name="Calculation 2 3 4 12 4 2" xfId="2785"/>
    <cellStyle name="Calculation 2 3 4 12 4 3" xfId="2786"/>
    <cellStyle name="Calculation 2 3 4 12 5" xfId="2787"/>
    <cellStyle name="Calculation 2 3 4 12 5 2" xfId="2788"/>
    <cellStyle name="Calculation 2 3 4 12 5 3" xfId="2789"/>
    <cellStyle name="Calculation 2 3 4 12 6" xfId="2790"/>
    <cellStyle name="Calculation 2 3 4 12 6 2" xfId="2791"/>
    <cellStyle name="Calculation 2 3 4 12 6 3" xfId="2792"/>
    <cellStyle name="Calculation 2 3 4 12 7" xfId="2793"/>
    <cellStyle name="Calculation 2 3 4 12 8" xfId="2794"/>
    <cellStyle name="Calculation 2 3 4 13" xfId="2795"/>
    <cellStyle name="Calculation 2 3 4 13 2" xfId="2796"/>
    <cellStyle name="Calculation 2 3 4 13 2 2" xfId="2797"/>
    <cellStyle name="Calculation 2 3 4 13 2 3" xfId="2798"/>
    <cellStyle name="Calculation 2 3 4 13 3" xfId="2799"/>
    <cellStyle name="Calculation 2 3 4 13 3 2" xfId="2800"/>
    <cellStyle name="Calculation 2 3 4 13 3 3" xfId="2801"/>
    <cellStyle name="Calculation 2 3 4 13 4" xfId="2802"/>
    <cellStyle name="Calculation 2 3 4 13 4 2" xfId="2803"/>
    <cellStyle name="Calculation 2 3 4 13 4 3" xfId="2804"/>
    <cellStyle name="Calculation 2 3 4 13 5" xfId="2805"/>
    <cellStyle name="Calculation 2 3 4 13 5 2" xfId="2806"/>
    <cellStyle name="Calculation 2 3 4 13 5 3" xfId="2807"/>
    <cellStyle name="Calculation 2 3 4 13 6" xfId="2808"/>
    <cellStyle name="Calculation 2 3 4 13 6 2" xfId="2809"/>
    <cellStyle name="Calculation 2 3 4 13 6 3" xfId="2810"/>
    <cellStyle name="Calculation 2 3 4 13 7" xfId="2811"/>
    <cellStyle name="Calculation 2 3 4 13 8" xfId="2812"/>
    <cellStyle name="Calculation 2 3 4 14" xfId="2813"/>
    <cellStyle name="Calculation 2 3 4 14 2" xfId="2814"/>
    <cellStyle name="Calculation 2 3 4 14 2 2" xfId="2815"/>
    <cellStyle name="Calculation 2 3 4 14 2 3" xfId="2816"/>
    <cellStyle name="Calculation 2 3 4 14 3" xfId="2817"/>
    <cellStyle name="Calculation 2 3 4 14 3 2" xfId="2818"/>
    <cellStyle name="Calculation 2 3 4 14 3 3" xfId="2819"/>
    <cellStyle name="Calculation 2 3 4 14 4" xfId="2820"/>
    <cellStyle name="Calculation 2 3 4 14 4 2" xfId="2821"/>
    <cellStyle name="Calculation 2 3 4 14 4 3" xfId="2822"/>
    <cellStyle name="Calculation 2 3 4 14 5" xfId="2823"/>
    <cellStyle name="Calculation 2 3 4 14 5 2" xfId="2824"/>
    <cellStyle name="Calculation 2 3 4 14 5 3" xfId="2825"/>
    <cellStyle name="Calculation 2 3 4 14 6" xfId="2826"/>
    <cellStyle name="Calculation 2 3 4 14 6 2" xfId="2827"/>
    <cellStyle name="Calculation 2 3 4 14 6 3" xfId="2828"/>
    <cellStyle name="Calculation 2 3 4 14 7" xfId="2829"/>
    <cellStyle name="Calculation 2 3 4 14 8" xfId="2830"/>
    <cellStyle name="Calculation 2 3 4 15" xfId="2831"/>
    <cellStyle name="Calculation 2 3 4 15 2" xfId="2832"/>
    <cellStyle name="Calculation 2 3 4 15 3" xfId="2833"/>
    <cellStyle name="Calculation 2 3 4 16" xfId="2834"/>
    <cellStyle name="Calculation 2 3 4 2" xfId="2835"/>
    <cellStyle name="Calculation 2 3 4 2 2" xfId="2836"/>
    <cellStyle name="Calculation 2 3 4 2 2 2" xfId="2837"/>
    <cellStyle name="Calculation 2 3 4 2 2 3" xfId="2838"/>
    <cellStyle name="Calculation 2 3 4 2 3" xfId="2839"/>
    <cellStyle name="Calculation 2 3 4 2 3 2" xfId="2840"/>
    <cellStyle name="Calculation 2 3 4 2 3 3" xfId="2841"/>
    <cellStyle name="Calculation 2 3 4 2 4" xfId="2842"/>
    <cellStyle name="Calculation 2 3 4 2 4 2" xfId="2843"/>
    <cellStyle name="Calculation 2 3 4 2 4 3" xfId="2844"/>
    <cellStyle name="Calculation 2 3 4 2 5" xfId="2845"/>
    <cellStyle name="Calculation 2 3 4 2 5 2" xfId="2846"/>
    <cellStyle name="Calculation 2 3 4 2 5 3" xfId="2847"/>
    <cellStyle name="Calculation 2 3 4 2 6" xfId="2848"/>
    <cellStyle name="Calculation 2 3 4 2 6 2" xfId="2849"/>
    <cellStyle name="Calculation 2 3 4 2 6 3" xfId="2850"/>
    <cellStyle name="Calculation 2 3 4 2 7" xfId="2851"/>
    <cellStyle name="Calculation 2 3 4 2 8" xfId="2852"/>
    <cellStyle name="Calculation 2 3 4 2 9" xfId="2853"/>
    <cellStyle name="Calculation 2 3 4 3" xfId="2854"/>
    <cellStyle name="Calculation 2 3 4 3 2" xfId="2855"/>
    <cellStyle name="Calculation 2 3 4 3 2 2" xfId="2856"/>
    <cellStyle name="Calculation 2 3 4 3 2 3" xfId="2857"/>
    <cellStyle name="Calculation 2 3 4 3 3" xfId="2858"/>
    <cellStyle name="Calculation 2 3 4 3 3 2" xfId="2859"/>
    <cellStyle name="Calculation 2 3 4 3 3 3" xfId="2860"/>
    <cellStyle name="Calculation 2 3 4 3 4" xfId="2861"/>
    <cellStyle name="Calculation 2 3 4 3 4 2" xfId="2862"/>
    <cellStyle name="Calculation 2 3 4 3 4 3" xfId="2863"/>
    <cellStyle name="Calculation 2 3 4 3 5" xfId="2864"/>
    <cellStyle name="Calculation 2 3 4 3 5 2" xfId="2865"/>
    <cellStyle name="Calculation 2 3 4 3 5 3" xfId="2866"/>
    <cellStyle name="Calculation 2 3 4 3 6" xfId="2867"/>
    <cellStyle name="Calculation 2 3 4 3 6 2" xfId="2868"/>
    <cellStyle name="Calculation 2 3 4 3 6 3" xfId="2869"/>
    <cellStyle name="Calculation 2 3 4 3 7" xfId="2870"/>
    <cellStyle name="Calculation 2 3 4 3 8" xfId="2871"/>
    <cellStyle name="Calculation 2 3 4 3 9" xfId="2872"/>
    <cellStyle name="Calculation 2 3 4 4" xfId="2873"/>
    <cellStyle name="Calculation 2 3 4 4 2" xfId="2874"/>
    <cellStyle name="Calculation 2 3 4 4 2 2" xfId="2875"/>
    <cellStyle name="Calculation 2 3 4 4 2 3" xfId="2876"/>
    <cellStyle name="Calculation 2 3 4 4 3" xfId="2877"/>
    <cellStyle name="Calculation 2 3 4 4 3 2" xfId="2878"/>
    <cellStyle name="Calculation 2 3 4 4 3 3" xfId="2879"/>
    <cellStyle name="Calculation 2 3 4 4 4" xfId="2880"/>
    <cellStyle name="Calculation 2 3 4 4 4 2" xfId="2881"/>
    <cellStyle name="Calculation 2 3 4 4 4 3" xfId="2882"/>
    <cellStyle name="Calculation 2 3 4 4 5" xfId="2883"/>
    <cellStyle name="Calculation 2 3 4 4 5 2" xfId="2884"/>
    <cellStyle name="Calculation 2 3 4 4 5 3" xfId="2885"/>
    <cellStyle name="Calculation 2 3 4 4 6" xfId="2886"/>
    <cellStyle name="Calculation 2 3 4 4 6 2" xfId="2887"/>
    <cellStyle name="Calculation 2 3 4 4 6 3" xfId="2888"/>
    <cellStyle name="Calculation 2 3 4 4 7" xfId="2889"/>
    <cellStyle name="Calculation 2 3 4 4 8" xfId="2890"/>
    <cellStyle name="Calculation 2 3 4 4 9" xfId="2891"/>
    <cellStyle name="Calculation 2 3 4 5" xfId="2892"/>
    <cellStyle name="Calculation 2 3 4 5 2" xfId="2893"/>
    <cellStyle name="Calculation 2 3 4 5 2 2" xfId="2894"/>
    <cellStyle name="Calculation 2 3 4 5 2 3" xfId="2895"/>
    <cellStyle name="Calculation 2 3 4 5 3" xfId="2896"/>
    <cellStyle name="Calculation 2 3 4 5 3 2" xfId="2897"/>
    <cellStyle name="Calculation 2 3 4 5 3 3" xfId="2898"/>
    <cellStyle name="Calculation 2 3 4 5 4" xfId="2899"/>
    <cellStyle name="Calculation 2 3 4 5 4 2" xfId="2900"/>
    <cellStyle name="Calculation 2 3 4 5 4 3" xfId="2901"/>
    <cellStyle name="Calculation 2 3 4 5 5" xfId="2902"/>
    <cellStyle name="Calculation 2 3 4 5 5 2" xfId="2903"/>
    <cellStyle name="Calculation 2 3 4 5 5 3" xfId="2904"/>
    <cellStyle name="Calculation 2 3 4 5 6" xfId="2905"/>
    <cellStyle name="Calculation 2 3 4 5 6 2" xfId="2906"/>
    <cellStyle name="Calculation 2 3 4 5 6 3" xfId="2907"/>
    <cellStyle name="Calculation 2 3 4 5 7" xfId="2908"/>
    <cellStyle name="Calculation 2 3 4 5 8" xfId="2909"/>
    <cellStyle name="Calculation 2 3 4 5 9" xfId="2910"/>
    <cellStyle name="Calculation 2 3 4 6" xfId="2911"/>
    <cellStyle name="Calculation 2 3 4 6 2" xfId="2912"/>
    <cellStyle name="Calculation 2 3 4 6 2 2" xfId="2913"/>
    <cellStyle name="Calculation 2 3 4 6 2 3" xfId="2914"/>
    <cellStyle name="Calculation 2 3 4 6 3" xfId="2915"/>
    <cellStyle name="Calculation 2 3 4 6 3 2" xfId="2916"/>
    <cellStyle name="Calculation 2 3 4 6 3 3" xfId="2917"/>
    <cellStyle name="Calculation 2 3 4 6 4" xfId="2918"/>
    <cellStyle name="Calculation 2 3 4 6 4 2" xfId="2919"/>
    <cellStyle name="Calculation 2 3 4 6 4 3" xfId="2920"/>
    <cellStyle name="Calculation 2 3 4 6 5" xfId="2921"/>
    <cellStyle name="Calculation 2 3 4 6 5 2" xfId="2922"/>
    <cellStyle name="Calculation 2 3 4 6 5 3" xfId="2923"/>
    <cellStyle name="Calculation 2 3 4 6 6" xfId="2924"/>
    <cellStyle name="Calculation 2 3 4 6 6 2" xfId="2925"/>
    <cellStyle name="Calculation 2 3 4 6 6 3" xfId="2926"/>
    <cellStyle name="Calculation 2 3 4 6 7" xfId="2927"/>
    <cellStyle name="Calculation 2 3 4 6 8" xfId="2928"/>
    <cellStyle name="Calculation 2 3 4 6 9" xfId="2929"/>
    <cellStyle name="Calculation 2 3 4 7" xfId="2930"/>
    <cellStyle name="Calculation 2 3 4 7 2" xfId="2931"/>
    <cellStyle name="Calculation 2 3 4 7 2 2" xfId="2932"/>
    <cellStyle name="Calculation 2 3 4 7 2 3" xfId="2933"/>
    <cellStyle name="Calculation 2 3 4 7 3" xfId="2934"/>
    <cellStyle name="Calculation 2 3 4 7 3 2" xfId="2935"/>
    <cellStyle name="Calculation 2 3 4 7 3 3" xfId="2936"/>
    <cellStyle name="Calculation 2 3 4 7 4" xfId="2937"/>
    <cellStyle name="Calculation 2 3 4 7 4 2" xfId="2938"/>
    <cellStyle name="Calculation 2 3 4 7 4 3" xfId="2939"/>
    <cellStyle name="Calculation 2 3 4 7 5" xfId="2940"/>
    <cellStyle name="Calculation 2 3 4 7 5 2" xfId="2941"/>
    <cellStyle name="Calculation 2 3 4 7 5 3" xfId="2942"/>
    <cellStyle name="Calculation 2 3 4 7 6" xfId="2943"/>
    <cellStyle name="Calculation 2 3 4 7 6 2" xfId="2944"/>
    <cellStyle name="Calculation 2 3 4 7 6 3" xfId="2945"/>
    <cellStyle name="Calculation 2 3 4 7 7" xfId="2946"/>
    <cellStyle name="Calculation 2 3 4 7 8" xfId="2947"/>
    <cellStyle name="Calculation 2 3 4 7 9" xfId="2948"/>
    <cellStyle name="Calculation 2 3 4 8" xfId="2949"/>
    <cellStyle name="Calculation 2 3 4 8 2" xfId="2950"/>
    <cellStyle name="Calculation 2 3 4 8 2 2" xfId="2951"/>
    <cellStyle name="Calculation 2 3 4 8 2 3" xfId="2952"/>
    <cellStyle name="Calculation 2 3 4 8 3" xfId="2953"/>
    <cellStyle name="Calculation 2 3 4 8 3 2" xfId="2954"/>
    <cellStyle name="Calculation 2 3 4 8 3 3" xfId="2955"/>
    <cellStyle name="Calculation 2 3 4 8 4" xfId="2956"/>
    <cellStyle name="Calculation 2 3 4 8 4 2" xfId="2957"/>
    <cellStyle name="Calculation 2 3 4 8 4 3" xfId="2958"/>
    <cellStyle name="Calculation 2 3 4 8 5" xfId="2959"/>
    <cellStyle name="Calculation 2 3 4 8 5 2" xfId="2960"/>
    <cellStyle name="Calculation 2 3 4 8 5 3" xfId="2961"/>
    <cellStyle name="Calculation 2 3 4 8 6" xfId="2962"/>
    <cellStyle name="Calculation 2 3 4 8 6 2" xfId="2963"/>
    <cellStyle name="Calculation 2 3 4 8 6 3" xfId="2964"/>
    <cellStyle name="Calculation 2 3 4 8 7" xfId="2965"/>
    <cellStyle name="Calculation 2 3 4 8 8" xfId="2966"/>
    <cellStyle name="Calculation 2 3 4 8 9" xfId="2967"/>
    <cellStyle name="Calculation 2 3 4 9" xfId="2968"/>
    <cellStyle name="Calculation 2 3 4 9 2" xfId="2969"/>
    <cellStyle name="Calculation 2 3 4 9 2 2" xfId="2970"/>
    <cellStyle name="Calculation 2 3 4 9 2 3" xfId="2971"/>
    <cellStyle name="Calculation 2 3 4 9 3" xfId="2972"/>
    <cellStyle name="Calculation 2 3 4 9 3 2" xfId="2973"/>
    <cellStyle name="Calculation 2 3 4 9 3 3" xfId="2974"/>
    <cellStyle name="Calculation 2 3 4 9 4" xfId="2975"/>
    <cellStyle name="Calculation 2 3 4 9 4 2" xfId="2976"/>
    <cellStyle name="Calculation 2 3 4 9 4 3" xfId="2977"/>
    <cellStyle name="Calculation 2 3 4 9 5" xfId="2978"/>
    <cellStyle name="Calculation 2 3 4 9 5 2" xfId="2979"/>
    <cellStyle name="Calculation 2 3 4 9 5 3" xfId="2980"/>
    <cellStyle name="Calculation 2 3 4 9 6" xfId="2981"/>
    <cellStyle name="Calculation 2 3 4 9 6 2" xfId="2982"/>
    <cellStyle name="Calculation 2 3 4 9 6 3" xfId="2983"/>
    <cellStyle name="Calculation 2 3 4 9 7" xfId="2984"/>
    <cellStyle name="Calculation 2 3 4 9 8" xfId="2985"/>
    <cellStyle name="Calculation 2 3 5" xfId="2986"/>
    <cellStyle name="Calculation 2 3 5 10" xfId="2987"/>
    <cellStyle name="Calculation 2 3 5 11" xfId="2988"/>
    <cellStyle name="Calculation 2 3 5 2" xfId="2989"/>
    <cellStyle name="Calculation 2 3 5 2 2" xfId="2990"/>
    <cellStyle name="Calculation 2 3 5 2 3" xfId="2991"/>
    <cellStyle name="Calculation 2 3 5 2 4" xfId="2992"/>
    <cellStyle name="Calculation 2 3 5 3" xfId="2993"/>
    <cellStyle name="Calculation 2 3 5 3 2" xfId="2994"/>
    <cellStyle name="Calculation 2 3 5 3 3" xfId="2995"/>
    <cellStyle name="Calculation 2 3 5 3 4" xfId="2996"/>
    <cellStyle name="Calculation 2 3 5 4" xfId="2997"/>
    <cellStyle name="Calculation 2 3 5 4 2" xfId="2998"/>
    <cellStyle name="Calculation 2 3 5 4 3" xfId="2999"/>
    <cellStyle name="Calculation 2 3 5 4 4" xfId="3000"/>
    <cellStyle name="Calculation 2 3 5 5" xfId="3001"/>
    <cellStyle name="Calculation 2 3 5 5 2" xfId="3002"/>
    <cellStyle name="Calculation 2 3 5 5 3" xfId="3003"/>
    <cellStyle name="Calculation 2 3 5 5 4" xfId="3004"/>
    <cellStyle name="Calculation 2 3 5 6" xfId="3005"/>
    <cellStyle name="Calculation 2 3 5 6 2" xfId="3006"/>
    <cellStyle name="Calculation 2 3 5 6 3" xfId="3007"/>
    <cellStyle name="Calculation 2 3 5 6 4" xfId="3008"/>
    <cellStyle name="Calculation 2 3 5 7" xfId="3009"/>
    <cellStyle name="Calculation 2 3 5 8" xfId="3010"/>
    <cellStyle name="Calculation 2 3 5 9" xfId="3011"/>
    <cellStyle name="Calculation 2 3 6" xfId="3012"/>
    <cellStyle name="Calculation 2 3 6 10" xfId="3013"/>
    <cellStyle name="Calculation 2 3 6 2" xfId="3014"/>
    <cellStyle name="Calculation 2 3 6 2 2" xfId="3015"/>
    <cellStyle name="Calculation 2 3 6 2 3" xfId="3016"/>
    <cellStyle name="Calculation 2 3 6 2 4" xfId="3017"/>
    <cellStyle name="Calculation 2 3 6 3" xfId="3018"/>
    <cellStyle name="Calculation 2 3 6 3 2" xfId="3019"/>
    <cellStyle name="Calculation 2 3 6 3 3" xfId="3020"/>
    <cellStyle name="Calculation 2 3 6 3 4" xfId="3021"/>
    <cellStyle name="Calculation 2 3 6 4" xfId="3022"/>
    <cellStyle name="Calculation 2 3 6 4 2" xfId="3023"/>
    <cellStyle name="Calculation 2 3 6 4 3" xfId="3024"/>
    <cellStyle name="Calculation 2 3 6 4 4" xfId="3025"/>
    <cellStyle name="Calculation 2 3 6 5" xfId="3026"/>
    <cellStyle name="Calculation 2 3 6 5 2" xfId="3027"/>
    <cellStyle name="Calculation 2 3 6 5 3" xfId="3028"/>
    <cellStyle name="Calculation 2 3 6 5 4" xfId="3029"/>
    <cellStyle name="Calculation 2 3 6 6" xfId="3030"/>
    <cellStyle name="Calculation 2 3 6 6 2" xfId="3031"/>
    <cellStyle name="Calculation 2 3 6 6 3" xfId="3032"/>
    <cellStyle name="Calculation 2 3 6 6 4" xfId="3033"/>
    <cellStyle name="Calculation 2 3 6 7" xfId="3034"/>
    <cellStyle name="Calculation 2 3 6 8" xfId="3035"/>
    <cellStyle name="Calculation 2 3 6 9" xfId="3036"/>
    <cellStyle name="Calculation 2 3 7" xfId="3037"/>
    <cellStyle name="Calculation 2 3 7 2" xfId="3038"/>
    <cellStyle name="Calculation 2 3 7 2 2" xfId="3039"/>
    <cellStyle name="Calculation 2 3 7 2 3" xfId="3040"/>
    <cellStyle name="Calculation 2 3 7 3" xfId="3041"/>
    <cellStyle name="Calculation 2 3 7 3 2" xfId="3042"/>
    <cellStyle name="Calculation 2 3 7 3 3" xfId="3043"/>
    <cellStyle name="Calculation 2 3 7 4" xfId="3044"/>
    <cellStyle name="Calculation 2 3 7 4 2" xfId="3045"/>
    <cellStyle name="Calculation 2 3 7 4 3" xfId="3046"/>
    <cellStyle name="Calculation 2 3 7 5" xfId="3047"/>
    <cellStyle name="Calculation 2 3 7 5 2" xfId="3048"/>
    <cellStyle name="Calculation 2 3 7 5 3" xfId="3049"/>
    <cellStyle name="Calculation 2 3 7 6" xfId="3050"/>
    <cellStyle name="Calculation 2 3 7 6 2" xfId="3051"/>
    <cellStyle name="Calculation 2 3 7 6 3" xfId="3052"/>
    <cellStyle name="Calculation 2 3 7 7" xfId="3053"/>
    <cellStyle name="Calculation 2 3 7 8" xfId="3054"/>
    <cellStyle name="Calculation 2 3 7 9" xfId="3055"/>
    <cellStyle name="Calculation 2 3 8" xfId="3056"/>
    <cellStyle name="Calculation 2 3 8 2" xfId="3057"/>
    <cellStyle name="Calculation 2 3 8 2 2" xfId="3058"/>
    <cellStyle name="Calculation 2 3 8 2 3" xfId="3059"/>
    <cellStyle name="Calculation 2 3 8 3" xfId="3060"/>
    <cellStyle name="Calculation 2 3 8 3 2" xfId="3061"/>
    <cellStyle name="Calculation 2 3 8 3 3" xfId="3062"/>
    <cellStyle name="Calculation 2 3 8 4" xfId="3063"/>
    <cellStyle name="Calculation 2 3 8 4 2" xfId="3064"/>
    <cellStyle name="Calculation 2 3 8 4 3" xfId="3065"/>
    <cellStyle name="Calculation 2 3 8 5" xfId="3066"/>
    <cellStyle name="Calculation 2 3 8 5 2" xfId="3067"/>
    <cellStyle name="Calculation 2 3 8 5 3" xfId="3068"/>
    <cellStyle name="Calculation 2 3 8 6" xfId="3069"/>
    <cellStyle name="Calculation 2 3 8 6 2" xfId="3070"/>
    <cellStyle name="Calculation 2 3 8 6 3" xfId="3071"/>
    <cellStyle name="Calculation 2 3 8 7" xfId="3072"/>
    <cellStyle name="Calculation 2 3 8 8" xfId="3073"/>
    <cellStyle name="Calculation 2 3 8 9" xfId="3074"/>
    <cellStyle name="Calculation 2 3 9" xfId="3075"/>
    <cellStyle name="Calculation 2 3 9 2" xfId="3076"/>
    <cellStyle name="Calculation 2 3 9 2 2" xfId="3077"/>
    <cellStyle name="Calculation 2 3 9 2 3" xfId="3078"/>
    <cellStyle name="Calculation 2 3 9 3" xfId="3079"/>
    <cellStyle name="Calculation 2 3 9 3 2" xfId="3080"/>
    <cellStyle name="Calculation 2 3 9 3 3" xfId="3081"/>
    <cellStyle name="Calculation 2 3 9 4" xfId="3082"/>
    <cellStyle name="Calculation 2 3 9 4 2" xfId="3083"/>
    <cellStyle name="Calculation 2 3 9 4 3" xfId="3084"/>
    <cellStyle name="Calculation 2 3 9 5" xfId="3085"/>
    <cellStyle name="Calculation 2 3 9 5 2" xfId="3086"/>
    <cellStyle name="Calculation 2 3 9 5 3" xfId="3087"/>
    <cellStyle name="Calculation 2 3 9 6" xfId="3088"/>
    <cellStyle name="Calculation 2 3 9 6 2" xfId="3089"/>
    <cellStyle name="Calculation 2 3 9 6 3" xfId="3090"/>
    <cellStyle name="Calculation 2 3 9 7" xfId="3091"/>
    <cellStyle name="Calculation 2 3 9 8" xfId="3092"/>
    <cellStyle name="Calculation 2 3 9 9" xfId="3093"/>
    <cellStyle name="Calculation 2 4" xfId="3094"/>
    <cellStyle name="Calculation 2 4 10" xfId="3095"/>
    <cellStyle name="Calculation 2 4 10 2" xfId="3096"/>
    <cellStyle name="Calculation 2 4 10 2 2" xfId="3097"/>
    <cellStyle name="Calculation 2 4 10 2 3" xfId="3098"/>
    <cellStyle name="Calculation 2 4 10 3" xfId="3099"/>
    <cellStyle name="Calculation 2 4 10 3 2" xfId="3100"/>
    <cellStyle name="Calculation 2 4 10 3 3" xfId="3101"/>
    <cellStyle name="Calculation 2 4 10 4" xfId="3102"/>
    <cellStyle name="Calculation 2 4 10 4 2" xfId="3103"/>
    <cellStyle name="Calculation 2 4 10 4 3" xfId="3104"/>
    <cellStyle name="Calculation 2 4 10 5" xfId="3105"/>
    <cellStyle name="Calculation 2 4 10 5 2" xfId="3106"/>
    <cellStyle name="Calculation 2 4 10 5 3" xfId="3107"/>
    <cellStyle name="Calculation 2 4 10 6" xfId="3108"/>
    <cellStyle name="Calculation 2 4 10 6 2" xfId="3109"/>
    <cellStyle name="Calculation 2 4 10 6 3" xfId="3110"/>
    <cellStyle name="Calculation 2 4 10 7" xfId="3111"/>
    <cellStyle name="Calculation 2 4 10 8" xfId="3112"/>
    <cellStyle name="Calculation 2 4 10 9" xfId="3113"/>
    <cellStyle name="Calculation 2 4 11" xfId="3114"/>
    <cellStyle name="Calculation 2 4 11 2" xfId="3115"/>
    <cellStyle name="Calculation 2 4 11 2 2" xfId="3116"/>
    <cellStyle name="Calculation 2 4 11 2 3" xfId="3117"/>
    <cellStyle name="Calculation 2 4 11 3" xfId="3118"/>
    <cellStyle name="Calculation 2 4 11 3 2" xfId="3119"/>
    <cellStyle name="Calculation 2 4 11 3 3" xfId="3120"/>
    <cellStyle name="Calculation 2 4 11 4" xfId="3121"/>
    <cellStyle name="Calculation 2 4 11 4 2" xfId="3122"/>
    <cellStyle name="Calculation 2 4 11 4 3" xfId="3123"/>
    <cellStyle name="Calculation 2 4 11 5" xfId="3124"/>
    <cellStyle name="Calculation 2 4 11 5 2" xfId="3125"/>
    <cellStyle name="Calculation 2 4 11 5 3" xfId="3126"/>
    <cellStyle name="Calculation 2 4 11 6" xfId="3127"/>
    <cellStyle name="Calculation 2 4 11 6 2" xfId="3128"/>
    <cellStyle name="Calculation 2 4 11 6 3" xfId="3129"/>
    <cellStyle name="Calculation 2 4 11 7" xfId="3130"/>
    <cellStyle name="Calculation 2 4 11 8" xfId="3131"/>
    <cellStyle name="Calculation 2 4 11 9" xfId="3132"/>
    <cellStyle name="Calculation 2 4 12" xfId="3133"/>
    <cellStyle name="Calculation 2 4 12 2" xfId="3134"/>
    <cellStyle name="Calculation 2 4 12 2 2" xfId="3135"/>
    <cellStyle name="Calculation 2 4 12 2 3" xfId="3136"/>
    <cellStyle name="Calculation 2 4 12 3" xfId="3137"/>
    <cellStyle name="Calculation 2 4 12 3 2" xfId="3138"/>
    <cellStyle name="Calculation 2 4 12 3 3" xfId="3139"/>
    <cellStyle name="Calculation 2 4 12 4" xfId="3140"/>
    <cellStyle name="Calculation 2 4 12 4 2" xfId="3141"/>
    <cellStyle name="Calculation 2 4 12 4 3" xfId="3142"/>
    <cellStyle name="Calculation 2 4 12 5" xfId="3143"/>
    <cellStyle name="Calculation 2 4 12 5 2" xfId="3144"/>
    <cellStyle name="Calculation 2 4 12 5 3" xfId="3145"/>
    <cellStyle name="Calculation 2 4 12 6" xfId="3146"/>
    <cellStyle name="Calculation 2 4 12 6 2" xfId="3147"/>
    <cellStyle name="Calculation 2 4 12 6 3" xfId="3148"/>
    <cellStyle name="Calculation 2 4 12 7" xfId="3149"/>
    <cellStyle name="Calculation 2 4 12 8" xfId="3150"/>
    <cellStyle name="Calculation 2 4 12 9" xfId="3151"/>
    <cellStyle name="Calculation 2 4 13" xfId="3152"/>
    <cellStyle name="Calculation 2 4 13 2" xfId="3153"/>
    <cellStyle name="Calculation 2 4 13 2 2" xfId="3154"/>
    <cellStyle name="Calculation 2 4 13 2 3" xfId="3155"/>
    <cellStyle name="Calculation 2 4 13 3" xfId="3156"/>
    <cellStyle name="Calculation 2 4 13 3 2" xfId="3157"/>
    <cellStyle name="Calculation 2 4 13 3 3" xfId="3158"/>
    <cellStyle name="Calculation 2 4 13 4" xfId="3159"/>
    <cellStyle name="Calculation 2 4 13 4 2" xfId="3160"/>
    <cellStyle name="Calculation 2 4 13 4 3" xfId="3161"/>
    <cellStyle name="Calculation 2 4 13 5" xfId="3162"/>
    <cellStyle name="Calculation 2 4 13 5 2" xfId="3163"/>
    <cellStyle name="Calculation 2 4 13 5 3" xfId="3164"/>
    <cellStyle name="Calculation 2 4 13 6" xfId="3165"/>
    <cellStyle name="Calculation 2 4 13 6 2" xfId="3166"/>
    <cellStyle name="Calculation 2 4 13 6 3" xfId="3167"/>
    <cellStyle name="Calculation 2 4 13 7" xfId="3168"/>
    <cellStyle name="Calculation 2 4 13 8" xfId="3169"/>
    <cellStyle name="Calculation 2 4 13 9" xfId="3170"/>
    <cellStyle name="Calculation 2 4 14" xfId="3171"/>
    <cellStyle name="Calculation 2 4 14 2" xfId="3172"/>
    <cellStyle name="Calculation 2 4 14 2 2" xfId="3173"/>
    <cellStyle name="Calculation 2 4 14 2 3" xfId="3174"/>
    <cellStyle name="Calculation 2 4 14 3" xfId="3175"/>
    <cellStyle name="Calculation 2 4 14 3 2" xfId="3176"/>
    <cellStyle name="Calculation 2 4 14 3 3" xfId="3177"/>
    <cellStyle name="Calculation 2 4 14 4" xfId="3178"/>
    <cellStyle name="Calculation 2 4 14 4 2" xfId="3179"/>
    <cellStyle name="Calculation 2 4 14 4 3" xfId="3180"/>
    <cellStyle name="Calculation 2 4 14 5" xfId="3181"/>
    <cellStyle name="Calculation 2 4 14 5 2" xfId="3182"/>
    <cellStyle name="Calculation 2 4 14 5 3" xfId="3183"/>
    <cellStyle name="Calculation 2 4 14 6" xfId="3184"/>
    <cellStyle name="Calculation 2 4 14 6 2" xfId="3185"/>
    <cellStyle name="Calculation 2 4 14 6 3" xfId="3186"/>
    <cellStyle name="Calculation 2 4 14 7" xfId="3187"/>
    <cellStyle name="Calculation 2 4 14 8" xfId="3188"/>
    <cellStyle name="Calculation 2 4 14 9" xfId="3189"/>
    <cellStyle name="Calculation 2 4 15" xfId="3190"/>
    <cellStyle name="Calculation 2 4 15 2" xfId="3191"/>
    <cellStyle name="Calculation 2 4 15 2 2" xfId="3192"/>
    <cellStyle name="Calculation 2 4 15 2 3" xfId="3193"/>
    <cellStyle name="Calculation 2 4 15 3" xfId="3194"/>
    <cellStyle name="Calculation 2 4 15 3 2" xfId="3195"/>
    <cellStyle name="Calculation 2 4 15 3 3" xfId="3196"/>
    <cellStyle name="Calculation 2 4 15 4" xfId="3197"/>
    <cellStyle name="Calculation 2 4 15 4 2" xfId="3198"/>
    <cellStyle name="Calculation 2 4 15 4 3" xfId="3199"/>
    <cellStyle name="Calculation 2 4 15 5" xfId="3200"/>
    <cellStyle name="Calculation 2 4 15 5 2" xfId="3201"/>
    <cellStyle name="Calculation 2 4 15 5 3" xfId="3202"/>
    <cellStyle name="Calculation 2 4 15 6" xfId="3203"/>
    <cellStyle name="Calculation 2 4 15 6 2" xfId="3204"/>
    <cellStyle name="Calculation 2 4 15 6 3" xfId="3205"/>
    <cellStyle name="Calculation 2 4 15 7" xfId="3206"/>
    <cellStyle name="Calculation 2 4 15 8" xfId="3207"/>
    <cellStyle name="Calculation 2 4 15 9" xfId="3208"/>
    <cellStyle name="Calculation 2 4 16" xfId="3209"/>
    <cellStyle name="Calculation 2 4 17" xfId="3210"/>
    <cellStyle name="Calculation 2 4 18" xfId="3211"/>
    <cellStyle name="Calculation 2 4 19" xfId="3212"/>
    <cellStyle name="Calculation 2 4 2" xfId="3213"/>
    <cellStyle name="Calculation 2 4 2 10" xfId="3214"/>
    <cellStyle name="Calculation 2 4 2 10 2" xfId="3215"/>
    <cellStyle name="Calculation 2 4 2 10 2 2" xfId="3216"/>
    <cellStyle name="Calculation 2 4 2 10 2 3" xfId="3217"/>
    <cellStyle name="Calculation 2 4 2 10 3" xfId="3218"/>
    <cellStyle name="Calculation 2 4 2 10 3 2" xfId="3219"/>
    <cellStyle name="Calculation 2 4 2 10 3 3" xfId="3220"/>
    <cellStyle name="Calculation 2 4 2 10 4" xfId="3221"/>
    <cellStyle name="Calculation 2 4 2 10 4 2" xfId="3222"/>
    <cellStyle name="Calculation 2 4 2 10 4 3" xfId="3223"/>
    <cellStyle name="Calculation 2 4 2 10 5" xfId="3224"/>
    <cellStyle name="Calculation 2 4 2 10 5 2" xfId="3225"/>
    <cellStyle name="Calculation 2 4 2 10 5 3" xfId="3226"/>
    <cellStyle name="Calculation 2 4 2 10 6" xfId="3227"/>
    <cellStyle name="Calculation 2 4 2 10 6 2" xfId="3228"/>
    <cellStyle name="Calculation 2 4 2 10 6 3" xfId="3229"/>
    <cellStyle name="Calculation 2 4 2 10 7" xfId="3230"/>
    <cellStyle name="Calculation 2 4 2 10 8" xfId="3231"/>
    <cellStyle name="Calculation 2 4 2 10 9" xfId="3232"/>
    <cellStyle name="Calculation 2 4 2 11" xfId="3233"/>
    <cellStyle name="Calculation 2 4 2 11 2" xfId="3234"/>
    <cellStyle name="Calculation 2 4 2 11 2 2" xfId="3235"/>
    <cellStyle name="Calculation 2 4 2 11 2 3" xfId="3236"/>
    <cellStyle name="Calculation 2 4 2 11 3" xfId="3237"/>
    <cellStyle name="Calculation 2 4 2 11 3 2" xfId="3238"/>
    <cellStyle name="Calculation 2 4 2 11 3 3" xfId="3239"/>
    <cellStyle name="Calculation 2 4 2 11 4" xfId="3240"/>
    <cellStyle name="Calculation 2 4 2 11 4 2" xfId="3241"/>
    <cellStyle name="Calculation 2 4 2 11 4 3" xfId="3242"/>
    <cellStyle name="Calculation 2 4 2 11 5" xfId="3243"/>
    <cellStyle name="Calculation 2 4 2 11 5 2" xfId="3244"/>
    <cellStyle name="Calculation 2 4 2 11 5 3" xfId="3245"/>
    <cellStyle name="Calculation 2 4 2 11 6" xfId="3246"/>
    <cellStyle name="Calculation 2 4 2 11 6 2" xfId="3247"/>
    <cellStyle name="Calculation 2 4 2 11 6 3" xfId="3248"/>
    <cellStyle name="Calculation 2 4 2 11 7" xfId="3249"/>
    <cellStyle name="Calculation 2 4 2 11 8" xfId="3250"/>
    <cellStyle name="Calculation 2 4 2 11 9" xfId="3251"/>
    <cellStyle name="Calculation 2 4 2 12" xfId="3252"/>
    <cellStyle name="Calculation 2 4 2 12 2" xfId="3253"/>
    <cellStyle name="Calculation 2 4 2 12 2 2" xfId="3254"/>
    <cellStyle name="Calculation 2 4 2 12 2 3" xfId="3255"/>
    <cellStyle name="Calculation 2 4 2 12 3" xfId="3256"/>
    <cellStyle name="Calculation 2 4 2 12 3 2" xfId="3257"/>
    <cellStyle name="Calculation 2 4 2 12 3 3" xfId="3258"/>
    <cellStyle name="Calculation 2 4 2 12 4" xfId="3259"/>
    <cellStyle name="Calculation 2 4 2 12 4 2" xfId="3260"/>
    <cellStyle name="Calculation 2 4 2 12 4 3" xfId="3261"/>
    <cellStyle name="Calculation 2 4 2 12 5" xfId="3262"/>
    <cellStyle name="Calculation 2 4 2 12 5 2" xfId="3263"/>
    <cellStyle name="Calculation 2 4 2 12 5 3" xfId="3264"/>
    <cellStyle name="Calculation 2 4 2 12 6" xfId="3265"/>
    <cellStyle name="Calculation 2 4 2 12 6 2" xfId="3266"/>
    <cellStyle name="Calculation 2 4 2 12 6 3" xfId="3267"/>
    <cellStyle name="Calculation 2 4 2 12 7" xfId="3268"/>
    <cellStyle name="Calculation 2 4 2 12 8" xfId="3269"/>
    <cellStyle name="Calculation 2 4 2 12 9" xfId="3270"/>
    <cellStyle name="Calculation 2 4 2 13" xfId="3271"/>
    <cellStyle name="Calculation 2 4 2 13 2" xfId="3272"/>
    <cellStyle name="Calculation 2 4 2 13 2 2" xfId="3273"/>
    <cellStyle name="Calculation 2 4 2 13 2 3" xfId="3274"/>
    <cellStyle name="Calculation 2 4 2 13 3" xfId="3275"/>
    <cellStyle name="Calculation 2 4 2 13 3 2" xfId="3276"/>
    <cellStyle name="Calculation 2 4 2 13 3 3" xfId="3277"/>
    <cellStyle name="Calculation 2 4 2 13 4" xfId="3278"/>
    <cellStyle name="Calculation 2 4 2 13 4 2" xfId="3279"/>
    <cellStyle name="Calculation 2 4 2 13 4 3" xfId="3280"/>
    <cellStyle name="Calculation 2 4 2 13 5" xfId="3281"/>
    <cellStyle name="Calculation 2 4 2 13 5 2" xfId="3282"/>
    <cellStyle name="Calculation 2 4 2 13 5 3" xfId="3283"/>
    <cellStyle name="Calculation 2 4 2 13 6" xfId="3284"/>
    <cellStyle name="Calculation 2 4 2 13 6 2" xfId="3285"/>
    <cellStyle name="Calculation 2 4 2 13 6 3" xfId="3286"/>
    <cellStyle name="Calculation 2 4 2 13 7" xfId="3287"/>
    <cellStyle name="Calculation 2 4 2 13 8" xfId="3288"/>
    <cellStyle name="Calculation 2 4 2 13 9" xfId="3289"/>
    <cellStyle name="Calculation 2 4 2 14" xfId="3290"/>
    <cellStyle name="Calculation 2 4 2 15" xfId="3291"/>
    <cellStyle name="Calculation 2 4 2 16" xfId="3292"/>
    <cellStyle name="Calculation 2 4 2 17" xfId="3293"/>
    <cellStyle name="Calculation 2 4 2 18" xfId="3294"/>
    <cellStyle name="Calculation 2 4 2 19" xfId="3295"/>
    <cellStyle name="Calculation 2 4 2 2" xfId="3296"/>
    <cellStyle name="Calculation 2 4 2 2 10" xfId="3297"/>
    <cellStyle name="Calculation 2 4 2 2 10 2" xfId="3298"/>
    <cellStyle name="Calculation 2 4 2 2 10 2 2" xfId="3299"/>
    <cellStyle name="Calculation 2 4 2 2 10 2 3" xfId="3300"/>
    <cellStyle name="Calculation 2 4 2 2 10 3" xfId="3301"/>
    <cellStyle name="Calculation 2 4 2 2 10 3 2" xfId="3302"/>
    <cellStyle name="Calculation 2 4 2 2 10 3 3" xfId="3303"/>
    <cellStyle name="Calculation 2 4 2 2 10 4" xfId="3304"/>
    <cellStyle name="Calculation 2 4 2 2 10 4 2" xfId="3305"/>
    <cellStyle name="Calculation 2 4 2 2 10 4 3" xfId="3306"/>
    <cellStyle name="Calculation 2 4 2 2 10 5" xfId="3307"/>
    <cellStyle name="Calculation 2 4 2 2 10 5 2" xfId="3308"/>
    <cellStyle name="Calculation 2 4 2 2 10 5 3" xfId="3309"/>
    <cellStyle name="Calculation 2 4 2 2 10 6" xfId="3310"/>
    <cellStyle name="Calculation 2 4 2 2 10 6 2" xfId="3311"/>
    <cellStyle name="Calculation 2 4 2 2 10 6 3" xfId="3312"/>
    <cellStyle name="Calculation 2 4 2 2 10 7" xfId="3313"/>
    <cellStyle name="Calculation 2 4 2 2 10 8" xfId="3314"/>
    <cellStyle name="Calculation 2 4 2 2 11" xfId="3315"/>
    <cellStyle name="Calculation 2 4 2 2 11 2" xfId="3316"/>
    <cellStyle name="Calculation 2 4 2 2 11 2 2" xfId="3317"/>
    <cellStyle name="Calculation 2 4 2 2 11 2 3" xfId="3318"/>
    <cellStyle name="Calculation 2 4 2 2 11 3" xfId="3319"/>
    <cellStyle name="Calculation 2 4 2 2 11 3 2" xfId="3320"/>
    <cellStyle name="Calculation 2 4 2 2 11 3 3" xfId="3321"/>
    <cellStyle name="Calculation 2 4 2 2 11 4" xfId="3322"/>
    <cellStyle name="Calculation 2 4 2 2 11 4 2" xfId="3323"/>
    <cellStyle name="Calculation 2 4 2 2 11 4 3" xfId="3324"/>
    <cellStyle name="Calculation 2 4 2 2 11 5" xfId="3325"/>
    <cellStyle name="Calculation 2 4 2 2 11 5 2" xfId="3326"/>
    <cellStyle name="Calculation 2 4 2 2 11 5 3" xfId="3327"/>
    <cellStyle name="Calculation 2 4 2 2 11 6" xfId="3328"/>
    <cellStyle name="Calculation 2 4 2 2 11 6 2" xfId="3329"/>
    <cellStyle name="Calculation 2 4 2 2 11 6 3" xfId="3330"/>
    <cellStyle name="Calculation 2 4 2 2 11 7" xfId="3331"/>
    <cellStyle name="Calculation 2 4 2 2 11 8" xfId="3332"/>
    <cellStyle name="Calculation 2 4 2 2 12" xfId="3333"/>
    <cellStyle name="Calculation 2 4 2 2 12 2" xfId="3334"/>
    <cellStyle name="Calculation 2 4 2 2 12 2 2" xfId="3335"/>
    <cellStyle name="Calculation 2 4 2 2 12 2 3" xfId="3336"/>
    <cellStyle name="Calculation 2 4 2 2 12 3" xfId="3337"/>
    <cellStyle name="Calculation 2 4 2 2 12 3 2" xfId="3338"/>
    <cellStyle name="Calculation 2 4 2 2 12 3 3" xfId="3339"/>
    <cellStyle name="Calculation 2 4 2 2 12 4" xfId="3340"/>
    <cellStyle name="Calculation 2 4 2 2 12 4 2" xfId="3341"/>
    <cellStyle name="Calculation 2 4 2 2 12 4 3" xfId="3342"/>
    <cellStyle name="Calculation 2 4 2 2 12 5" xfId="3343"/>
    <cellStyle name="Calculation 2 4 2 2 12 5 2" xfId="3344"/>
    <cellStyle name="Calculation 2 4 2 2 12 5 3" xfId="3345"/>
    <cellStyle name="Calculation 2 4 2 2 12 6" xfId="3346"/>
    <cellStyle name="Calculation 2 4 2 2 12 6 2" xfId="3347"/>
    <cellStyle name="Calculation 2 4 2 2 12 6 3" xfId="3348"/>
    <cellStyle name="Calculation 2 4 2 2 12 7" xfId="3349"/>
    <cellStyle name="Calculation 2 4 2 2 12 8" xfId="3350"/>
    <cellStyle name="Calculation 2 4 2 2 13" xfId="3351"/>
    <cellStyle name="Calculation 2 4 2 2 13 2" xfId="3352"/>
    <cellStyle name="Calculation 2 4 2 2 13 2 2" xfId="3353"/>
    <cellStyle name="Calculation 2 4 2 2 13 2 3" xfId="3354"/>
    <cellStyle name="Calculation 2 4 2 2 13 3" xfId="3355"/>
    <cellStyle name="Calculation 2 4 2 2 13 3 2" xfId="3356"/>
    <cellStyle name="Calculation 2 4 2 2 13 3 3" xfId="3357"/>
    <cellStyle name="Calculation 2 4 2 2 13 4" xfId="3358"/>
    <cellStyle name="Calculation 2 4 2 2 13 4 2" xfId="3359"/>
    <cellStyle name="Calculation 2 4 2 2 13 4 3" xfId="3360"/>
    <cellStyle name="Calculation 2 4 2 2 13 5" xfId="3361"/>
    <cellStyle name="Calculation 2 4 2 2 13 5 2" xfId="3362"/>
    <cellStyle name="Calculation 2 4 2 2 13 5 3" xfId="3363"/>
    <cellStyle name="Calculation 2 4 2 2 13 6" xfId="3364"/>
    <cellStyle name="Calculation 2 4 2 2 13 6 2" xfId="3365"/>
    <cellStyle name="Calculation 2 4 2 2 13 6 3" xfId="3366"/>
    <cellStyle name="Calculation 2 4 2 2 13 7" xfId="3367"/>
    <cellStyle name="Calculation 2 4 2 2 13 8" xfId="3368"/>
    <cellStyle name="Calculation 2 4 2 2 14" xfId="3369"/>
    <cellStyle name="Calculation 2 4 2 2 14 2" xfId="3370"/>
    <cellStyle name="Calculation 2 4 2 2 14 2 2" xfId="3371"/>
    <cellStyle name="Calculation 2 4 2 2 14 2 3" xfId="3372"/>
    <cellStyle name="Calculation 2 4 2 2 14 3" xfId="3373"/>
    <cellStyle name="Calculation 2 4 2 2 14 3 2" xfId="3374"/>
    <cellStyle name="Calculation 2 4 2 2 14 3 3" xfId="3375"/>
    <cellStyle name="Calculation 2 4 2 2 14 4" xfId="3376"/>
    <cellStyle name="Calculation 2 4 2 2 14 4 2" xfId="3377"/>
    <cellStyle name="Calculation 2 4 2 2 14 4 3" xfId="3378"/>
    <cellStyle name="Calculation 2 4 2 2 14 5" xfId="3379"/>
    <cellStyle name="Calculation 2 4 2 2 14 5 2" xfId="3380"/>
    <cellStyle name="Calculation 2 4 2 2 14 5 3" xfId="3381"/>
    <cellStyle name="Calculation 2 4 2 2 14 6" xfId="3382"/>
    <cellStyle name="Calculation 2 4 2 2 14 6 2" xfId="3383"/>
    <cellStyle name="Calculation 2 4 2 2 14 6 3" xfId="3384"/>
    <cellStyle name="Calculation 2 4 2 2 14 7" xfId="3385"/>
    <cellStyle name="Calculation 2 4 2 2 14 8" xfId="3386"/>
    <cellStyle name="Calculation 2 4 2 2 15" xfId="3387"/>
    <cellStyle name="Calculation 2 4 2 2 15 2" xfId="3388"/>
    <cellStyle name="Calculation 2 4 2 2 15 3" xfId="3389"/>
    <cellStyle name="Calculation 2 4 2 2 16" xfId="3390"/>
    <cellStyle name="Calculation 2 4 2 2 2" xfId="3391"/>
    <cellStyle name="Calculation 2 4 2 2 2 2" xfId="3392"/>
    <cellStyle name="Calculation 2 4 2 2 2 2 2" xfId="3393"/>
    <cellStyle name="Calculation 2 4 2 2 2 2 3" xfId="3394"/>
    <cellStyle name="Calculation 2 4 2 2 2 3" xfId="3395"/>
    <cellStyle name="Calculation 2 4 2 2 2 3 2" xfId="3396"/>
    <cellStyle name="Calculation 2 4 2 2 2 3 3" xfId="3397"/>
    <cellStyle name="Calculation 2 4 2 2 2 4" xfId="3398"/>
    <cellStyle name="Calculation 2 4 2 2 2 4 2" xfId="3399"/>
    <cellStyle name="Calculation 2 4 2 2 2 4 3" xfId="3400"/>
    <cellStyle name="Calculation 2 4 2 2 2 5" xfId="3401"/>
    <cellStyle name="Calculation 2 4 2 2 2 5 2" xfId="3402"/>
    <cellStyle name="Calculation 2 4 2 2 2 5 3" xfId="3403"/>
    <cellStyle name="Calculation 2 4 2 2 2 6" xfId="3404"/>
    <cellStyle name="Calculation 2 4 2 2 2 6 2" xfId="3405"/>
    <cellStyle name="Calculation 2 4 2 2 2 6 3" xfId="3406"/>
    <cellStyle name="Calculation 2 4 2 2 2 7" xfId="3407"/>
    <cellStyle name="Calculation 2 4 2 2 2 8" xfId="3408"/>
    <cellStyle name="Calculation 2 4 2 2 2 9" xfId="3409"/>
    <cellStyle name="Calculation 2 4 2 2 3" xfId="3410"/>
    <cellStyle name="Calculation 2 4 2 2 3 2" xfId="3411"/>
    <cellStyle name="Calculation 2 4 2 2 3 2 2" xfId="3412"/>
    <cellStyle name="Calculation 2 4 2 2 3 2 3" xfId="3413"/>
    <cellStyle name="Calculation 2 4 2 2 3 3" xfId="3414"/>
    <cellStyle name="Calculation 2 4 2 2 3 3 2" xfId="3415"/>
    <cellStyle name="Calculation 2 4 2 2 3 3 3" xfId="3416"/>
    <cellStyle name="Calculation 2 4 2 2 3 4" xfId="3417"/>
    <cellStyle name="Calculation 2 4 2 2 3 4 2" xfId="3418"/>
    <cellStyle name="Calculation 2 4 2 2 3 4 3" xfId="3419"/>
    <cellStyle name="Calculation 2 4 2 2 3 5" xfId="3420"/>
    <cellStyle name="Calculation 2 4 2 2 3 5 2" xfId="3421"/>
    <cellStyle name="Calculation 2 4 2 2 3 5 3" xfId="3422"/>
    <cellStyle name="Calculation 2 4 2 2 3 6" xfId="3423"/>
    <cellStyle name="Calculation 2 4 2 2 3 6 2" xfId="3424"/>
    <cellStyle name="Calculation 2 4 2 2 3 6 3" xfId="3425"/>
    <cellStyle name="Calculation 2 4 2 2 3 7" xfId="3426"/>
    <cellStyle name="Calculation 2 4 2 2 3 8" xfId="3427"/>
    <cellStyle name="Calculation 2 4 2 2 3 9" xfId="3428"/>
    <cellStyle name="Calculation 2 4 2 2 4" xfId="3429"/>
    <cellStyle name="Calculation 2 4 2 2 4 2" xfId="3430"/>
    <cellStyle name="Calculation 2 4 2 2 4 2 2" xfId="3431"/>
    <cellStyle name="Calculation 2 4 2 2 4 2 3" xfId="3432"/>
    <cellStyle name="Calculation 2 4 2 2 4 3" xfId="3433"/>
    <cellStyle name="Calculation 2 4 2 2 4 3 2" xfId="3434"/>
    <cellStyle name="Calculation 2 4 2 2 4 3 3" xfId="3435"/>
    <cellStyle name="Calculation 2 4 2 2 4 4" xfId="3436"/>
    <cellStyle name="Calculation 2 4 2 2 4 4 2" xfId="3437"/>
    <cellStyle name="Calculation 2 4 2 2 4 4 3" xfId="3438"/>
    <cellStyle name="Calculation 2 4 2 2 4 5" xfId="3439"/>
    <cellStyle name="Calculation 2 4 2 2 4 5 2" xfId="3440"/>
    <cellStyle name="Calculation 2 4 2 2 4 5 3" xfId="3441"/>
    <cellStyle name="Calculation 2 4 2 2 4 6" xfId="3442"/>
    <cellStyle name="Calculation 2 4 2 2 4 6 2" xfId="3443"/>
    <cellStyle name="Calculation 2 4 2 2 4 6 3" xfId="3444"/>
    <cellStyle name="Calculation 2 4 2 2 4 7" xfId="3445"/>
    <cellStyle name="Calculation 2 4 2 2 4 8" xfId="3446"/>
    <cellStyle name="Calculation 2 4 2 2 4 9" xfId="3447"/>
    <cellStyle name="Calculation 2 4 2 2 5" xfId="3448"/>
    <cellStyle name="Calculation 2 4 2 2 5 2" xfId="3449"/>
    <cellStyle name="Calculation 2 4 2 2 5 2 2" xfId="3450"/>
    <cellStyle name="Calculation 2 4 2 2 5 2 3" xfId="3451"/>
    <cellStyle name="Calculation 2 4 2 2 5 3" xfId="3452"/>
    <cellStyle name="Calculation 2 4 2 2 5 3 2" xfId="3453"/>
    <cellStyle name="Calculation 2 4 2 2 5 3 3" xfId="3454"/>
    <cellStyle name="Calculation 2 4 2 2 5 4" xfId="3455"/>
    <cellStyle name="Calculation 2 4 2 2 5 4 2" xfId="3456"/>
    <cellStyle name="Calculation 2 4 2 2 5 4 3" xfId="3457"/>
    <cellStyle name="Calculation 2 4 2 2 5 5" xfId="3458"/>
    <cellStyle name="Calculation 2 4 2 2 5 5 2" xfId="3459"/>
    <cellStyle name="Calculation 2 4 2 2 5 5 3" xfId="3460"/>
    <cellStyle name="Calculation 2 4 2 2 5 6" xfId="3461"/>
    <cellStyle name="Calculation 2 4 2 2 5 6 2" xfId="3462"/>
    <cellStyle name="Calculation 2 4 2 2 5 6 3" xfId="3463"/>
    <cellStyle name="Calculation 2 4 2 2 5 7" xfId="3464"/>
    <cellStyle name="Calculation 2 4 2 2 5 8" xfId="3465"/>
    <cellStyle name="Calculation 2 4 2 2 5 9" xfId="3466"/>
    <cellStyle name="Calculation 2 4 2 2 6" xfId="3467"/>
    <cellStyle name="Calculation 2 4 2 2 6 2" xfId="3468"/>
    <cellStyle name="Calculation 2 4 2 2 6 2 2" xfId="3469"/>
    <cellStyle name="Calculation 2 4 2 2 6 2 3" xfId="3470"/>
    <cellStyle name="Calculation 2 4 2 2 6 3" xfId="3471"/>
    <cellStyle name="Calculation 2 4 2 2 6 3 2" xfId="3472"/>
    <cellStyle name="Calculation 2 4 2 2 6 3 3" xfId="3473"/>
    <cellStyle name="Calculation 2 4 2 2 6 4" xfId="3474"/>
    <cellStyle name="Calculation 2 4 2 2 6 4 2" xfId="3475"/>
    <cellStyle name="Calculation 2 4 2 2 6 4 3" xfId="3476"/>
    <cellStyle name="Calculation 2 4 2 2 6 5" xfId="3477"/>
    <cellStyle name="Calculation 2 4 2 2 6 5 2" xfId="3478"/>
    <cellStyle name="Calculation 2 4 2 2 6 5 3" xfId="3479"/>
    <cellStyle name="Calculation 2 4 2 2 6 6" xfId="3480"/>
    <cellStyle name="Calculation 2 4 2 2 6 6 2" xfId="3481"/>
    <cellStyle name="Calculation 2 4 2 2 6 6 3" xfId="3482"/>
    <cellStyle name="Calculation 2 4 2 2 6 7" xfId="3483"/>
    <cellStyle name="Calculation 2 4 2 2 6 8" xfId="3484"/>
    <cellStyle name="Calculation 2 4 2 2 6 9" xfId="3485"/>
    <cellStyle name="Calculation 2 4 2 2 7" xfId="3486"/>
    <cellStyle name="Calculation 2 4 2 2 7 2" xfId="3487"/>
    <cellStyle name="Calculation 2 4 2 2 7 2 2" xfId="3488"/>
    <cellStyle name="Calculation 2 4 2 2 7 2 3" xfId="3489"/>
    <cellStyle name="Calculation 2 4 2 2 7 3" xfId="3490"/>
    <cellStyle name="Calculation 2 4 2 2 7 3 2" xfId="3491"/>
    <cellStyle name="Calculation 2 4 2 2 7 3 3" xfId="3492"/>
    <cellStyle name="Calculation 2 4 2 2 7 4" xfId="3493"/>
    <cellStyle name="Calculation 2 4 2 2 7 4 2" xfId="3494"/>
    <cellStyle name="Calculation 2 4 2 2 7 4 3" xfId="3495"/>
    <cellStyle name="Calculation 2 4 2 2 7 5" xfId="3496"/>
    <cellStyle name="Calculation 2 4 2 2 7 5 2" xfId="3497"/>
    <cellStyle name="Calculation 2 4 2 2 7 5 3" xfId="3498"/>
    <cellStyle name="Calculation 2 4 2 2 7 6" xfId="3499"/>
    <cellStyle name="Calculation 2 4 2 2 7 6 2" xfId="3500"/>
    <cellStyle name="Calculation 2 4 2 2 7 6 3" xfId="3501"/>
    <cellStyle name="Calculation 2 4 2 2 7 7" xfId="3502"/>
    <cellStyle name="Calculation 2 4 2 2 7 8" xfId="3503"/>
    <cellStyle name="Calculation 2 4 2 2 7 9" xfId="3504"/>
    <cellStyle name="Calculation 2 4 2 2 8" xfId="3505"/>
    <cellStyle name="Calculation 2 4 2 2 8 2" xfId="3506"/>
    <cellStyle name="Calculation 2 4 2 2 8 2 2" xfId="3507"/>
    <cellStyle name="Calculation 2 4 2 2 8 2 3" xfId="3508"/>
    <cellStyle name="Calculation 2 4 2 2 8 3" xfId="3509"/>
    <cellStyle name="Calculation 2 4 2 2 8 3 2" xfId="3510"/>
    <cellStyle name="Calculation 2 4 2 2 8 3 3" xfId="3511"/>
    <cellStyle name="Calculation 2 4 2 2 8 4" xfId="3512"/>
    <cellStyle name="Calculation 2 4 2 2 8 4 2" xfId="3513"/>
    <cellStyle name="Calculation 2 4 2 2 8 4 3" xfId="3514"/>
    <cellStyle name="Calculation 2 4 2 2 8 5" xfId="3515"/>
    <cellStyle name="Calculation 2 4 2 2 8 5 2" xfId="3516"/>
    <cellStyle name="Calculation 2 4 2 2 8 5 3" xfId="3517"/>
    <cellStyle name="Calculation 2 4 2 2 8 6" xfId="3518"/>
    <cellStyle name="Calculation 2 4 2 2 8 6 2" xfId="3519"/>
    <cellStyle name="Calculation 2 4 2 2 8 6 3" xfId="3520"/>
    <cellStyle name="Calculation 2 4 2 2 8 7" xfId="3521"/>
    <cellStyle name="Calculation 2 4 2 2 8 8" xfId="3522"/>
    <cellStyle name="Calculation 2 4 2 2 8 9" xfId="3523"/>
    <cellStyle name="Calculation 2 4 2 2 9" xfId="3524"/>
    <cellStyle name="Calculation 2 4 2 2 9 2" xfId="3525"/>
    <cellStyle name="Calculation 2 4 2 2 9 2 2" xfId="3526"/>
    <cellStyle name="Calculation 2 4 2 2 9 2 3" xfId="3527"/>
    <cellStyle name="Calculation 2 4 2 2 9 3" xfId="3528"/>
    <cellStyle name="Calculation 2 4 2 2 9 3 2" xfId="3529"/>
    <cellStyle name="Calculation 2 4 2 2 9 3 3" xfId="3530"/>
    <cellStyle name="Calculation 2 4 2 2 9 4" xfId="3531"/>
    <cellStyle name="Calculation 2 4 2 2 9 4 2" xfId="3532"/>
    <cellStyle name="Calculation 2 4 2 2 9 4 3" xfId="3533"/>
    <cellStyle name="Calculation 2 4 2 2 9 5" xfId="3534"/>
    <cellStyle name="Calculation 2 4 2 2 9 5 2" xfId="3535"/>
    <cellStyle name="Calculation 2 4 2 2 9 5 3" xfId="3536"/>
    <cellStyle name="Calculation 2 4 2 2 9 6" xfId="3537"/>
    <cellStyle name="Calculation 2 4 2 2 9 6 2" xfId="3538"/>
    <cellStyle name="Calculation 2 4 2 2 9 6 3" xfId="3539"/>
    <cellStyle name="Calculation 2 4 2 2 9 7" xfId="3540"/>
    <cellStyle name="Calculation 2 4 2 2 9 8" xfId="3541"/>
    <cellStyle name="Calculation 2 4 2 3" xfId="3542"/>
    <cellStyle name="Calculation 2 4 2 3 10" xfId="3543"/>
    <cellStyle name="Calculation 2 4 2 3 11" xfId="3544"/>
    <cellStyle name="Calculation 2 4 2 3 2" xfId="3545"/>
    <cellStyle name="Calculation 2 4 2 3 2 2" xfId="3546"/>
    <cellStyle name="Calculation 2 4 2 3 2 3" xfId="3547"/>
    <cellStyle name="Calculation 2 4 2 3 2 4" xfId="3548"/>
    <cellStyle name="Calculation 2 4 2 3 3" xfId="3549"/>
    <cellStyle name="Calculation 2 4 2 3 3 2" xfId="3550"/>
    <cellStyle name="Calculation 2 4 2 3 3 3" xfId="3551"/>
    <cellStyle name="Calculation 2 4 2 3 3 4" xfId="3552"/>
    <cellStyle name="Calculation 2 4 2 3 4" xfId="3553"/>
    <cellStyle name="Calculation 2 4 2 3 4 2" xfId="3554"/>
    <cellStyle name="Calculation 2 4 2 3 4 3" xfId="3555"/>
    <cellStyle name="Calculation 2 4 2 3 4 4" xfId="3556"/>
    <cellStyle name="Calculation 2 4 2 3 5" xfId="3557"/>
    <cellStyle name="Calculation 2 4 2 3 5 2" xfId="3558"/>
    <cellStyle name="Calculation 2 4 2 3 5 3" xfId="3559"/>
    <cellStyle name="Calculation 2 4 2 3 5 4" xfId="3560"/>
    <cellStyle name="Calculation 2 4 2 3 6" xfId="3561"/>
    <cellStyle name="Calculation 2 4 2 3 6 2" xfId="3562"/>
    <cellStyle name="Calculation 2 4 2 3 6 3" xfId="3563"/>
    <cellStyle name="Calculation 2 4 2 3 6 4" xfId="3564"/>
    <cellStyle name="Calculation 2 4 2 3 7" xfId="3565"/>
    <cellStyle name="Calculation 2 4 2 3 8" xfId="3566"/>
    <cellStyle name="Calculation 2 4 2 3 9" xfId="3567"/>
    <cellStyle name="Calculation 2 4 2 4" xfId="3568"/>
    <cellStyle name="Calculation 2 4 2 4 10" xfId="3569"/>
    <cellStyle name="Calculation 2 4 2 4 2" xfId="3570"/>
    <cellStyle name="Calculation 2 4 2 4 2 2" xfId="3571"/>
    <cellStyle name="Calculation 2 4 2 4 2 3" xfId="3572"/>
    <cellStyle name="Calculation 2 4 2 4 2 4" xfId="3573"/>
    <cellStyle name="Calculation 2 4 2 4 3" xfId="3574"/>
    <cellStyle name="Calculation 2 4 2 4 3 2" xfId="3575"/>
    <cellStyle name="Calculation 2 4 2 4 3 3" xfId="3576"/>
    <cellStyle name="Calculation 2 4 2 4 3 4" xfId="3577"/>
    <cellStyle name="Calculation 2 4 2 4 4" xfId="3578"/>
    <cellStyle name="Calculation 2 4 2 4 4 2" xfId="3579"/>
    <cellStyle name="Calculation 2 4 2 4 4 3" xfId="3580"/>
    <cellStyle name="Calculation 2 4 2 4 4 4" xfId="3581"/>
    <cellStyle name="Calculation 2 4 2 4 5" xfId="3582"/>
    <cellStyle name="Calculation 2 4 2 4 5 2" xfId="3583"/>
    <cellStyle name="Calculation 2 4 2 4 5 3" xfId="3584"/>
    <cellStyle name="Calculation 2 4 2 4 5 4" xfId="3585"/>
    <cellStyle name="Calculation 2 4 2 4 6" xfId="3586"/>
    <cellStyle name="Calculation 2 4 2 4 6 2" xfId="3587"/>
    <cellStyle name="Calculation 2 4 2 4 6 3" xfId="3588"/>
    <cellStyle name="Calculation 2 4 2 4 6 4" xfId="3589"/>
    <cellStyle name="Calculation 2 4 2 4 7" xfId="3590"/>
    <cellStyle name="Calculation 2 4 2 4 8" xfId="3591"/>
    <cellStyle name="Calculation 2 4 2 4 9" xfId="3592"/>
    <cellStyle name="Calculation 2 4 2 5" xfId="3593"/>
    <cellStyle name="Calculation 2 4 2 5 2" xfId="3594"/>
    <cellStyle name="Calculation 2 4 2 5 2 2" xfId="3595"/>
    <cellStyle name="Calculation 2 4 2 5 2 3" xfId="3596"/>
    <cellStyle name="Calculation 2 4 2 5 3" xfId="3597"/>
    <cellStyle name="Calculation 2 4 2 5 3 2" xfId="3598"/>
    <cellStyle name="Calculation 2 4 2 5 3 3" xfId="3599"/>
    <cellStyle name="Calculation 2 4 2 5 4" xfId="3600"/>
    <cellStyle name="Calculation 2 4 2 5 4 2" xfId="3601"/>
    <cellStyle name="Calculation 2 4 2 5 4 3" xfId="3602"/>
    <cellStyle name="Calculation 2 4 2 5 5" xfId="3603"/>
    <cellStyle name="Calculation 2 4 2 5 5 2" xfId="3604"/>
    <cellStyle name="Calculation 2 4 2 5 5 3" xfId="3605"/>
    <cellStyle name="Calculation 2 4 2 5 6" xfId="3606"/>
    <cellStyle name="Calculation 2 4 2 5 6 2" xfId="3607"/>
    <cellStyle name="Calculation 2 4 2 5 6 3" xfId="3608"/>
    <cellStyle name="Calculation 2 4 2 5 7" xfId="3609"/>
    <cellStyle name="Calculation 2 4 2 5 8" xfId="3610"/>
    <cellStyle name="Calculation 2 4 2 5 9" xfId="3611"/>
    <cellStyle name="Calculation 2 4 2 6" xfId="3612"/>
    <cellStyle name="Calculation 2 4 2 6 2" xfId="3613"/>
    <cellStyle name="Calculation 2 4 2 6 2 2" xfId="3614"/>
    <cellStyle name="Calculation 2 4 2 6 2 3" xfId="3615"/>
    <cellStyle name="Calculation 2 4 2 6 3" xfId="3616"/>
    <cellStyle name="Calculation 2 4 2 6 3 2" xfId="3617"/>
    <cellStyle name="Calculation 2 4 2 6 3 3" xfId="3618"/>
    <cellStyle name="Calculation 2 4 2 6 4" xfId="3619"/>
    <cellStyle name="Calculation 2 4 2 6 4 2" xfId="3620"/>
    <cellStyle name="Calculation 2 4 2 6 4 3" xfId="3621"/>
    <cellStyle name="Calculation 2 4 2 6 5" xfId="3622"/>
    <cellStyle name="Calculation 2 4 2 6 5 2" xfId="3623"/>
    <cellStyle name="Calculation 2 4 2 6 5 3" xfId="3624"/>
    <cellStyle name="Calculation 2 4 2 6 6" xfId="3625"/>
    <cellStyle name="Calculation 2 4 2 6 6 2" xfId="3626"/>
    <cellStyle name="Calculation 2 4 2 6 6 3" xfId="3627"/>
    <cellStyle name="Calculation 2 4 2 6 7" xfId="3628"/>
    <cellStyle name="Calculation 2 4 2 6 8" xfId="3629"/>
    <cellStyle name="Calculation 2 4 2 6 9" xfId="3630"/>
    <cellStyle name="Calculation 2 4 2 7" xfId="3631"/>
    <cellStyle name="Calculation 2 4 2 7 2" xfId="3632"/>
    <cellStyle name="Calculation 2 4 2 7 2 2" xfId="3633"/>
    <cellStyle name="Calculation 2 4 2 7 2 3" xfId="3634"/>
    <cellStyle name="Calculation 2 4 2 7 3" xfId="3635"/>
    <cellStyle name="Calculation 2 4 2 7 3 2" xfId="3636"/>
    <cellStyle name="Calculation 2 4 2 7 3 3" xfId="3637"/>
    <cellStyle name="Calculation 2 4 2 7 4" xfId="3638"/>
    <cellStyle name="Calculation 2 4 2 7 4 2" xfId="3639"/>
    <cellStyle name="Calculation 2 4 2 7 4 3" xfId="3640"/>
    <cellStyle name="Calculation 2 4 2 7 5" xfId="3641"/>
    <cellStyle name="Calculation 2 4 2 7 5 2" xfId="3642"/>
    <cellStyle name="Calculation 2 4 2 7 5 3" xfId="3643"/>
    <cellStyle name="Calculation 2 4 2 7 6" xfId="3644"/>
    <cellStyle name="Calculation 2 4 2 7 6 2" xfId="3645"/>
    <cellStyle name="Calculation 2 4 2 7 6 3" xfId="3646"/>
    <cellStyle name="Calculation 2 4 2 7 7" xfId="3647"/>
    <cellStyle name="Calculation 2 4 2 7 8" xfId="3648"/>
    <cellStyle name="Calculation 2 4 2 7 9" xfId="3649"/>
    <cellStyle name="Calculation 2 4 2 8" xfId="3650"/>
    <cellStyle name="Calculation 2 4 2 8 2" xfId="3651"/>
    <cellStyle name="Calculation 2 4 2 8 2 2" xfId="3652"/>
    <cellStyle name="Calculation 2 4 2 8 2 3" xfId="3653"/>
    <cellStyle name="Calculation 2 4 2 8 3" xfId="3654"/>
    <cellStyle name="Calculation 2 4 2 8 3 2" xfId="3655"/>
    <cellStyle name="Calculation 2 4 2 8 3 3" xfId="3656"/>
    <cellStyle name="Calculation 2 4 2 8 4" xfId="3657"/>
    <cellStyle name="Calculation 2 4 2 8 4 2" xfId="3658"/>
    <cellStyle name="Calculation 2 4 2 8 4 3" xfId="3659"/>
    <cellStyle name="Calculation 2 4 2 8 5" xfId="3660"/>
    <cellStyle name="Calculation 2 4 2 8 5 2" xfId="3661"/>
    <cellStyle name="Calculation 2 4 2 8 5 3" xfId="3662"/>
    <cellStyle name="Calculation 2 4 2 8 6" xfId="3663"/>
    <cellStyle name="Calculation 2 4 2 8 6 2" xfId="3664"/>
    <cellStyle name="Calculation 2 4 2 8 6 3" xfId="3665"/>
    <cellStyle name="Calculation 2 4 2 8 7" xfId="3666"/>
    <cellStyle name="Calculation 2 4 2 8 8" xfId="3667"/>
    <cellStyle name="Calculation 2 4 2 8 9" xfId="3668"/>
    <cellStyle name="Calculation 2 4 2 9" xfId="3669"/>
    <cellStyle name="Calculation 2 4 2 9 2" xfId="3670"/>
    <cellStyle name="Calculation 2 4 2 9 2 2" xfId="3671"/>
    <cellStyle name="Calculation 2 4 2 9 2 3" xfId="3672"/>
    <cellStyle name="Calculation 2 4 2 9 3" xfId="3673"/>
    <cellStyle name="Calculation 2 4 2 9 3 2" xfId="3674"/>
    <cellStyle name="Calculation 2 4 2 9 3 3" xfId="3675"/>
    <cellStyle name="Calculation 2 4 2 9 4" xfId="3676"/>
    <cellStyle name="Calculation 2 4 2 9 4 2" xfId="3677"/>
    <cellStyle name="Calculation 2 4 2 9 4 3" xfId="3678"/>
    <cellStyle name="Calculation 2 4 2 9 5" xfId="3679"/>
    <cellStyle name="Calculation 2 4 2 9 5 2" xfId="3680"/>
    <cellStyle name="Calculation 2 4 2 9 5 3" xfId="3681"/>
    <cellStyle name="Calculation 2 4 2 9 6" xfId="3682"/>
    <cellStyle name="Calculation 2 4 2 9 6 2" xfId="3683"/>
    <cellStyle name="Calculation 2 4 2 9 6 3" xfId="3684"/>
    <cellStyle name="Calculation 2 4 2 9 7" xfId="3685"/>
    <cellStyle name="Calculation 2 4 2 9 8" xfId="3686"/>
    <cellStyle name="Calculation 2 4 2 9 9" xfId="3687"/>
    <cellStyle name="Calculation 2 4 20" xfId="3688"/>
    <cellStyle name="Calculation 2 4 21" xfId="3689"/>
    <cellStyle name="Calculation 2 4 3" xfId="3690"/>
    <cellStyle name="Calculation 2 4 3 10" xfId="3691"/>
    <cellStyle name="Calculation 2 4 3 10 2" xfId="3692"/>
    <cellStyle name="Calculation 2 4 3 10 2 2" xfId="3693"/>
    <cellStyle name="Calculation 2 4 3 10 2 3" xfId="3694"/>
    <cellStyle name="Calculation 2 4 3 10 3" xfId="3695"/>
    <cellStyle name="Calculation 2 4 3 10 3 2" xfId="3696"/>
    <cellStyle name="Calculation 2 4 3 10 3 3" xfId="3697"/>
    <cellStyle name="Calculation 2 4 3 10 4" xfId="3698"/>
    <cellStyle name="Calculation 2 4 3 10 4 2" xfId="3699"/>
    <cellStyle name="Calculation 2 4 3 10 4 3" xfId="3700"/>
    <cellStyle name="Calculation 2 4 3 10 5" xfId="3701"/>
    <cellStyle name="Calculation 2 4 3 10 5 2" xfId="3702"/>
    <cellStyle name="Calculation 2 4 3 10 5 3" xfId="3703"/>
    <cellStyle name="Calculation 2 4 3 10 6" xfId="3704"/>
    <cellStyle name="Calculation 2 4 3 10 6 2" xfId="3705"/>
    <cellStyle name="Calculation 2 4 3 10 6 3" xfId="3706"/>
    <cellStyle name="Calculation 2 4 3 10 7" xfId="3707"/>
    <cellStyle name="Calculation 2 4 3 10 8" xfId="3708"/>
    <cellStyle name="Calculation 2 4 3 10 9" xfId="3709"/>
    <cellStyle name="Calculation 2 4 3 11" xfId="3710"/>
    <cellStyle name="Calculation 2 4 3 11 2" xfId="3711"/>
    <cellStyle name="Calculation 2 4 3 11 2 2" xfId="3712"/>
    <cellStyle name="Calculation 2 4 3 11 2 3" xfId="3713"/>
    <cellStyle name="Calculation 2 4 3 11 3" xfId="3714"/>
    <cellStyle name="Calculation 2 4 3 11 3 2" xfId="3715"/>
    <cellStyle name="Calculation 2 4 3 11 3 3" xfId="3716"/>
    <cellStyle name="Calculation 2 4 3 11 4" xfId="3717"/>
    <cellStyle name="Calculation 2 4 3 11 4 2" xfId="3718"/>
    <cellStyle name="Calculation 2 4 3 11 4 3" xfId="3719"/>
    <cellStyle name="Calculation 2 4 3 11 5" xfId="3720"/>
    <cellStyle name="Calculation 2 4 3 11 5 2" xfId="3721"/>
    <cellStyle name="Calculation 2 4 3 11 5 3" xfId="3722"/>
    <cellStyle name="Calculation 2 4 3 11 6" xfId="3723"/>
    <cellStyle name="Calculation 2 4 3 11 6 2" xfId="3724"/>
    <cellStyle name="Calculation 2 4 3 11 6 3" xfId="3725"/>
    <cellStyle name="Calculation 2 4 3 11 7" xfId="3726"/>
    <cellStyle name="Calculation 2 4 3 11 8" xfId="3727"/>
    <cellStyle name="Calculation 2 4 3 11 9" xfId="3728"/>
    <cellStyle name="Calculation 2 4 3 12" xfId="3729"/>
    <cellStyle name="Calculation 2 4 3 12 2" xfId="3730"/>
    <cellStyle name="Calculation 2 4 3 12 2 2" xfId="3731"/>
    <cellStyle name="Calculation 2 4 3 12 2 3" xfId="3732"/>
    <cellStyle name="Calculation 2 4 3 12 3" xfId="3733"/>
    <cellStyle name="Calculation 2 4 3 12 3 2" xfId="3734"/>
    <cellStyle name="Calculation 2 4 3 12 3 3" xfId="3735"/>
    <cellStyle name="Calculation 2 4 3 12 4" xfId="3736"/>
    <cellStyle name="Calculation 2 4 3 12 4 2" xfId="3737"/>
    <cellStyle name="Calculation 2 4 3 12 4 3" xfId="3738"/>
    <cellStyle name="Calculation 2 4 3 12 5" xfId="3739"/>
    <cellStyle name="Calculation 2 4 3 12 5 2" xfId="3740"/>
    <cellStyle name="Calculation 2 4 3 12 5 3" xfId="3741"/>
    <cellStyle name="Calculation 2 4 3 12 6" xfId="3742"/>
    <cellStyle name="Calculation 2 4 3 12 6 2" xfId="3743"/>
    <cellStyle name="Calculation 2 4 3 12 6 3" xfId="3744"/>
    <cellStyle name="Calculation 2 4 3 12 7" xfId="3745"/>
    <cellStyle name="Calculation 2 4 3 12 8" xfId="3746"/>
    <cellStyle name="Calculation 2 4 3 12 9" xfId="3747"/>
    <cellStyle name="Calculation 2 4 3 13" xfId="3748"/>
    <cellStyle name="Calculation 2 4 3 13 2" xfId="3749"/>
    <cellStyle name="Calculation 2 4 3 13 2 2" xfId="3750"/>
    <cellStyle name="Calculation 2 4 3 13 2 3" xfId="3751"/>
    <cellStyle name="Calculation 2 4 3 13 3" xfId="3752"/>
    <cellStyle name="Calculation 2 4 3 13 3 2" xfId="3753"/>
    <cellStyle name="Calculation 2 4 3 13 3 3" xfId="3754"/>
    <cellStyle name="Calculation 2 4 3 13 4" xfId="3755"/>
    <cellStyle name="Calculation 2 4 3 13 4 2" xfId="3756"/>
    <cellStyle name="Calculation 2 4 3 13 4 3" xfId="3757"/>
    <cellStyle name="Calculation 2 4 3 13 5" xfId="3758"/>
    <cellStyle name="Calculation 2 4 3 13 5 2" xfId="3759"/>
    <cellStyle name="Calculation 2 4 3 13 5 3" xfId="3760"/>
    <cellStyle name="Calculation 2 4 3 13 6" xfId="3761"/>
    <cellStyle name="Calculation 2 4 3 13 6 2" xfId="3762"/>
    <cellStyle name="Calculation 2 4 3 13 6 3" xfId="3763"/>
    <cellStyle name="Calculation 2 4 3 13 7" xfId="3764"/>
    <cellStyle name="Calculation 2 4 3 13 8" xfId="3765"/>
    <cellStyle name="Calculation 2 4 3 13 9" xfId="3766"/>
    <cellStyle name="Calculation 2 4 3 14" xfId="3767"/>
    <cellStyle name="Calculation 2 4 3 15" xfId="3768"/>
    <cellStyle name="Calculation 2 4 3 16" xfId="3769"/>
    <cellStyle name="Calculation 2 4 3 17" xfId="3770"/>
    <cellStyle name="Calculation 2 4 3 18" xfId="3771"/>
    <cellStyle name="Calculation 2 4 3 19" xfId="3772"/>
    <cellStyle name="Calculation 2 4 3 2" xfId="3773"/>
    <cellStyle name="Calculation 2 4 3 2 10" xfId="3774"/>
    <cellStyle name="Calculation 2 4 3 2 10 2" xfId="3775"/>
    <cellStyle name="Calculation 2 4 3 2 10 2 2" xfId="3776"/>
    <cellStyle name="Calculation 2 4 3 2 10 2 3" xfId="3777"/>
    <cellStyle name="Calculation 2 4 3 2 10 3" xfId="3778"/>
    <cellStyle name="Calculation 2 4 3 2 10 3 2" xfId="3779"/>
    <cellStyle name="Calculation 2 4 3 2 10 3 3" xfId="3780"/>
    <cellStyle name="Calculation 2 4 3 2 10 4" xfId="3781"/>
    <cellStyle name="Calculation 2 4 3 2 10 4 2" xfId="3782"/>
    <cellStyle name="Calculation 2 4 3 2 10 4 3" xfId="3783"/>
    <cellStyle name="Calculation 2 4 3 2 10 5" xfId="3784"/>
    <cellStyle name="Calculation 2 4 3 2 10 5 2" xfId="3785"/>
    <cellStyle name="Calculation 2 4 3 2 10 5 3" xfId="3786"/>
    <cellStyle name="Calculation 2 4 3 2 10 6" xfId="3787"/>
    <cellStyle name="Calculation 2 4 3 2 10 6 2" xfId="3788"/>
    <cellStyle name="Calculation 2 4 3 2 10 6 3" xfId="3789"/>
    <cellStyle name="Calculation 2 4 3 2 10 7" xfId="3790"/>
    <cellStyle name="Calculation 2 4 3 2 10 8" xfId="3791"/>
    <cellStyle name="Calculation 2 4 3 2 11" xfId="3792"/>
    <cellStyle name="Calculation 2 4 3 2 11 2" xfId="3793"/>
    <cellStyle name="Calculation 2 4 3 2 11 2 2" xfId="3794"/>
    <cellStyle name="Calculation 2 4 3 2 11 2 3" xfId="3795"/>
    <cellStyle name="Calculation 2 4 3 2 11 3" xfId="3796"/>
    <cellStyle name="Calculation 2 4 3 2 11 3 2" xfId="3797"/>
    <cellStyle name="Calculation 2 4 3 2 11 3 3" xfId="3798"/>
    <cellStyle name="Calculation 2 4 3 2 11 4" xfId="3799"/>
    <cellStyle name="Calculation 2 4 3 2 11 4 2" xfId="3800"/>
    <cellStyle name="Calculation 2 4 3 2 11 4 3" xfId="3801"/>
    <cellStyle name="Calculation 2 4 3 2 11 5" xfId="3802"/>
    <cellStyle name="Calculation 2 4 3 2 11 5 2" xfId="3803"/>
    <cellStyle name="Calculation 2 4 3 2 11 5 3" xfId="3804"/>
    <cellStyle name="Calculation 2 4 3 2 11 6" xfId="3805"/>
    <cellStyle name="Calculation 2 4 3 2 11 6 2" xfId="3806"/>
    <cellStyle name="Calculation 2 4 3 2 11 6 3" xfId="3807"/>
    <cellStyle name="Calculation 2 4 3 2 11 7" xfId="3808"/>
    <cellStyle name="Calculation 2 4 3 2 11 8" xfId="3809"/>
    <cellStyle name="Calculation 2 4 3 2 12" xfId="3810"/>
    <cellStyle name="Calculation 2 4 3 2 12 2" xfId="3811"/>
    <cellStyle name="Calculation 2 4 3 2 12 2 2" xfId="3812"/>
    <cellStyle name="Calculation 2 4 3 2 12 2 3" xfId="3813"/>
    <cellStyle name="Calculation 2 4 3 2 12 3" xfId="3814"/>
    <cellStyle name="Calculation 2 4 3 2 12 3 2" xfId="3815"/>
    <cellStyle name="Calculation 2 4 3 2 12 3 3" xfId="3816"/>
    <cellStyle name="Calculation 2 4 3 2 12 4" xfId="3817"/>
    <cellStyle name="Calculation 2 4 3 2 12 4 2" xfId="3818"/>
    <cellStyle name="Calculation 2 4 3 2 12 4 3" xfId="3819"/>
    <cellStyle name="Calculation 2 4 3 2 12 5" xfId="3820"/>
    <cellStyle name="Calculation 2 4 3 2 12 5 2" xfId="3821"/>
    <cellStyle name="Calculation 2 4 3 2 12 5 3" xfId="3822"/>
    <cellStyle name="Calculation 2 4 3 2 12 6" xfId="3823"/>
    <cellStyle name="Calculation 2 4 3 2 12 6 2" xfId="3824"/>
    <cellStyle name="Calculation 2 4 3 2 12 6 3" xfId="3825"/>
    <cellStyle name="Calculation 2 4 3 2 12 7" xfId="3826"/>
    <cellStyle name="Calculation 2 4 3 2 12 8" xfId="3827"/>
    <cellStyle name="Calculation 2 4 3 2 13" xfId="3828"/>
    <cellStyle name="Calculation 2 4 3 2 13 2" xfId="3829"/>
    <cellStyle name="Calculation 2 4 3 2 13 2 2" xfId="3830"/>
    <cellStyle name="Calculation 2 4 3 2 13 2 3" xfId="3831"/>
    <cellStyle name="Calculation 2 4 3 2 13 3" xfId="3832"/>
    <cellStyle name="Calculation 2 4 3 2 13 3 2" xfId="3833"/>
    <cellStyle name="Calculation 2 4 3 2 13 3 3" xfId="3834"/>
    <cellStyle name="Calculation 2 4 3 2 13 4" xfId="3835"/>
    <cellStyle name="Calculation 2 4 3 2 13 4 2" xfId="3836"/>
    <cellStyle name="Calculation 2 4 3 2 13 4 3" xfId="3837"/>
    <cellStyle name="Calculation 2 4 3 2 13 5" xfId="3838"/>
    <cellStyle name="Calculation 2 4 3 2 13 5 2" xfId="3839"/>
    <cellStyle name="Calculation 2 4 3 2 13 5 3" xfId="3840"/>
    <cellStyle name="Calculation 2 4 3 2 13 6" xfId="3841"/>
    <cellStyle name="Calculation 2 4 3 2 13 6 2" xfId="3842"/>
    <cellStyle name="Calculation 2 4 3 2 13 6 3" xfId="3843"/>
    <cellStyle name="Calculation 2 4 3 2 13 7" xfId="3844"/>
    <cellStyle name="Calculation 2 4 3 2 13 8" xfId="3845"/>
    <cellStyle name="Calculation 2 4 3 2 14" xfId="3846"/>
    <cellStyle name="Calculation 2 4 3 2 14 2" xfId="3847"/>
    <cellStyle name="Calculation 2 4 3 2 14 2 2" xfId="3848"/>
    <cellStyle name="Calculation 2 4 3 2 14 2 3" xfId="3849"/>
    <cellStyle name="Calculation 2 4 3 2 14 3" xfId="3850"/>
    <cellStyle name="Calculation 2 4 3 2 14 3 2" xfId="3851"/>
    <cellStyle name="Calculation 2 4 3 2 14 3 3" xfId="3852"/>
    <cellStyle name="Calculation 2 4 3 2 14 4" xfId="3853"/>
    <cellStyle name="Calculation 2 4 3 2 14 4 2" xfId="3854"/>
    <cellStyle name="Calculation 2 4 3 2 14 4 3" xfId="3855"/>
    <cellStyle name="Calculation 2 4 3 2 14 5" xfId="3856"/>
    <cellStyle name="Calculation 2 4 3 2 14 5 2" xfId="3857"/>
    <cellStyle name="Calculation 2 4 3 2 14 5 3" xfId="3858"/>
    <cellStyle name="Calculation 2 4 3 2 14 6" xfId="3859"/>
    <cellStyle name="Calculation 2 4 3 2 14 6 2" xfId="3860"/>
    <cellStyle name="Calculation 2 4 3 2 14 6 3" xfId="3861"/>
    <cellStyle name="Calculation 2 4 3 2 14 7" xfId="3862"/>
    <cellStyle name="Calculation 2 4 3 2 14 8" xfId="3863"/>
    <cellStyle name="Calculation 2 4 3 2 15" xfId="3864"/>
    <cellStyle name="Calculation 2 4 3 2 15 2" xfId="3865"/>
    <cellStyle name="Calculation 2 4 3 2 15 3" xfId="3866"/>
    <cellStyle name="Calculation 2 4 3 2 16" xfId="3867"/>
    <cellStyle name="Calculation 2 4 3 2 2" xfId="3868"/>
    <cellStyle name="Calculation 2 4 3 2 2 2" xfId="3869"/>
    <cellStyle name="Calculation 2 4 3 2 2 2 2" xfId="3870"/>
    <cellStyle name="Calculation 2 4 3 2 2 2 3" xfId="3871"/>
    <cellStyle name="Calculation 2 4 3 2 2 3" xfId="3872"/>
    <cellStyle name="Calculation 2 4 3 2 2 3 2" xfId="3873"/>
    <cellStyle name="Calculation 2 4 3 2 2 3 3" xfId="3874"/>
    <cellStyle name="Calculation 2 4 3 2 2 4" xfId="3875"/>
    <cellStyle name="Calculation 2 4 3 2 2 4 2" xfId="3876"/>
    <cellStyle name="Calculation 2 4 3 2 2 4 3" xfId="3877"/>
    <cellStyle name="Calculation 2 4 3 2 2 5" xfId="3878"/>
    <cellStyle name="Calculation 2 4 3 2 2 5 2" xfId="3879"/>
    <cellStyle name="Calculation 2 4 3 2 2 5 3" xfId="3880"/>
    <cellStyle name="Calculation 2 4 3 2 2 6" xfId="3881"/>
    <cellStyle name="Calculation 2 4 3 2 2 6 2" xfId="3882"/>
    <cellStyle name="Calculation 2 4 3 2 2 6 3" xfId="3883"/>
    <cellStyle name="Calculation 2 4 3 2 2 7" xfId="3884"/>
    <cellStyle name="Calculation 2 4 3 2 2 8" xfId="3885"/>
    <cellStyle name="Calculation 2 4 3 2 2 9" xfId="3886"/>
    <cellStyle name="Calculation 2 4 3 2 3" xfId="3887"/>
    <cellStyle name="Calculation 2 4 3 2 3 2" xfId="3888"/>
    <cellStyle name="Calculation 2 4 3 2 3 2 2" xfId="3889"/>
    <cellStyle name="Calculation 2 4 3 2 3 2 3" xfId="3890"/>
    <cellStyle name="Calculation 2 4 3 2 3 3" xfId="3891"/>
    <cellStyle name="Calculation 2 4 3 2 3 3 2" xfId="3892"/>
    <cellStyle name="Calculation 2 4 3 2 3 3 3" xfId="3893"/>
    <cellStyle name="Calculation 2 4 3 2 3 4" xfId="3894"/>
    <cellStyle name="Calculation 2 4 3 2 3 4 2" xfId="3895"/>
    <cellStyle name="Calculation 2 4 3 2 3 4 3" xfId="3896"/>
    <cellStyle name="Calculation 2 4 3 2 3 5" xfId="3897"/>
    <cellStyle name="Calculation 2 4 3 2 3 5 2" xfId="3898"/>
    <cellStyle name="Calculation 2 4 3 2 3 5 3" xfId="3899"/>
    <cellStyle name="Calculation 2 4 3 2 3 6" xfId="3900"/>
    <cellStyle name="Calculation 2 4 3 2 3 6 2" xfId="3901"/>
    <cellStyle name="Calculation 2 4 3 2 3 6 3" xfId="3902"/>
    <cellStyle name="Calculation 2 4 3 2 3 7" xfId="3903"/>
    <cellStyle name="Calculation 2 4 3 2 3 8" xfId="3904"/>
    <cellStyle name="Calculation 2 4 3 2 3 9" xfId="3905"/>
    <cellStyle name="Calculation 2 4 3 2 4" xfId="3906"/>
    <cellStyle name="Calculation 2 4 3 2 4 2" xfId="3907"/>
    <cellStyle name="Calculation 2 4 3 2 4 2 2" xfId="3908"/>
    <cellStyle name="Calculation 2 4 3 2 4 2 3" xfId="3909"/>
    <cellStyle name="Calculation 2 4 3 2 4 3" xfId="3910"/>
    <cellStyle name="Calculation 2 4 3 2 4 3 2" xfId="3911"/>
    <cellStyle name="Calculation 2 4 3 2 4 3 3" xfId="3912"/>
    <cellStyle name="Calculation 2 4 3 2 4 4" xfId="3913"/>
    <cellStyle name="Calculation 2 4 3 2 4 4 2" xfId="3914"/>
    <cellStyle name="Calculation 2 4 3 2 4 4 3" xfId="3915"/>
    <cellStyle name="Calculation 2 4 3 2 4 5" xfId="3916"/>
    <cellStyle name="Calculation 2 4 3 2 4 5 2" xfId="3917"/>
    <cellStyle name="Calculation 2 4 3 2 4 5 3" xfId="3918"/>
    <cellStyle name="Calculation 2 4 3 2 4 6" xfId="3919"/>
    <cellStyle name="Calculation 2 4 3 2 4 6 2" xfId="3920"/>
    <cellStyle name="Calculation 2 4 3 2 4 6 3" xfId="3921"/>
    <cellStyle name="Calculation 2 4 3 2 4 7" xfId="3922"/>
    <cellStyle name="Calculation 2 4 3 2 4 8" xfId="3923"/>
    <cellStyle name="Calculation 2 4 3 2 4 9" xfId="3924"/>
    <cellStyle name="Calculation 2 4 3 2 5" xfId="3925"/>
    <cellStyle name="Calculation 2 4 3 2 5 2" xfId="3926"/>
    <cellStyle name="Calculation 2 4 3 2 5 2 2" xfId="3927"/>
    <cellStyle name="Calculation 2 4 3 2 5 2 3" xfId="3928"/>
    <cellStyle name="Calculation 2 4 3 2 5 3" xfId="3929"/>
    <cellStyle name="Calculation 2 4 3 2 5 3 2" xfId="3930"/>
    <cellStyle name="Calculation 2 4 3 2 5 3 3" xfId="3931"/>
    <cellStyle name="Calculation 2 4 3 2 5 4" xfId="3932"/>
    <cellStyle name="Calculation 2 4 3 2 5 4 2" xfId="3933"/>
    <cellStyle name="Calculation 2 4 3 2 5 4 3" xfId="3934"/>
    <cellStyle name="Calculation 2 4 3 2 5 5" xfId="3935"/>
    <cellStyle name="Calculation 2 4 3 2 5 5 2" xfId="3936"/>
    <cellStyle name="Calculation 2 4 3 2 5 5 3" xfId="3937"/>
    <cellStyle name="Calculation 2 4 3 2 5 6" xfId="3938"/>
    <cellStyle name="Calculation 2 4 3 2 5 6 2" xfId="3939"/>
    <cellStyle name="Calculation 2 4 3 2 5 6 3" xfId="3940"/>
    <cellStyle name="Calculation 2 4 3 2 5 7" xfId="3941"/>
    <cellStyle name="Calculation 2 4 3 2 5 8" xfId="3942"/>
    <cellStyle name="Calculation 2 4 3 2 5 9" xfId="3943"/>
    <cellStyle name="Calculation 2 4 3 2 6" xfId="3944"/>
    <cellStyle name="Calculation 2 4 3 2 6 2" xfId="3945"/>
    <cellStyle name="Calculation 2 4 3 2 6 2 2" xfId="3946"/>
    <cellStyle name="Calculation 2 4 3 2 6 2 3" xfId="3947"/>
    <cellStyle name="Calculation 2 4 3 2 6 3" xfId="3948"/>
    <cellStyle name="Calculation 2 4 3 2 6 3 2" xfId="3949"/>
    <cellStyle name="Calculation 2 4 3 2 6 3 3" xfId="3950"/>
    <cellStyle name="Calculation 2 4 3 2 6 4" xfId="3951"/>
    <cellStyle name="Calculation 2 4 3 2 6 4 2" xfId="3952"/>
    <cellStyle name="Calculation 2 4 3 2 6 4 3" xfId="3953"/>
    <cellStyle name="Calculation 2 4 3 2 6 5" xfId="3954"/>
    <cellStyle name="Calculation 2 4 3 2 6 5 2" xfId="3955"/>
    <cellStyle name="Calculation 2 4 3 2 6 5 3" xfId="3956"/>
    <cellStyle name="Calculation 2 4 3 2 6 6" xfId="3957"/>
    <cellStyle name="Calculation 2 4 3 2 6 6 2" xfId="3958"/>
    <cellStyle name="Calculation 2 4 3 2 6 6 3" xfId="3959"/>
    <cellStyle name="Calculation 2 4 3 2 6 7" xfId="3960"/>
    <cellStyle name="Calculation 2 4 3 2 6 8" xfId="3961"/>
    <cellStyle name="Calculation 2 4 3 2 6 9" xfId="3962"/>
    <cellStyle name="Calculation 2 4 3 2 7" xfId="3963"/>
    <cellStyle name="Calculation 2 4 3 2 7 2" xfId="3964"/>
    <cellStyle name="Calculation 2 4 3 2 7 2 2" xfId="3965"/>
    <cellStyle name="Calculation 2 4 3 2 7 2 3" xfId="3966"/>
    <cellStyle name="Calculation 2 4 3 2 7 3" xfId="3967"/>
    <cellStyle name="Calculation 2 4 3 2 7 3 2" xfId="3968"/>
    <cellStyle name="Calculation 2 4 3 2 7 3 3" xfId="3969"/>
    <cellStyle name="Calculation 2 4 3 2 7 4" xfId="3970"/>
    <cellStyle name="Calculation 2 4 3 2 7 4 2" xfId="3971"/>
    <cellStyle name="Calculation 2 4 3 2 7 4 3" xfId="3972"/>
    <cellStyle name="Calculation 2 4 3 2 7 5" xfId="3973"/>
    <cellStyle name="Calculation 2 4 3 2 7 5 2" xfId="3974"/>
    <cellStyle name="Calculation 2 4 3 2 7 5 3" xfId="3975"/>
    <cellStyle name="Calculation 2 4 3 2 7 6" xfId="3976"/>
    <cellStyle name="Calculation 2 4 3 2 7 6 2" xfId="3977"/>
    <cellStyle name="Calculation 2 4 3 2 7 6 3" xfId="3978"/>
    <cellStyle name="Calculation 2 4 3 2 7 7" xfId="3979"/>
    <cellStyle name="Calculation 2 4 3 2 7 8" xfId="3980"/>
    <cellStyle name="Calculation 2 4 3 2 7 9" xfId="3981"/>
    <cellStyle name="Calculation 2 4 3 2 8" xfId="3982"/>
    <cellStyle name="Calculation 2 4 3 2 8 2" xfId="3983"/>
    <cellStyle name="Calculation 2 4 3 2 8 2 2" xfId="3984"/>
    <cellStyle name="Calculation 2 4 3 2 8 2 3" xfId="3985"/>
    <cellStyle name="Calculation 2 4 3 2 8 3" xfId="3986"/>
    <cellStyle name="Calculation 2 4 3 2 8 3 2" xfId="3987"/>
    <cellStyle name="Calculation 2 4 3 2 8 3 3" xfId="3988"/>
    <cellStyle name="Calculation 2 4 3 2 8 4" xfId="3989"/>
    <cellStyle name="Calculation 2 4 3 2 8 4 2" xfId="3990"/>
    <cellStyle name="Calculation 2 4 3 2 8 4 3" xfId="3991"/>
    <cellStyle name="Calculation 2 4 3 2 8 5" xfId="3992"/>
    <cellStyle name="Calculation 2 4 3 2 8 5 2" xfId="3993"/>
    <cellStyle name="Calculation 2 4 3 2 8 5 3" xfId="3994"/>
    <cellStyle name="Calculation 2 4 3 2 8 6" xfId="3995"/>
    <cellStyle name="Calculation 2 4 3 2 8 6 2" xfId="3996"/>
    <cellStyle name="Calculation 2 4 3 2 8 6 3" xfId="3997"/>
    <cellStyle name="Calculation 2 4 3 2 8 7" xfId="3998"/>
    <cellStyle name="Calculation 2 4 3 2 8 8" xfId="3999"/>
    <cellStyle name="Calculation 2 4 3 2 8 9" xfId="4000"/>
    <cellStyle name="Calculation 2 4 3 2 9" xfId="4001"/>
    <cellStyle name="Calculation 2 4 3 2 9 2" xfId="4002"/>
    <cellStyle name="Calculation 2 4 3 2 9 2 2" xfId="4003"/>
    <cellStyle name="Calculation 2 4 3 2 9 2 3" xfId="4004"/>
    <cellStyle name="Calculation 2 4 3 2 9 3" xfId="4005"/>
    <cellStyle name="Calculation 2 4 3 2 9 3 2" xfId="4006"/>
    <cellStyle name="Calculation 2 4 3 2 9 3 3" xfId="4007"/>
    <cellStyle name="Calculation 2 4 3 2 9 4" xfId="4008"/>
    <cellStyle name="Calculation 2 4 3 2 9 4 2" xfId="4009"/>
    <cellStyle name="Calculation 2 4 3 2 9 4 3" xfId="4010"/>
    <cellStyle name="Calculation 2 4 3 2 9 5" xfId="4011"/>
    <cellStyle name="Calculation 2 4 3 2 9 5 2" xfId="4012"/>
    <cellStyle name="Calculation 2 4 3 2 9 5 3" xfId="4013"/>
    <cellStyle name="Calculation 2 4 3 2 9 6" xfId="4014"/>
    <cellStyle name="Calculation 2 4 3 2 9 6 2" xfId="4015"/>
    <cellStyle name="Calculation 2 4 3 2 9 6 3" xfId="4016"/>
    <cellStyle name="Calculation 2 4 3 2 9 7" xfId="4017"/>
    <cellStyle name="Calculation 2 4 3 2 9 8" xfId="4018"/>
    <cellStyle name="Calculation 2 4 3 3" xfId="4019"/>
    <cellStyle name="Calculation 2 4 3 3 10" xfId="4020"/>
    <cellStyle name="Calculation 2 4 3 3 11" xfId="4021"/>
    <cellStyle name="Calculation 2 4 3 3 2" xfId="4022"/>
    <cellStyle name="Calculation 2 4 3 3 2 2" xfId="4023"/>
    <cellStyle name="Calculation 2 4 3 3 2 3" xfId="4024"/>
    <cellStyle name="Calculation 2 4 3 3 2 4" xfId="4025"/>
    <cellStyle name="Calculation 2 4 3 3 3" xfId="4026"/>
    <cellStyle name="Calculation 2 4 3 3 3 2" xfId="4027"/>
    <cellStyle name="Calculation 2 4 3 3 3 3" xfId="4028"/>
    <cellStyle name="Calculation 2 4 3 3 3 4" xfId="4029"/>
    <cellStyle name="Calculation 2 4 3 3 4" xfId="4030"/>
    <cellStyle name="Calculation 2 4 3 3 4 2" xfId="4031"/>
    <cellStyle name="Calculation 2 4 3 3 4 3" xfId="4032"/>
    <cellStyle name="Calculation 2 4 3 3 4 4" xfId="4033"/>
    <cellStyle name="Calculation 2 4 3 3 5" xfId="4034"/>
    <cellStyle name="Calculation 2 4 3 3 5 2" xfId="4035"/>
    <cellStyle name="Calculation 2 4 3 3 5 3" xfId="4036"/>
    <cellStyle name="Calculation 2 4 3 3 5 4" xfId="4037"/>
    <cellStyle name="Calculation 2 4 3 3 6" xfId="4038"/>
    <cellStyle name="Calculation 2 4 3 3 6 2" xfId="4039"/>
    <cellStyle name="Calculation 2 4 3 3 6 3" xfId="4040"/>
    <cellStyle name="Calculation 2 4 3 3 6 4" xfId="4041"/>
    <cellStyle name="Calculation 2 4 3 3 7" xfId="4042"/>
    <cellStyle name="Calculation 2 4 3 3 8" xfId="4043"/>
    <cellStyle name="Calculation 2 4 3 3 9" xfId="4044"/>
    <cellStyle name="Calculation 2 4 3 4" xfId="4045"/>
    <cellStyle name="Calculation 2 4 3 4 10" xfId="4046"/>
    <cellStyle name="Calculation 2 4 3 4 2" xfId="4047"/>
    <cellStyle name="Calculation 2 4 3 4 2 2" xfId="4048"/>
    <cellStyle name="Calculation 2 4 3 4 2 3" xfId="4049"/>
    <cellStyle name="Calculation 2 4 3 4 2 4" xfId="4050"/>
    <cellStyle name="Calculation 2 4 3 4 3" xfId="4051"/>
    <cellStyle name="Calculation 2 4 3 4 3 2" xfId="4052"/>
    <cellStyle name="Calculation 2 4 3 4 3 3" xfId="4053"/>
    <cellStyle name="Calculation 2 4 3 4 3 4" xfId="4054"/>
    <cellStyle name="Calculation 2 4 3 4 4" xfId="4055"/>
    <cellStyle name="Calculation 2 4 3 4 4 2" xfId="4056"/>
    <cellStyle name="Calculation 2 4 3 4 4 3" xfId="4057"/>
    <cellStyle name="Calculation 2 4 3 4 4 4" xfId="4058"/>
    <cellStyle name="Calculation 2 4 3 4 5" xfId="4059"/>
    <cellStyle name="Calculation 2 4 3 4 5 2" xfId="4060"/>
    <cellStyle name="Calculation 2 4 3 4 5 3" xfId="4061"/>
    <cellStyle name="Calculation 2 4 3 4 5 4" xfId="4062"/>
    <cellStyle name="Calculation 2 4 3 4 6" xfId="4063"/>
    <cellStyle name="Calculation 2 4 3 4 6 2" xfId="4064"/>
    <cellStyle name="Calculation 2 4 3 4 6 3" xfId="4065"/>
    <cellStyle name="Calculation 2 4 3 4 6 4" xfId="4066"/>
    <cellStyle name="Calculation 2 4 3 4 7" xfId="4067"/>
    <cellStyle name="Calculation 2 4 3 4 8" xfId="4068"/>
    <cellStyle name="Calculation 2 4 3 4 9" xfId="4069"/>
    <cellStyle name="Calculation 2 4 3 5" xfId="4070"/>
    <cellStyle name="Calculation 2 4 3 5 2" xfId="4071"/>
    <cellStyle name="Calculation 2 4 3 5 2 2" xfId="4072"/>
    <cellStyle name="Calculation 2 4 3 5 2 3" xfId="4073"/>
    <cellStyle name="Calculation 2 4 3 5 3" xfId="4074"/>
    <cellStyle name="Calculation 2 4 3 5 3 2" xfId="4075"/>
    <cellStyle name="Calculation 2 4 3 5 3 3" xfId="4076"/>
    <cellStyle name="Calculation 2 4 3 5 4" xfId="4077"/>
    <cellStyle name="Calculation 2 4 3 5 4 2" xfId="4078"/>
    <cellStyle name="Calculation 2 4 3 5 4 3" xfId="4079"/>
    <cellStyle name="Calculation 2 4 3 5 5" xfId="4080"/>
    <cellStyle name="Calculation 2 4 3 5 5 2" xfId="4081"/>
    <cellStyle name="Calculation 2 4 3 5 5 3" xfId="4082"/>
    <cellStyle name="Calculation 2 4 3 5 6" xfId="4083"/>
    <cellStyle name="Calculation 2 4 3 5 6 2" xfId="4084"/>
    <cellStyle name="Calculation 2 4 3 5 6 3" xfId="4085"/>
    <cellStyle name="Calculation 2 4 3 5 7" xfId="4086"/>
    <cellStyle name="Calculation 2 4 3 5 8" xfId="4087"/>
    <cellStyle name="Calculation 2 4 3 5 9" xfId="4088"/>
    <cellStyle name="Calculation 2 4 3 6" xfId="4089"/>
    <cellStyle name="Calculation 2 4 3 6 2" xfId="4090"/>
    <cellStyle name="Calculation 2 4 3 6 2 2" xfId="4091"/>
    <cellStyle name="Calculation 2 4 3 6 2 3" xfId="4092"/>
    <cellStyle name="Calculation 2 4 3 6 3" xfId="4093"/>
    <cellStyle name="Calculation 2 4 3 6 3 2" xfId="4094"/>
    <cellStyle name="Calculation 2 4 3 6 3 3" xfId="4095"/>
    <cellStyle name="Calculation 2 4 3 6 4" xfId="4096"/>
    <cellStyle name="Calculation 2 4 3 6 4 2" xfId="4097"/>
    <cellStyle name="Calculation 2 4 3 6 4 3" xfId="4098"/>
    <cellStyle name="Calculation 2 4 3 6 5" xfId="4099"/>
    <cellStyle name="Calculation 2 4 3 6 5 2" xfId="4100"/>
    <cellStyle name="Calculation 2 4 3 6 5 3" xfId="4101"/>
    <cellStyle name="Calculation 2 4 3 6 6" xfId="4102"/>
    <cellStyle name="Calculation 2 4 3 6 6 2" xfId="4103"/>
    <cellStyle name="Calculation 2 4 3 6 6 3" xfId="4104"/>
    <cellStyle name="Calculation 2 4 3 6 7" xfId="4105"/>
    <cellStyle name="Calculation 2 4 3 6 8" xfId="4106"/>
    <cellStyle name="Calculation 2 4 3 6 9" xfId="4107"/>
    <cellStyle name="Calculation 2 4 3 7" xfId="4108"/>
    <cellStyle name="Calculation 2 4 3 7 2" xfId="4109"/>
    <cellStyle name="Calculation 2 4 3 7 2 2" xfId="4110"/>
    <cellStyle name="Calculation 2 4 3 7 2 3" xfId="4111"/>
    <cellStyle name="Calculation 2 4 3 7 3" xfId="4112"/>
    <cellStyle name="Calculation 2 4 3 7 3 2" xfId="4113"/>
    <cellStyle name="Calculation 2 4 3 7 3 3" xfId="4114"/>
    <cellStyle name="Calculation 2 4 3 7 4" xfId="4115"/>
    <cellStyle name="Calculation 2 4 3 7 4 2" xfId="4116"/>
    <cellStyle name="Calculation 2 4 3 7 4 3" xfId="4117"/>
    <cellStyle name="Calculation 2 4 3 7 5" xfId="4118"/>
    <cellStyle name="Calculation 2 4 3 7 5 2" xfId="4119"/>
    <cellStyle name="Calculation 2 4 3 7 5 3" xfId="4120"/>
    <cellStyle name="Calculation 2 4 3 7 6" xfId="4121"/>
    <cellStyle name="Calculation 2 4 3 7 6 2" xfId="4122"/>
    <cellStyle name="Calculation 2 4 3 7 6 3" xfId="4123"/>
    <cellStyle name="Calculation 2 4 3 7 7" xfId="4124"/>
    <cellStyle name="Calculation 2 4 3 7 8" xfId="4125"/>
    <cellStyle name="Calculation 2 4 3 7 9" xfId="4126"/>
    <cellStyle name="Calculation 2 4 3 8" xfId="4127"/>
    <cellStyle name="Calculation 2 4 3 8 2" xfId="4128"/>
    <cellStyle name="Calculation 2 4 3 8 2 2" xfId="4129"/>
    <cellStyle name="Calculation 2 4 3 8 2 3" xfId="4130"/>
    <cellStyle name="Calculation 2 4 3 8 3" xfId="4131"/>
    <cellStyle name="Calculation 2 4 3 8 3 2" xfId="4132"/>
    <cellStyle name="Calculation 2 4 3 8 3 3" xfId="4133"/>
    <cellStyle name="Calculation 2 4 3 8 4" xfId="4134"/>
    <cellStyle name="Calculation 2 4 3 8 4 2" xfId="4135"/>
    <cellStyle name="Calculation 2 4 3 8 4 3" xfId="4136"/>
    <cellStyle name="Calculation 2 4 3 8 5" xfId="4137"/>
    <cellStyle name="Calculation 2 4 3 8 5 2" xfId="4138"/>
    <cellStyle name="Calculation 2 4 3 8 5 3" xfId="4139"/>
    <cellStyle name="Calculation 2 4 3 8 6" xfId="4140"/>
    <cellStyle name="Calculation 2 4 3 8 6 2" xfId="4141"/>
    <cellStyle name="Calculation 2 4 3 8 6 3" xfId="4142"/>
    <cellStyle name="Calculation 2 4 3 8 7" xfId="4143"/>
    <cellStyle name="Calculation 2 4 3 8 8" xfId="4144"/>
    <cellStyle name="Calculation 2 4 3 8 9" xfId="4145"/>
    <cellStyle name="Calculation 2 4 3 9" xfId="4146"/>
    <cellStyle name="Calculation 2 4 3 9 2" xfId="4147"/>
    <cellStyle name="Calculation 2 4 3 9 2 2" xfId="4148"/>
    <cellStyle name="Calculation 2 4 3 9 2 3" xfId="4149"/>
    <cellStyle name="Calculation 2 4 3 9 3" xfId="4150"/>
    <cellStyle name="Calculation 2 4 3 9 3 2" xfId="4151"/>
    <cellStyle name="Calculation 2 4 3 9 3 3" xfId="4152"/>
    <cellStyle name="Calculation 2 4 3 9 4" xfId="4153"/>
    <cellStyle name="Calculation 2 4 3 9 4 2" xfId="4154"/>
    <cellStyle name="Calculation 2 4 3 9 4 3" xfId="4155"/>
    <cellStyle name="Calculation 2 4 3 9 5" xfId="4156"/>
    <cellStyle name="Calculation 2 4 3 9 5 2" xfId="4157"/>
    <cellStyle name="Calculation 2 4 3 9 5 3" xfId="4158"/>
    <cellStyle name="Calculation 2 4 3 9 6" xfId="4159"/>
    <cellStyle name="Calculation 2 4 3 9 6 2" xfId="4160"/>
    <cellStyle name="Calculation 2 4 3 9 6 3" xfId="4161"/>
    <cellStyle name="Calculation 2 4 3 9 7" xfId="4162"/>
    <cellStyle name="Calculation 2 4 3 9 8" xfId="4163"/>
    <cellStyle name="Calculation 2 4 3 9 9" xfId="4164"/>
    <cellStyle name="Calculation 2 4 4" xfId="4165"/>
    <cellStyle name="Calculation 2 4 4 10" xfId="4166"/>
    <cellStyle name="Calculation 2 4 4 10 2" xfId="4167"/>
    <cellStyle name="Calculation 2 4 4 10 2 2" xfId="4168"/>
    <cellStyle name="Calculation 2 4 4 10 2 3" xfId="4169"/>
    <cellStyle name="Calculation 2 4 4 10 3" xfId="4170"/>
    <cellStyle name="Calculation 2 4 4 10 3 2" xfId="4171"/>
    <cellStyle name="Calculation 2 4 4 10 3 3" xfId="4172"/>
    <cellStyle name="Calculation 2 4 4 10 4" xfId="4173"/>
    <cellStyle name="Calculation 2 4 4 10 4 2" xfId="4174"/>
    <cellStyle name="Calculation 2 4 4 10 4 3" xfId="4175"/>
    <cellStyle name="Calculation 2 4 4 10 5" xfId="4176"/>
    <cellStyle name="Calculation 2 4 4 10 5 2" xfId="4177"/>
    <cellStyle name="Calculation 2 4 4 10 5 3" xfId="4178"/>
    <cellStyle name="Calculation 2 4 4 10 6" xfId="4179"/>
    <cellStyle name="Calculation 2 4 4 10 6 2" xfId="4180"/>
    <cellStyle name="Calculation 2 4 4 10 6 3" xfId="4181"/>
    <cellStyle name="Calculation 2 4 4 10 7" xfId="4182"/>
    <cellStyle name="Calculation 2 4 4 10 8" xfId="4183"/>
    <cellStyle name="Calculation 2 4 4 11" xfId="4184"/>
    <cellStyle name="Calculation 2 4 4 11 2" xfId="4185"/>
    <cellStyle name="Calculation 2 4 4 11 2 2" xfId="4186"/>
    <cellStyle name="Calculation 2 4 4 11 2 3" xfId="4187"/>
    <cellStyle name="Calculation 2 4 4 11 3" xfId="4188"/>
    <cellStyle name="Calculation 2 4 4 11 3 2" xfId="4189"/>
    <cellStyle name="Calculation 2 4 4 11 3 3" xfId="4190"/>
    <cellStyle name="Calculation 2 4 4 11 4" xfId="4191"/>
    <cellStyle name="Calculation 2 4 4 11 4 2" xfId="4192"/>
    <cellStyle name="Calculation 2 4 4 11 4 3" xfId="4193"/>
    <cellStyle name="Calculation 2 4 4 11 5" xfId="4194"/>
    <cellStyle name="Calculation 2 4 4 11 5 2" xfId="4195"/>
    <cellStyle name="Calculation 2 4 4 11 5 3" xfId="4196"/>
    <cellStyle name="Calculation 2 4 4 11 6" xfId="4197"/>
    <cellStyle name="Calculation 2 4 4 11 6 2" xfId="4198"/>
    <cellStyle name="Calculation 2 4 4 11 6 3" xfId="4199"/>
    <cellStyle name="Calculation 2 4 4 11 7" xfId="4200"/>
    <cellStyle name="Calculation 2 4 4 11 8" xfId="4201"/>
    <cellStyle name="Calculation 2 4 4 12" xfId="4202"/>
    <cellStyle name="Calculation 2 4 4 12 2" xfId="4203"/>
    <cellStyle name="Calculation 2 4 4 12 2 2" xfId="4204"/>
    <cellStyle name="Calculation 2 4 4 12 2 3" xfId="4205"/>
    <cellStyle name="Calculation 2 4 4 12 3" xfId="4206"/>
    <cellStyle name="Calculation 2 4 4 12 3 2" xfId="4207"/>
    <cellStyle name="Calculation 2 4 4 12 3 3" xfId="4208"/>
    <cellStyle name="Calculation 2 4 4 12 4" xfId="4209"/>
    <cellStyle name="Calculation 2 4 4 12 4 2" xfId="4210"/>
    <cellStyle name="Calculation 2 4 4 12 4 3" xfId="4211"/>
    <cellStyle name="Calculation 2 4 4 12 5" xfId="4212"/>
    <cellStyle name="Calculation 2 4 4 12 5 2" xfId="4213"/>
    <cellStyle name="Calculation 2 4 4 12 5 3" xfId="4214"/>
    <cellStyle name="Calculation 2 4 4 12 6" xfId="4215"/>
    <cellStyle name="Calculation 2 4 4 12 6 2" xfId="4216"/>
    <cellStyle name="Calculation 2 4 4 12 6 3" xfId="4217"/>
    <cellStyle name="Calculation 2 4 4 12 7" xfId="4218"/>
    <cellStyle name="Calculation 2 4 4 12 8" xfId="4219"/>
    <cellStyle name="Calculation 2 4 4 13" xfId="4220"/>
    <cellStyle name="Calculation 2 4 4 13 2" xfId="4221"/>
    <cellStyle name="Calculation 2 4 4 13 2 2" xfId="4222"/>
    <cellStyle name="Calculation 2 4 4 13 2 3" xfId="4223"/>
    <cellStyle name="Calculation 2 4 4 13 3" xfId="4224"/>
    <cellStyle name="Calculation 2 4 4 13 3 2" xfId="4225"/>
    <cellStyle name="Calculation 2 4 4 13 3 3" xfId="4226"/>
    <cellStyle name="Calculation 2 4 4 13 4" xfId="4227"/>
    <cellStyle name="Calculation 2 4 4 13 4 2" xfId="4228"/>
    <cellStyle name="Calculation 2 4 4 13 4 3" xfId="4229"/>
    <cellStyle name="Calculation 2 4 4 13 5" xfId="4230"/>
    <cellStyle name="Calculation 2 4 4 13 5 2" xfId="4231"/>
    <cellStyle name="Calculation 2 4 4 13 5 3" xfId="4232"/>
    <cellStyle name="Calculation 2 4 4 13 6" xfId="4233"/>
    <cellStyle name="Calculation 2 4 4 13 6 2" xfId="4234"/>
    <cellStyle name="Calculation 2 4 4 13 6 3" xfId="4235"/>
    <cellStyle name="Calculation 2 4 4 13 7" xfId="4236"/>
    <cellStyle name="Calculation 2 4 4 13 8" xfId="4237"/>
    <cellStyle name="Calculation 2 4 4 14" xfId="4238"/>
    <cellStyle name="Calculation 2 4 4 14 2" xfId="4239"/>
    <cellStyle name="Calculation 2 4 4 14 2 2" xfId="4240"/>
    <cellStyle name="Calculation 2 4 4 14 2 3" xfId="4241"/>
    <cellStyle name="Calculation 2 4 4 14 3" xfId="4242"/>
    <cellStyle name="Calculation 2 4 4 14 3 2" xfId="4243"/>
    <cellStyle name="Calculation 2 4 4 14 3 3" xfId="4244"/>
    <cellStyle name="Calculation 2 4 4 14 4" xfId="4245"/>
    <cellStyle name="Calculation 2 4 4 14 4 2" xfId="4246"/>
    <cellStyle name="Calculation 2 4 4 14 4 3" xfId="4247"/>
    <cellStyle name="Calculation 2 4 4 14 5" xfId="4248"/>
    <cellStyle name="Calculation 2 4 4 14 5 2" xfId="4249"/>
    <cellStyle name="Calculation 2 4 4 14 5 3" xfId="4250"/>
    <cellStyle name="Calculation 2 4 4 14 6" xfId="4251"/>
    <cellStyle name="Calculation 2 4 4 14 6 2" xfId="4252"/>
    <cellStyle name="Calculation 2 4 4 14 6 3" xfId="4253"/>
    <cellStyle name="Calculation 2 4 4 14 7" xfId="4254"/>
    <cellStyle name="Calculation 2 4 4 14 8" xfId="4255"/>
    <cellStyle name="Calculation 2 4 4 15" xfId="4256"/>
    <cellStyle name="Calculation 2 4 4 15 2" xfId="4257"/>
    <cellStyle name="Calculation 2 4 4 15 3" xfId="4258"/>
    <cellStyle name="Calculation 2 4 4 16" xfId="4259"/>
    <cellStyle name="Calculation 2 4 4 2" xfId="4260"/>
    <cellStyle name="Calculation 2 4 4 2 2" xfId="4261"/>
    <cellStyle name="Calculation 2 4 4 2 2 2" xfId="4262"/>
    <cellStyle name="Calculation 2 4 4 2 2 3" xfId="4263"/>
    <cellStyle name="Calculation 2 4 4 2 3" xfId="4264"/>
    <cellStyle name="Calculation 2 4 4 2 3 2" xfId="4265"/>
    <cellStyle name="Calculation 2 4 4 2 3 3" xfId="4266"/>
    <cellStyle name="Calculation 2 4 4 2 4" xfId="4267"/>
    <cellStyle name="Calculation 2 4 4 2 4 2" xfId="4268"/>
    <cellStyle name="Calculation 2 4 4 2 4 3" xfId="4269"/>
    <cellStyle name="Calculation 2 4 4 2 5" xfId="4270"/>
    <cellStyle name="Calculation 2 4 4 2 5 2" xfId="4271"/>
    <cellStyle name="Calculation 2 4 4 2 5 3" xfId="4272"/>
    <cellStyle name="Calculation 2 4 4 2 6" xfId="4273"/>
    <cellStyle name="Calculation 2 4 4 2 6 2" xfId="4274"/>
    <cellStyle name="Calculation 2 4 4 2 6 3" xfId="4275"/>
    <cellStyle name="Calculation 2 4 4 2 7" xfId="4276"/>
    <cellStyle name="Calculation 2 4 4 2 8" xfId="4277"/>
    <cellStyle name="Calculation 2 4 4 2 9" xfId="4278"/>
    <cellStyle name="Calculation 2 4 4 3" xfId="4279"/>
    <cellStyle name="Calculation 2 4 4 3 2" xfId="4280"/>
    <cellStyle name="Calculation 2 4 4 3 2 2" xfId="4281"/>
    <cellStyle name="Calculation 2 4 4 3 2 3" xfId="4282"/>
    <cellStyle name="Calculation 2 4 4 3 3" xfId="4283"/>
    <cellStyle name="Calculation 2 4 4 3 3 2" xfId="4284"/>
    <cellStyle name="Calculation 2 4 4 3 3 3" xfId="4285"/>
    <cellStyle name="Calculation 2 4 4 3 4" xfId="4286"/>
    <cellStyle name="Calculation 2 4 4 3 4 2" xfId="4287"/>
    <cellStyle name="Calculation 2 4 4 3 4 3" xfId="4288"/>
    <cellStyle name="Calculation 2 4 4 3 5" xfId="4289"/>
    <cellStyle name="Calculation 2 4 4 3 5 2" xfId="4290"/>
    <cellStyle name="Calculation 2 4 4 3 5 3" xfId="4291"/>
    <cellStyle name="Calculation 2 4 4 3 6" xfId="4292"/>
    <cellStyle name="Calculation 2 4 4 3 6 2" xfId="4293"/>
    <cellStyle name="Calculation 2 4 4 3 6 3" xfId="4294"/>
    <cellStyle name="Calculation 2 4 4 3 7" xfId="4295"/>
    <cellStyle name="Calculation 2 4 4 3 8" xfId="4296"/>
    <cellStyle name="Calculation 2 4 4 3 9" xfId="4297"/>
    <cellStyle name="Calculation 2 4 4 4" xfId="4298"/>
    <cellStyle name="Calculation 2 4 4 4 2" xfId="4299"/>
    <cellStyle name="Calculation 2 4 4 4 2 2" xfId="4300"/>
    <cellStyle name="Calculation 2 4 4 4 2 3" xfId="4301"/>
    <cellStyle name="Calculation 2 4 4 4 3" xfId="4302"/>
    <cellStyle name="Calculation 2 4 4 4 3 2" xfId="4303"/>
    <cellStyle name="Calculation 2 4 4 4 3 3" xfId="4304"/>
    <cellStyle name="Calculation 2 4 4 4 4" xfId="4305"/>
    <cellStyle name="Calculation 2 4 4 4 4 2" xfId="4306"/>
    <cellStyle name="Calculation 2 4 4 4 4 3" xfId="4307"/>
    <cellStyle name="Calculation 2 4 4 4 5" xfId="4308"/>
    <cellStyle name="Calculation 2 4 4 4 5 2" xfId="4309"/>
    <cellStyle name="Calculation 2 4 4 4 5 3" xfId="4310"/>
    <cellStyle name="Calculation 2 4 4 4 6" xfId="4311"/>
    <cellStyle name="Calculation 2 4 4 4 6 2" xfId="4312"/>
    <cellStyle name="Calculation 2 4 4 4 6 3" xfId="4313"/>
    <cellStyle name="Calculation 2 4 4 4 7" xfId="4314"/>
    <cellStyle name="Calculation 2 4 4 4 8" xfId="4315"/>
    <cellStyle name="Calculation 2 4 4 4 9" xfId="4316"/>
    <cellStyle name="Calculation 2 4 4 5" xfId="4317"/>
    <cellStyle name="Calculation 2 4 4 5 2" xfId="4318"/>
    <cellStyle name="Calculation 2 4 4 5 2 2" xfId="4319"/>
    <cellStyle name="Calculation 2 4 4 5 2 3" xfId="4320"/>
    <cellStyle name="Calculation 2 4 4 5 3" xfId="4321"/>
    <cellStyle name="Calculation 2 4 4 5 3 2" xfId="4322"/>
    <cellStyle name="Calculation 2 4 4 5 3 3" xfId="4323"/>
    <cellStyle name="Calculation 2 4 4 5 4" xfId="4324"/>
    <cellStyle name="Calculation 2 4 4 5 4 2" xfId="4325"/>
    <cellStyle name="Calculation 2 4 4 5 4 3" xfId="4326"/>
    <cellStyle name="Calculation 2 4 4 5 5" xfId="4327"/>
    <cellStyle name="Calculation 2 4 4 5 5 2" xfId="4328"/>
    <cellStyle name="Calculation 2 4 4 5 5 3" xfId="4329"/>
    <cellStyle name="Calculation 2 4 4 5 6" xfId="4330"/>
    <cellStyle name="Calculation 2 4 4 5 6 2" xfId="4331"/>
    <cellStyle name="Calculation 2 4 4 5 6 3" xfId="4332"/>
    <cellStyle name="Calculation 2 4 4 5 7" xfId="4333"/>
    <cellStyle name="Calculation 2 4 4 5 8" xfId="4334"/>
    <cellStyle name="Calculation 2 4 4 5 9" xfId="4335"/>
    <cellStyle name="Calculation 2 4 4 6" xfId="4336"/>
    <cellStyle name="Calculation 2 4 4 6 2" xfId="4337"/>
    <cellStyle name="Calculation 2 4 4 6 2 2" xfId="4338"/>
    <cellStyle name="Calculation 2 4 4 6 2 3" xfId="4339"/>
    <cellStyle name="Calculation 2 4 4 6 3" xfId="4340"/>
    <cellStyle name="Calculation 2 4 4 6 3 2" xfId="4341"/>
    <cellStyle name="Calculation 2 4 4 6 3 3" xfId="4342"/>
    <cellStyle name="Calculation 2 4 4 6 4" xfId="4343"/>
    <cellStyle name="Calculation 2 4 4 6 4 2" xfId="4344"/>
    <cellStyle name="Calculation 2 4 4 6 4 3" xfId="4345"/>
    <cellStyle name="Calculation 2 4 4 6 5" xfId="4346"/>
    <cellStyle name="Calculation 2 4 4 6 5 2" xfId="4347"/>
    <cellStyle name="Calculation 2 4 4 6 5 3" xfId="4348"/>
    <cellStyle name="Calculation 2 4 4 6 6" xfId="4349"/>
    <cellStyle name="Calculation 2 4 4 6 6 2" xfId="4350"/>
    <cellStyle name="Calculation 2 4 4 6 6 3" xfId="4351"/>
    <cellStyle name="Calculation 2 4 4 6 7" xfId="4352"/>
    <cellStyle name="Calculation 2 4 4 6 8" xfId="4353"/>
    <cellStyle name="Calculation 2 4 4 6 9" xfId="4354"/>
    <cellStyle name="Calculation 2 4 4 7" xfId="4355"/>
    <cellStyle name="Calculation 2 4 4 7 2" xfId="4356"/>
    <cellStyle name="Calculation 2 4 4 7 2 2" xfId="4357"/>
    <cellStyle name="Calculation 2 4 4 7 2 3" xfId="4358"/>
    <cellStyle name="Calculation 2 4 4 7 3" xfId="4359"/>
    <cellStyle name="Calculation 2 4 4 7 3 2" xfId="4360"/>
    <cellStyle name="Calculation 2 4 4 7 3 3" xfId="4361"/>
    <cellStyle name="Calculation 2 4 4 7 4" xfId="4362"/>
    <cellStyle name="Calculation 2 4 4 7 4 2" xfId="4363"/>
    <cellStyle name="Calculation 2 4 4 7 4 3" xfId="4364"/>
    <cellStyle name="Calculation 2 4 4 7 5" xfId="4365"/>
    <cellStyle name="Calculation 2 4 4 7 5 2" xfId="4366"/>
    <cellStyle name="Calculation 2 4 4 7 5 3" xfId="4367"/>
    <cellStyle name="Calculation 2 4 4 7 6" xfId="4368"/>
    <cellStyle name="Calculation 2 4 4 7 6 2" xfId="4369"/>
    <cellStyle name="Calculation 2 4 4 7 6 3" xfId="4370"/>
    <cellStyle name="Calculation 2 4 4 7 7" xfId="4371"/>
    <cellStyle name="Calculation 2 4 4 7 8" xfId="4372"/>
    <cellStyle name="Calculation 2 4 4 7 9" xfId="4373"/>
    <cellStyle name="Calculation 2 4 4 8" xfId="4374"/>
    <cellStyle name="Calculation 2 4 4 8 2" xfId="4375"/>
    <cellStyle name="Calculation 2 4 4 8 2 2" xfId="4376"/>
    <cellStyle name="Calculation 2 4 4 8 2 3" xfId="4377"/>
    <cellStyle name="Calculation 2 4 4 8 3" xfId="4378"/>
    <cellStyle name="Calculation 2 4 4 8 3 2" xfId="4379"/>
    <cellStyle name="Calculation 2 4 4 8 3 3" xfId="4380"/>
    <cellStyle name="Calculation 2 4 4 8 4" xfId="4381"/>
    <cellStyle name="Calculation 2 4 4 8 4 2" xfId="4382"/>
    <cellStyle name="Calculation 2 4 4 8 4 3" xfId="4383"/>
    <cellStyle name="Calculation 2 4 4 8 5" xfId="4384"/>
    <cellStyle name="Calculation 2 4 4 8 5 2" xfId="4385"/>
    <cellStyle name="Calculation 2 4 4 8 5 3" xfId="4386"/>
    <cellStyle name="Calculation 2 4 4 8 6" xfId="4387"/>
    <cellStyle name="Calculation 2 4 4 8 6 2" xfId="4388"/>
    <cellStyle name="Calculation 2 4 4 8 6 3" xfId="4389"/>
    <cellStyle name="Calculation 2 4 4 8 7" xfId="4390"/>
    <cellStyle name="Calculation 2 4 4 8 8" xfId="4391"/>
    <cellStyle name="Calculation 2 4 4 8 9" xfId="4392"/>
    <cellStyle name="Calculation 2 4 4 9" xfId="4393"/>
    <cellStyle name="Calculation 2 4 4 9 2" xfId="4394"/>
    <cellStyle name="Calculation 2 4 4 9 2 2" xfId="4395"/>
    <cellStyle name="Calculation 2 4 4 9 2 3" xfId="4396"/>
    <cellStyle name="Calculation 2 4 4 9 3" xfId="4397"/>
    <cellStyle name="Calculation 2 4 4 9 3 2" xfId="4398"/>
    <cellStyle name="Calculation 2 4 4 9 3 3" xfId="4399"/>
    <cellStyle name="Calculation 2 4 4 9 4" xfId="4400"/>
    <cellStyle name="Calculation 2 4 4 9 4 2" xfId="4401"/>
    <cellStyle name="Calculation 2 4 4 9 4 3" xfId="4402"/>
    <cellStyle name="Calculation 2 4 4 9 5" xfId="4403"/>
    <cellStyle name="Calculation 2 4 4 9 5 2" xfId="4404"/>
    <cellStyle name="Calculation 2 4 4 9 5 3" xfId="4405"/>
    <cellStyle name="Calculation 2 4 4 9 6" xfId="4406"/>
    <cellStyle name="Calculation 2 4 4 9 6 2" xfId="4407"/>
    <cellStyle name="Calculation 2 4 4 9 6 3" xfId="4408"/>
    <cellStyle name="Calculation 2 4 4 9 7" xfId="4409"/>
    <cellStyle name="Calculation 2 4 4 9 8" xfId="4410"/>
    <cellStyle name="Calculation 2 4 5" xfId="4411"/>
    <cellStyle name="Calculation 2 4 5 10" xfId="4412"/>
    <cellStyle name="Calculation 2 4 5 11" xfId="4413"/>
    <cellStyle name="Calculation 2 4 5 2" xfId="4414"/>
    <cellStyle name="Calculation 2 4 5 2 2" xfId="4415"/>
    <cellStyle name="Calculation 2 4 5 2 3" xfId="4416"/>
    <cellStyle name="Calculation 2 4 5 2 4" xfId="4417"/>
    <cellStyle name="Calculation 2 4 5 3" xfId="4418"/>
    <cellStyle name="Calculation 2 4 5 3 2" xfId="4419"/>
    <cellStyle name="Calculation 2 4 5 3 3" xfId="4420"/>
    <cellStyle name="Calculation 2 4 5 3 4" xfId="4421"/>
    <cellStyle name="Calculation 2 4 5 4" xfId="4422"/>
    <cellStyle name="Calculation 2 4 5 4 2" xfId="4423"/>
    <cellStyle name="Calculation 2 4 5 4 3" xfId="4424"/>
    <cellStyle name="Calculation 2 4 5 4 4" xfId="4425"/>
    <cellStyle name="Calculation 2 4 5 5" xfId="4426"/>
    <cellStyle name="Calculation 2 4 5 5 2" xfId="4427"/>
    <cellStyle name="Calculation 2 4 5 5 3" xfId="4428"/>
    <cellStyle name="Calculation 2 4 5 5 4" xfId="4429"/>
    <cellStyle name="Calculation 2 4 5 6" xfId="4430"/>
    <cellStyle name="Calculation 2 4 5 6 2" xfId="4431"/>
    <cellStyle name="Calculation 2 4 5 6 3" xfId="4432"/>
    <cellStyle name="Calculation 2 4 5 6 4" xfId="4433"/>
    <cellStyle name="Calculation 2 4 5 7" xfId="4434"/>
    <cellStyle name="Calculation 2 4 5 8" xfId="4435"/>
    <cellStyle name="Calculation 2 4 5 9" xfId="4436"/>
    <cellStyle name="Calculation 2 4 6" xfId="4437"/>
    <cellStyle name="Calculation 2 4 6 10" xfId="4438"/>
    <cellStyle name="Calculation 2 4 6 2" xfId="4439"/>
    <cellStyle name="Calculation 2 4 6 2 2" xfId="4440"/>
    <cellStyle name="Calculation 2 4 6 2 3" xfId="4441"/>
    <cellStyle name="Calculation 2 4 6 2 4" xfId="4442"/>
    <cellStyle name="Calculation 2 4 6 3" xfId="4443"/>
    <cellStyle name="Calculation 2 4 6 3 2" xfId="4444"/>
    <cellStyle name="Calculation 2 4 6 3 3" xfId="4445"/>
    <cellStyle name="Calculation 2 4 6 3 4" xfId="4446"/>
    <cellStyle name="Calculation 2 4 6 4" xfId="4447"/>
    <cellStyle name="Calculation 2 4 6 4 2" xfId="4448"/>
    <cellStyle name="Calculation 2 4 6 4 3" xfId="4449"/>
    <cellStyle name="Calculation 2 4 6 4 4" xfId="4450"/>
    <cellStyle name="Calculation 2 4 6 5" xfId="4451"/>
    <cellStyle name="Calculation 2 4 6 5 2" xfId="4452"/>
    <cellStyle name="Calculation 2 4 6 5 3" xfId="4453"/>
    <cellStyle name="Calculation 2 4 6 5 4" xfId="4454"/>
    <cellStyle name="Calculation 2 4 6 6" xfId="4455"/>
    <cellStyle name="Calculation 2 4 6 6 2" xfId="4456"/>
    <cellStyle name="Calculation 2 4 6 6 3" xfId="4457"/>
    <cellStyle name="Calculation 2 4 6 6 4" xfId="4458"/>
    <cellStyle name="Calculation 2 4 6 7" xfId="4459"/>
    <cellStyle name="Calculation 2 4 6 8" xfId="4460"/>
    <cellStyle name="Calculation 2 4 6 9" xfId="4461"/>
    <cellStyle name="Calculation 2 4 7" xfId="4462"/>
    <cellStyle name="Calculation 2 4 7 2" xfId="4463"/>
    <cellStyle name="Calculation 2 4 7 2 2" xfId="4464"/>
    <cellStyle name="Calculation 2 4 7 2 3" xfId="4465"/>
    <cellStyle name="Calculation 2 4 7 3" xfId="4466"/>
    <cellStyle name="Calculation 2 4 7 3 2" xfId="4467"/>
    <cellStyle name="Calculation 2 4 7 3 3" xfId="4468"/>
    <cellStyle name="Calculation 2 4 7 4" xfId="4469"/>
    <cellStyle name="Calculation 2 4 7 4 2" xfId="4470"/>
    <cellStyle name="Calculation 2 4 7 4 3" xfId="4471"/>
    <cellStyle name="Calculation 2 4 7 5" xfId="4472"/>
    <cellStyle name="Calculation 2 4 7 5 2" xfId="4473"/>
    <cellStyle name="Calculation 2 4 7 5 3" xfId="4474"/>
    <cellStyle name="Calculation 2 4 7 6" xfId="4475"/>
    <cellStyle name="Calculation 2 4 7 6 2" xfId="4476"/>
    <cellStyle name="Calculation 2 4 7 6 3" xfId="4477"/>
    <cellStyle name="Calculation 2 4 7 7" xfId="4478"/>
    <cellStyle name="Calculation 2 4 7 8" xfId="4479"/>
    <cellStyle name="Calculation 2 4 7 9" xfId="4480"/>
    <cellStyle name="Calculation 2 4 8" xfId="4481"/>
    <cellStyle name="Calculation 2 4 8 2" xfId="4482"/>
    <cellStyle name="Calculation 2 4 8 2 2" xfId="4483"/>
    <cellStyle name="Calculation 2 4 8 2 3" xfId="4484"/>
    <cellStyle name="Calculation 2 4 8 3" xfId="4485"/>
    <cellStyle name="Calculation 2 4 8 3 2" xfId="4486"/>
    <cellStyle name="Calculation 2 4 8 3 3" xfId="4487"/>
    <cellStyle name="Calculation 2 4 8 4" xfId="4488"/>
    <cellStyle name="Calculation 2 4 8 4 2" xfId="4489"/>
    <cellStyle name="Calculation 2 4 8 4 3" xfId="4490"/>
    <cellStyle name="Calculation 2 4 8 5" xfId="4491"/>
    <cellStyle name="Calculation 2 4 8 5 2" xfId="4492"/>
    <cellStyle name="Calculation 2 4 8 5 3" xfId="4493"/>
    <cellStyle name="Calculation 2 4 8 6" xfId="4494"/>
    <cellStyle name="Calculation 2 4 8 6 2" xfId="4495"/>
    <cellStyle name="Calculation 2 4 8 6 3" xfId="4496"/>
    <cellStyle name="Calculation 2 4 8 7" xfId="4497"/>
    <cellStyle name="Calculation 2 4 8 8" xfId="4498"/>
    <cellStyle name="Calculation 2 4 8 9" xfId="4499"/>
    <cellStyle name="Calculation 2 4 9" xfId="4500"/>
    <cellStyle name="Calculation 2 4 9 2" xfId="4501"/>
    <cellStyle name="Calculation 2 4 9 2 2" xfId="4502"/>
    <cellStyle name="Calculation 2 4 9 2 3" xfId="4503"/>
    <cellStyle name="Calculation 2 4 9 3" xfId="4504"/>
    <cellStyle name="Calculation 2 4 9 3 2" xfId="4505"/>
    <cellStyle name="Calculation 2 4 9 3 3" xfId="4506"/>
    <cellStyle name="Calculation 2 4 9 4" xfId="4507"/>
    <cellStyle name="Calculation 2 4 9 4 2" xfId="4508"/>
    <cellStyle name="Calculation 2 4 9 4 3" xfId="4509"/>
    <cellStyle name="Calculation 2 4 9 5" xfId="4510"/>
    <cellStyle name="Calculation 2 4 9 5 2" xfId="4511"/>
    <cellStyle name="Calculation 2 4 9 5 3" xfId="4512"/>
    <cellStyle name="Calculation 2 4 9 6" xfId="4513"/>
    <cellStyle name="Calculation 2 4 9 6 2" xfId="4514"/>
    <cellStyle name="Calculation 2 4 9 6 3" xfId="4515"/>
    <cellStyle name="Calculation 2 4 9 7" xfId="4516"/>
    <cellStyle name="Calculation 2 4 9 8" xfId="4517"/>
    <cellStyle name="Calculation 2 4 9 9" xfId="4518"/>
    <cellStyle name="Calculation 2 5" xfId="4519"/>
    <cellStyle name="Calculation 2 5 10" xfId="4520"/>
    <cellStyle name="Calculation 2 5 10 2" xfId="4521"/>
    <cellStyle name="Calculation 2 5 10 2 2" xfId="4522"/>
    <cellStyle name="Calculation 2 5 10 2 3" xfId="4523"/>
    <cellStyle name="Calculation 2 5 10 3" xfId="4524"/>
    <cellStyle name="Calculation 2 5 10 3 2" xfId="4525"/>
    <cellStyle name="Calculation 2 5 10 3 3" xfId="4526"/>
    <cellStyle name="Calculation 2 5 10 4" xfId="4527"/>
    <cellStyle name="Calculation 2 5 10 4 2" xfId="4528"/>
    <cellStyle name="Calculation 2 5 10 4 3" xfId="4529"/>
    <cellStyle name="Calculation 2 5 10 5" xfId="4530"/>
    <cellStyle name="Calculation 2 5 10 5 2" xfId="4531"/>
    <cellStyle name="Calculation 2 5 10 5 3" xfId="4532"/>
    <cellStyle name="Calculation 2 5 10 6" xfId="4533"/>
    <cellStyle name="Calculation 2 5 10 6 2" xfId="4534"/>
    <cellStyle name="Calculation 2 5 10 6 3" xfId="4535"/>
    <cellStyle name="Calculation 2 5 10 7" xfId="4536"/>
    <cellStyle name="Calculation 2 5 10 8" xfId="4537"/>
    <cellStyle name="Calculation 2 5 10 9" xfId="4538"/>
    <cellStyle name="Calculation 2 5 11" xfId="4539"/>
    <cellStyle name="Calculation 2 5 11 2" xfId="4540"/>
    <cellStyle name="Calculation 2 5 11 2 2" xfId="4541"/>
    <cellStyle name="Calculation 2 5 11 2 3" xfId="4542"/>
    <cellStyle name="Calculation 2 5 11 3" xfId="4543"/>
    <cellStyle name="Calculation 2 5 11 3 2" xfId="4544"/>
    <cellStyle name="Calculation 2 5 11 3 3" xfId="4545"/>
    <cellStyle name="Calculation 2 5 11 4" xfId="4546"/>
    <cellStyle name="Calculation 2 5 11 4 2" xfId="4547"/>
    <cellStyle name="Calculation 2 5 11 4 3" xfId="4548"/>
    <cellStyle name="Calculation 2 5 11 5" xfId="4549"/>
    <cellStyle name="Calculation 2 5 11 5 2" xfId="4550"/>
    <cellStyle name="Calculation 2 5 11 5 3" xfId="4551"/>
    <cellStyle name="Calculation 2 5 11 6" xfId="4552"/>
    <cellStyle name="Calculation 2 5 11 6 2" xfId="4553"/>
    <cellStyle name="Calculation 2 5 11 6 3" xfId="4554"/>
    <cellStyle name="Calculation 2 5 11 7" xfId="4555"/>
    <cellStyle name="Calculation 2 5 11 8" xfId="4556"/>
    <cellStyle name="Calculation 2 5 11 9" xfId="4557"/>
    <cellStyle name="Calculation 2 5 12" xfId="4558"/>
    <cellStyle name="Calculation 2 5 12 2" xfId="4559"/>
    <cellStyle name="Calculation 2 5 12 2 2" xfId="4560"/>
    <cellStyle name="Calculation 2 5 12 2 3" xfId="4561"/>
    <cellStyle name="Calculation 2 5 12 3" xfId="4562"/>
    <cellStyle name="Calculation 2 5 12 3 2" xfId="4563"/>
    <cellStyle name="Calculation 2 5 12 3 3" xfId="4564"/>
    <cellStyle name="Calculation 2 5 12 4" xfId="4565"/>
    <cellStyle name="Calculation 2 5 12 4 2" xfId="4566"/>
    <cellStyle name="Calculation 2 5 12 4 3" xfId="4567"/>
    <cellStyle name="Calculation 2 5 12 5" xfId="4568"/>
    <cellStyle name="Calculation 2 5 12 5 2" xfId="4569"/>
    <cellStyle name="Calculation 2 5 12 5 3" xfId="4570"/>
    <cellStyle name="Calculation 2 5 12 6" xfId="4571"/>
    <cellStyle name="Calculation 2 5 12 6 2" xfId="4572"/>
    <cellStyle name="Calculation 2 5 12 6 3" xfId="4573"/>
    <cellStyle name="Calculation 2 5 12 7" xfId="4574"/>
    <cellStyle name="Calculation 2 5 12 8" xfId="4575"/>
    <cellStyle name="Calculation 2 5 12 9" xfId="4576"/>
    <cellStyle name="Calculation 2 5 13" xfId="4577"/>
    <cellStyle name="Calculation 2 5 13 2" xfId="4578"/>
    <cellStyle name="Calculation 2 5 13 2 2" xfId="4579"/>
    <cellStyle name="Calculation 2 5 13 2 3" xfId="4580"/>
    <cellStyle name="Calculation 2 5 13 3" xfId="4581"/>
    <cellStyle name="Calculation 2 5 13 3 2" xfId="4582"/>
    <cellStyle name="Calculation 2 5 13 3 3" xfId="4583"/>
    <cellStyle name="Calculation 2 5 13 4" xfId="4584"/>
    <cellStyle name="Calculation 2 5 13 4 2" xfId="4585"/>
    <cellStyle name="Calculation 2 5 13 4 3" xfId="4586"/>
    <cellStyle name="Calculation 2 5 13 5" xfId="4587"/>
    <cellStyle name="Calculation 2 5 13 5 2" xfId="4588"/>
    <cellStyle name="Calculation 2 5 13 5 3" xfId="4589"/>
    <cellStyle name="Calculation 2 5 13 6" xfId="4590"/>
    <cellStyle name="Calculation 2 5 13 6 2" xfId="4591"/>
    <cellStyle name="Calculation 2 5 13 6 3" xfId="4592"/>
    <cellStyle name="Calculation 2 5 13 7" xfId="4593"/>
    <cellStyle name="Calculation 2 5 13 8" xfId="4594"/>
    <cellStyle name="Calculation 2 5 13 9" xfId="4595"/>
    <cellStyle name="Calculation 2 5 14" xfId="4596"/>
    <cellStyle name="Calculation 2 5 14 2" xfId="4597"/>
    <cellStyle name="Calculation 2 5 14 2 2" xfId="4598"/>
    <cellStyle name="Calculation 2 5 14 2 3" xfId="4599"/>
    <cellStyle name="Calculation 2 5 14 3" xfId="4600"/>
    <cellStyle name="Calculation 2 5 14 3 2" xfId="4601"/>
    <cellStyle name="Calculation 2 5 14 3 3" xfId="4602"/>
    <cellStyle name="Calculation 2 5 14 4" xfId="4603"/>
    <cellStyle name="Calculation 2 5 14 4 2" xfId="4604"/>
    <cellStyle name="Calculation 2 5 14 4 3" xfId="4605"/>
    <cellStyle name="Calculation 2 5 14 5" xfId="4606"/>
    <cellStyle name="Calculation 2 5 14 5 2" xfId="4607"/>
    <cellStyle name="Calculation 2 5 14 5 3" xfId="4608"/>
    <cellStyle name="Calculation 2 5 14 6" xfId="4609"/>
    <cellStyle name="Calculation 2 5 14 6 2" xfId="4610"/>
    <cellStyle name="Calculation 2 5 14 6 3" xfId="4611"/>
    <cellStyle name="Calculation 2 5 14 7" xfId="4612"/>
    <cellStyle name="Calculation 2 5 14 8" xfId="4613"/>
    <cellStyle name="Calculation 2 5 14 9" xfId="4614"/>
    <cellStyle name="Calculation 2 5 15" xfId="4615"/>
    <cellStyle name="Calculation 2 5 15 2" xfId="4616"/>
    <cellStyle name="Calculation 2 5 15 2 2" xfId="4617"/>
    <cellStyle name="Calculation 2 5 15 2 3" xfId="4618"/>
    <cellStyle name="Calculation 2 5 15 3" xfId="4619"/>
    <cellStyle name="Calculation 2 5 15 3 2" xfId="4620"/>
    <cellStyle name="Calculation 2 5 15 3 3" xfId="4621"/>
    <cellStyle name="Calculation 2 5 15 4" xfId="4622"/>
    <cellStyle name="Calculation 2 5 15 4 2" xfId="4623"/>
    <cellStyle name="Calculation 2 5 15 4 3" xfId="4624"/>
    <cellStyle name="Calculation 2 5 15 5" xfId="4625"/>
    <cellStyle name="Calculation 2 5 15 5 2" xfId="4626"/>
    <cellStyle name="Calculation 2 5 15 5 3" xfId="4627"/>
    <cellStyle name="Calculation 2 5 15 6" xfId="4628"/>
    <cellStyle name="Calculation 2 5 15 6 2" xfId="4629"/>
    <cellStyle name="Calculation 2 5 15 6 3" xfId="4630"/>
    <cellStyle name="Calculation 2 5 15 7" xfId="4631"/>
    <cellStyle name="Calculation 2 5 15 8" xfId="4632"/>
    <cellStyle name="Calculation 2 5 15 9" xfId="4633"/>
    <cellStyle name="Calculation 2 5 16" xfId="4634"/>
    <cellStyle name="Calculation 2 5 17" xfId="4635"/>
    <cellStyle name="Calculation 2 5 18" xfId="4636"/>
    <cellStyle name="Calculation 2 5 19" xfId="4637"/>
    <cellStyle name="Calculation 2 5 2" xfId="4638"/>
    <cellStyle name="Calculation 2 5 2 10" xfId="4639"/>
    <cellStyle name="Calculation 2 5 2 10 2" xfId="4640"/>
    <cellStyle name="Calculation 2 5 2 10 2 2" xfId="4641"/>
    <cellStyle name="Calculation 2 5 2 10 2 3" xfId="4642"/>
    <cellStyle name="Calculation 2 5 2 10 3" xfId="4643"/>
    <cellStyle name="Calculation 2 5 2 10 3 2" xfId="4644"/>
    <cellStyle name="Calculation 2 5 2 10 3 3" xfId="4645"/>
    <cellStyle name="Calculation 2 5 2 10 4" xfId="4646"/>
    <cellStyle name="Calculation 2 5 2 10 4 2" xfId="4647"/>
    <cellStyle name="Calculation 2 5 2 10 4 3" xfId="4648"/>
    <cellStyle name="Calculation 2 5 2 10 5" xfId="4649"/>
    <cellStyle name="Calculation 2 5 2 10 5 2" xfId="4650"/>
    <cellStyle name="Calculation 2 5 2 10 5 3" xfId="4651"/>
    <cellStyle name="Calculation 2 5 2 10 6" xfId="4652"/>
    <cellStyle name="Calculation 2 5 2 10 6 2" xfId="4653"/>
    <cellStyle name="Calculation 2 5 2 10 6 3" xfId="4654"/>
    <cellStyle name="Calculation 2 5 2 10 7" xfId="4655"/>
    <cellStyle name="Calculation 2 5 2 10 8" xfId="4656"/>
    <cellStyle name="Calculation 2 5 2 10 9" xfId="4657"/>
    <cellStyle name="Calculation 2 5 2 11" xfId="4658"/>
    <cellStyle name="Calculation 2 5 2 11 2" xfId="4659"/>
    <cellStyle name="Calculation 2 5 2 11 2 2" xfId="4660"/>
    <cellStyle name="Calculation 2 5 2 11 2 3" xfId="4661"/>
    <cellStyle name="Calculation 2 5 2 11 3" xfId="4662"/>
    <cellStyle name="Calculation 2 5 2 11 3 2" xfId="4663"/>
    <cellStyle name="Calculation 2 5 2 11 3 3" xfId="4664"/>
    <cellStyle name="Calculation 2 5 2 11 4" xfId="4665"/>
    <cellStyle name="Calculation 2 5 2 11 4 2" xfId="4666"/>
    <cellStyle name="Calculation 2 5 2 11 4 3" xfId="4667"/>
    <cellStyle name="Calculation 2 5 2 11 5" xfId="4668"/>
    <cellStyle name="Calculation 2 5 2 11 5 2" xfId="4669"/>
    <cellStyle name="Calculation 2 5 2 11 5 3" xfId="4670"/>
    <cellStyle name="Calculation 2 5 2 11 6" xfId="4671"/>
    <cellStyle name="Calculation 2 5 2 11 6 2" xfId="4672"/>
    <cellStyle name="Calculation 2 5 2 11 6 3" xfId="4673"/>
    <cellStyle name="Calculation 2 5 2 11 7" xfId="4674"/>
    <cellStyle name="Calculation 2 5 2 11 8" xfId="4675"/>
    <cellStyle name="Calculation 2 5 2 11 9" xfId="4676"/>
    <cellStyle name="Calculation 2 5 2 12" xfId="4677"/>
    <cellStyle name="Calculation 2 5 2 12 2" xfId="4678"/>
    <cellStyle name="Calculation 2 5 2 12 2 2" xfId="4679"/>
    <cellStyle name="Calculation 2 5 2 12 2 3" xfId="4680"/>
    <cellStyle name="Calculation 2 5 2 12 3" xfId="4681"/>
    <cellStyle name="Calculation 2 5 2 12 3 2" xfId="4682"/>
    <cellStyle name="Calculation 2 5 2 12 3 3" xfId="4683"/>
    <cellStyle name="Calculation 2 5 2 12 4" xfId="4684"/>
    <cellStyle name="Calculation 2 5 2 12 4 2" xfId="4685"/>
    <cellStyle name="Calculation 2 5 2 12 4 3" xfId="4686"/>
    <cellStyle name="Calculation 2 5 2 12 5" xfId="4687"/>
    <cellStyle name="Calculation 2 5 2 12 5 2" xfId="4688"/>
    <cellStyle name="Calculation 2 5 2 12 5 3" xfId="4689"/>
    <cellStyle name="Calculation 2 5 2 12 6" xfId="4690"/>
    <cellStyle name="Calculation 2 5 2 12 6 2" xfId="4691"/>
    <cellStyle name="Calculation 2 5 2 12 6 3" xfId="4692"/>
    <cellStyle name="Calculation 2 5 2 12 7" xfId="4693"/>
    <cellStyle name="Calculation 2 5 2 12 8" xfId="4694"/>
    <cellStyle name="Calculation 2 5 2 12 9" xfId="4695"/>
    <cellStyle name="Calculation 2 5 2 13" xfId="4696"/>
    <cellStyle name="Calculation 2 5 2 13 2" xfId="4697"/>
    <cellStyle name="Calculation 2 5 2 13 2 2" xfId="4698"/>
    <cellStyle name="Calculation 2 5 2 13 2 3" xfId="4699"/>
    <cellStyle name="Calculation 2 5 2 13 3" xfId="4700"/>
    <cellStyle name="Calculation 2 5 2 13 3 2" xfId="4701"/>
    <cellStyle name="Calculation 2 5 2 13 3 3" xfId="4702"/>
    <cellStyle name="Calculation 2 5 2 13 4" xfId="4703"/>
    <cellStyle name="Calculation 2 5 2 13 4 2" xfId="4704"/>
    <cellStyle name="Calculation 2 5 2 13 4 3" xfId="4705"/>
    <cellStyle name="Calculation 2 5 2 13 5" xfId="4706"/>
    <cellStyle name="Calculation 2 5 2 13 5 2" xfId="4707"/>
    <cellStyle name="Calculation 2 5 2 13 5 3" xfId="4708"/>
    <cellStyle name="Calculation 2 5 2 13 6" xfId="4709"/>
    <cellStyle name="Calculation 2 5 2 13 6 2" xfId="4710"/>
    <cellStyle name="Calculation 2 5 2 13 6 3" xfId="4711"/>
    <cellStyle name="Calculation 2 5 2 13 7" xfId="4712"/>
    <cellStyle name="Calculation 2 5 2 13 8" xfId="4713"/>
    <cellStyle name="Calculation 2 5 2 13 9" xfId="4714"/>
    <cellStyle name="Calculation 2 5 2 14" xfId="4715"/>
    <cellStyle name="Calculation 2 5 2 15" xfId="4716"/>
    <cellStyle name="Calculation 2 5 2 16" xfId="4717"/>
    <cellStyle name="Calculation 2 5 2 17" xfId="4718"/>
    <cellStyle name="Calculation 2 5 2 18" xfId="4719"/>
    <cellStyle name="Calculation 2 5 2 19" xfId="4720"/>
    <cellStyle name="Calculation 2 5 2 2" xfId="4721"/>
    <cellStyle name="Calculation 2 5 2 2 10" xfId="4722"/>
    <cellStyle name="Calculation 2 5 2 2 10 2" xfId="4723"/>
    <cellStyle name="Calculation 2 5 2 2 10 2 2" xfId="4724"/>
    <cellStyle name="Calculation 2 5 2 2 10 2 3" xfId="4725"/>
    <cellStyle name="Calculation 2 5 2 2 10 3" xfId="4726"/>
    <cellStyle name="Calculation 2 5 2 2 10 3 2" xfId="4727"/>
    <cellStyle name="Calculation 2 5 2 2 10 3 3" xfId="4728"/>
    <cellStyle name="Calculation 2 5 2 2 10 4" xfId="4729"/>
    <cellStyle name="Calculation 2 5 2 2 10 4 2" xfId="4730"/>
    <cellStyle name="Calculation 2 5 2 2 10 4 3" xfId="4731"/>
    <cellStyle name="Calculation 2 5 2 2 10 5" xfId="4732"/>
    <cellStyle name="Calculation 2 5 2 2 10 5 2" xfId="4733"/>
    <cellStyle name="Calculation 2 5 2 2 10 5 3" xfId="4734"/>
    <cellStyle name="Calculation 2 5 2 2 10 6" xfId="4735"/>
    <cellStyle name="Calculation 2 5 2 2 10 6 2" xfId="4736"/>
    <cellStyle name="Calculation 2 5 2 2 10 6 3" xfId="4737"/>
    <cellStyle name="Calculation 2 5 2 2 10 7" xfId="4738"/>
    <cellStyle name="Calculation 2 5 2 2 10 8" xfId="4739"/>
    <cellStyle name="Calculation 2 5 2 2 11" xfId="4740"/>
    <cellStyle name="Calculation 2 5 2 2 11 2" xfId="4741"/>
    <cellStyle name="Calculation 2 5 2 2 11 2 2" xfId="4742"/>
    <cellStyle name="Calculation 2 5 2 2 11 2 3" xfId="4743"/>
    <cellStyle name="Calculation 2 5 2 2 11 3" xfId="4744"/>
    <cellStyle name="Calculation 2 5 2 2 11 3 2" xfId="4745"/>
    <cellStyle name="Calculation 2 5 2 2 11 3 3" xfId="4746"/>
    <cellStyle name="Calculation 2 5 2 2 11 4" xfId="4747"/>
    <cellStyle name="Calculation 2 5 2 2 11 4 2" xfId="4748"/>
    <cellStyle name="Calculation 2 5 2 2 11 4 3" xfId="4749"/>
    <cellStyle name="Calculation 2 5 2 2 11 5" xfId="4750"/>
    <cellStyle name="Calculation 2 5 2 2 11 5 2" xfId="4751"/>
    <cellStyle name="Calculation 2 5 2 2 11 5 3" xfId="4752"/>
    <cellStyle name="Calculation 2 5 2 2 11 6" xfId="4753"/>
    <cellStyle name="Calculation 2 5 2 2 11 6 2" xfId="4754"/>
    <cellStyle name="Calculation 2 5 2 2 11 6 3" xfId="4755"/>
    <cellStyle name="Calculation 2 5 2 2 11 7" xfId="4756"/>
    <cellStyle name="Calculation 2 5 2 2 11 8" xfId="4757"/>
    <cellStyle name="Calculation 2 5 2 2 12" xfId="4758"/>
    <cellStyle name="Calculation 2 5 2 2 12 2" xfId="4759"/>
    <cellStyle name="Calculation 2 5 2 2 12 2 2" xfId="4760"/>
    <cellStyle name="Calculation 2 5 2 2 12 2 3" xfId="4761"/>
    <cellStyle name="Calculation 2 5 2 2 12 3" xfId="4762"/>
    <cellStyle name="Calculation 2 5 2 2 12 3 2" xfId="4763"/>
    <cellStyle name="Calculation 2 5 2 2 12 3 3" xfId="4764"/>
    <cellStyle name="Calculation 2 5 2 2 12 4" xfId="4765"/>
    <cellStyle name="Calculation 2 5 2 2 12 4 2" xfId="4766"/>
    <cellStyle name="Calculation 2 5 2 2 12 4 3" xfId="4767"/>
    <cellStyle name="Calculation 2 5 2 2 12 5" xfId="4768"/>
    <cellStyle name="Calculation 2 5 2 2 12 5 2" xfId="4769"/>
    <cellStyle name="Calculation 2 5 2 2 12 5 3" xfId="4770"/>
    <cellStyle name="Calculation 2 5 2 2 12 6" xfId="4771"/>
    <cellStyle name="Calculation 2 5 2 2 12 6 2" xfId="4772"/>
    <cellStyle name="Calculation 2 5 2 2 12 6 3" xfId="4773"/>
    <cellStyle name="Calculation 2 5 2 2 12 7" xfId="4774"/>
    <cellStyle name="Calculation 2 5 2 2 12 8" xfId="4775"/>
    <cellStyle name="Calculation 2 5 2 2 13" xfId="4776"/>
    <cellStyle name="Calculation 2 5 2 2 13 2" xfId="4777"/>
    <cellStyle name="Calculation 2 5 2 2 13 2 2" xfId="4778"/>
    <cellStyle name="Calculation 2 5 2 2 13 2 3" xfId="4779"/>
    <cellStyle name="Calculation 2 5 2 2 13 3" xfId="4780"/>
    <cellStyle name="Calculation 2 5 2 2 13 3 2" xfId="4781"/>
    <cellStyle name="Calculation 2 5 2 2 13 3 3" xfId="4782"/>
    <cellStyle name="Calculation 2 5 2 2 13 4" xfId="4783"/>
    <cellStyle name="Calculation 2 5 2 2 13 4 2" xfId="4784"/>
    <cellStyle name="Calculation 2 5 2 2 13 4 3" xfId="4785"/>
    <cellStyle name="Calculation 2 5 2 2 13 5" xfId="4786"/>
    <cellStyle name="Calculation 2 5 2 2 13 5 2" xfId="4787"/>
    <cellStyle name="Calculation 2 5 2 2 13 5 3" xfId="4788"/>
    <cellStyle name="Calculation 2 5 2 2 13 6" xfId="4789"/>
    <cellStyle name="Calculation 2 5 2 2 13 6 2" xfId="4790"/>
    <cellStyle name="Calculation 2 5 2 2 13 6 3" xfId="4791"/>
    <cellStyle name="Calculation 2 5 2 2 13 7" xfId="4792"/>
    <cellStyle name="Calculation 2 5 2 2 13 8" xfId="4793"/>
    <cellStyle name="Calculation 2 5 2 2 14" xfId="4794"/>
    <cellStyle name="Calculation 2 5 2 2 14 2" xfId="4795"/>
    <cellStyle name="Calculation 2 5 2 2 14 2 2" xfId="4796"/>
    <cellStyle name="Calculation 2 5 2 2 14 2 3" xfId="4797"/>
    <cellStyle name="Calculation 2 5 2 2 14 3" xfId="4798"/>
    <cellStyle name="Calculation 2 5 2 2 14 3 2" xfId="4799"/>
    <cellStyle name="Calculation 2 5 2 2 14 3 3" xfId="4800"/>
    <cellStyle name="Calculation 2 5 2 2 14 4" xfId="4801"/>
    <cellStyle name="Calculation 2 5 2 2 14 4 2" xfId="4802"/>
    <cellStyle name="Calculation 2 5 2 2 14 4 3" xfId="4803"/>
    <cellStyle name="Calculation 2 5 2 2 14 5" xfId="4804"/>
    <cellStyle name="Calculation 2 5 2 2 14 5 2" xfId="4805"/>
    <cellStyle name="Calculation 2 5 2 2 14 5 3" xfId="4806"/>
    <cellStyle name="Calculation 2 5 2 2 14 6" xfId="4807"/>
    <cellStyle name="Calculation 2 5 2 2 14 6 2" xfId="4808"/>
    <cellStyle name="Calculation 2 5 2 2 14 6 3" xfId="4809"/>
    <cellStyle name="Calculation 2 5 2 2 14 7" xfId="4810"/>
    <cellStyle name="Calculation 2 5 2 2 14 8" xfId="4811"/>
    <cellStyle name="Calculation 2 5 2 2 15" xfId="4812"/>
    <cellStyle name="Calculation 2 5 2 2 15 2" xfId="4813"/>
    <cellStyle name="Calculation 2 5 2 2 15 3" xfId="4814"/>
    <cellStyle name="Calculation 2 5 2 2 16" xfId="4815"/>
    <cellStyle name="Calculation 2 5 2 2 2" xfId="4816"/>
    <cellStyle name="Calculation 2 5 2 2 2 2" xfId="4817"/>
    <cellStyle name="Calculation 2 5 2 2 2 2 2" xfId="4818"/>
    <cellStyle name="Calculation 2 5 2 2 2 2 3" xfId="4819"/>
    <cellStyle name="Calculation 2 5 2 2 2 3" xfId="4820"/>
    <cellStyle name="Calculation 2 5 2 2 2 3 2" xfId="4821"/>
    <cellStyle name="Calculation 2 5 2 2 2 3 3" xfId="4822"/>
    <cellStyle name="Calculation 2 5 2 2 2 4" xfId="4823"/>
    <cellStyle name="Calculation 2 5 2 2 2 4 2" xfId="4824"/>
    <cellStyle name="Calculation 2 5 2 2 2 4 3" xfId="4825"/>
    <cellStyle name="Calculation 2 5 2 2 2 5" xfId="4826"/>
    <cellStyle name="Calculation 2 5 2 2 2 5 2" xfId="4827"/>
    <cellStyle name="Calculation 2 5 2 2 2 5 3" xfId="4828"/>
    <cellStyle name="Calculation 2 5 2 2 2 6" xfId="4829"/>
    <cellStyle name="Calculation 2 5 2 2 2 6 2" xfId="4830"/>
    <cellStyle name="Calculation 2 5 2 2 2 6 3" xfId="4831"/>
    <cellStyle name="Calculation 2 5 2 2 2 7" xfId="4832"/>
    <cellStyle name="Calculation 2 5 2 2 2 8" xfId="4833"/>
    <cellStyle name="Calculation 2 5 2 2 2 9" xfId="4834"/>
    <cellStyle name="Calculation 2 5 2 2 3" xfId="4835"/>
    <cellStyle name="Calculation 2 5 2 2 3 2" xfId="4836"/>
    <cellStyle name="Calculation 2 5 2 2 3 2 2" xfId="4837"/>
    <cellStyle name="Calculation 2 5 2 2 3 2 3" xfId="4838"/>
    <cellStyle name="Calculation 2 5 2 2 3 3" xfId="4839"/>
    <cellStyle name="Calculation 2 5 2 2 3 3 2" xfId="4840"/>
    <cellStyle name="Calculation 2 5 2 2 3 3 3" xfId="4841"/>
    <cellStyle name="Calculation 2 5 2 2 3 4" xfId="4842"/>
    <cellStyle name="Calculation 2 5 2 2 3 4 2" xfId="4843"/>
    <cellStyle name="Calculation 2 5 2 2 3 4 3" xfId="4844"/>
    <cellStyle name="Calculation 2 5 2 2 3 5" xfId="4845"/>
    <cellStyle name="Calculation 2 5 2 2 3 5 2" xfId="4846"/>
    <cellStyle name="Calculation 2 5 2 2 3 5 3" xfId="4847"/>
    <cellStyle name="Calculation 2 5 2 2 3 6" xfId="4848"/>
    <cellStyle name="Calculation 2 5 2 2 3 6 2" xfId="4849"/>
    <cellStyle name="Calculation 2 5 2 2 3 6 3" xfId="4850"/>
    <cellStyle name="Calculation 2 5 2 2 3 7" xfId="4851"/>
    <cellStyle name="Calculation 2 5 2 2 3 8" xfId="4852"/>
    <cellStyle name="Calculation 2 5 2 2 3 9" xfId="4853"/>
    <cellStyle name="Calculation 2 5 2 2 4" xfId="4854"/>
    <cellStyle name="Calculation 2 5 2 2 4 2" xfId="4855"/>
    <cellStyle name="Calculation 2 5 2 2 4 2 2" xfId="4856"/>
    <cellStyle name="Calculation 2 5 2 2 4 2 3" xfId="4857"/>
    <cellStyle name="Calculation 2 5 2 2 4 3" xfId="4858"/>
    <cellStyle name="Calculation 2 5 2 2 4 3 2" xfId="4859"/>
    <cellStyle name="Calculation 2 5 2 2 4 3 3" xfId="4860"/>
    <cellStyle name="Calculation 2 5 2 2 4 4" xfId="4861"/>
    <cellStyle name="Calculation 2 5 2 2 4 4 2" xfId="4862"/>
    <cellStyle name="Calculation 2 5 2 2 4 4 3" xfId="4863"/>
    <cellStyle name="Calculation 2 5 2 2 4 5" xfId="4864"/>
    <cellStyle name="Calculation 2 5 2 2 4 5 2" xfId="4865"/>
    <cellStyle name="Calculation 2 5 2 2 4 5 3" xfId="4866"/>
    <cellStyle name="Calculation 2 5 2 2 4 6" xfId="4867"/>
    <cellStyle name="Calculation 2 5 2 2 4 6 2" xfId="4868"/>
    <cellStyle name="Calculation 2 5 2 2 4 6 3" xfId="4869"/>
    <cellStyle name="Calculation 2 5 2 2 4 7" xfId="4870"/>
    <cellStyle name="Calculation 2 5 2 2 4 8" xfId="4871"/>
    <cellStyle name="Calculation 2 5 2 2 4 9" xfId="4872"/>
    <cellStyle name="Calculation 2 5 2 2 5" xfId="4873"/>
    <cellStyle name="Calculation 2 5 2 2 5 2" xfId="4874"/>
    <cellStyle name="Calculation 2 5 2 2 5 2 2" xfId="4875"/>
    <cellStyle name="Calculation 2 5 2 2 5 2 3" xfId="4876"/>
    <cellStyle name="Calculation 2 5 2 2 5 3" xfId="4877"/>
    <cellStyle name="Calculation 2 5 2 2 5 3 2" xfId="4878"/>
    <cellStyle name="Calculation 2 5 2 2 5 3 3" xfId="4879"/>
    <cellStyle name="Calculation 2 5 2 2 5 4" xfId="4880"/>
    <cellStyle name="Calculation 2 5 2 2 5 4 2" xfId="4881"/>
    <cellStyle name="Calculation 2 5 2 2 5 4 3" xfId="4882"/>
    <cellStyle name="Calculation 2 5 2 2 5 5" xfId="4883"/>
    <cellStyle name="Calculation 2 5 2 2 5 5 2" xfId="4884"/>
    <cellStyle name="Calculation 2 5 2 2 5 5 3" xfId="4885"/>
    <cellStyle name="Calculation 2 5 2 2 5 6" xfId="4886"/>
    <cellStyle name="Calculation 2 5 2 2 5 6 2" xfId="4887"/>
    <cellStyle name="Calculation 2 5 2 2 5 6 3" xfId="4888"/>
    <cellStyle name="Calculation 2 5 2 2 5 7" xfId="4889"/>
    <cellStyle name="Calculation 2 5 2 2 5 8" xfId="4890"/>
    <cellStyle name="Calculation 2 5 2 2 5 9" xfId="4891"/>
    <cellStyle name="Calculation 2 5 2 2 6" xfId="4892"/>
    <cellStyle name="Calculation 2 5 2 2 6 2" xfId="4893"/>
    <cellStyle name="Calculation 2 5 2 2 6 2 2" xfId="4894"/>
    <cellStyle name="Calculation 2 5 2 2 6 2 3" xfId="4895"/>
    <cellStyle name="Calculation 2 5 2 2 6 3" xfId="4896"/>
    <cellStyle name="Calculation 2 5 2 2 6 3 2" xfId="4897"/>
    <cellStyle name="Calculation 2 5 2 2 6 3 3" xfId="4898"/>
    <cellStyle name="Calculation 2 5 2 2 6 4" xfId="4899"/>
    <cellStyle name="Calculation 2 5 2 2 6 4 2" xfId="4900"/>
    <cellStyle name="Calculation 2 5 2 2 6 4 3" xfId="4901"/>
    <cellStyle name="Calculation 2 5 2 2 6 5" xfId="4902"/>
    <cellStyle name="Calculation 2 5 2 2 6 5 2" xfId="4903"/>
    <cellStyle name="Calculation 2 5 2 2 6 5 3" xfId="4904"/>
    <cellStyle name="Calculation 2 5 2 2 6 6" xfId="4905"/>
    <cellStyle name="Calculation 2 5 2 2 6 6 2" xfId="4906"/>
    <cellStyle name="Calculation 2 5 2 2 6 6 3" xfId="4907"/>
    <cellStyle name="Calculation 2 5 2 2 6 7" xfId="4908"/>
    <cellStyle name="Calculation 2 5 2 2 6 8" xfId="4909"/>
    <cellStyle name="Calculation 2 5 2 2 6 9" xfId="4910"/>
    <cellStyle name="Calculation 2 5 2 2 7" xfId="4911"/>
    <cellStyle name="Calculation 2 5 2 2 7 2" xfId="4912"/>
    <cellStyle name="Calculation 2 5 2 2 7 2 2" xfId="4913"/>
    <cellStyle name="Calculation 2 5 2 2 7 2 3" xfId="4914"/>
    <cellStyle name="Calculation 2 5 2 2 7 3" xfId="4915"/>
    <cellStyle name="Calculation 2 5 2 2 7 3 2" xfId="4916"/>
    <cellStyle name="Calculation 2 5 2 2 7 3 3" xfId="4917"/>
    <cellStyle name="Calculation 2 5 2 2 7 4" xfId="4918"/>
    <cellStyle name="Calculation 2 5 2 2 7 4 2" xfId="4919"/>
    <cellStyle name="Calculation 2 5 2 2 7 4 3" xfId="4920"/>
    <cellStyle name="Calculation 2 5 2 2 7 5" xfId="4921"/>
    <cellStyle name="Calculation 2 5 2 2 7 5 2" xfId="4922"/>
    <cellStyle name="Calculation 2 5 2 2 7 5 3" xfId="4923"/>
    <cellStyle name="Calculation 2 5 2 2 7 6" xfId="4924"/>
    <cellStyle name="Calculation 2 5 2 2 7 6 2" xfId="4925"/>
    <cellStyle name="Calculation 2 5 2 2 7 6 3" xfId="4926"/>
    <cellStyle name="Calculation 2 5 2 2 7 7" xfId="4927"/>
    <cellStyle name="Calculation 2 5 2 2 7 8" xfId="4928"/>
    <cellStyle name="Calculation 2 5 2 2 7 9" xfId="4929"/>
    <cellStyle name="Calculation 2 5 2 2 8" xfId="4930"/>
    <cellStyle name="Calculation 2 5 2 2 8 2" xfId="4931"/>
    <cellStyle name="Calculation 2 5 2 2 8 2 2" xfId="4932"/>
    <cellStyle name="Calculation 2 5 2 2 8 2 3" xfId="4933"/>
    <cellStyle name="Calculation 2 5 2 2 8 3" xfId="4934"/>
    <cellStyle name="Calculation 2 5 2 2 8 3 2" xfId="4935"/>
    <cellStyle name="Calculation 2 5 2 2 8 3 3" xfId="4936"/>
    <cellStyle name="Calculation 2 5 2 2 8 4" xfId="4937"/>
    <cellStyle name="Calculation 2 5 2 2 8 4 2" xfId="4938"/>
    <cellStyle name="Calculation 2 5 2 2 8 4 3" xfId="4939"/>
    <cellStyle name="Calculation 2 5 2 2 8 5" xfId="4940"/>
    <cellStyle name="Calculation 2 5 2 2 8 5 2" xfId="4941"/>
    <cellStyle name="Calculation 2 5 2 2 8 5 3" xfId="4942"/>
    <cellStyle name="Calculation 2 5 2 2 8 6" xfId="4943"/>
    <cellStyle name="Calculation 2 5 2 2 8 6 2" xfId="4944"/>
    <cellStyle name="Calculation 2 5 2 2 8 6 3" xfId="4945"/>
    <cellStyle name="Calculation 2 5 2 2 8 7" xfId="4946"/>
    <cellStyle name="Calculation 2 5 2 2 8 8" xfId="4947"/>
    <cellStyle name="Calculation 2 5 2 2 8 9" xfId="4948"/>
    <cellStyle name="Calculation 2 5 2 2 9" xfId="4949"/>
    <cellStyle name="Calculation 2 5 2 2 9 2" xfId="4950"/>
    <cellStyle name="Calculation 2 5 2 2 9 2 2" xfId="4951"/>
    <cellStyle name="Calculation 2 5 2 2 9 2 3" xfId="4952"/>
    <cellStyle name="Calculation 2 5 2 2 9 3" xfId="4953"/>
    <cellStyle name="Calculation 2 5 2 2 9 3 2" xfId="4954"/>
    <cellStyle name="Calculation 2 5 2 2 9 3 3" xfId="4955"/>
    <cellStyle name="Calculation 2 5 2 2 9 4" xfId="4956"/>
    <cellStyle name="Calculation 2 5 2 2 9 4 2" xfId="4957"/>
    <cellStyle name="Calculation 2 5 2 2 9 4 3" xfId="4958"/>
    <cellStyle name="Calculation 2 5 2 2 9 5" xfId="4959"/>
    <cellStyle name="Calculation 2 5 2 2 9 5 2" xfId="4960"/>
    <cellStyle name="Calculation 2 5 2 2 9 5 3" xfId="4961"/>
    <cellStyle name="Calculation 2 5 2 2 9 6" xfId="4962"/>
    <cellStyle name="Calculation 2 5 2 2 9 6 2" xfId="4963"/>
    <cellStyle name="Calculation 2 5 2 2 9 6 3" xfId="4964"/>
    <cellStyle name="Calculation 2 5 2 2 9 7" xfId="4965"/>
    <cellStyle name="Calculation 2 5 2 2 9 8" xfId="4966"/>
    <cellStyle name="Calculation 2 5 2 3" xfId="4967"/>
    <cellStyle name="Calculation 2 5 2 3 10" xfId="4968"/>
    <cellStyle name="Calculation 2 5 2 3 11" xfId="4969"/>
    <cellStyle name="Calculation 2 5 2 3 2" xfId="4970"/>
    <cellStyle name="Calculation 2 5 2 3 2 2" xfId="4971"/>
    <cellStyle name="Calculation 2 5 2 3 2 3" xfId="4972"/>
    <cellStyle name="Calculation 2 5 2 3 2 4" xfId="4973"/>
    <cellStyle name="Calculation 2 5 2 3 3" xfId="4974"/>
    <cellStyle name="Calculation 2 5 2 3 3 2" xfId="4975"/>
    <cellStyle name="Calculation 2 5 2 3 3 3" xfId="4976"/>
    <cellStyle name="Calculation 2 5 2 3 3 4" xfId="4977"/>
    <cellStyle name="Calculation 2 5 2 3 4" xfId="4978"/>
    <cellStyle name="Calculation 2 5 2 3 4 2" xfId="4979"/>
    <cellStyle name="Calculation 2 5 2 3 4 3" xfId="4980"/>
    <cellStyle name="Calculation 2 5 2 3 4 4" xfId="4981"/>
    <cellStyle name="Calculation 2 5 2 3 5" xfId="4982"/>
    <cellStyle name="Calculation 2 5 2 3 5 2" xfId="4983"/>
    <cellStyle name="Calculation 2 5 2 3 5 3" xfId="4984"/>
    <cellStyle name="Calculation 2 5 2 3 5 4" xfId="4985"/>
    <cellStyle name="Calculation 2 5 2 3 6" xfId="4986"/>
    <cellStyle name="Calculation 2 5 2 3 6 2" xfId="4987"/>
    <cellStyle name="Calculation 2 5 2 3 6 3" xfId="4988"/>
    <cellStyle name="Calculation 2 5 2 3 6 4" xfId="4989"/>
    <cellStyle name="Calculation 2 5 2 3 7" xfId="4990"/>
    <cellStyle name="Calculation 2 5 2 3 8" xfId="4991"/>
    <cellStyle name="Calculation 2 5 2 3 9" xfId="4992"/>
    <cellStyle name="Calculation 2 5 2 4" xfId="4993"/>
    <cellStyle name="Calculation 2 5 2 4 10" xfId="4994"/>
    <cellStyle name="Calculation 2 5 2 4 2" xfId="4995"/>
    <cellStyle name="Calculation 2 5 2 4 2 2" xfId="4996"/>
    <cellStyle name="Calculation 2 5 2 4 2 3" xfId="4997"/>
    <cellStyle name="Calculation 2 5 2 4 2 4" xfId="4998"/>
    <cellStyle name="Calculation 2 5 2 4 3" xfId="4999"/>
    <cellStyle name="Calculation 2 5 2 4 3 2" xfId="5000"/>
    <cellStyle name="Calculation 2 5 2 4 3 3" xfId="5001"/>
    <cellStyle name="Calculation 2 5 2 4 3 4" xfId="5002"/>
    <cellStyle name="Calculation 2 5 2 4 4" xfId="5003"/>
    <cellStyle name="Calculation 2 5 2 4 4 2" xfId="5004"/>
    <cellStyle name="Calculation 2 5 2 4 4 3" xfId="5005"/>
    <cellStyle name="Calculation 2 5 2 4 4 4" xfId="5006"/>
    <cellStyle name="Calculation 2 5 2 4 5" xfId="5007"/>
    <cellStyle name="Calculation 2 5 2 4 5 2" xfId="5008"/>
    <cellStyle name="Calculation 2 5 2 4 5 3" xfId="5009"/>
    <cellStyle name="Calculation 2 5 2 4 5 4" xfId="5010"/>
    <cellStyle name="Calculation 2 5 2 4 6" xfId="5011"/>
    <cellStyle name="Calculation 2 5 2 4 6 2" xfId="5012"/>
    <cellStyle name="Calculation 2 5 2 4 6 3" xfId="5013"/>
    <cellStyle name="Calculation 2 5 2 4 6 4" xfId="5014"/>
    <cellStyle name="Calculation 2 5 2 4 7" xfId="5015"/>
    <cellStyle name="Calculation 2 5 2 4 8" xfId="5016"/>
    <cellStyle name="Calculation 2 5 2 4 9" xfId="5017"/>
    <cellStyle name="Calculation 2 5 2 5" xfId="5018"/>
    <cellStyle name="Calculation 2 5 2 5 2" xfId="5019"/>
    <cellStyle name="Calculation 2 5 2 5 2 2" xfId="5020"/>
    <cellStyle name="Calculation 2 5 2 5 2 3" xfId="5021"/>
    <cellStyle name="Calculation 2 5 2 5 3" xfId="5022"/>
    <cellStyle name="Calculation 2 5 2 5 3 2" xfId="5023"/>
    <cellStyle name="Calculation 2 5 2 5 3 3" xfId="5024"/>
    <cellStyle name="Calculation 2 5 2 5 4" xfId="5025"/>
    <cellStyle name="Calculation 2 5 2 5 4 2" xfId="5026"/>
    <cellStyle name="Calculation 2 5 2 5 4 3" xfId="5027"/>
    <cellStyle name="Calculation 2 5 2 5 5" xfId="5028"/>
    <cellStyle name="Calculation 2 5 2 5 5 2" xfId="5029"/>
    <cellStyle name="Calculation 2 5 2 5 5 3" xfId="5030"/>
    <cellStyle name="Calculation 2 5 2 5 6" xfId="5031"/>
    <cellStyle name="Calculation 2 5 2 5 6 2" xfId="5032"/>
    <cellStyle name="Calculation 2 5 2 5 6 3" xfId="5033"/>
    <cellStyle name="Calculation 2 5 2 5 7" xfId="5034"/>
    <cellStyle name="Calculation 2 5 2 5 8" xfId="5035"/>
    <cellStyle name="Calculation 2 5 2 5 9" xfId="5036"/>
    <cellStyle name="Calculation 2 5 2 6" xfId="5037"/>
    <cellStyle name="Calculation 2 5 2 6 2" xfId="5038"/>
    <cellStyle name="Calculation 2 5 2 6 2 2" xfId="5039"/>
    <cellStyle name="Calculation 2 5 2 6 2 3" xfId="5040"/>
    <cellStyle name="Calculation 2 5 2 6 3" xfId="5041"/>
    <cellStyle name="Calculation 2 5 2 6 3 2" xfId="5042"/>
    <cellStyle name="Calculation 2 5 2 6 3 3" xfId="5043"/>
    <cellStyle name="Calculation 2 5 2 6 4" xfId="5044"/>
    <cellStyle name="Calculation 2 5 2 6 4 2" xfId="5045"/>
    <cellStyle name="Calculation 2 5 2 6 4 3" xfId="5046"/>
    <cellStyle name="Calculation 2 5 2 6 5" xfId="5047"/>
    <cellStyle name="Calculation 2 5 2 6 5 2" xfId="5048"/>
    <cellStyle name="Calculation 2 5 2 6 5 3" xfId="5049"/>
    <cellStyle name="Calculation 2 5 2 6 6" xfId="5050"/>
    <cellStyle name="Calculation 2 5 2 6 6 2" xfId="5051"/>
    <cellStyle name="Calculation 2 5 2 6 6 3" xfId="5052"/>
    <cellStyle name="Calculation 2 5 2 6 7" xfId="5053"/>
    <cellStyle name="Calculation 2 5 2 6 8" xfId="5054"/>
    <cellStyle name="Calculation 2 5 2 6 9" xfId="5055"/>
    <cellStyle name="Calculation 2 5 2 7" xfId="5056"/>
    <cellStyle name="Calculation 2 5 2 7 2" xfId="5057"/>
    <cellStyle name="Calculation 2 5 2 7 2 2" xfId="5058"/>
    <cellStyle name="Calculation 2 5 2 7 2 3" xfId="5059"/>
    <cellStyle name="Calculation 2 5 2 7 3" xfId="5060"/>
    <cellStyle name="Calculation 2 5 2 7 3 2" xfId="5061"/>
    <cellStyle name="Calculation 2 5 2 7 3 3" xfId="5062"/>
    <cellStyle name="Calculation 2 5 2 7 4" xfId="5063"/>
    <cellStyle name="Calculation 2 5 2 7 4 2" xfId="5064"/>
    <cellStyle name="Calculation 2 5 2 7 4 3" xfId="5065"/>
    <cellStyle name="Calculation 2 5 2 7 5" xfId="5066"/>
    <cellStyle name="Calculation 2 5 2 7 5 2" xfId="5067"/>
    <cellStyle name="Calculation 2 5 2 7 5 3" xfId="5068"/>
    <cellStyle name="Calculation 2 5 2 7 6" xfId="5069"/>
    <cellStyle name="Calculation 2 5 2 7 6 2" xfId="5070"/>
    <cellStyle name="Calculation 2 5 2 7 6 3" xfId="5071"/>
    <cellStyle name="Calculation 2 5 2 7 7" xfId="5072"/>
    <cellStyle name="Calculation 2 5 2 7 8" xfId="5073"/>
    <cellStyle name="Calculation 2 5 2 7 9" xfId="5074"/>
    <cellStyle name="Calculation 2 5 2 8" xfId="5075"/>
    <cellStyle name="Calculation 2 5 2 8 2" xfId="5076"/>
    <cellStyle name="Calculation 2 5 2 8 2 2" xfId="5077"/>
    <cellStyle name="Calculation 2 5 2 8 2 3" xfId="5078"/>
    <cellStyle name="Calculation 2 5 2 8 3" xfId="5079"/>
    <cellStyle name="Calculation 2 5 2 8 3 2" xfId="5080"/>
    <cellStyle name="Calculation 2 5 2 8 3 3" xfId="5081"/>
    <cellStyle name="Calculation 2 5 2 8 4" xfId="5082"/>
    <cellStyle name="Calculation 2 5 2 8 4 2" xfId="5083"/>
    <cellStyle name="Calculation 2 5 2 8 4 3" xfId="5084"/>
    <cellStyle name="Calculation 2 5 2 8 5" xfId="5085"/>
    <cellStyle name="Calculation 2 5 2 8 5 2" xfId="5086"/>
    <cellStyle name="Calculation 2 5 2 8 5 3" xfId="5087"/>
    <cellStyle name="Calculation 2 5 2 8 6" xfId="5088"/>
    <cellStyle name="Calculation 2 5 2 8 6 2" xfId="5089"/>
    <cellStyle name="Calculation 2 5 2 8 6 3" xfId="5090"/>
    <cellStyle name="Calculation 2 5 2 8 7" xfId="5091"/>
    <cellStyle name="Calculation 2 5 2 8 8" xfId="5092"/>
    <cellStyle name="Calculation 2 5 2 8 9" xfId="5093"/>
    <cellStyle name="Calculation 2 5 2 9" xfId="5094"/>
    <cellStyle name="Calculation 2 5 2 9 2" xfId="5095"/>
    <cellStyle name="Calculation 2 5 2 9 2 2" xfId="5096"/>
    <cellStyle name="Calculation 2 5 2 9 2 3" xfId="5097"/>
    <cellStyle name="Calculation 2 5 2 9 3" xfId="5098"/>
    <cellStyle name="Calculation 2 5 2 9 3 2" xfId="5099"/>
    <cellStyle name="Calculation 2 5 2 9 3 3" xfId="5100"/>
    <cellStyle name="Calculation 2 5 2 9 4" xfId="5101"/>
    <cellStyle name="Calculation 2 5 2 9 4 2" xfId="5102"/>
    <cellStyle name="Calculation 2 5 2 9 4 3" xfId="5103"/>
    <cellStyle name="Calculation 2 5 2 9 5" xfId="5104"/>
    <cellStyle name="Calculation 2 5 2 9 5 2" xfId="5105"/>
    <cellStyle name="Calculation 2 5 2 9 5 3" xfId="5106"/>
    <cellStyle name="Calculation 2 5 2 9 6" xfId="5107"/>
    <cellStyle name="Calculation 2 5 2 9 6 2" xfId="5108"/>
    <cellStyle name="Calculation 2 5 2 9 6 3" xfId="5109"/>
    <cellStyle name="Calculation 2 5 2 9 7" xfId="5110"/>
    <cellStyle name="Calculation 2 5 2 9 8" xfId="5111"/>
    <cellStyle name="Calculation 2 5 2 9 9" xfId="5112"/>
    <cellStyle name="Calculation 2 5 20" xfId="5113"/>
    <cellStyle name="Calculation 2 5 21" xfId="5114"/>
    <cellStyle name="Calculation 2 5 3" xfId="5115"/>
    <cellStyle name="Calculation 2 5 3 10" xfId="5116"/>
    <cellStyle name="Calculation 2 5 3 10 2" xfId="5117"/>
    <cellStyle name="Calculation 2 5 3 10 2 2" xfId="5118"/>
    <cellStyle name="Calculation 2 5 3 10 2 3" xfId="5119"/>
    <cellStyle name="Calculation 2 5 3 10 3" xfId="5120"/>
    <cellStyle name="Calculation 2 5 3 10 3 2" xfId="5121"/>
    <cellStyle name="Calculation 2 5 3 10 3 3" xfId="5122"/>
    <cellStyle name="Calculation 2 5 3 10 4" xfId="5123"/>
    <cellStyle name="Calculation 2 5 3 10 4 2" xfId="5124"/>
    <cellStyle name="Calculation 2 5 3 10 4 3" xfId="5125"/>
    <cellStyle name="Calculation 2 5 3 10 5" xfId="5126"/>
    <cellStyle name="Calculation 2 5 3 10 5 2" xfId="5127"/>
    <cellStyle name="Calculation 2 5 3 10 5 3" xfId="5128"/>
    <cellStyle name="Calculation 2 5 3 10 6" xfId="5129"/>
    <cellStyle name="Calculation 2 5 3 10 6 2" xfId="5130"/>
    <cellStyle name="Calculation 2 5 3 10 6 3" xfId="5131"/>
    <cellStyle name="Calculation 2 5 3 10 7" xfId="5132"/>
    <cellStyle name="Calculation 2 5 3 10 8" xfId="5133"/>
    <cellStyle name="Calculation 2 5 3 10 9" xfId="5134"/>
    <cellStyle name="Calculation 2 5 3 11" xfId="5135"/>
    <cellStyle name="Calculation 2 5 3 11 2" xfId="5136"/>
    <cellStyle name="Calculation 2 5 3 11 2 2" xfId="5137"/>
    <cellStyle name="Calculation 2 5 3 11 2 3" xfId="5138"/>
    <cellStyle name="Calculation 2 5 3 11 3" xfId="5139"/>
    <cellStyle name="Calculation 2 5 3 11 3 2" xfId="5140"/>
    <cellStyle name="Calculation 2 5 3 11 3 3" xfId="5141"/>
    <cellStyle name="Calculation 2 5 3 11 4" xfId="5142"/>
    <cellStyle name="Calculation 2 5 3 11 4 2" xfId="5143"/>
    <cellStyle name="Calculation 2 5 3 11 4 3" xfId="5144"/>
    <cellStyle name="Calculation 2 5 3 11 5" xfId="5145"/>
    <cellStyle name="Calculation 2 5 3 11 5 2" xfId="5146"/>
    <cellStyle name="Calculation 2 5 3 11 5 3" xfId="5147"/>
    <cellStyle name="Calculation 2 5 3 11 6" xfId="5148"/>
    <cellStyle name="Calculation 2 5 3 11 6 2" xfId="5149"/>
    <cellStyle name="Calculation 2 5 3 11 6 3" xfId="5150"/>
    <cellStyle name="Calculation 2 5 3 11 7" xfId="5151"/>
    <cellStyle name="Calculation 2 5 3 11 8" xfId="5152"/>
    <cellStyle name="Calculation 2 5 3 11 9" xfId="5153"/>
    <cellStyle name="Calculation 2 5 3 12" xfId="5154"/>
    <cellStyle name="Calculation 2 5 3 12 2" xfId="5155"/>
    <cellStyle name="Calculation 2 5 3 12 2 2" xfId="5156"/>
    <cellStyle name="Calculation 2 5 3 12 2 3" xfId="5157"/>
    <cellStyle name="Calculation 2 5 3 12 3" xfId="5158"/>
    <cellStyle name="Calculation 2 5 3 12 3 2" xfId="5159"/>
    <cellStyle name="Calculation 2 5 3 12 3 3" xfId="5160"/>
    <cellStyle name="Calculation 2 5 3 12 4" xfId="5161"/>
    <cellStyle name="Calculation 2 5 3 12 4 2" xfId="5162"/>
    <cellStyle name="Calculation 2 5 3 12 4 3" xfId="5163"/>
    <cellStyle name="Calculation 2 5 3 12 5" xfId="5164"/>
    <cellStyle name="Calculation 2 5 3 12 5 2" xfId="5165"/>
    <cellStyle name="Calculation 2 5 3 12 5 3" xfId="5166"/>
    <cellStyle name="Calculation 2 5 3 12 6" xfId="5167"/>
    <cellStyle name="Calculation 2 5 3 12 6 2" xfId="5168"/>
    <cellStyle name="Calculation 2 5 3 12 6 3" xfId="5169"/>
    <cellStyle name="Calculation 2 5 3 12 7" xfId="5170"/>
    <cellStyle name="Calculation 2 5 3 12 8" xfId="5171"/>
    <cellStyle name="Calculation 2 5 3 12 9" xfId="5172"/>
    <cellStyle name="Calculation 2 5 3 13" xfId="5173"/>
    <cellStyle name="Calculation 2 5 3 13 2" xfId="5174"/>
    <cellStyle name="Calculation 2 5 3 13 2 2" xfId="5175"/>
    <cellStyle name="Calculation 2 5 3 13 2 3" xfId="5176"/>
    <cellStyle name="Calculation 2 5 3 13 3" xfId="5177"/>
    <cellStyle name="Calculation 2 5 3 13 3 2" xfId="5178"/>
    <cellStyle name="Calculation 2 5 3 13 3 3" xfId="5179"/>
    <cellStyle name="Calculation 2 5 3 13 4" xfId="5180"/>
    <cellStyle name="Calculation 2 5 3 13 4 2" xfId="5181"/>
    <cellStyle name="Calculation 2 5 3 13 4 3" xfId="5182"/>
    <cellStyle name="Calculation 2 5 3 13 5" xfId="5183"/>
    <cellStyle name="Calculation 2 5 3 13 5 2" xfId="5184"/>
    <cellStyle name="Calculation 2 5 3 13 5 3" xfId="5185"/>
    <cellStyle name="Calculation 2 5 3 13 6" xfId="5186"/>
    <cellStyle name="Calculation 2 5 3 13 6 2" xfId="5187"/>
    <cellStyle name="Calculation 2 5 3 13 6 3" xfId="5188"/>
    <cellStyle name="Calculation 2 5 3 13 7" xfId="5189"/>
    <cellStyle name="Calculation 2 5 3 13 8" xfId="5190"/>
    <cellStyle name="Calculation 2 5 3 13 9" xfId="5191"/>
    <cellStyle name="Calculation 2 5 3 14" xfId="5192"/>
    <cellStyle name="Calculation 2 5 3 15" xfId="5193"/>
    <cellStyle name="Calculation 2 5 3 16" xfId="5194"/>
    <cellStyle name="Calculation 2 5 3 17" xfId="5195"/>
    <cellStyle name="Calculation 2 5 3 18" xfId="5196"/>
    <cellStyle name="Calculation 2 5 3 19" xfId="5197"/>
    <cellStyle name="Calculation 2 5 3 2" xfId="5198"/>
    <cellStyle name="Calculation 2 5 3 2 10" xfId="5199"/>
    <cellStyle name="Calculation 2 5 3 2 10 2" xfId="5200"/>
    <cellStyle name="Calculation 2 5 3 2 10 2 2" xfId="5201"/>
    <cellStyle name="Calculation 2 5 3 2 10 2 3" xfId="5202"/>
    <cellStyle name="Calculation 2 5 3 2 10 3" xfId="5203"/>
    <cellStyle name="Calculation 2 5 3 2 10 3 2" xfId="5204"/>
    <cellStyle name="Calculation 2 5 3 2 10 3 3" xfId="5205"/>
    <cellStyle name="Calculation 2 5 3 2 10 4" xfId="5206"/>
    <cellStyle name="Calculation 2 5 3 2 10 4 2" xfId="5207"/>
    <cellStyle name="Calculation 2 5 3 2 10 4 3" xfId="5208"/>
    <cellStyle name="Calculation 2 5 3 2 10 5" xfId="5209"/>
    <cellStyle name="Calculation 2 5 3 2 10 5 2" xfId="5210"/>
    <cellStyle name="Calculation 2 5 3 2 10 5 3" xfId="5211"/>
    <cellStyle name="Calculation 2 5 3 2 10 6" xfId="5212"/>
    <cellStyle name="Calculation 2 5 3 2 10 6 2" xfId="5213"/>
    <cellStyle name="Calculation 2 5 3 2 10 6 3" xfId="5214"/>
    <cellStyle name="Calculation 2 5 3 2 10 7" xfId="5215"/>
    <cellStyle name="Calculation 2 5 3 2 10 8" xfId="5216"/>
    <cellStyle name="Calculation 2 5 3 2 11" xfId="5217"/>
    <cellStyle name="Calculation 2 5 3 2 11 2" xfId="5218"/>
    <cellStyle name="Calculation 2 5 3 2 11 2 2" xfId="5219"/>
    <cellStyle name="Calculation 2 5 3 2 11 2 3" xfId="5220"/>
    <cellStyle name="Calculation 2 5 3 2 11 3" xfId="5221"/>
    <cellStyle name="Calculation 2 5 3 2 11 3 2" xfId="5222"/>
    <cellStyle name="Calculation 2 5 3 2 11 3 3" xfId="5223"/>
    <cellStyle name="Calculation 2 5 3 2 11 4" xfId="5224"/>
    <cellStyle name="Calculation 2 5 3 2 11 4 2" xfId="5225"/>
    <cellStyle name="Calculation 2 5 3 2 11 4 3" xfId="5226"/>
    <cellStyle name="Calculation 2 5 3 2 11 5" xfId="5227"/>
    <cellStyle name="Calculation 2 5 3 2 11 5 2" xfId="5228"/>
    <cellStyle name="Calculation 2 5 3 2 11 5 3" xfId="5229"/>
    <cellStyle name="Calculation 2 5 3 2 11 6" xfId="5230"/>
    <cellStyle name="Calculation 2 5 3 2 11 6 2" xfId="5231"/>
    <cellStyle name="Calculation 2 5 3 2 11 6 3" xfId="5232"/>
    <cellStyle name="Calculation 2 5 3 2 11 7" xfId="5233"/>
    <cellStyle name="Calculation 2 5 3 2 11 8" xfId="5234"/>
    <cellStyle name="Calculation 2 5 3 2 12" xfId="5235"/>
    <cellStyle name="Calculation 2 5 3 2 12 2" xfId="5236"/>
    <cellStyle name="Calculation 2 5 3 2 12 2 2" xfId="5237"/>
    <cellStyle name="Calculation 2 5 3 2 12 2 3" xfId="5238"/>
    <cellStyle name="Calculation 2 5 3 2 12 3" xfId="5239"/>
    <cellStyle name="Calculation 2 5 3 2 12 3 2" xfId="5240"/>
    <cellStyle name="Calculation 2 5 3 2 12 3 3" xfId="5241"/>
    <cellStyle name="Calculation 2 5 3 2 12 4" xfId="5242"/>
    <cellStyle name="Calculation 2 5 3 2 12 4 2" xfId="5243"/>
    <cellStyle name="Calculation 2 5 3 2 12 4 3" xfId="5244"/>
    <cellStyle name="Calculation 2 5 3 2 12 5" xfId="5245"/>
    <cellStyle name="Calculation 2 5 3 2 12 5 2" xfId="5246"/>
    <cellStyle name="Calculation 2 5 3 2 12 5 3" xfId="5247"/>
    <cellStyle name="Calculation 2 5 3 2 12 6" xfId="5248"/>
    <cellStyle name="Calculation 2 5 3 2 12 6 2" xfId="5249"/>
    <cellStyle name="Calculation 2 5 3 2 12 6 3" xfId="5250"/>
    <cellStyle name="Calculation 2 5 3 2 12 7" xfId="5251"/>
    <cellStyle name="Calculation 2 5 3 2 12 8" xfId="5252"/>
    <cellStyle name="Calculation 2 5 3 2 13" xfId="5253"/>
    <cellStyle name="Calculation 2 5 3 2 13 2" xfId="5254"/>
    <cellStyle name="Calculation 2 5 3 2 13 2 2" xfId="5255"/>
    <cellStyle name="Calculation 2 5 3 2 13 2 3" xfId="5256"/>
    <cellStyle name="Calculation 2 5 3 2 13 3" xfId="5257"/>
    <cellStyle name="Calculation 2 5 3 2 13 3 2" xfId="5258"/>
    <cellStyle name="Calculation 2 5 3 2 13 3 3" xfId="5259"/>
    <cellStyle name="Calculation 2 5 3 2 13 4" xfId="5260"/>
    <cellStyle name="Calculation 2 5 3 2 13 4 2" xfId="5261"/>
    <cellStyle name="Calculation 2 5 3 2 13 4 3" xfId="5262"/>
    <cellStyle name="Calculation 2 5 3 2 13 5" xfId="5263"/>
    <cellStyle name="Calculation 2 5 3 2 13 5 2" xfId="5264"/>
    <cellStyle name="Calculation 2 5 3 2 13 5 3" xfId="5265"/>
    <cellStyle name="Calculation 2 5 3 2 13 6" xfId="5266"/>
    <cellStyle name="Calculation 2 5 3 2 13 6 2" xfId="5267"/>
    <cellStyle name="Calculation 2 5 3 2 13 6 3" xfId="5268"/>
    <cellStyle name="Calculation 2 5 3 2 13 7" xfId="5269"/>
    <cellStyle name="Calculation 2 5 3 2 13 8" xfId="5270"/>
    <cellStyle name="Calculation 2 5 3 2 14" xfId="5271"/>
    <cellStyle name="Calculation 2 5 3 2 14 2" xfId="5272"/>
    <cellStyle name="Calculation 2 5 3 2 14 2 2" xfId="5273"/>
    <cellStyle name="Calculation 2 5 3 2 14 2 3" xfId="5274"/>
    <cellStyle name="Calculation 2 5 3 2 14 3" xfId="5275"/>
    <cellStyle name="Calculation 2 5 3 2 14 3 2" xfId="5276"/>
    <cellStyle name="Calculation 2 5 3 2 14 3 3" xfId="5277"/>
    <cellStyle name="Calculation 2 5 3 2 14 4" xfId="5278"/>
    <cellStyle name="Calculation 2 5 3 2 14 4 2" xfId="5279"/>
    <cellStyle name="Calculation 2 5 3 2 14 4 3" xfId="5280"/>
    <cellStyle name="Calculation 2 5 3 2 14 5" xfId="5281"/>
    <cellStyle name="Calculation 2 5 3 2 14 5 2" xfId="5282"/>
    <cellStyle name="Calculation 2 5 3 2 14 5 3" xfId="5283"/>
    <cellStyle name="Calculation 2 5 3 2 14 6" xfId="5284"/>
    <cellStyle name="Calculation 2 5 3 2 14 6 2" xfId="5285"/>
    <cellStyle name="Calculation 2 5 3 2 14 6 3" xfId="5286"/>
    <cellStyle name="Calculation 2 5 3 2 14 7" xfId="5287"/>
    <cellStyle name="Calculation 2 5 3 2 14 8" xfId="5288"/>
    <cellStyle name="Calculation 2 5 3 2 15" xfId="5289"/>
    <cellStyle name="Calculation 2 5 3 2 15 2" xfId="5290"/>
    <cellStyle name="Calculation 2 5 3 2 15 3" xfId="5291"/>
    <cellStyle name="Calculation 2 5 3 2 16" xfId="5292"/>
    <cellStyle name="Calculation 2 5 3 2 2" xfId="5293"/>
    <cellStyle name="Calculation 2 5 3 2 2 2" xfId="5294"/>
    <cellStyle name="Calculation 2 5 3 2 2 2 2" xfId="5295"/>
    <cellStyle name="Calculation 2 5 3 2 2 2 3" xfId="5296"/>
    <cellStyle name="Calculation 2 5 3 2 2 3" xfId="5297"/>
    <cellStyle name="Calculation 2 5 3 2 2 3 2" xfId="5298"/>
    <cellStyle name="Calculation 2 5 3 2 2 3 3" xfId="5299"/>
    <cellStyle name="Calculation 2 5 3 2 2 4" xfId="5300"/>
    <cellStyle name="Calculation 2 5 3 2 2 4 2" xfId="5301"/>
    <cellStyle name="Calculation 2 5 3 2 2 4 3" xfId="5302"/>
    <cellStyle name="Calculation 2 5 3 2 2 5" xfId="5303"/>
    <cellStyle name="Calculation 2 5 3 2 2 5 2" xfId="5304"/>
    <cellStyle name="Calculation 2 5 3 2 2 5 3" xfId="5305"/>
    <cellStyle name="Calculation 2 5 3 2 2 6" xfId="5306"/>
    <cellStyle name="Calculation 2 5 3 2 2 6 2" xfId="5307"/>
    <cellStyle name="Calculation 2 5 3 2 2 6 3" xfId="5308"/>
    <cellStyle name="Calculation 2 5 3 2 2 7" xfId="5309"/>
    <cellStyle name="Calculation 2 5 3 2 2 8" xfId="5310"/>
    <cellStyle name="Calculation 2 5 3 2 2 9" xfId="5311"/>
    <cellStyle name="Calculation 2 5 3 2 3" xfId="5312"/>
    <cellStyle name="Calculation 2 5 3 2 3 2" xfId="5313"/>
    <cellStyle name="Calculation 2 5 3 2 3 2 2" xfId="5314"/>
    <cellStyle name="Calculation 2 5 3 2 3 2 3" xfId="5315"/>
    <cellStyle name="Calculation 2 5 3 2 3 3" xfId="5316"/>
    <cellStyle name="Calculation 2 5 3 2 3 3 2" xfId="5317"/>
    <cellStyle name="Calculation 2 5 3 2 3 3 3" xfId="5318"/>
    <cellStyle name="Calculation 2 5 3 2 3 4" xfId="5319"/>
    <cellStyle name="Calculation 2 5 3 2 3 4 2" xfId="5320"/>
    <cellStyle name="Calculation 2 5 3 2 3 4 3" xfId="5321"/>
    <cellStyle name="Calculation 2 5 3 2 3 5" xfId="5322"/>
    <cellStyle name="Calculation 2 5 3 2 3 5 2" xfId="5323"/>
    <cellStyle name="Calculation 2 5 3 2 3 5 3" xfId="5324"/>
    <cellStyle name="Calculation 2 5 3 2 3 6" xfId="5325"/>
    <cellStyle name="Calculation 2 5 3 2 3 6 2" xfId="5326"/>
    <cellStyle name="Calculation 2 5 3 2 3 6 3" xfId="5327"/>
    <cellStyle name="Calculation 2 5 3 2 3 7" xfId="5328"/>
    <cellStyle name="Calculation 2 5 3 2 3 8" xfId="5329"/>
    <cellStyle name="Calculation 2 5 3 2 3 9" xfId="5330"/>
    <cellStyle name="Calculation 2 5 3 2 4" xfId="5331"/>
    <cellStyle name="Calculation 2 5 3 2 4 2" xfId="5332"/>
    <cellStyle name="Calculation 2 5 3 2 4 2 2" xfId="5333"/>
    <cellStyle name="Calculation 2 5 3 2 4 2 3" xfId="5334"/>
    <cellStyle name="Calculation 2 5 3 2 4 3" xfId="5335"/>
    <cellStyle name="Calculation 2 5 3 2 4 3 2" xfId="5336"/>
    <cellStyle name="Calculation 2 5 3 2 4 3 3" xfId="5337"/>
    <cellStyle name="Calculation 2 5 3 2 4 4" xfId="5338"/>
    <cellStyle name="Calculation 2 5 3 2 4 4 2" xfId="5339"/>
    <cellStyle name="Calculation 2 5 3 2 4 4 3" xfId="5340"/>
    <cellStyle name="Calculation 2 5 3 2 4 5" xfId="5341"/>
    <cellStyle name="Calculation 2 5 3 2 4 5 2" xfId="5342"/>
    <cellStyle name="Calculation 2 5 3 2 4 5 3" xfId="5343"/>
    <cellStyle name="Calculation 2 5 3 2 4 6" xfId="5344"/>
    <cellStyle name="Calculation 2 5 3 2 4 6 2" xfId="5345"/>
    <cellStyle name="Calculation 2 5 3 2 4 6 3" xfId="5346"/>
    <cellStyle name="Calculation 2 5 3 2 4 7" xfId="5347"/>
    <cellStyle name="Calculation 2 5 3 2 4 8" xfId="5348"/>
    <cellStyle name="Calculation 2 5 3 2 4 9" xfId="5349"/>
    <cellStyle name="Calculation 2 5 3 2 5" xfId="5350"/>
    <cellStyle name="Calculation 2 5 3 2 5 2" xfId="5351"/>
    <cellStyle name="Calculation 2 5 3 2 5 2 2" xfId="5352"/>
    <cellStyle name="Calculation 2 5 3 2 5 2 3" xfId="5353"/>
    <cellStyle name="Calculation 2 5 3 2 5 3" xfId="5354"/>
    <cellStyle name="Calculation 2 5 3 2 5 3 2" xfId="5355"/>
    <cellStyle name="Calculation 2 5 3 2 5 3 3" xfId="5356"/>
    <cellStyle name="Calculation 2 5 3 2 5 4" xfId="5357"/>
    <cellStyle name="Calculation 2 5 3 2 5 4 2" xfId="5358"/>
    <cellStyle name="Calculation 2 5 3 2 5 4 3" xfId="5359"/>
    <cellStyle name="Calculation 2 5 3 2 5 5" xfId="5360"/>
    <cellStyle name="Calculation 2 5 3 2 5 5 2" xfId="5361"/>
    <cellStyle name="Calculation 2 5 3 2 5 5 3" xfId="5362"/>
    <cellStyle name="Calculation 2 5 3 2 5 6" xfId="5363"/>
    <cellStyle name="Calculation 2 5 3 2 5 6 2" xfId="5364"/>
    <cellStyle name="Calculation 2 5 3 2 5 6 3" xfId="5365"/>
    <cellStyle name="Calculation 2 5 3 2 5 7" xfId="5366"/>
    <cellStyle name="Calculation 2 5 3 2 5 8" xfId="5367"/>
    <cellStyle name="Calculation 2 5 3 2 5 9" xfId="5368"/>
    <cellStyle name="Calculation 2 5 3 2 6" xfId="5369"/>
    <cellStyle name="Calculation 2 5 3 2 6 2" xfId="5370"/>
    <cellStyle name="Calculation 2 5 3 2 6 2 2" xfId="5371"/>
    <cellStyle name="Calculation 2 5 3 2 6 2 3" xfId="5372"/>
    <cellStyle name="Calculation 2 5 3 2 6 3" xfId="5373"/>
    <cellStyle name="Calculation 2 5 3 2 6 3 2" xfId="5374"/>
    <cellStyle name="Calculation 2 5 3 2 6 3 3" xfId="5375"/>
    <cellStyle name="Calculation 2 5 3 2 6 4" xfId="5376"/>
    <cellStyle name="Calculation 2 5 3 2 6 4 2" xfId="5377"/>
    <cellStyle name="Calculation 2 5 3 2 6 4 3" xfId="5378"/>
    <cellStyle name="Calculation 2 5 3 2 6 5" xfId="5379"/>
    <cellStyle name="Calculation 2 5 3 2 6 5 2" xfId="5380"/>
    <cellStyle name="Calculation 2 5 3 2 6 5 3" xfId="5381"/>
    <cellStyle name="Calculation 2 5 3 2 6 6" xfId="5382"/>
    <cellStyle name="Calculation 2 5 3 2 6 6 2" xfId="5383"/>
    <cellStyle name="Calculation 2 5 3 2 6 6 3" xfId="5384"/>
    <cellStyle name="Calculation 2 5 3 2 6 7" xfId="5385"/>
    <cellStyle name="Calculation 2 5 3 2 6 8" xfId="5386"/>
    <cellStyle name="Calculation 2 5 3 2 6 9" xfId="5387"/>
    <cellStyle name="Calculation 2 5 3 2 7" xfId="5388"/>
    <cellStyle name="Calculation 2 5 3 2 7 2" xfId="5389"/>
    <cellStyle name="Calculation 2 5 3 2 7 2 2" xfId="5390"/>
    <cellStyle name="Calculation 2 5 3 2 7 2 3" xfId="5391"/>
    <cellStyle name="Calculation 2 5 3 2 7 3" xfId="5392"/>
    <cellStyle name="Calculation 2 5 3 2 7 3 2" xfId="5393"/>
    <cellStyle name="Calculation 2 5 3 2 7 3 3" xfId="5394"/>
    <cellStyle name="Calculation 2 5 3 2 7 4" xfId="5395"/>
    <cellStyle name="Calculation 2 5 3 2 7 4 2" xfId="5396"/>
    <cellStyle name="Calculation 2 5 3 2 7 4 3" xfId="5397"/>
    <cellStyle name="Calculation 2 5 3 2 7 5" xfId="5398"/>
    <cellStyle name="Calculation 2 5 3 2 7 5 2" xfId="5399"/>
    <cellStyle name="Calculation 2 5 3 2 7 5 3" xfId="5400"/>
    <cellStyle name="Calculation 2 5 3 2 7 6" xfId="5401"/>
    <cellStyle name="Calculation 2 5 3 2 7 6 2" xfId="5402"/>
    <cellStyle name="Calculation 2 5 3 2 7 6 3" xfId="5403"/>
    <cellStyle name="Calculation 2 5 3 2 7 7" xfId="5404"/>
    <cellStyle name="Calculation 2 5 3 2 7 8" xfId="5405"/>
    <cellStyle name="Calculation 2 5 3 2 7 9" xfId="5406"/>
    <cellStyle name="Calculation 2 5 3 2 8" xfId="5407"/>
    <cellStyle name="Calculation 2 5 3 2 8 2" xfId="5408"/>
    <cellStyle name="Calculation 2 5 3 2 8 2 2" xfId="5409"/>
    <cellStyle name="Calculation 2 5 3 2 8 2 3" xfId="5410"/>
    <cellStyle name="Calculation 2 5 3 2 8 3" xfId="5411"/>
    <cellStyle name="Calculation 2 5 3 2 8 3 2" xfId="5412"/>
    <cellStyle name="Calculation 2 5 3 2 8 3 3" xfId="5413"/>
    <cellStyle name="Calculation 2 5 3 2 8 4" xfId="5414"/>
    <cellStyle name="Calculation 2 5 3 2 8 4 2" xfId="5415"/>
    <cellStyle name="Calculation 2 5 3 2 8 4 3" xfId="5416"/>
    <cellStyle name="Calculation 2 5 3 2 8 5" xfId="5417"/>
    <cellStyle name="Calculation 2 5 3 2 8 5 2" xfId="5418"/>
    <cellStyle name="Calculation 2 5 3 2 8 5 3" xfId="5419"/>
    <cellStyle name="Calculation 2 5 3 2 8 6" xfId="5420"/>
    <cellStyle name="Calculation 2 5 3 2 8 6 2" xfId="5421"/>
    <cellStyle name="Calculation 2 5 3 2 8 6 3" xfId="5422"/>
    <cellStyle name="Calculation 2 5 3 2 8 7" xfId="5423"/>
    <cellStyle name="Calculation 2 5 3 2 8 8" xfId="5424"/>
    <cellStyle name="Calculation 2 5 3 2 8 9" xfId="5425"/>
    <cellStyle name="Calculation 2 5 3 2 9" xfId="5426"/>
    <cellStyle name="Calculation 2 5 3 2 9 2" xfId="5427"/>
    <cellStyle name="Calculation 2 5 3 2 9 2 2" xfId="5428"/>
    <cellStyle name="Calculation 2 5 3 2 9 2 3" xfId="5429"/>
    <cellStyle name="Calculation 2 5 3 2 9 3" xfId="5430"/>
    <cellStyle name="Calculation 2 5 3 2 9 3 2" xfId="5431"/>
    <cellStyle name="Calculation 2 5 3 2 9 3 3" xfId="5432"/>
    <cellStyle name="Calculation 2 5 3 2 9 4" xfId="5433"/>
    <cellStyle name="Calculation 2 5 3 2 9 4 2" xfId="5434"/>
    <cellStyle name="Calculation 2 5 3 2 9 4 3" xfId="5435"/>
    <cellStyle name="Calculation 2 5 3 2 9 5" xfId="5436"/>
    <cellStyle name="Calculation 2 5 3 2 9 5 2" xfId="5437"/>
    <cellStyle name="Calculation 2 5 3 2 9 5 3" xfId="5438"/>
    <cellStyle name="Calculation 2 5 3 2 9 6" xfId="5439"/>
    <cellStyle name="Calculation 2 5 3 2 9 6 2" xfId="5440"/>
    <cellStyle name="Calculation 2 5 3 2 9 6 3" xfId="5441"/>
    <cellStyle name="Calculation 2 5 3 2 9 7" xfId="5442"/>
    <cellStyle name="Calculation 2 5 3 2 9 8" xfId="5443"/>
    <cellStyle name="Calculation 2 5 3 3" xfId="5444"/>
    <cellStyle name="Calculation 2 5 3 3 10" xfId="5445"/>
    <cellStyle name="Calculation 2 5 3 3 11" xfId="5446"/>
    <cellStyle name="Calculation 2 5 3 3 2" xfId="5447"/>
    <cellStyle name="Calculation 2 5 3 3 2 2" xfId="5448"/>
    <cellStyle name="Calculation 2 5 3 3 2 3" xfId="5449"/>
    <cellStyle name="Calculation 2 5 3 3 2 4" xfId="5450"/>
    <cellStyle name="Calculation 2 5 3 3 3" xfId="5451"/>
    <cellStyle name="Calculation 2 5 3 3 3 2" xfId="5452"/>
    <cellStyle name="Calculation 2 5 3 3 3 3" xfId="5453"/>
    <cellStyle name="Calculation 2 5 3 3 3 4" xfId="5454"/>
    <cellStyle name="Calculation 2 5 3 3 4" xfId="5455"/>
    <cellStyle name="Calculation 2 5 3 3 4 2" xfId="5456"/>
    <cellStyle name="Calculation 2 5 3 3 4 3" xfId="5457"/>
    <cellStyle name="Calculation 2 5 3 3 4 4" xfId="5458"/>
    <cellStyle name="Calculation 2 5 3 3 5" xfId="5459"/>
    <cellStyle name="Calculation 2 5 3 3 5 2" xfId="5460"/>
    <cellStyle name="Calculation 2 5 3 3 5 3" xfId="5461"/>
    <cellStyle name="Calculation 2 5 3 3 5 4" xfId="5462"/>
    <cellStyle name="Calculation 2 5 3 3 6" xfId="5463"/>
    <cellStyle name="Calculation 2 5 3 3 6 2" xfId="5464"/>
    <cellStyle name="Calculation 2 5 3 3 6 3" xfId="5465"/>
    <cellStyle name="Calculation 2 5 3 3 6 4" xfId="5466"/>
    <cellStyle name="Calculation 2 5 3 3 7" xfId="5467"/>
    <cellStyle name="Calculation 2 5 3 3 8" xfId="5468"/>
    <cellStyle name="Calculation 2 5 3 3 9" xfId="5469"/>
    <cellStyle name="Calculation 2 5 3 4" xfId="5470"/>
    <cellStyle name="Calculation 2 5 3 4 10" xfId="5471"/>
    <cellStyle name="Calculation 2 5 3 4 2" xfId="5472"/>
    <cellStyle name="Calculation 2 5 3 4 2 2" xfId="5473"/>
    <cellStyle name="Calculation 2 5 3 4 2 3" xfId="5474"/>
    <cellStyle name="Calculation 2 5 3 4 2 4" xfId="5475"/>
    <cellStyle name="Calculation 2 5 3 4 3" xfId="5476"/>
    <cellStyle name="Calculation 2 5 3 4 3 2" xfId="5477"/>
    <cellStyle name="Calculation 2 5 3 4 3 3" xfId="5478"/>
    <cellStyle name="Calculation 2 5 3 4 3 4" xfId="5479"/>
    <cellStyle name="Calculation 2 5 3 4 4" xfId="5480"/>
    <cellStyle name="Calculation 2 5 3 4 4 2" xfId="5481"/>
    <cellStyle name="Calculation 2 5 3 4 4 3" xfId="5482"/>
    <cellStyle name="Calculation 2 5 3 4 4 4" xfId="5483"/>
    <cellStyle name="Calculation 2 5 3 4 5" xfId="5484"/>
    <cellStyle name="Calculation 2 5 3 4 5 2" xfId="5485"/>
    <cellStyle name="Calculation 2 5 3 4 5 3" xfId="5486"/>
    <cellStyle name="Calculation 2 5 3 4 5 4" xfId="5487"/>
    <cellStyle name="Calculation 2 5 3 4 6" xfId="5488"/>
    <cellStyle name="Calculation 2 5 3 4 6 2" xfId="5489"/>
    <cellStyle name="Calculation 2 5 3 4 6 3" xfId="5490"/>
    <cellStyle name="Calculation 2 5 3 4 6 4" xfId="5491"/>
    <cellStyle name="Calculation 2 5 3 4 7" xfId="5492"/>
    <cellStyle name="Calculation 2 5 3 4 8" xfId="5493"/>
    <cellStyle name="Calculation 2 5 3 4 9" xfId="5494"/>
    <cellStyle name="Calculation 2 5 3 5" xfId="5495"/>
    <cellStyle name="Calculation 2 5 3 5 2" xfId="5496"/>
    <cellStyle name="Calculation 2 5 3 5 2 2" xfId="5497"/>
    <cellStyle name="Calculation 2 5 3 5 2 3" xfId="5498"/>
    <cellStyle name="Calculation 2 5 3 5 3" xfId="5499"/>
    <cellStyle name="Calculation 2 5 3 5 3 2" xfId="5500"/>
    <cellStyle name="Calculation 2 5 3 5 3 3" xfId="5501"/>
    <cellStyle name="Calculation 2 5 3 5 4" xfId="5502"/>
    <cellStyle name="Calculation 2 5 3 5 4 2" xfId="5503"/>
    <cellStyle name="Calculation 2 5 3 5 4 3" xfId="5504"/>
    <cellStyle name="Calculation 2 5 3 5 5" xfId="5505"/>
    <cellStyle name="Calculation 2 5 3 5 5 2" xfId="5506"/>
    <cellStyle name="Calculation 2 5 3 5 5 3" xfId="5507"/>
    <cellStyle name="Calculation 2 5 3 5 6" xfId="5508"/>
    <cellStyle name="Calculation 2 5 3 5 6 2" xfId="5509"/>
    <cellStyle name="Calculation 2 5 3 5 6 3" xfId="5510"/>
    <cellStyle name="Calculation 2 5 3 5 7" xfId="5511"/>
    <cellStyle name="Calculation 2 5 3 5 8" xfId="5512"/>
    <cellStyle name="Calculation 2 5 3 5 9" xfId="5513"/>
    <cellStyle name="Calculation 2 5 3 6" xfId="5514"/>
    <cellStyle name="Calculation 2 5 3 6 2" xfId="5515"/>
    <cellStyle name="Calculation 2 5 3 6 2 2" xfId="5516"/>
    <cellStyle name="Calculation 2 5 3 6 2 3" xfId="5517"/>
    <cellStyle name="Calculation 2 5 3 6 3" xfId="5518"/>
    <cellStyle name="Calculation 2 5 3 6 3 2" xfId="5519"/>
    <cellStyle name="Calculation 2 5 3 6 3 3" xfId="5520"/>
    <cellStyle name="Calculation 2 5 3 6 4" xfId="5521"/>
    <cellStyle name="Calculation 2 5 3 6 4 2" xfId="5522"/>
    <cellStyle name="Calculation 2 5 3 6 4 3" xfId="5523"/>
    <cellStyle name="Calculation 2 5 3 6 5" xfId="5524"/>
    <cellStyle name="Calculation 2 5 3 6 5 2" xfId="5525"/>
    <cellStyle name="Calculation 2 5 3 6 5 3" xfId="5526"/>
    <cellStyle name="Calculation 2 5 3 6 6" xfId="5527"/>
    <cellStyle name="Calculation 2 5 3 6 6 2" xfId="5528"/>
    <cellStyle name="Calculation 2 5 3 6 6 3" xfId="5529"/>
    <cellStyle name="Calculation 2 5 3 6 7" xfId="5530"/>
    <cellStyle name="Calculation 2 5 3 6 8" xfId="5531"/>
    <cellStyle name="Calculation 2 5 3 6 9" xfId="5532"/>
    <cellStyle name="Calculation 2 5 3 7" xfId="5533"/>
    <cellStyle name="Calculation 2 5 3 7 2" xfId="5534"/>
    <cellStyle name="Calculation 2 5 3 7 2 2" xfId="5535"/>
    <cellStyle name="Calculation 2 5 3 7 2 3" xfId="5536"/>
    <cellStyle name="Calculation 2 5 3 7 3" xfId="5537"/>
    <cellStyle name="Calculation 2 5 3 7 3 2" xfId="5538"/>
    <cellStyle name="Calculation 2 5 3 7 3 3" xfId="5539"/>
    <cellStyle name="Calculation 2 5 3 7 4" xfId="5540"/>
    <cellStyle name="Calculation 2 5 3 7 4 2" xfId="5541"/>
    <cellStyle name="Calculation 2 5 3 7 4 3" xfId="5542"/>
    <cellStyle name="Calculation 2 5 3 7 5" xfId="5543"/>
    <cellStyle name="Calculation 2 5 3 7 5 2" xfId="5544"/>
    <cellStyle name="Calculation 2 5 3 7 5 3" xfId="5545"/>
    <cellStyle name="Calculation 2 5 3 7 6" xfId="5546"/>
    <cellStyle name="Calculation 2 5 3 7 6 2" xfId="5547"/>
    <cellStyle name="Calculation 2 5 3 7 6 3" xfId="5548"/>
    <cellStyle name="Calculation 2 5 3 7 7" xfId="5549"/>
    <cellStyle name="Calculation 2 5 3 7 8" xfId="5550"/>
    <cellStyle name="Calculation 2 5 3 7 9" xfId="5551"/>
    <cellStyle name="Calculation 2 5 3 8" xfId="5552"/>
    <cellStyle name="Calculation 2 5 3 8 2" xfId="5553"/>
    <cellStyle name="Calculation 2 5 3 8 2 2" xfId="5554"/>
    <cellStyle name="Calculation 2 5 3 8 2 3" xfId="5555"/>
    <cellStyle name="Calculation 2 5 3 8 3" xfId="5556"/>
    <cellStyle name="Calculation 2 5 3 8 3 2" xfId="5557"/>
    <cellStyle name="Calculation 2 5 3 8 3 3" xfId="5558"/>
    <cellStyle name="Calculation 2 5 3 8 4" xfId="5559"/>
    <cellStyle name="Calculation 2 5 3 8 4 2" xfId="5560"/>
    <cellStyle name="Calculation 2 5 3 8 4 3" xfId="5561"/>
    <cellStyle name="Calculation 2 5 3 8 5" xfId="5562"/>
    <cellStyle name="Calculation 2 5 3 8 5 2" xfId="5563"/>
    <cellStyle name="Calculation 2 5 3 8 5 3" xfId="5564"/>
    <cellStyle name="Calculation 2 5 3 8 6" xfId="5565"/>
    <cellStyle name="Calculation 2 5 3 8 6 2" xfId="5566"/>
    <cellStyle name="Calculation 2 5 3 8 6 3" xfId="5567"/>
    <cellStyle name="Calculation 2 5 3 8 7" xfId="5568"/>
    <cellStyle name="Calculation 2 5 3 8 8" xfId="5569"/>
    <cellStyle name="Calculation 2 5 3 8 9" xfId="5570"/>
    <cellStyle name="Calculation 2 5 3 9" xfId="5571"/>
    <cellStyle name="Calculation 2 5 3 9 2" xfId="5572"/>
    <cellStyle name="Calculation 2 5 3 9 2 2" xfId="5573"/>
    <cellStyle name="Calculation 2 5 3 9 2 3" xfId="5574"/>
    <cellStyle name="Calculation 2 5 3 9 3" xfId="5575"/>
    <cellStyle name="Calculation 2 5 3 9 3 2" xfId="5576"/>
    <cellStyle name="Calculation 2 5 3 9 3 3" xfId="5577"/>
    <cellStyle name="Calculation 2 5 3 9 4" xfId="5578"/>
    <cellStyle name="Calculation 2 5 3 9 4 2" xfId="5579"/>
    <cellStyle name="Calculation 2 5 3 9 4 3" xfId="5580"/>
    <cellStyle name="Calculation 2 5 3 9 5" xfId="5581"/>
    <cellStyle name="Calculation 2 5 3 9 5 2" xfId="5582"/>
    <cellStyle name="Calculation 2 5 3 9 5 3" xfId="5583"/>
    <cellStyle name="Calculation 2 5 3 9 6" xfId="5584"/>
    <cellStyle name="Calculation 2 5 3 9 6 2" xfId="5585"/>
    <cellStyle name="Calculation 2 5 3 9 6 3" xfId="5586"/>
    <cellStyle name="Calculation 2 5 3 9 7" xfId="5587"/>
    <cellStyle name="Calculation 2 5 3 9 8" xfId="5588"/>
    <cellStyle name="Calculation 2 5 3 9 9" xfId="5589"/>
    <cellStyle name="Calculation 2 5 4" xfId="5590"/>
    <cellStyle name="Calculation 2 5 4 10" xfId="5591"/>
    <cellStyle name="Calculation 2 5 4 10 2" xfId="5592"/>
    <cellStyle name="Calculation 2 5 4 10 2 2" xfId="5593"/>
    <cellStyle name="Calculation 2 5 4 10 2 3" xfId="5594"/>
    <cellStyle name="Calculation 2 5 4 10 3" xfId="5595"/>
    <cellStyle name="Calculation 2 5 4 10 3 2" xfId="5596"/>
    <cellStyle name="Calculation 2 5 4 10 3 3" xfId="5597"/>
    <cellStyle name="Calculation 2 5 4 10 4" xfId="5598"/>
    <cellStyle name="Calculation 2 5 4 10 4 2" xfId="5599"/>
    <cellStyle name="Calculation 2 5 4 10 4 3" xfId="5600"/>
    <cellStyle name="Calculation 2 5 4 10 5" xfId="5601"/>
    <cellStyle name="Calculation 2 5 4 10 5 2" xfId="5602"/>
    <cellStyle name="Calculation 2 5 4 10 5 3" xfId="5603"/>
    <cellStyle name="Calculation 2 5 4 10 6" xfId="5604"/>
    <cellStyle name="Calculation 2 5 4 10 6 2" xfId="5605"/>
    <cellStyle name="Calculation 2 5 4 10 6 3" xfId="5606"/>
    <cellStyle name="Calculation 2 5 4 10 7" xfId="5607"/>
    <cellStyle name="Calculation 2 5 4 10 8" xfId="5608"/>
    <cellStyle name="Calculation 2 5 4 11" xfId="5609"/>
    <cellStyle name="Calculation 2 5 4 11 2" xfId="5610"/>
    <cellStyle name="Calculation 2 5 4 11 2 2" xfId="5611"/>
    <cellStyle name="Calculation 2 5 4 11 2 3" xfId="5612"/>
    <cellStyle name="Calculation 2 5 4 11 3" xfId="5613"/>
    <cellStyle name="Calculation 2 5 4 11 3 2" xfId="5614"/>
    <cellStyle name="Calculation 2 5 4 11 3 3" xfId="5615"/>
    <cellStyle name="Calculation 2 5 4 11 4" xfId="5616"/>
    <cellStyle name="Calculation 2 5 4 11 4 2" xfId="5617"/>
    <cellStyle name="Calculation 2 5 4 11 4 3" xfId="5618"/>
    <cellStyle name="Calculation 2 5 4 11 5" xfId="5619"/>
    <cellStyle name="Calculation 2 5 4 11 5 2" xfId="5620"/>
    <cellStyle name="Calculation 2 5 4 11 5 3" xfId="5621"/>
    <cellStyle name="Calculation 2 5 4 11 6" xfId="5622"/>
    <cellStyle name="Calculation 2 5 4 11 6 2" xfId="5623"/>
    <cellStyle name="Calculation 2 5 4 11 6 3" xfId="5624"/>
    <cellStyle name="Calculation 2 5 4 11 7" xfId="5625"/>
    <cellStyle name="Calculation 2 5 4 11 8" xfId="5626"/>
    <cellStyle name="Calculation 2 5 4 12" xfId="5627"/>
    <cellStyle name="Calculation 2 5 4 12 2" xfId="5628"/>
    <cellStyle name="Calculation 2 5 4 12 2 2" xfId="5629"/>
    <cellStyle name="Calculation 2 5 4 12 2 3" xfId="5630"/>
    <cellStyle name="Calculation 2 5 4 12 3" xfId="5631"/>
    <cellStyle name="Calculation 2 5 4 12 3 2" xfId="5632"/>
    <cellStyle name="Calculation 2 5 4 12 3 3" xfId="5633"/>
    <cellStyle name="Calculation 2 5 4 12 4" xfId="5634"/>
    <cellStyle name="Calculation 2 5 4 12 4 2" xfId="5635"/>
    <cellStyle name="Calculation 2 5 4 12 4 3" xfId="5636"/>
    <cellStyle name="Calculation 2 5 4 12 5" xfId="5637"/>
    <cellStyle name="Calculation 2 5 4 12 5 2" xfId="5638"/>
    <cellStyle name="Calculation 2 5 4 12 5 3" xfId="5639"/>
    <cellStyle name="Calculation 2 5 4 12 6" xfId="5640"/>
    <cellStyle name="Calculation 2 5 4 12 6 2" xfId="5641"/>
    <cellStyle name="Calculation 2 5 4 12 6 3" xfId="5642"/>
    <cellStyle name="Calculation 2 5 4 12 7" xfId="5643"/>
    <cellStyle name="Calculation 2 5 4 12 8" xfId="5644"/>
    <cellStyle name="Calculation 2 5 4 13" xfId="5645"/>
    <cellStyle name="Calculation 2 5 4 13 2" xfId="5646"/>
    <cellStyle name="Calculation 2 5 4 13 2 2" xfId="5647"/>
    <cellStyle name="Calculation 2 5 4 13 2 3" xfId="5648"/>
    <cellStyle name="Calculation 2 5 4 13 3" xfId="5649"/>
    <cellStyle name="Calculation 2 5 4 13 3 2" xfId="5650"/>
    <cellStyle name="Calculation 2 5 4 13 3 3" xfId="5651"/>
    <cellStyle name="Calculation 2 5 4 13 4" xfId="5652"/>
    <cellStyle name="Calculation 2 5 4 13 4 2" xfId="5653"/>
    <cellStyle name="Calculation 2 5 4 13 4 3" xfId="5654"/>
    <cellStyle name="Calculation 2 5 4 13 5" xfId="5655"/>
    <cellStyle name="Calculation 2 5 4 13 5 2" xfId="5656"/>
    <cellStyle name="Calculation 2 5 4 13 5 3" xfId="5657"/>
    <cellStyle name="Calculation 2 5 4 13 6" xfId="5658"/>
    <cellStyle name="Calculation 2 5 4 13 6 2" xfId="5659"/>
    <cellStyle name="Calculation 2 5 4 13 6 3" xfId="5660"/>
    <cellStyle name="Calculation 2 5 4 13 7" xfId="5661"/>
    <cellStyle name="Calculation 2 5 4 13 8" xfId="5662"/>
    <cellStyle name="Calculation 2 5 4 14" xfId="5663"/>
    <cellStyle name="Calculation 2 5 4 14 2" xfId="5664"/>
    <cellStyle name="Calculation 2 5 4 14 2 2" xfId="5665"/>
    <cellStyle name="Calculation 2 5 4 14 2 3" xfId="5666"/>
    <cellStyle name="Calculation 2 5 4 14 3" xfId="5667"/>
    <cellStyle name="Calculation 2 5 4 14 3 2" xfId="5668"/>
    <cellStyle name="Calculation 2 5 4 14 3 3" xfId="5669"/>
    <cellStyle name="Calculation 2 5 4 14 4" xfId="5670"/>
    <cellStyle name="Calculation 2 5 4 14 4 2" xfId="5671"/>
    <cellStyle name="Calculation 2 5 4 14 4 3" xfId="5672"/>
    <cellStyle name="Calculation 2 5 4 14 5" xfId="5673"/>
    <cellStyle name="Calculation 2 5 4 14 5 2" xfId="5674"/>
    <cellStyle name="Calculation 2 5 4 14 5 3" xfId="5675"/>
    <cellStyle name="Calculation 2 5 4 14 6" xfId="5676"/>
    <cellStyle name="Calculation 2 5 4 14 6 2" xfId="5677"/>
    <cellStyle name="Calculation 2 5 4 14 6 3" xfId="5678"/>
    <cellStyle name="Calculation 2 5 4 14 7" xfId="5679"/>
    <cellStyle name="Calculation 2 5 4 14 8" xfId="5680"/>
    <cellStyle name="Calculation 2 5 4 15" xfId="5681"/>
    <cellStyle name="Calculation 2 5 4 15 2" xfId="5682"/>
    <cellStyle name="Calculation 2 5 4 15 3" xfId="5683"/>
    <cellStyle name="Calculation 2 5 4 16" xfId="5684"/>
    <cellStyle name="Calculation 2 5 4 2" xfId="5685"/>
    <cellStyle name="Calculation 2 5 4 2 2" xfId="5686"/>
    <cellStyle name="Calculation 2 5 4 2 2 2" xfId="5687"/>
    <cellStyle name="Calculation 2 5 4 2 2 3" xfId="5688"/>
    <cellStyle name="Calculation 2 5 4 2 3" xfId="5689"/>
    <cellStyle name="Calculation 2 5 4 2 3 2" xfId="5690"/>
    <cellStyle name="Calculation 2 5 4 2 3 3" xfId="5691"/>
    <cellStyle name="Calculation 2 5 4 2 4" xfId="5692"/>
    <cellStyle name="Calculation 2 5 4 2 4 2" xfId="5693"/>
    <cellStyle name="Calculation 2 5 4 2 4 3" xfId="5694"/>
    <cellStyle name="Calculation 2 5 4 2 5" xfId="5695"/>
    <cellStyle name="Calculation 2 5 4 2 5 2" xfId="5696"/>
    <cellStyle name="Calculation 2 5 4 2 5 3" xfId="5697"/>
    <cellStyle name="Calculation 2 5 4 2 6" xfId="5698"/>
    <cellStyle name="Calculation 2 5 4 2 6 2" xfId="5699"/>
    <cellStyle name="Calculation 2 5 4 2 6 3" xfId="5700"/>
    <cellStyle name="Calculation 2 5 4 2 7" xfId="5701"/>
    <cellStyle name="Calculation 2 5 4 2 8" xfId="5702"/>
    <cellStyle name="Calculation 2 5 4 2 9" xfId="5703"/>
    <cellStyle name="Calculation 2 5 4 3" xfId="5704"/>
    <cellStyle name="Calculation 2 5 4 3 2" xfId="5705"/>
    <cellStyle name="Calculation 2 5 4 3 2 2" xfId="5706"/>
    <cellStyle name="Calculation 2 5 4 3 2 3" xfId="5707"/>
    <cellStyle name="Calculation 2 5 4 3 3" xfId="5708"/>
    <cellStyle name="Calculation 2 5 4 3 3 2" xfId="5709"/>
    <cellStyle name="Calculation 2 5 4 3 3 3" xfId="5710"/>
    <cellStyle name="Calculation 2 5 4 3 4" xfId="5711"/>
    <cellStyle name="Calculation 2 5 4 3 4 2" xfId="5712"/>
    <cellStyle name="Calculation 2 5 4 3 4 3" xfId="5713"/>
    <cellStyle name="Calculation 2 5 4 3 5" xfId="5714"/>
    <cellStyle name="Calculation 2 5 4 3 5 2" xfId="5715"/>
    <cellStyle name="Calculation 2 5 4 3 5 3" xfId="5716"/>
    <cellStyle name="Calculation 2 5 4 3 6" xfId="5717"/>
    <cellStyle name="Calculation 2 5 4 3 6 2" xfId="5718"/>
    <cellStyle name="Calculation 2 5 4 3 6 3" xfId="5719"/>
    <cellStyle name="Calculation 2 5 4 3 7" xfId="5720"/>
    <cellStyle name="Calculation 2 5 4 3 8" xfId="5721"/>
    <cellStyle name="Calculation 2 5 4 3 9" xfId="5722"/>
    <cellStyle name="Calculation 2 5 4 4" xfId="5723"/>
    <cellStyle name="Calculation 2 5 4 4 2" xfId="5724"/>
    <cellStyle name="Calculation 2 5 4 4 2 2" xfId="5725"/>
    <cellStyle name="Calculation 2 5 4 4 2 3" xfId="5726"/>
    <cellStyle name="Calculation 2 5 4 4 3" xfId="5727"/>
    <cellStyle name="Calculation 2 5 4 4 3 2" xfId="5728"/>
    <cellStyle name="Calculation 2 5 4 4 3 3" xfId="5729"/>
    <cellStyle name="Calculation 2 5 4 4 4" xfId="5730"/>
    <cellStyle name="Calculation 2 5 4 4 4 2" xfId="5731"/>
    <cellStyle name="Calculation 2 5 4 4 4 3" xfId="5732"/>
    <cellStyle name="Calculation 2 5 4 4 5" xfId="5733"/>
    <cellStyle name="Calculation 2 5 4 4 5 2" xfId="5734"/>
    <cellStyle name="Calculation 2 5 4 4 5 3" xfId="5735"/>
    <cellStyle name="Calculation 2 5 4 4 6" xfId="5736"/>
    <cellStyle name="Calculation 2 5 4 4 6 2" xfId="5737"/>
    <cellStyle name="Calculation 2 5 4 4 6 3" xfId="5738"/>
    <cellStyle name="Calculation 2 5 4 4 7" xfId="5739"/>
    <cellStyle name="Calculation 2 5 4 4 8" xfId="5740"/>
    <cellStyle name="Calculation 2 5 4 4 9" xfId="5741"/>
    <cellStyle name="Calculation 2 5 4 5" xfId="5742"/>
    <cellStyle name="Calculation 2 5 4 5 2" xfId="5743"/>
    <cellStyle name="Calculation 2 5 4 5 2 2" xfId="5744"/>
    <cellStyle name="Calculation 2 5 4 5 2 3" xfId="5745"/>
    <cellStyle name="Calculation 2 5 4 5 3" xfId="5746"/>
    <cellStyle name="Calculation 2 5 4 5 3 2" xfId="5747"/>
    <cellStyle name="Calculation 2 5 4 5 3 3" xfId="5748"/>
    <cellStyle name="Calculation 2 5 4 5 4" xfId="5749"/>
    <cellStyle name="Calculation 2 5 4 5 4 2" xfId="5750"/>
    <cellStyle name="Calculation 2 5 4 5 4 3" xfId="5751"/>
    <cellStyle name="Calculation 2 5 4 5 5" xfId="5752"/>
    <cellStyle name="Calculation 2 5 4 5 5 2" xfId="5753"/>
    <cellStyle name="Calculation 2 5 4 5 5 3" xfId="5754"/>
    <cellStyle name="Calculation 2 5 4 5 6" xfId="5755"/>
    <cellStyle name="Calculation 2 5 4 5 6 2" xfId="5756"/>
    <cellStyle name="Calculation 2 5 4 5 6 3" xfId="5757"/>
    <cellStyle name="Calculation 2 5 4 5 7" xfId="5758"/>
    <cellStyle name="Calculation 2 5 4 5 8" xfId="5759"/>
    <cellStyle name="Calculation 2 5 4 5 9" xfId="5760"/>
    <cellStyle name="Calculation 2 5 4 6" xfId="5761"/>
    <cellStyle name="Calculation 2 5 4 6 2" xfId="5762"/>
    <cellStyle name="Calculation 2 5 4 6 2 2" xfId="5763"/>
    <cellStyle name="Calculation 2 5 4 6 2 3" xfId="5764"/>
    <cellStyle name="Calculation 2 5 4 6 3" xfId="5765"/>
    <cellStyle name="Calculation 2 5 4 6 3 2" xfId="5766"/>
    <cellStyle name="Calculation 2 5 4 6 3 3" xfId="5767"/>
    <cellStyle name="Calculation 2 5 4 6 4" xfId="5768"/>
    <cellStyle name="Calculation 2 5 4 6 4 2" xfId="5769"/>
    <cellStyle name="Calculation 2 5 4 6 4 3" xfId="5770"/>
    <cellStyle name="Calculation 2 5 4 6 5" xfId="5771"/>
    <cellStyle name="Calculation 2 5 4 6 5 2" xfId="5772"/>
    <cellStyle name="Calculation 2 5 4 6 5 3" xfId="5773"/>
    <cellStyle name="Calculation 2 5 4 6 6" xfId="5774"/>
    <cellStyle name="Calculation 2 5 4 6 6 2" xfId="5775"/>
    <cellStyle name="Calculation 2 5 4 6 6 3" xfId="5776"/>
    <cellStyle name="Calculation 2 5 4 6 7" xfId="5777"/>
    <cellStyle name="Calculation 2 5 4 6 8" xfId="5778"/>
    <cellStyle name="Calculation 2 5 4 6 9" xfId="5779"/>
    <cellStyle name="Calculation 2 5 4 7" xfId="5780"/>
    <cellStyle name="Calculation 2 5 4 7 2" xfId="5781"/>
    <cellStyle name="Calculation 2 5 4 7 2 2" xfId="5782"/>
    <cellStyle name="Calculation 2 5 4 7 2 3" xfId="5783"/>
    <cellStyle name="Calculation 2 5 4 7 3" xfId="5784"/>
    <cellStyle name="Calculation 2 5 4 7 3 2" xfId="5785"/>
    <cellStyle name="Calculation 2 5 4 7 3 3" xfId="5786"/>
    <cellStyle name="Calculation 2 5 4 7 4" xfId="5787"/>
    <cellStyle name="Calculation 2 5 4 7 4 2" xfId="5788"/>
    <cellStyle name="Calculation 2 5 4 7 4 3" xfId="5789"/>
    <cellStyle name="Calculation 2 5 4 7 5" xfId="5790"/>
    <cellStyle name="Calculation 2 5 4 7 5 2" xfId="5791"/>
    <cellStyle name="Calculation 2 5 4 7 5 3" xfId="5792"/>
    <cellStyle name="Calculation 2 5 4 7 6" xfId="5793"/>
    <cellStyle name="Calculation 2 5 4 7 6 2" xfId="5794"/>
    <cellStyle name="Calculation 2 5 4 7 6 3" xfId="5795"/>
    <cellStyle name="Calculation 2 5 4 7 7" xfId="5796"/>
    <cellStyle name="Calculation 2 5 4 7 8" xfId="5797"/>
    <cellStyle name="Calculation 2 5 4 7 9" xfId="5798"/>
    <cellStyle name="Calculation 2 5 4 8" xfId="5799"/>
    <cellStyle name="Calculation 2 5 4 8 2" xfId="5800"/>
    <cellStyle name="Calculation 2 5 4 8 2 2" xfId="5801"/>
    <cellStyle name="Calculation 2 5 4 8 2 3" xfId="5802"/>
    <cellStyle name="Calculation 2 5 4 8 3" xfId="5803"/>
    <cellStyle name="Calculation 2 5 4 8 3 2" xfId="5804"/>
    <cellStyle name="Calculation 2 5 4 8 3 3" xfId="5805"/>
    <cellStyle name="Calculation 2 5 4 8 4" xfId="5806"/>
    <cellStyle name="Calculation 2 5 4 8 4 2" xfId="5807"/>
    <cellStyle name="Calculation 2 5 4 8 4 3" xfId="5808"/>
    <cellStyle name="Calculation 2 5 4 8 5" xfId="5809"/>
    <cellStyle name="Calculation 2 5 4 8 5 2" xfId="5810"/>
    <cellStyle name="Calculation 2 5 4 8 5 3" xfId="5811"/>
    <cellStyle name="Calculation 2 5 4 8 6" xfId="5812"/>
    <cellStyle name="Calculation 2 5 4 8 6 2" xfId="5813"/>
    <cellStyle name="Calculation 2 5 4 8 6 3" xfId="5814"/>
    <cellStyle name="Calculation 2 5 4 8 7" xfId="5815"/>
    <cellStyle name="Calculation 2 5 4 8 8" xfId="5816"/>
    <cellStyle name="Calculation 2 5 4 8 9" xfId="5817"/>
    <cellStyle name="Calculation 2 5 4 9" xfId="5818"/>
    <cellStyle name="Calculation 2 5 4 9 2" xfId="5819"/>
    <cellStyle name="Calculation 2 5 4 9 2 2" xfId="5820"/>
    <cellStyle name="Calculation 2 5 4 9 2 3" xfId="5821"/>
    <cellStyle name="Calculation 2 5 4 9 3" xfId="5822"/>
    <cellStyle name="Calculation 2 5 4 9 3 2" xfId="5823"/>
    <cellStyle name="Calculation 2 5 4 9 3 3" xfId="5824"/>
    <cellStyle name="Calculation 2 5 4 9 4" xfId="5825"/>
    <cellStyle name="Calculation 2 5 4 9 4 2" xfId="5826"/>
    <cellStyle name="Calculation 2 5 4 9 4 3" xfId="5827"/>
    <cellStyle name="Calculation 2 5 4 9 5" xfId="5828"/>
    <cellStyle name="Calculation 2 5 4 9 5 2" xfId="5829"/>
    <cellStyle name="Calculation 2 5 4 9 5 3" xfId="5830"/>
    <cellStyle name="Calculation 2 5 4 9 6" xfId="5831"/>
    <cellStyle name="Calculation 2 5 4 9 6 2" xfId="5832"/>
    <cellStyle name="Calculation 2 5 4 9 6 3" xfId="5833"/>
    <cellStyle name="Calculation 2 5 4 9 7" xfId="5834"/>
    <cellStyle name="Calculation 2 5 4 9 8" xfId="5835"/>
    <cellStyle name="Calculation 2 5 5" xfId="5836"/>
    <cellStyle name="Calculation 2 5 5 10" xfId="5837"/>
    <cellStyle name="Calculation 2 5 5 11" xfId="5838"/>
    <cellStyle name="Calculation 2 5 5 2" xfId="5839"/>
    <cellStyle name="Calculation 2 5 5 2 2" xfId="5840"/>
    <cellStyle name="Calculation 2 5 5 2 3" xfId="5841"/>
    <cellStyle name="Calculation 2 5 5 2 4" xfId="5842"/>
    <cellStyle name="Calculation 2 5 5 3" xfId="5843"/>
    <cellStyle name="Calculation 2 5 5 3 2" xfId="5844"/>
    <cellStyle name="Calculation 2 5 5 3 3" xfId="5845"/>
    <cellStyle name="Calculation 2 5 5 3 4" xfId="5846"/>
    <cellStyle name="Calculation 2 5 5 4" xfId="5847"/>
    <cellStyle name="Calculation 2 5 5 4 2" xfId="5848"/>
    <cellStyle name="Calculation 2 5 5 4 3" xfId="5849"/>
    <cellStyle name="Calculation 2 5 5 4 4" xfId="5850"/>
    <cellStyle name="Calculation 2 5 5 5" xfId="5851"/>
    <cellStyle name="Calculation 2 5 5 5 2" xfId="5852"/>
    <cellStyle name="Calculation 2 5 5 5 3" xfId="5853"/>
    <cellStyle name="Calculation 2 5 5 5 4" xfId="5854"/>
    <cellStyle name="Calculation 2 5 5 6" xfId="5855"/>
    <cellStyle name="Calculation 2 5 5 6 2" xfId="5856"/>
    <cellStyle name="Calculation 2 5 5 6 3" xfId="5857"/>
    <cellStyle name="Calculation 2 5 5 6 4" xfId="5858"/>
    <cellStyle name="Calculation 2 5 5 7" xfId="5859"/>
    <cellStyle name="Calculation 2 5 5 8" xfId="5860"/>
    <cellStyle name="Calculation 2 5 5 9" xfId="5861"/>
    <cellStyle name="Calculation 2 5 6" xfId="5862"/>
    <cellStyle name="Calculation 2 5 6 10" xfId="5863"/>
    <cellStyle name="Calculation 2 5 6 2" xfId="5864"/>
    <cellStyle name="Calculation 2 5 6 2 2" xfId="5865"/>
    <cellStyle name="Calculation 2 5 6 2 3" xfId="5866"/>
    <cellStyle name="Calculation 2 5 6 2 4" xfId="5867"/>
    <cellStyle name="Calculation 2 5 6 3" xfId="5868"/>
    <cellStyle name="Calculation 2 5 6 3 2" xfId="5869"/>
    <cellStyle name="Calculation 2 5 6 3 3" xfId="5870"/>
    <cellStyle name="Calculation 2 5 6 3 4" xfId="5871"/>
    <cellStyle name="Calculation 2 5 6 4" xfId="5872"/>
    <cellStyle name="Calculation 2 5 6 4 2" xfId="5873"/>
    <cellStyle name="Calculation 2 5 6 4 3" xfId="5874"/>
    <cellStyle name="Calculation 2 5 6 4 4" xfId="5875"/>
    <cellStyle name="Calculation 2 5 6 5" xfId="5876"/>
    <cellStyle name="Calculation 2 5 6 5 2" xfId="5877"/>
    <cellStyle name="Calculation 2 5 6 5 3" xfId="5878"/>
    <cellStyle name="Calculation 2 5 6 5 4" xfId="5879"/>
    <cellStyle name="Calculation 2 5 6 6" xfId="5880"/>
    <cellStyle name="Calculation 2 5 6 6 2" xfId="5881"/>
    <cellStyle name="Calculation 2 5 6 6 3" xfId="5882"/>
    <cellStyle name="Calculation 2 5 6 6 4" xfId="5883"/>
    <cellStyle name="Calculation 2 5 6 7" xfId="5884"/>
    <cellStyle name="Calculation 2 5 6 8" xfId="5885"/>
    <cellStyle name="Calculation 2 5 6 9" xfId="5886"/>
    <cellStyle name="Calculation 2 5 7" xfId="5887"/>
    <cellStyle name="Calculation 2 5 7 2" xfId="5888"/>
    <cellStyle name="Calculation 2 5 7 2 2" xfId="5889"/>
    <cellStyle name="Calculation 2 5 7 2 3" xfId="5890"/>
    <cellStyle name="Calculation 2 5 7 3" xfId="5891"/>
    <cellStyle name="Calculation 2 5 7 3 2" xfId="5892"/>
    <cellStyle name="Calculation 2 5 7 3 3" xfId="5893"/>
    <cellStyle name="Calculation 2 5 7 4" xfId="5894"/>
    <cellStyle name="Calculation 2 5 7 4 2" xfId="5895"/>
    <cellStyle name="Calculation 2 5 7 4 3" xfId="5896"/>
    <cellStyle name="Calculation 2 5 7 5" xfId="5897"/>
    <cellStyle name="Calculation 2 5 7 5 2" xfId="5898"/>
    <cellStyle name="Calculation 2 5 7 5 3" xfId="5899"/>
    <cellStyle name="Calculation 2 5 7 6" xfId="5900"/>
    <cellStyle name="Calculation 2 5 7 6 2" xfId="5901"/>
    <cellStyle name="Calculation 2 5 7 6 3" xfId="5902"/>
    <cellStyle name="Calculation 2 5 7 7" xfId="5903"/>
    <cellStyle name="Calculation 2 5 7 8" xfId="5904"/>
    <cellStyle name="Calculation 2 5 7 9" xfId="5905"/>
    <cellStyle name="Calculation 2 5 8" xfId="5906"/>
    <cellStyle name="Calculation 2 5 8 2" xfId="5907"/>
    <cellStyle name="Calculation 2 5 8 2 2" xfId="5908"/>
    <cellStyle name="Calculation 2 5 8 2 3" xfId="5909"/>
    <cellStyle name="Calculation 2 5 8 3" xfId="5910"/>
    <cellStyle name="Calculation 2 5 8 3 2" xfId="5911"/>
    <cellStyle name="Calculation 2 5 8 3 3" xfId="5912"/>
    <cellStyle name="Calculation 2 5 8 4" xfId="5913"/>
    <cellStyle name="Calculation 2 5 8 4 2" xfId="5914"/>
    <cellStyle name="Calculation 2 5 8 4 3" xfId="5915"/>
    <cellStyle name="Calculation 2 5 8 5" xfId="5916"/>
    <cellStyle name="Calculation 2 5 8 5 2" xfId="5917"/>
    <cellStyle name="Calculation 2 5 8 5 3" xfId="5918"/>
    <cellStyle name="Calculation 2 5 8 6" xfId="5919"/>
    <cellStyle name="Calculation 2 5 8 6 2" xfId="5920"/>
    <cellStyle name="Calculation 2 5 8 6 3" xfId="5921"/>
    <cellStyle name="Calculation 2 5 8 7" xfId="5922"/>
    <cellStyle name="Calculation 2 5 8 8" xfId="5923"/>
    <cellStyle name="Calculation 2 5 8 9" xfId="5924"/>
    <cellStyle name="Calculation 2 5 9" xfId="5925"/>
    <cellStyle name="Calculation 2 5 9 2" xfId="5926"/>
    <cellStyle name="Calculation 2 5 9 2 2" xfId="5927"/>
    <cellStyle name="Calculation 2 5 9 2 3" xfId="5928"/>
    <cellStyle name="Calculation 2 5 9 3" xfId="5929"/>
    <cellStyle name="Calculation 2 5 9 3 2" xfId="5930"/>
    <cellStyle name="Calculation 2 5 9 3 3" xfId="5931"/>
    <cellStyle name="Calculation 2 5 9 4" xfId="5932"/>
    <cellStyle name="Calculation 2 5 9 4 2" xfId="5933"/>
    <cellStyle name="Calculation 2 5 9 4 3" xfId="5934"/>
    <cellStyle name="Calculation 2 5 9 5" xfId="5935"/>
    <cellStyle name="Calculation 2 5 9 5 2" xfId="5936"/>
    <cellStyle name="Calculation 2 5 9 5 3" xfId="5937"/>
    <cellStyle name="Calculation 2 5 9 6" xfId="5938"/>
    <cellStyle name="Calculation 2 5 9 6 2" xfId="5939"/>
    <cellStyle name="Calculation 2 5 9 6 3" xfId="5940"/>
    <cellStyle name="Calculation 2 5 9 7" xfId="5941"/>
    <cellStyle name="Calculation 2 5 9 8" xfId="5942"/>
    <cellStyle name="Calculation 2 5 9 9" xfId="5943"/>
    <cellStyle name="Calculation 2 6" xfId="5944"/>
    <cellStyle name="Calculation 2 6 10" xfId="5945"/>
    <cellStyle name="Calculation 2 6 10 2" xfId="5946"/>
    <cellStyle name="Calculation 2 6 10 2 2" xfId="5947"/>
    <cellStyle name="Calculation 2 6 10 2 3" xfId="5948"/>
    <cellStyle name="Calculation 2 6 10 3" xfId="5949"/>
    <cellStyle name="Calculation 2 6 10 3 2" xfId="5950"/>
    <cellStyle name="Calculation 2 6 10 3 3" xfId="5951"/>
    <cellStyle name="Calculation 2 6 10 4" xfId="5952"/>
    <cellStyle name="Calculation 2 6 10 4 2" xfId="5953"/>
    <cellStyle name="Calculation 2 6 10 4 3" xfId="5954"/>
    <cellStyle name="Calculation 2 6 10 5" xfId="5955"/>
    <cellStyle name="Calculation 2 6 10 5 2" xfId="5956"/>
    <cellStyle name="Calculation 2 6 10 5 3" xfId="5957"/>
    <cellStyle name="Calculation 2 6 10 6" xfId="5958"/>
    <cellStyle name="Calculation 2 6 10 6 2" xfId="5959"/>
    <cellStyle name="Calculation 2 6 10 6 3" xfId="5960"/>
    <cellStyle name="Calculation 2 6 10 7" xfId="5961"/>
    <cellStyle name="Calculation 2 6 10 8" xfId="5962"/>
    <cellStyle name="Calculation 2 6 11" xfId="5963"/>
    <cellStyle name="Calculation 2 6 11 2" xfId="5964"/>
    <cellStyle name="Calculation 2 6 11 2 2" xfId="5965"/>
    <cellStyle name="Calculation 2 6 11 2 3" xfId="5966"/>
    <cellStyle name="Calculation 2 6 11 3" xfId="5967"/>
    <cellStyle name="Calculation 2 6 11 3 2" xfId="5968"/>
    <cellStyle name="Calculation 2 6 11 3 3" xfId="5969"/>
    <cellStyle name="Calculation 2 6 11 4" xfId="5970"/>
    <cellStyle name="Calculation 2 6 11 4 2" xfId="5971"/>
    <cellStyle name="Calculation 2 6 11 4 3" xfId="5972"/>
    <cellStyle name="Calculation 2 6 11 5" xfId="5973"/>
    <cellStyle name="Calculation 2 6 11 5 2" xfId="5974"/>
    <cellStyle name="Calculation 2 6 11 5 3" xfId="5975"/>
    <cellStyle name="Calculation 2 6 11 6" xfId="5976"/>
    <cellStyle name="Calculation 2 6 11 6 2" xfId="5977"/>
    <cellStyle name="Calculation 2 6 11 6 3" xfId="5978"/>
    <cellStyle name="Calculation 2 6 11 7" xfId="5979"/>
    <cellStyle name="Calculation 2 6 11 8" xfId="5980"/>
    <cellStyle name="Calculation 2 6 12" xfId="5981"/>
    <cellStyle name="Calculation 2 6 12 2" xfId="5982"/>
    <cellStyle name="Calculation 2 6 12 2 2" xfId="5983"/>
    <cellStyle name="Calculation 2 6 12 2 3" xfId="5984"/>
    <cellStyle name="Calculation 2 6 12 3" xfId="5985"/>
    <cellStyle name="Calculation 2 6 12 3 2" xfId="5986"/>
    <cellStyle name="Calculation 2 6 12 3 3" xfId="5987"/>
    <cellStyle name="Calculation 2 6 12 4" xfId="5988"/>
    <cellStyle name="Calculation 2 6 12 4 2" xfId="5989"/>
    <cellStyle name="Calculation 2 6 12 4 3" xfId="5990"/>
    <cellStyle name="Calculation 2 6 12 5" xfId="5991"/>
    <cellStyle name="Calculation 2 6 12 5 2" xfId="5992"/>
    <cellStyle name="Calculation 2 6 12 5 3" xfId="5993"/>
    <cellStyle name="Calculation 2 6 12 6" xfId="5994"/>
    <cellStyle name="Calculation 2 6 12 6 2" xfId="5995"/>
    <cellStyle name="Calculation 2 6 12 6 3" xfId="5996"/>
    <cellStyle name="Calculation 2 6 12 7" xfId="5997"/>
    <cellStyle name="Calculation 2 6 12 8" xfId="5998"/>
    <cellStyle name="Calculation 2 6 13" xfId="5999"/>
    <cellStyle name="Calculation 2 6 13 2" xfId="6000"/>
    <cellStyle name="Calculation 2 6 13 2 2" xfId="6001"/>
    <cellStyle name="Calculation 2 6 13 2 3" xfId="6002"/>
    <cellStyle name="Calculation 2 6 13 3" xfId="6003"/>
    <cellStyle name="Calculation 2 6 13 3 2" xfId="6004"/>
    <cellStyle name="Calculation 2 6 13 3 3" xfId="6005"/>
    <cellStyle name="Calculation 2 6 13 4" xfId="6006"/>
    <cellStyle name="Calculation 2 6 13 4 2" xfId="6007"/>
    <cellStyle name="Calculation 2 6 13 4 3" xfId="6008"/>
    <cellStyle name="Calculation 2 6 13 5" xfId="6009"/>
    <cellStyle name="Calculation 2 6 13 5 2" xfId="6010"/>
    <cellStyle name="Calculation 2 6 13 5 3" xfId="6011"/>
    <cellStyle name="Calculation 2 6 13 6" xfId="6012"/>
    <cellStyle name="Calculation 2 6 13 6 2" xfId="6013"/>
    <cellStyle name="Calculation 2 6 13 6 3" xfId="6014"/>
    <cellStyle name="Calculation 2 6 13 7" xfId="6015"/>
    <cellStyle name="Calculation 2 6 13 8" xfId="6016"/>
    <cellStyle name="Calculation 2 6 14" xfId="6017"/>
    <cellStyle name="Calculation 2 6 14 2" xfId="6018"/>
    <cellStyle name="Calculation 2 6 14 2 2" xfId="6019"/>
    <cellStyle name="Calculation 2 6 14 2 3" xfId="6020"/>
    <cellStyle name="Calculation 2 6 14 3" xfId="6021"/>
    <cellStyle name="Calculation 2 6 14 3 2" xfId="6022"/>
    <cellStyle name="Calculation 2 6 14 3 3" xfId="6023"/>
    <cellStyle name="Calculation 2 6 14 4" xfId="6024"/>
    <cellStyle name="Calculation 2 6 14 4 2" xfId="6025"/>
    <cellStyle name="Calculation 2 6 14 4 3" xfId="6026"/>
    <cellStyle name="Calculation 2 6 14 5" xfId="6027"/>
    <cellStyle name="Calculation 2 6 14 5 2" xfId="6028"/>
    <cellStyle name="Calculation 2 6 14 5 3" xfId="6029"/>
    <cellStyle name="Calculation 2 6 14 6" xfId="6030"/>
    <cellStyle name="Calculation 2 6 14 6 2" xfId="6031"/>
    <cellStyle name="Calculation 2 6 14 6 3" xfId="6032"/>
    <cellStyle name="Calculation 2 6 14 7" xfId="6033"/>
    <cellStyle name="Calculation 2 6 14 8" xfId="6034"/>
    <cellStyle name="Calculation 2 6 15" xfId="6035"/>
    <cellStyle name="Calculation 2 6 15 2" xfId="6036"/>
    <cellStyle name="Calculation 2 6 15 3" xfId="6037"/>
    <cellStyle name="Calculation 2 6 16" xfId="6038"/>
    <cellStyle name="Calculation 2 6 2" xfId="6039"/>
    <cellStyle name="Calculation 2 6 2 2" xfId="6040"/>
    <cellStyle name="Calculation 2 6 2 2 2" xfId="6041"/>
    <cellStyle name="Calculation 2 6 2 2 3" xfId="6042"/>
    <cellStyle name="Calculation 2 6 2 3" xfId="6043"/>
    <cellStyle name="Calculation 2 6 2 3 2" xfId="6044"/>
    <cellStyle name="Calculation 2 6 2 3 3" xfId="6045"/>
    <cellStyle name="Calculation 2 6 2 4" xfId="6046"/>
    <cellStyle name="Calculation 2 6 2 4 2" xfId="6047"/>
    <cellStyle name="Calculation 2 6 2 4 3" xfId="6048"/>
    <cellStyle name="Calculation 2 6 2 5" xfId="6049"/>
    <cellStyle name="Calculation 2 6 2 5 2" xfId="6050"/>
    <cellStyle name="Calculation 2 6 2 5 3" xfId="6051"/>
    <cellStyle name="Calculation 2 6 2 6" xfId="6052"/>
    <cellStyle name="Calculation 2 6 2 6 2" xfId="6053"/>
    <cellStyle name="Calculation 2 6 2 6 3" xfId="6054"/>
    <cellStyle name="Calculation 2 6 2 7" xfId="6055"/>
    <cellStyle name="Calculation 2 6 2 8" xfId="6056"/>
    <cellStyle name="Calculation 2 6 2 9" xfId="6057"/>
    <cellStyle name="Calculation 2 6 3" xfId="6058"/>
    <cellStyle name="Calculation 2 6 3 2" xfId="6059"/>
    <cellStyle name="Calculation 2 6 3 2 2" xfId="6060"/>
    <cellStyle name="Calculation 2 6 3 2 3" xfId="6061"/>
    <cellStyle name="Calculation 2 6 3 3" xfId="6062"/>
    <cellStyle name="Calculation 2 6 3 3 2" xfId="6063"/>
    <cellStyle name="Calculation 2 6 3 3 3" xfId="6064"/>
    <cellStyle name="Calculation 2 6 3 4" xfId="6065"/>
    <cellStyle name="Calculation 2 6 3 4 2" xfId="6066"/>
    <cellStyle name="Calculation 2 6 3 4 3" xfId="6067"/>
    <cellStyle name="Calculation 2 6 3 5" xfId="6068"/>
    <cellStyle name="Calculation 2 6 3 5 2" xfId="6069"/>
    <cellStyle name="Calculation 2 6 3 5 3" xfId="6070"/>
    <cellStyle name="Calculation 2 6 3 6" xfId="6071"/>
    <cellStyle name="Calculation 2 6 3 6 2" xfId="6072"/>
    <cellStyle name="Calculation 2 6 3 6 3" xfId="6073"/>
    <cellStyle name="Calculation 2 6 3 7" xfId="6074"/>
    <cellStyle name="Calculation 2 6 3 8" xfId="6075"/>
    <cellStyle name="Calculation 2 6 3 9" xfId="6076"/>
    <cellStyle name="Calculation 2 6 4" xfId="6077"/>
    <cellStyle name="Calculation 2 6 4 2" xfId="6078"/>
    <cellStyle name="Calculation 2 6 4 2 2" xfId="6079"/>
    <cellStyle name="Calculation 2 6 4 2 3" xfId="6080"/>
    <cellStyle name="Calculation 2 6 4 3" xfId="6081"/>
    <cellStyle name="Calculation 2 6 4 3 2" xfId="6082"/>
    <cellStyle name="Calculation 2 6 4 3 3" xfId="6083"/>
    <cellStyle name="Calculation 2 6 4 4" xfId="6084"/>
    <cellStyle name="Calculation 2 6 4 4 2" xfId="6085"/>
    <cellStyle name="Calculation 2 6 4 4 3" xfId="6086"/>
    <cellStyle name="Calculation 2 6 4 5" xfId="6087"/>
    <cellStyle name="Calculation 2 6 4 5 2" xfId="6088"/>
    <cellStyle name="Calculation 2 6 4 5 3" xfId="6089"/>
    <cellStyle name="Calculation 2 6 4 6" xfId="6090"/>
    <cellStyle name="Calculation 2 6 4 6 2" xfId="6091"/>
    <cellStyle name="Calculation 2 6 4 6 3" xfId="6092"/>
    <cellStyle name="Calculation 2 6 4 7" xfId="6093"/>
    <cellStyle name="Calculation 2 6 4 8" xfId="6094"/>
    <cellStyle name="Calculation 2 6 4 9" xfId="6095"/>
    <cellStyle name="Calculation 2 6 5" xfId="6096"/>
    <cellStyle name="Calculation 2 6 5 2" xfId="6097"/>
    <cellStyle name="Calculation 2 6 5 2 2" xfId="6098"/>
    <cellStyle name="Calculation 2 6 5 2 3" xfId="6099"/>
    <cellStyle name="Calculation 2 6 5 3" xfId="6100"/>
    <cellStyle name="Calculation 2 6 5 3 2" xfId="6101"/>
    <cellStyle name="Calculation 2 6 5 3 3" xfId="6102"/>
    <cellStyle name="Calculation 2 6 5 4" xfId="6103"/>
    <cellStyle name="Calculation 2 6 5 4 2" xfId="6104"/>
    <cellStyle name="Calculation 2 6 5 4 3" xfId="6105"/>
    <cellStyle name="Calculation 2 6 5 5" xfId="6106"/>
    <cellStyle name="Calculation 2 6 5 5 2" xfId="6107"/>
    <cellStyle name="Calculation 2 6 5 5 3" xfId="6108"/>
    <cellStyle name="Calculation 2 6 5 6" xfId="6109"/>
    <cellStyle name="Calculation 2 6 5 6 2" xfId="6110"/>
    <cellStyle name="Calculation 2 6 5 6 3" xfId="6111"/>
    <cellStyle name="Calculation 2 6 5 7" xfId="6112"/>
    <cellStyle name="Calculation 2 6 5 8" xfId="6113"/>
    <cellStyle name="Calculation 2 6 5 9" xfId="6114"/>
    <cellStyle name="Calculation 2 6 6" xfId="6115"/>
    <cellStyle name="Calculation 2 6 6 2" xfId="6116"/>
    <cellStyle name="Calculation 2 6 6 2 2" xfId="6117"/>
    <cellStyle name="Calculation 2 6 6 2 3" xfId="6118"/>
    <cellStyle name="Calculation 2 6 6 3" xfId="6119"/>
    <cellStyle name="Calculation 2 6 6 3 2" xfId="6120"/>
    <cellStyle name="Calculation 2 6 6 3 3" xfId="6121"/>
    <cellStyle name="Calculation 2 6 6 4" xfId="6122"/>
    <cellStyle name="Calculation 2 6 6 4 2" xfId="6123"/>
    <cellStyle name="Calculation 2 6 6 4 3" xfId="6124"/>
    <cellStyle name="Calculation 2 6 6 5" xfId="6125"/>
    <cellStyle name="Calculation 2 6 6 5 2" xfId="6126"/>
    <cellStyle name="Calculation 2 6 6 5 3" xfId="6127"/>
    <cellStyle name="Calculation 2 6 6 6" xfId="6128"/>
    <cellStyle name="Calculation 2 6 6 6 2" xfId="6129"/>
    <cellStyle name="Calculation 2 6 6 6 3" xfId="6130"/>
    <cellStyle name="Calculation 2 6 6 7" xfId="6131"/>
    <cellStyle name="Calculation 2 6 6 8" xfId="6132"/>
    <cellStyle name="Calculation 2 6 6 9" xfId="6133"/>
    <cellStyle name="Calculation 2 6 7" xfId="6134"/>
    <cellStyle name="Calculation 2 6 7 2" xfId="6135"/>
    <cellStyle name="Calculation 2 6 7 2 2" xfId="6136"/>
    <cellStyle name="Calculation 2 6 7 2 3" xfId="6137"/>
    <cellStyle name="Calculation 2 6 7 3" xfId="6138"/>
    <cellStyle name="Calculation 2 6 7 3 2" xfId="6139"/>
    <cellStyle name="Calculation 2 6 7 3 3" xfId="6140"/>
    <cellStyle name="Calculation 2 6 7 4" xfId="6141"/>
    <cellStyle name="Calculation 2 6 7 4 2" xfId="6142"/>
    <cellStyle name="Calculation 2 6 7 4 3" xfId="6143"/>
    <cellStyle name="Calculation 2 6 7 5" xfId="6144"/>
    <cellStyle name="Calculation 2 6 7 5 2" xfId="6145"/>
    <cellStyle name="Calculation 2 6 7 5 3" xfId="6146"/>
    <cellStyle name="Calculation 2 6 7 6" xfId="6147"/>
    <cellStyle name="Calculation 2 6 7 6 2" xfId="6148"/>
    <cellStyle name="Calculation 2 6 7 6 3" xfId="6149"/>
    <cellStyle name="Calculation 2 6 7 7" xfId="6150"/>
    <cellStyle name="Calculation 2 6 7 8" xfId="6151"/>
    <cellStyle name="Calculation 2 6 7 9" xfId="6152"/>
    <cellStyle name="Calculation 2 6 8" xfId="6153"/>
    <cellStyle name="Calculation 2 6 8 2" xfId="6154"/>
    <cellStyle name="Calculation 2 6 8 2 2" xfId="6155"/>
    <cellStyle name="Calculation 2 6 8 2 3" xfId="6156"/>
    <cellStyle name="Calculation 2 6 8 3" xfId="6157"/>
    <cellStyle name="Calculation 2 6 8 3 2" xfId="6158"/>
    <cellStyle name="Calculation 2 6 8 3 3" xfId="6159"/>
    <cellStyle name="Calculation 2 6 8 4" xfId="6160"/>
    <cellStyle name="Calculation 2 6 8 4 2" xfId="6161"/>
    <cellStyle name="Calculation 2 6 8 4 3" xfId="6162"/>
    <cellStyle name="Calculation 2 6 8 5" xfId="6163"/>
    <cellStyle name="Calculation 2 6 8 5 2" xfId="6164"/>
    <cellStyle name="Calculation 2 6 8 5 3" xfId="6165"/>
    <cellStyle name="Calculation 2 6 8 6" xfId="6166"/>
    <cellStyle name="Calculation 2 6 8 6 2" xfId="6167"/>
    <cellStyle name="Calculation 2 6 8 6 3" xfId="6168"/>
    <cellStyle name="Calculation 2 6 8 7" xfId="6169"/>
    <cellStyle name="Calculation 2 6 8 8" xfId="6170"/>
    <cellStyle name="Calculation 2 6 8 9" xfId="6171"/>
    <cellStyle name="Calculation 2 6 9" xfId="6172"/>
    <cellStyle name="Calculation 2 6 9 2" xfId="6173"/>
    <cellStyle name="Calculation 2 6 9 2 2" xfId="6174"/>
    <cellStyle name="Calculation 2 6 9 2 3" xfId="6175"/>
    <cellStyle name="Calculation 2 6 9 3" xfId="6176"/>
    <cellStyle name="Calculation 2 6 9 3 2" xfId="6177"/>
    <cellStyle name="Calculation 2 6 9 3 3" xfId="6178"/>
    <cellStyle name="Calculation 2 6 9 4" xfId="6179"/>
    <cellStyle name="Calculation 2 6 9 4 2" xfId="6180"/>
    <cellStyle name="Calculation 2 6 9 4 3" xfId="6181"/>
    <cellStyle name="Calculation 2 6 9 5" xfId="6182"/>
    <cellStyle name="Calculation 2 6 9 5 2" xfId="6183"/>
    <cellStyle name="Calculation 2 6 9 5 3" xfId="6184"/>
    <cellStyle name="Calculation 2 6 9 6" xfId="6185"/>
    <cellStyle name="Calculation 2 6 9 6 2" xfId="6186"/>
    <cellStyle name="Calculation 2 6 9 6 3" xfId="6187"/>
    <cellStyle name="Calculation 2 6 9 7" xfId="6188"/>
    <cellStyle name="Calculation 2 6 9 8" xfId="6189"/>
    <cellStyle name="Calculation 2 7" xfId="6190"/>
    <cellStyle name="Calculation 2 7 10" xfId="6191"/>
    <cellStyle name="Calculation 2 7 11" xfId="6192"/>
    <cellStyle name="Calculation 2 7 2" xfId="6193"/>
    <cellStyle name="Calculation 2 7 2 2" xfId="6194"/>
    <cellStyle name="Calculation 2 7 2 3" xfId="6195"/>
    <cellStyle name="Calculation 2 7 2 4" xfId="6196"/>
    <cellStyle name="Calculation 2 7 3" xfId="6197"/>
    <cellStyle name="Calculation 2 7 3 2" xfId="6198"/>
    <cellStyle name="Calculation 2 7 3 3" xfId="6199"/>
    <cellStyle name="Calculation 2 7 3 4" xfId="6200"/>
    <cellStyle name="Calculation 2 7 4" xfId="6201"/>
    <cellStyle name="Calculation 2 7 4 2" xfId="6202"/>
    <cellStyle name="Calculation 2 7 4 3" xfId="6203"/>
    <cellStyle name="Calculation 2 7 4 4" xfId="6204"/>
    <cellStyle name="Calculation 2 7 5" xfId="6205"/>
    <cellStyle name="Calculation 2 7 5 2" xfId="6206"/>
    <cellStyle name="Calculation 2 7 5 3" xfId="6207"/>
    <cellStyle name="Calculation 2 7 5 4" xfId="6208"/>
    <cellStyle name="Calculation 2 7 6" xfId="6209"/>
    <cellStyle name="Calculation 2 7 6 2" xfId="6210"/>
    <cellStyle name="Calculation 2 7 6 3" xfId="6211"/>
    <cellStyle name="Calculation 2 7 6 4" xfId="6212"/>
    <cellStyle name="Calculation 2 7 7" xfId="6213"/>
    <cellStyle name="Calculation 2 7 8" xfId="6214"/>
    <cellStyle name="Calculation 2 7 9" xfId="6215"/>
    <cellStyle name="Calculation 2 8" xfId="6216"/>
    <cellStyle name="Calculation 2 8 10" xfId="6217"/>
    <cellStyle name="Calculation 2 8 2" xfId="6218"/>
    <cellStyle name="Calculation 2 8 2 2" xfId="6219"/>
    <cellStyle name="Calculation 2 8 2 3" xfId="6220"/>
    <cellStyle name="Calculation 2 8 2 4" xfId="6221"/>
    <cellStyle name="Calculation 2 8 3" xfId="6222"/>
    <cellStyle name="Calculation 2 8 3 2" xfId="6223"/>
    <cellStyle name="Calculation 2 8 3 3" xfId="6224"/>
    <cellStyle name="Calculation 2 8 3 4" xfId="6225"/>
    <cellStyle name="Calculation 2 8 4" xfId="6226"/>
    <cellStyle name="Calculation 2 8 4 2" xfId="6227"/>
    <cellStyle name="Calculation 2 8 4 3" xfId="6228"/>
    <cellStyle name="Calculation 2 8 4 4" xfId="6229"/>
    <cellStyle name="Calculation 2 8 5" xfId="6230"/>
    <cellStyle name="Calculation 2 8 5 2" xfId="6231"/>
    <cellStyle name="Calculation 2 8 5 3" xfId="6232"/>
    <cellStyle name="Calculation 2 8 5 4" xfId="6233"/>
    <cellStyle name="Calculation 2 8 6" xfId="6234"/>
    <cellStyle name="Calculation 2 8 6 2" xfId="6235"/>
    <cellStyle name="Calculation 2 8 6 3" xfId="6236"/>
    <cellStyle name="Calculation 2 8 6 4" xfId="6237"/>
    <cellStyle name="Calculation 2 8 7" xfId="6238"/>
    <cellStyle name="Calculation 2 8 8" xfId="6239"/>
    <cellStyle name="Calculation 2 8 9" xfId="6240"/>
    <cellStyle name="Calculation 2 9" xfId="6241"/>
    <cellStyle name="Calculation 2 9 2" xfId="6242"/>
    <cellStyle name="Calculation 2 9 2 2" xfId="6243"/>
    <cellStyle name="Calculation 2 9 2 3" xfId="6244"/>
    <cellStyle name="Calculation 2 9 3" xfId="6245"/>
    <cellStyle name="Calculation 2 9 3 2" xfId="6246"/>
    <cellStyle name="Calculation 2 9 3 3" xfId="6247"/>
    <cellStyle name="Calculation 2 9 4" xfId="6248"/>
    <cellStyle name="Calculation 2 9 4 2" xfId="6249"/>
    <cellStyle name="Calculation 2 9 4 3" xfId="6250"/>
    <cellStyle name="Calculation 2 9 5" xfId="6251"/>
    <cellStyle name="Calculation 2 9 5 2" xfId="6252"/>
    <cellStyle name="Calculation 2 9 5 3" xfId="6253"/>
    <cellStyle name="Calculation 2 9 6" xfId="6254"/>
    <cellStyle name="Calculation 2 9 6 2" xfId="6255"/>
    <cellStyle name="Calculation 2 9 6 3" xfId="6256"/>
    <cellStyle name="Calculation 2 9 7" xfId="6257"/>
    <cellStyle name="Calculation 2 9 8" xfId="6258"/>
    <cellStyle name="Calculation 2 9 9" xfId="6259"/>
    <cellStyle name="Calculation 3" xfId="6260"/>
    <cellStyle name="Calculation 4" xfId="6261"/>
    <cellStyle name="Check Cell 2" xfId="6262"/>
    <cellStyle name="Check Cell 2 2" xfId="6263"/>
    <cellStyle name="Check Cell 2 2 2" xfId="6264"/>
    <cellStyle name="Check Cell 2 2 2 2" xfId="6265"/>
    <cellStyle name="Check Cell 2 2 2 2 2" xfId="6266"/>
    <cellStyle name="Column Heading" xfId="50780"/>
    <cellStyle name="Column Total" xfId="50781"/>
    <cellStyle name="Comma" xfId="6" builtinId="3"/>
    <cellStyle name="Comma [0]7Z_87C" xfId="6267"/>
    <cellStyle name="Comma 0" xfId="6268"/>
    <cellStyle name="Comma 1" xfId="6269"/>
    <cellStyle name="Comma 1 2" xfId="6270"/>
    <cellStyle name="Comma 12" xfId="6271"/>
    <cellStyle name="Comma 2" xfId="11"/>
    <cellStyle name="Comma 2 2" xfId="4"/>
    <cellStyle name="Comma 2 3" xfId="6272"/>
    <cellStyle name="Comma 2 3 2" xfId="6273"/>
    <cellStyle name="Comma 2 4" xfId="6274"/>
    <cellStyle name="Comma 2 5" xfId="6275"/>
    <cellStyle name="Comma 2 6 2" xfId="6276"/>
    <cellStyle name="Comma 3" xfId="6277"/>
    <cellStyle name="Comma 3 2" xfId="6278"/>
    <cellStyle name="Comma 3 3" xfId="6279"/>
    <cellStyle name="Comma 37" xfId="6280"/>
    <cellStyle name="Comma 38" xfId="6281"/>
    <cellStyle name="Comma 4" xfId="6282"/>
    <cellStyle name="Comma 4 2" xfId="6283"/>
    <cellStyle name="Comma 5" xfId="6284"/>
    <cellStyle name="Comma 6" xfId="6285"/>
    <cellStyle name="Comma 7" xfId="6286"/>
    <cellStyle name="Comma 8" xfId="6287"/>
    <cellStyle name="Comma 9" xfId="50803"/>
    <cellStyle name="Comma0" xfId="6288"/>
    <cellStyle name="Core Body" xfId="50782"/>
    <cellStyle name="Core Different Formula Cell" xfId="50783"/>
    <cellStyle name="Core Heading 1" xfId="50784"/>
    <cellStyle name="Core Heading Row 1" xfId="50785"/>
    <cellStyle name="Core Heading Row 2" xfId="50786"/>
    <cellStyle name="Core Historical Inputs" xfId="50787"/>
    <cellStyle name="Core Input" xfId="50788"/>
    <cellStyle name="Core Input - %" xfId="50789"/>
    <cellStyle name="Core Input 2" xfId="50790"/>
    <cellStyle name="Core Input 3" xfId="50791"/>
    <cellStyle name="Core Page Heading" xfId="50792"/>
    <cellStyle name="Core Units" xfId="50793"/>
    <cellStyle name="Currency" xfId="1" builtinId="4"/>
    <cellStyle name="Currency 11" xfId="6289"/>
    <cellStyle name="Currency 11 2" xfId="6290"/>
    <cellStyle name="Currency 2" xfId="6291"/>
    <cellStyle name="Currency 2 2" xfId="6292"/>
    <cellStyle name="Currency 3" xfId="6293"/>
    <cellStyle name="Currency 3 2" xfId="6294"/>
    <cellStyle name="Currency 4" xfId="6295"/>
    <cellStyle name="Currency 4 2" xfId="6296"/>
    <cellStyle name="Currency 5" xfId="6297"/>
    <cellStyle name="Currency 9" xfId="6298"/>
    <cellStyle name="D4_B8B1_005004B79812_.wvu.PrintTitlest" xfId="6299"/>
    <cellStyle name="Data Heading" xfId="50794"/>
    <cellStyle name="Data Historic" xfId="50795"/>
    <cellStyle name="Data Projected" xfId="50796"/>
    <cellStyle name="Data Projected Total" xfId="50797"/>
    <cellStyle name="Data Unavailable" xfId="50798"/>
    <cellStyle name="Date" xfId="6300"/>
    <cellStyle name="Date 2" xfId="6301"/>
    <cellStyle name="Emphasis 1" xfId="6302"/>
    <cellStyle name="Emphasis 2" xfId="6303"/>
    <cellStyle name="Emphasis 3" xfId="6304"/>
    <cellStyle name="Euro" xfId="6305"/>
    <cellStyle name="Explanatory Text 2" xfId="6306"/>
    <cellStyle name="Filter Input Text" xfId="6307"/>
    <cellStyle name="Filter Label" xfId="6308"/>
    <cellStyle name="Fixed" xfId="6309"/>
    <cellStyle name="Fixed 2" xfId="6310"/>
    <cellStyle name="Gilsans" xfId="6311"/>
    <cellStyle name="Gilsansl" xfId="6312"/>
    <cellStyle name="Good 2" xfId="6313"/>
    <cellStyle name="Heading 1 2" xfId="6314"/>
    <cellStyle name="Heading 1 2 2" xfId="6315"/>
    <cellStyle name="Heading 1 2 2 2" xfId="6316"/>
    <cellStyle name="Heading 1 2 2 2 2" xfId="6317"/>
    <cellStyle name="Heading 1 2 2 3" xfId="6318"/>
    <cellStyle name="Heading 1 2 2 4" xfId="6319"/>
    <cellStyle name="Heading 1 2 2 5" xfId="6320"/>
    <cellStyle name="Heading 1 2 3" xfId="6321"/>
    <cellStyle name="Heading 1 2 3 2" xfId="6322"/>
    <cellStyle name="Heading 1 2 4" xfId="6323"/>
    <cellStyle name="Heading 1 2 5" xfId="6324"/>
    <cellStyle name="Heading 1 2 6" xfId="6325"/>
    <cellStyle name="Heading 1 3" xfId="6326"/>
    <cellStyle name="Heading 1 4" xfId="6327"/>
    <cellStyle name="Heading 2 2" xfId="6328"/>
    <cellStyle name="Heading 2 2 2" xfId="6329"/>
    <cellStyle name="Heading 2 2 2 2" xfId="6330"/>
    <cellStyle name="Heading 2 2 2 2 2" xfId="6331"/>
    <cellStyle name="Heading 2 2 2 3" xfId="6332"/>
    <cellStyle name="Heading 2 2 2 4" xfId="6333"/>
    <cellStyle name="Heading 2 2 2 5" xfId="6334"/>
    <cellStyle name="Heading 2 2 3" xfId="6335"/>
    <cellStyle name="Heading 2 2 3 2" xfId="6336"/>
    <cellStyle name="Heading 2 2 3 3" xfId="6337"/>
    <cellStyle name="Heading 2 2 4" xfId="6338"/>
    <cellStyle name="Heading 2 2 4 2" xfId="6339"/>
    <cellStyle name="Heading 2 2 5" xfId="6340"/>
    <cellStyle name="Heading 2 2 6" xfId="6341"/>
    <cellStyle name="Heading 2 2 7" xfId="6342"/>
    <cellStyle name="Heading 2 3" xfId="6343"/>
    <cellStyle name="Heading 2 4" xfId="6344"/>
    <cellStyle name="Heading 3 2" xfId="6345"/>
    <cellStyle name="Heading 3 2 10" xfId="6346"/>
    <cellStyle name="Heading 3 2 11" xfId="6347"/>
    <cellStyle name="Heading 3 2 12" xfId="6348"/>
    <cellStyle name="Heading 3 2 13" xfId="6349"/>
    <cellStyle name="Heading 3 2 14" xfId="6350"/>
    <cellStyle name="Heading 3 2 15" xfId="6351"/>
    <cellStyle name="Heading 3 2 2" xfId="6352"/>
    <cellStyle name="Heading 3 2 2 10" xfId="6353"/>
    <cellStyle name="Heading 3 2 2 11" xfId="6354"/>
    <cellStyle name="Heading 3 2 2 12" xfId="6355"/>
    <cellStyle name="Heading 3 2 2 13" xfId="6356"/>
    <cellStyle name="Heading 3 2 2 14" xfId="6357"/>
    <cellStyle name="Heading 3 2 2 2" xfId="6358"/>
    <cellStyle name="Heading 3 2 2 2 2" xfId="6359"/>
    <cellStyle name="Heading 3 2 2 2 2 2" xfId="6360"/>
    <cellStyle name="Heading 3 2 2 2 2 3" xfId="6361"/>
    <cellStyle name="Heading 3 2 2 2 3" xfId="6362"/>
    <cellStyle name="Heading 3 2 2 2 3 2" xfId="6363"/>
    <cellStyle name="Heading 3 2 2 2 3 3" xfId="6364"/>
    <cellStyle name="Heading 3 2 2 2 4" xfId="6365"/>
    <cellStyle name="Heading 3 2 2 2 4 2" xfId="6366"/>
    <cellStyle name="Heading 3 2 2 2 4 3" xfId="6367"/>
    <cellStyle name="Heading 3 2 2 2 5" xfId="6368"/>
    <cellStyle name="Heading 3 2 2 2 5 2" xfId="6369"/>
    <cellStyle name="Heading 3 2 2 2 6" xfId="6370"/>
    <cellStyle name="Heading 3 2 2 3" xfId="6371"/>
    <cellStyle name="Heading 3 2 2 3 2" xfId="6372"/>
    <cellStyle name="Heading 3 2 2 3 3" xfId="6373"/>
    <cellStyle name="Heading 3 2 2 4" xfId="6374"/>
    <cellStyle name="Heading 3 2 2 4 2" xfId="6375"/>
    <cellStyle name="Heading 3 2 2 5" xfId="6376"/>
    <cellStyle name="Heading 3 2 2 6" xfId="6377"/>
    <cellStyle name="Heading 3 2 2 7" xfId="6378"/>
    <cellStyle name="Heading 3 2 2 8" xfId="6379"/>
    <cellStyle name="Heading 3 2 2 9" xfId="6380"/>
    <cellStyle name="Heading 3 2 3" xfId="6381"/>
    <cellStyle name="Heading 3 2 3 2" xfId="6382"/>
    <cellStyle name="Heading 3 2 3 2 2" xfId="6383"/>
    <cellStyle name="Heading 3 2 3 2 3" xfId="6384"/>
    <cellStyle name="Heading 3 2 3 3" xfId="6385"/>
    <cellStyle name="Heading 3 2 3 3 2" xfId="6386"/>
    <cellStyle name="Heading 3 2 3 3 3" xfId="6387"/>
    <cellStyle name="Heading 3 2 3 4" xfId="6388"/>
    <cellStyle name="Heading 3 2 3 4 2" xfId="6389"/>
    <cellStyle name="Heading 3 2 3 4 3" xfId="6390"/>
    <cellStyle name="Heading 3 2 3 5" xfId="6391"/>
    <cellStyle name="Heading 3 2 3 5 2" xfId="6392"/>
    <cellStyle name="Heading 3 2 3 6" xfId="6393"/>
    <cellStyle name="Heading 3 2 4" xfId="6394"/>
    <cellStyle name="Heading 3 2 4 2" xfId="6395"/>
    <cellStyle name="Heading 3 2 4 3" xfId="6396"/>
    <cellStyle name="Heading 3 2 5" xfId="6397"/>
    <cellStyle name="Heading 3 2 5 2" xfId="6398"/>
    <cellStyle name="Heading 3 2 6" xfId="6399"/>
    <cellStyle name="Heading 3 2 7" xfId="6400"/>
    <cellStyle name="Heading 3 2 8" xfId="6401"/>
    <cellStyle name="Heading 3 2 9" xfId="6402"/>
    <cellStyle name="Heading 3 3" xfId="6403"/>
    <cellStyle name="Heading 3 4" xfId="6404"/>
    <cellStyle name="Heading 3 4 2" xfId="6405"/>
    <cellStyle name="Heading 3 5" xfId="6406"/>
    <cellStyle name="Heading 3 5 2" xfId="6407"/>
    <cellStyle name="Heading 4 2" xfId="6408"/>
    <cellStyle name="Heading 4 2 2" xfId="6409"/>
    <cellStyle name="Heading 4 3" xfId="6410"/>
    <cellStyle name="Heading 4 4" xfId="6411"/>
    <cellStyle name="Heading(4)" xfId="6412"/>
    <cellStyle name="Hyperlink" xfId="5" builtinId="8"/>
    <cellStyle name="Hyperlink 2" xfId="6413"/>
    <cellStyle name="Hyperlink 2 2" xfId="6414"/>
    <cellStyle name="Hyperlink 2 3" xfId="50799"/>
    <cellStyle name="Hyperlink 3" xfId="6415"/>
    <cellStyle name="Hyperlink 4" xfId="50810"/>
    <cellStyle name="Hyperlink 4 2" xfId="50811"/>
    <cellStyle name="Hyperlink Arrow" xfId="6416"/>
    <cellStyle name="Hyperlink Text" xfId="6417"/>
    <cellStyle name="import" xfId="6418"/>
    <cellStyle name="import%" xfId="6419"/>
    <cellStyle name="import_ICRC Electricity model 1-1  (1 Feb 2003) " xfId="6420"/>
    <cellStyle name="Input" xfId="3" builtinId="20"/>
    <cellStyle name="Input 2" xfId="6421"/>
    <cellStyle name="Input 2 10" xfId="6422"/>
    <cellStyle name="Input 2 10 2" xfId="6423"/>
    <cellStyle name="Input 2 10 2 2" xfId="6424"/>
    <cellStyle name="Input 2 10 2 3" xfId="6425"/>
    <cellStyle name="Input 2 10 3" xfId="6426"/>
    <cellStyle name="Input 2 10 3 2" xfId="6427"/>
    <cellStyle name="Input 2 10 3 3" xfId="6428"/>
    <cellStyle name="Input 2 10 4" xfId="6429"/>
    <cellStyle name="Input 2 10 4 2" xfId="6430"/>
    <cellStyle name="Input 2 10 4 3" xfId="6431"/>
    <cellStyle name="Input 2 10 5" xfId="6432"/>
    <cellStyle name="Input 2 10 5 2" xfId="6433"/>
    <cellStyle name="Input 2 10 5 3" xfId="6434"/>
    <cellStyle name="Input 2 10 6" xfId="6435"/>
    <cellStyle name="Input 2 10 6 2" xfId="6436"/>
    <cellStyle name="Input 2 10 6 3" xfId="6437"/>
    <cellStyle name="Input 2 10 7" xfId="6438"/>
    <cellStyle name="Input 2 10 8" xfId="6439"/>
    <cellStyle name="Input 2 10 9" xfId="6440"/>
    <cellStyle name="Input 2 11" xfId="6441"/>
    <cellStyle name="Input 2 11 2" xfId="6442"/>
    <cellStyle name="Input 2 11 2 2" xfId="6443"/>
    <cellStyle name="Input 2 11 2 3" xfId="6444"/>
    <cellStyle name="Input 2 11 3" xfId="6445"/>
    <cellStyle name="Input 2 11 3 2" xfId="6446"/>
    <cellStyle name="Input 2 11 3 3" xfId="6447"/>
    <cellStyle name="Input 2 11 4" xfId="6448"/>
    <cellStyle name="Input 2 11 4 2" xfId="6449"/>
    <cellStyle name="Input 2 11 4 3" xfId="6450"/>
    <cellStyle name="Input 2 11 5" xfId="6451"/>
    <cellStyle name="Input 2 11 5 2" xfId="6452"/>
    <cellStyle name="Input 2 11 5 3" xfId="6453"/>
    <cellStyle name="Input 2 11 6" xfId="6454"/>
    <cellStyle name="Input 2 11 6 2" xfId="6455"/>
    <cellStyle name="Input 2 11 6 3" xfId="6456"/>
    <cellStyle name="Input 2 11 7" xfId="6457"/>
    <cellStyle name="Input 2 11 8" xfId="6458"/>
    <cellStyle name="Input 2 11 9" xfId="6459"/>
    <cellStyle name="Input 2 12" xfId="6460"/>
    <cellStyle name="Input 2 12 2" xfId="6461"/>
    <cellStyle name="Input 2 12 2 2" xfId="6462"/>
    <cellStyle name="Input 2 12 2 3" xfId="6463"/>
    <cellStyle name="Input 2 12 3" xfId="6464"/>
    <cellStyle name="Input 2 12 3 2" xfId="6465"/>
    <cellStyle name="Input 2 12 3 3" xfId="6466"/>
    <cellStyle name="Input 2 12 4" xfId="6467"/>
    <cellStyle name="Input 2 12 4 2" xfId="6468"/>
    <cellStyle name="Input 2 12 4 3" xfId="6469"/>
    <cellStyle name="Input 2 12 5" xfId="6470"/>
    <cellStyle name="Input 2 12 5 2" xfId="6471"/>
    <cellStyle name="Input 2 12 5 3" xfId="6472"/>
    <cellStyle name="Input 2 12 6" xfId="6473"/>
    <cellStyle name="Input 2 12 6 2" xfId="6474"/>
    <cellStyle name="Input 2 12 6 3" xfId="6475"/>
    <cellStyle name="Input 2 12 7" xfId="6476"/>
    <cellStyle name="Input 2 12 8" xfId="6477"/>
    <cellStyle name="Input 2 12 9" xfId="6478"/>
    <cellStyle name="Input 2 13" xfId="6479"/>
    <cellStyle name="Input 2 13 2" xfId="6480"/>
    <cellStyle name="Input 2 13 2 2" xfId="6481"/>
    <cellStyle name="Input 2 13 2 3" xfId="6482"/>
    <cellStyle name="Input 2 13 3" xfId="6483"/>
    <cellStyle name="Input 2 13 3 2" xfId="6484"/>
    <cellStyle name="Input 2 13 3 3" xfId="6485"/>
    <cellStyle name="Input 2 13 4" xfId="6486"/>
    <cellStyle name="Input 2 13 4 2" xfId="6487"/>
    <cellStyle name="Input 2 13 4 3" xfId="6488"/>
    <cellStyle name="Input 2 13 5" xfId="6489"/>
    <cellStyle name="Input 2 13 5 2" xfId="6490"/>
    <cellStyle name="Input 2 13 5 3" xfId="6491"/>
    <cellStyle name="Input 2 13 6" xfId="6492"/>
    <cellStyle name="Input 2 13 6 2" xfId="6493"/>
    <cellStyle name="Input 2 13 6 3" xfId="6494"/>
    <cellStyle name="Input 2 13 7" xfId="6495"/>
    <cellStyle name="Input 2 13 8" xfId="6496"/>
    <cellStyle name="Input 2 13 9" xfId="6497"/>
    <cellStyle name="Input 2 14" xfId="6498"/>
    <cellStyle name="Input 2 14 2" xfId="6499"/>
    <cellStyle name="Input 2 14 2 2" xfId="6500"/>
    <cellStyle name="Input 2 14 2 3" xfId="6501"/>
    <cellStyle name="Input 2 14 3" xfId="6502"/>
    <cellStyle name="Input 2 14 3 2" xfId="6503"/>
    <cellStyle name="Input 2 14 3 3" xfId="6504"/>
    <cellStyle name="Input 2 14 4" xfId="6505"/>
    <cellStyle name="Input 2 14 4 2" xfId="6506"/>
    <cellStyle name="Input 2 14 4 3" xfId="6507"/>
    <cellStyle name="Input 2 14 5" xfId="6508"/>
    <cellStyle name="Input 2 14 5 2" xfId="6509"/>
    <cellStyle name="Input 2 14 5 3" xfId="6510"/>
    <cellStyle name="Input 2 14 6" xfId="6511"/>
    <cellStyle name="Input 2 14 6 2" xfId="6512"/>
    <cellStyle name="Input 2 14 6 3" xfId="6513"/>
    <cellStyle name="Input 2 14 7" xfId="6514"/>
    <cellStyle name="Input 2 14 8" xfId="6515"/>
    <cellStyle name="Input 2 14 9" xfId="6516"/>
    <cellStyle name="Input 2 15" xfId="6517"/>
    <cellStyle name="Input 2 15 2" xfId="6518"/>
    <cellStyle name="Input 2 15 2 2" xfId="6519"/>
    <cellStyle name="Input 2 15 2 3" xfId="6520"/>
    <cellStyle name="Input 2 15 3" xfId="6521"/>
    <cellStyle name="Input 2 15 3 2" xfId="6522"/>
    <cellStyle name="Input 2 15 3 3" xfId="6523"/>
    <cellStyle name="Input 2 15 4" xfId="6524"/>
    <cellStyle name="Input 2 15 4 2" xfId="6525"/>
    <cellStyle name="Input 2 15 4 3" xfId="6526"/>
    <cellStyle name="Input 2 15 5" xfId="6527"/>
    <cellStyle name="Input 2 15 5 2" xfId="6528"/>
    <cellStyle name="Input 2 15 5 3" xfId="6529"/>
    <cellStyle name="Input 2 15 6" xfId="6530"/>
    <cellStyle name="Input 2 15 6 2" xfId="6531"/>
    <cellStyle name="Input 2 15 6 3" xfId="6532"/>
    <cellStyle name="Input 2 15 7" xfId="6533"/>
    <cellStyle name="Input 2 15 8" xfId="6534"/>
    <cellStyle name="Input 2 15 9" xfId="6535"/>
    <cellStyle name="Input 2 16" xfId="6536"/>
    <cellStyle name="Input 2 17" xfId="6537"/>
    <cellStyle name="Input 2 18" xfId="6538"/>
    <cellStyle name="Input 2 19" xfId="6539"/>
    <cellStyle name="Input 2 2" xfId="6540"/>
    <cellStyle name="Input 2 2 10" xfId="6541"/>
    <cellStyle name="Input 2 2 10 2" xfId="6542"/>
    <cellStyle name="Input 2 2 10 2 2" xfId="6543"/>
    <cellStyle name="Input 2 2 10 2 3" xfId="6544"/>
    <cellStyle name="Input 2 2 10 3" xfId="6545"/>
    <cellStyle name="Input 2 2 10 3 2" xfId="6546"/>
    <cellStyle name="Input 2 2 10 3 3" xfId="6547"/>
    <cellStyle name="Input 2 2 10 4" xfId="6548"/>
    <cellStyle name="Input 2 2 10 4 2" xfId="6549"/>
    <cellStyle name="Input 2 2 10 4 3" xfId="6550"/>
    <cellStyle name="Input 2 2 10 5" xfId="6551"/>
    <cellStyle name="Input 2 2 10 5 2" xfId="6552"/>
    <cellStyle name="Input 2 2 10 5 3" xfId="6553"/>
    <cellStyle name="Input 2 2 10 6" xfId="6554"/>
    <cellStyle name="Input 2 2 10 6 2" xfId="6555"/>
    <cellStyle name="Input 2 2 10 6 3" xfId="6556"/>
    <cellStyle name="Input 2 2 10 7" xfId="6557"/>
    <cellStyle name="Input 2 2 10 8" xfId="6558"/>
    <cellStyle name="Input 2 2 10 9" xfId="6559"/>
    <cellStyle name="Input 2 2 11" xfId="6560"/>
    <cellStyle name="Input 2 2 11 2" xfId="6561"/>
    <cellStyle name="Input 2 2 11 2 2" xfId="6562"/>
    <cellStyle name="Input 2 2 11 2 3" xfId="6563"/>
    <cellStyle name="Input 2 2 11 3" xfId="6564"/>
    <cellStyle name="Input 2 2 11 3 2" xfId="6565"/>
    <cellStyle name="Input 2 2 11 3 3" xfId="6566"/>
    <cellStyle name="Input 2 2 11 4" xfId="6567"/>
    <cellStyle name="Input 2 2 11 4 2" xfId="6568"/>
    <cellStyle name="Input 2 2 11 4 3" xfId="6569"/>
    <cellStyle name="Input 2 2 11 5" xfId="6570"/>
    <cellStyle name="Input 2 2 11 5 2" xfId="6571"/>
    <cellStyle name="Input 2 2 11 5 3" xfId="6572"/>
    <cellStyle name="Input 2 2 11 6" xfId="6573"/>
    <cellStyle name="Input 2 2 11 6 2" xfId="6574"/>
    <cellStyle name="Input 2 2 11 6 3" xfId="6575"/>
    <cellStyle name="Input 2 2 11 7" xfId="6576"/>
    <cellStyle name="Input 2 2 11 8" xfId="6577"/>
    <cellStyle name="Input 2 2 11 9" xfId="6578"/>
    <cellStyle name="Input 2 2 12" xfId="6579"/>
    <cellStyle name="Input 2 2 12 2" xfId="6580"/>
    <cellStyle name="Input 2 2 12 2 2" xfId="6581"/>
    <cellStyle name="Input 2 2 12 2 3" xfId="6582"/>
    <cellStyle name="Input 2 2 12 3" xfId="6583"/>
    <cellStyle name="Input 2 2 12 3 2" xfId="6584"/>
    <cellStyle name="Input 2 2 12 3 3" xfId="6585"/>
    <cellStyle name="Input 2 2 12 4" xfId="6586"/>
    <cellStyle name="Input 2 2 12 4 2" xfId="6587"/>
    <cellStyle name="Input 2 2 12 4 3" xfId="6588"/>
    <cellStyle name="Input 2 2 12 5" xfId="6589"/>
    <cellStyle name="Input 2 2 12 5 2" xfId="6590"/>
    <cellStyle name="Input 2 2 12 5 3" xfId="6591"/>
    <cellStyle name="Input 2 2 12 6" xfId="6592"/>
    <cellStyle name="Input 2 2 12 6 2" xfId="6593"/>
    <cellStyle name="Input 2 2 12 6 3" xfId="6594"/>
    <cellStyle name="Input 2 2 12 7" xfId="6595"/>
    <cellStyle name="Input 2 2 12 8" xfId="6596"/>
    <cellStyle name="Input 2 2 12 9" xfId="6597"/>
    <cellStyle name="Input 2 2 13" xfId="6598"/>
    <cellStyle name="Input 2 2 13 2" xfId="6599"/>
    <cellStyle name="Input 2 2 13 2 2" xfId="6600"/>
    <cellStyle name="Input 2 2 13 2 3" xfId="6601"/>
    <cellStyle name="Input 2 2 13 3" xfId="6602"/>
    <cellStyle name="Input 2 2 13 3 2" xfId="6603"/>
    <cellStyle name="Input 2 2 13 3 3" xfId="6604"/>
    <cellStyle name="Input 2 2 13 4" xfId="6605"/>
    <cellStyle name="Input 2 2 13 4 2" xfId="6606"/>
    <cellStyle name="Input 2 2 13 4 3" xfId="6607"/>
    <cellStyle name="Input 2 2 13 5" xfId="6608"/>
    <cellStyle name="Input 2 2 13 5 2" xfId="6609"/>
    <cellStyle name="Input 2 2 13 5 3" xfId="6610"/>
    <cellStyle name="Input 2 2 13 6" xfId="6611"/>
    <cellStyle name="Input 2 2 13 6 2" xfId="6612"/>
    <cellStyle name="Input 2 2 13 6 3" xfId="6613"/>
    <cellStyle name="Input 2 2 13 7" xfId="6614"/>
    <cellStyle name="Input 2 2 13 8" xfId="6615"/>
    <cellStyle name="Input 2 2 13 9" xfId="6616"/>
    <cellStyle name="Input 2 2 14" xfId="6617"/>
    <cellStyle name="Input 2 2 14 2" xfId="6618"/>
    <cellStyle name="Input 2 2 14 2 2" xfId="6619"/>
    <cellStyle name="Input 2 2 14 2 3" xfId="6620"/>
    <cellStyle name="Input 2 2 14 3" xfId="6621"/>
    <cellStyle name="Input 2 2 14 3 2" xfId="6622"/>
    <cellStyle name="Input 2 2 14 3 3" xfId="6623"/>
    <cellStyle name="Input 2 2 14 4" xfId="6624"/>
    <cellStyle name="Input 2 2 14 4 2" xfId="6625"/>
    <cellStyle name="Input 2 2 14 4 3" xfId="6626"/>
    <cellStyle name="Input 2 2 14 5" xfId="6627"/>
    <cellStyle name="Input 2 2 14 5 2" xfId="6628"/>
    <cellStyle name="Input 2 2 14 5 3" xfId="6629"/>
    <cellStyle name="Input 2 2 14 6" xfId="6630"/>
    <cellStyle name="Input 2 2 14 6 2" xfId="6631"/>
    <cellStyle name="Input 2 2 14 6 3" xfId="6632"/>
    <cellStyle name="Input 2 2 14 7" xfId="6633"/>
    <cellStyle name="Input 2 2 14 8" xfId="6634"/>
    <cellStyle name="Input 2 2 14 9" xfId="6635"/>
    <cellStyle name="Input 2 2 15" xfId="6636"/>
    <cellStyle name="Input 2 2 15 2" xfId="6637"/>
    <cellStyle name="Input 2 2 15 2 2" xfId="6638"/>
    <cellStyle name="Input 2 2 15 2 3" xfId="6639"/>
    <cellStyle name="Input 2 2 15 3" xfId="6640"/>
    <cellStyle name="Input 2 2 15 3 2" xfId="6641"/>
    <cellStyle name="Input 2 2 15 3 3" xfId="6642"/>
    <cellStyle name="Input 2 2 15 4" xfId="6643"/>
    <cellStyle name="Input 2 2 15 4 2" xfId="6644"/>
    <cellStyle name="Input 2 2 15 4 3" xfId="6645"/>
    <cellStyle name="Input 2 2 15 5" xfId="6646"/>
    <cellStyle name="Input 2 2 15 5 2" xfId="6647"/>
    <cellStyle name="Input 2 2 15 5 3" xfId="6648"/>
    <cellStyle name="Input 2 2 15 6" xfId="6649"/>
    <cellStyle name="Input 2 2 15 6 2" xfId="6650"/>
    <cellStyle name="Input 2 2 15 6 3" xfId="6651"/>
    <cellStyle name="Input 2 2 15 7" xfId="6652"/>
    <cellStyle name="Input 2 2 15 8" xfId="6653"/>
    <cellStyle name="Input 2 2 15 9" xfId="6654"/>
    <cellStyle name="Input 2 2 16" xfId="6655"/>
    <cellStyle name="Input 2 2 17" xfId="6656"/>
    <cellStyle name="Input 2 2 18" xfId="6657"/>
    <cellStyle name="Input 2 2 19" xfId="6658"/>
    <cellStyle name="Input 2 2 2" xfId="6659"/>
    <cellStyle name="Input 2 2 2 10" xfId="6660"/>
    <cellStyle name="Input 2 2 2 10 2" xfId="6661"/>
    <cellStyle name="Input 2 2 2 10 2 2" xfId="6662"/>
    <cellStyle name="Input 2 2 2 10 2 3" xfId="6663"/>
    <cellStyle name="Input 2 2 2 10 3" xfId="6664"/>
    <cellStyle name="Input 2 2 2 10 3 2" xfId="6665"/>
    <cellStyle name="Input 2 2 2 10 3 3" xfId="6666"/>
    <cellStyle name="Input 2 2 2 10 4" xfId="6667"/>
    <cellStyle name="Input 2 2 2 10 4 2" xfId="6668"/>
    <cellStyle name="Input 2 2 2 10 4 3" xfId="6669"/>
    <cellStyle name="Input 2 2 2 10 5" xfId="6670"/>
    <cellStyle name="Input 2 2 2 10 5 2" xfId="6671"/>
    <cellStyle name="Input 2 2 2 10 5 3" xfId="6672"/>
    <cellStyle name="Input 2 2 2 10 6" xfId="6673"/>
    <cellStyle name="Input 2 2 2 10 6 2" xfId="6674"/>
    <cellStyle name="Input 2 2 2 10 6 3" xfId="6675"/>
    <cellStyle name="Input 2 2 2 10 7" xfId="6676"/>
    <cellStyle name="Input 2 2 2 10 8" xfId="6677"/>
    <cellStyle name="Input 2 2 2 10 9" xfId="6678"/>
    <cellStyle name="Input 2 2 2 11" xfId="6679"/>
    <cellStyle name="Input 2 2 2 11 2" xfId="6680"/>
    <cellStyle name="Input 2 2 2 11 2 2" xfId="6681"/>
    <cellStyle name="Input 2 2 2 11 2 3" xfId="6682"/>
    <cellStyle name="Input 2 2 2 11 3" xfId="6683"/>
    <cellStyle name="Input 2 2 2 11 3 2" xfId="6684"/>
    <cellStyle name="Input 2 2 2 11 3 3" xfId="6685"/>
    <cellStyle name="Input 2 2 2 11 4" xfId="6686"/>
    <cellStyle name="Input 2 2 2 11 4 2" xfId="6687"/>
    <cellStyle name="Input 2 2 2 11 4 3" xfId="6688"/>
    <cellStyle name="Input 2 2 2 11 5" xfId="6689"/>
    <cellStyle name="Input 2 2 2 11 5 2" xfId="6690"/>
    <cellStyle name="Input 2 2 2 11 5 3" xfId="6691"/>
    <cellStyle name="Input 2 2 2 11 6" xfId="6692"/>
    <cellStyle name="Input 2 2 2 11 6 2" xfId="6693"/>
    <cellStyle name="Input 2 2 2 11 6 3" xfId="6694"/>
    <cellStyle name="Input 2 2 2 11 7" xfId="6695"/>
    <cellStyle name="Input 2 2 2 11 8" xfId="6696"/>
    <cellStyle name="Input 2 2 2 11 9" xfId="6697"/>
    <cellStyle name="Input 2 2 2 12" xfId="6698"/>
    <cellStyle name="Input 2 2 2 12 2" xfId="6699"/>
    <cellStyle name="Input 2 2 2 12 2 2" xfId="6700"/>
    <cellStyle name="Input 2 2 2 12 2 3" xfId="6701"/>
    <cellStyle name="Input 2 2 2 12 3" xfId="6702"/>
    <cellStyle name="Input 2 2 2 12 3 2" xfId="6703"/>
    <cellStyle name="Input 2 2 2 12 3 3" xfId="6704"/>
    <cellStyle name="Input 2 2 2 12 4" xfId="6705"/>
    <cellStyle name="Input 2 2 2 12 4 2" xfId="6706"/>
    <cellStyle name="Input 2 2 2 12 4 3" xfId="6707"/>
    <cellStyle name="Input 2 2 2 12 5" xfId="6708"/>
    <cellStyle name="Input 2 2 2 12 5 2" xfId="6709"/>
    <cellStyle name="Input 2 2 2 12 5 3" xfId="6710"/>
    <cellStyle name="Input 2 2 2 12 6" xfId="6711"/>
    <cellStyle name="Input 2 2 2 12 6 2" xfId="6712"/>
    <cellStyle name="Input 2 2 2 12 6 3" xfId="6713"/>
    <cellStyle name="Input 2 2 2 12 7" xfId="6714"/>
    <cellStyle name="Input 2 2 2 12 8" xfId="6715"/>
    <cellStyle name="Input 2 2 2 12 9" xfId="6716"/>
    <cellStyle name="Input 2 2 2 13" xfId="6717"/>
    <cellStyle name="Input 2 2 2 13 2" xfId="6718"/>
    <cellStyle name="Input 2 2 2 13 2 2" xfId="6719"/>
    <cellStyle name="Input 2 2 2 13 2 3" xfId="6720"/>
    <cellStyle name="Input 2 2 2 13 3" xfId="6721"/>
    <cellStyle name="Input 2 2 2 13 3 2" xfId="6722"/>
    <cellStyle name="Input 2 2 2 13 3 3" xfId="6723"/>
    <cellStyle name="Input 2 2 2 13 4" xfId="6724"/>
    <cellStyle name="Input 2 2 2 13 4 2" xfId="6725"/>
    <cellStyle name="Input 2 2 2 13 4 3" xfId="6726"/>
    <cellStyle name="Input 2 2 2 13 5" xfId="6727"/>
    <cellStyle name="Input 2 2 2 13 5 2" xfId="6728"/>
    <cellStyle name="Input 2 2 2 13 5 3" xfId="6729"/>
    <cellStyle name="Input 2 2 2 13 6" xfId="6730"/>
    <cellStyle name="Input 2 2 2 13 6 2" xfId="6731"/>
    <cellStyle name="Input 2 2 2 13 6 3" xfId="6732"/>
    <cellStyle name="Input 2 2 2 13 7" xfId="6733"/>
    <cellStyle name="Input 2 2 2 13 8" xfId="6734"/>
    <cellStyle name="Input 2 2 2 13 9" xfId="6735"/>
    <cellStyle name="Input 2 2 2 14" xfId="6736"/>
    <cellStyle name="Input 2 2 2 15" xfId="6737"/>
    <cellStyle name="Input 2 2 2 16" xfId="6738"/>
    <cellStyle name="Input 2 2 2 17" xfId="6739"/>
    <cellStyle name="Input 2 2 2 18" xfId="6740"/>
    <cellStyle name="Input 2 2 2 19" xfId="6741"/>
    <cellStyle name="Input 2 2 2 2" xfId="6742"/>
    <cellStyle name="Input 2 2 2 2 10" xfId="6743"/>
    <cellStyle name="Input 2 2 2 2 10 2" xfId="6744"/>
    <cellStyle name="Input 2 2 2 2 10 2 2" xfId="6745"/>
    <cellStyle name="Input 2 2 2 2 10 2 3" xfId="6746"/>
    <cellStyle name="Input 2 2 2 2 10 3" xfId="6747"/>
    <cellStyle name="Input 2 2 2 2 10 3 2" xfId="6748"/>
    <cellStyle name="Input 2 2 2 2 10 3 3" xfId="6749"/>
    <cellStyle name="Input 2 2 2 2 10 4" xfId="6750"/>
    <cellStyle name="Input 2 2 2 2 10 4 2" xfId="6751"/>
    <cellStyle name="Input 2 2 2 2 10 4 3" xfId="6752"/>
    <cellStyle name="Input 2 2 2 2 10 5" xfId="6753"/>
    <cellStyle name="Input 2 2 2 2 10 5 2" xfId="6754"/>
    <cellStyle name="Input 2 2 2 2 10 5 3" xfId="6755"/>
    <cellStyle name="Input 2 2 2 2 10 6" xfId="6756"/>
    <cellStyle name="Input 2 2 2 2 10 6 2" xfId="6757"/>
    <cellStyle name="Input 2 2 2 2 10 6 3" xfId="6758"/>
    <cellStyle name="Input 2 2 2 2 10 7" xfId="6759"/>
    <cellStyle name="Input 2 2 2 2 10 8" xfId="6760"/>
    <cellStyle name="Input 2 2 2 2 11" xfId="6761"/>
    <cellStyle name="Input 2 2 2 2 11 2" xfId="6762"/>
    <cellStyle name="Input 2 2 2 2 11 2 2" xfId="6763"/>
    <cellStyle name="Input 2 2 2 2 11 2 3" xfId="6764"/>
    <cellStyle name="Input 2 2 2 2 11 3" xfId="6765"/>
    <cellStyle name="Input 2 2 2 2 11 3 2" xfId="6766"/>
    <cellStyle name="Input 2 2 2 2 11 3 3" xfId="6767"/>
    <cellStyle name="Input 2 2 2 2 11 4" xfId="6768"/>
    <cellStyle name="Input 2 2 2 2 11 4 2" xfId="6769"/>
    <cellStyle name="Input 2 2 2 2 11 4 3" xfId="6770"/>
    <cellStyle name="Input 2 2 2 2 11 5" xfId="6771"/>
    <cellStyle name="Input 2 2 2 2 11 5 2" xfId="6772"/>
    <cellStyle name="Input 2 2 2 2 11 5 3" xfId="6773"/>
    <cellStyle name="Input 2 2 2 2 11 6" xfId="6774"/>
    <cellStyle name="Input 2 2 2 2 11 6 2" xfId="6775"/>
    <cellStyle name="Input 2 2 2 2 11 6 3" xfId="6776"/>
    <cellStyle name="Input 2 2 2 2 11 7" xfId="6777"/>
    <cellStyle name="Input 2 2 2 2 11 8" xfId="6778"/>
    <cellStyle name="Input 2 2 2 2 12" xfId="6779"/>
    <cellStyle name="Input 2 2 2 2 12 2" xfId="6780"/>
    <cellStyle name="Input 2 2 2 2 12 2 2" xfId="6781"/>
    <cellStyle name="Input 2 2 2 2 12 2 3" xfId="6782"/>
    <cellStyle name="Input 2 2 2 2 12 3" xfId="6783"/>
    <cellStyle name="Input 2 2 2 2 12 3 2" xfId="6784"/>
    <cellStyle name="Input 2 2 2 2 12 3 3" xfId="6785"/>
    <cellStyle name="Input 2 2 2 2 12 4" xfId="6786"/>
    <cellStyle name="Input 2 2 2 2 12 4 2" xfId="6787"/>
    <cellStyle name="Input 2 2 2 2 12 4 3" xfId="6788"/>
    <cellStyle name="Input 2 2 2 2 12 5" xfId="6789"/>
    <cellStyle name="Input 2 2 2 2 12 5 2" xfId="6790"/>
    <cellStyle name="Input 2 2 2 2 12 5 3" xfId="6791"/>
    <cellStyle name="Input 2 2 2 2 12 6" xfId="6792"/>
    <cellStyle name="Input 2 2 2 2 12 6 2" xfId="6793"/>
    <cellStyle name="Input 2 2 2 2 12 6 3" xfId="6794"/>
    <cellStyle name="Input 2 2 2 2 12 7" xfId="6795"/>
    <cellStyle name="Input 2 2 2 2 12 8" xfId="6796"/>
    <cellStyle name="Input 2 2 2 2 13" xfId="6797"/>
    <cellStyle name="Input 2 2 2 2 13 2" xfId="6798"/>
    <cellStyle name="Input 2 2 2 2 13 2 2" xfId="6799"/>
    <cellStyle name="Input 2 2 2 2 13 2 3" xfId="6800"/>
    <cellStyle name="Input 2 2 2 2 13 3" xfId="6801"/>
    <cellStyle name="Input 2 2 2 2 13 3 2" xfId="6802"/>
    <cellStyle name="Input 2 2 2 2 13 3 3" xfId="6803"/>
    <cellStyle name="Input 2 2 2 2 13 4" xfId="6804"/>
    <cellStyle name="Input 2 2 2 2 13 4 2" xfId="6805"/>
    <cellStyle name="Input 2 2 2 2 13 4 3" xfId="6806"/>
    <cellStyle name="Input 2 2 2 2 13 5" xfId="6807"/>
    <cellStyle name="Input 2 2 2 2 13 5 2" xfId="6808"/>
    <cellStyle name="Input 2 2 2 2 13 5 3" xfId="6809"/>
    <cellStyle name="Input 2 2 2 2 13 6" xfId="6810"/>
    <cellStyle name="Input 2 2 2 2 13 6 2" xfId="6811"/>
    <cellStyle name="Input 2 2 2 2 13 6 3" xfId="6812"/>
    <cellStyle name="Input 2 2 2 2 13 7" xfId="6813"/>
    <cellStyle name="Input 2 2 2 2 13 8" xfId="6814"/>
    <cellStyle name="Input 2 2 2 2 14" xfId="6815"/>
    <cellStyle name="Input 2 2 2 2 14 2" xfId="6816"/>
    <cellStyle name="Input 2 2 2 2 14 2 2" xfId="6817"/>
    <cellStyle name="Input 2 2 2 2 14 2 3" xfId="6818"/>
    <cellStyle name="Input 2 2 2 2 14 3" xfId="6819"/>
    <cellStyle name="Input 2 2 2 2 14 3 2" xfId="6820"/>
    <cellStyle name="Input 2 2 2 2 14 3 3" xfId="6821"/>
    <cellStyle name="Input 2 2 2 2 14 4" xfId="6822"/>
    <cellStyle name="Input 2 2 2 2 14 4 2" xfId="6823"/>
    <cellStyle name="Input 2 2 2 2 14 4 3" xfId="6824"/>
    <cellStyle name="Input 2 2 2 2 14 5" xfId="6825"/>
    <cellStyle name="Input 2 2 2 2 14 5 2" xfId="6826"/>
    <cellStyle name="Input 2 2 2 2 14 5 3" xfId="6827"/>
    <cellStyle name="Input 2 2 2 2 14 6" xfId="6828"/>
    <cellStyle name="Input 2 2 2 2 14 6 2" xfId="6829"/>
    <cellStyle name="Input 2 2 2 2 14 6 3" xfId="6830"/>
    <cellStyle name="Input 2 2 2 2 14 7" xfId="6831"/>
    <cellStyle name="Input 2 2 2 2 14 8" xfId="6832"/>
    <cellStyle name="Input 2 2 2 2 15" xfId="6833"/>
    <cellStyle name="Input 2 2 2 2 15 2" xfId="6834"/>
    <cellStyle name="Input 2 2 2 2 15 3" xfId="6835"/>
    <cellStyle name="Input 2 2 2 2 16" xfId="6836"/>
    <cellStyle name="Input 2 2 2 2 2" xfId="6837"/>
    <cellStyle name="Input 2 2 2 2 2 2" xfId="6838"/>
    <cellStyle name="Input 2 2 2 2 2 2 2" xfId="6839"/>
    <cellStyle name="Input 2 2 2 2 2 2 3" xfId="6840"/>
    <cellStyle name="Input 2 2 2 2 2 3" xfId="6841"/>
    <cellStyle name="Input 2 2 2 2 2 3 2" xfId="6842"/>
    <cellStyle name="Input 2 2 2 2 2 3 3" xfId="6843"/>
    <cellStyle name="Input 2 2 2 2 2 4" xfId="6844"/>
    <cellStyle name="Input 2 2 2 2 2 4 2" xfId="6845"/>
    <cellStyle name="Input 2 2 2 2 2 4 3" xfId="6846"/>
    <cellStyle name="Input 2 2 2 2 2 5" xfId="6847"/>
    <cellStyle name="Input 2 2 2 2 2 5 2" xfId="6848"/>
    <cellStyle name="Input 2 2 2 2 2 5 3" xfId="6849"/>
    <cellStyle name="Input 2 2 2 2 2 6" xfId="6850"/>
    <cellStyle name="Input 2 2 2 2 2 6 2" xfId="6851"/>
    <cellStyle name="Input 2 2 2 2 2 6 3" xfId="6852"/>
    <cellStyle name="Input 2 2 2 2 2 7" xfId="6853"/>
    <cellStyle name="Input 2 2 2 2 2 8" xfId="6854"/>
    <cellStyle name="Input 2 2 2 2 2 9" xfId="6855"/>
    <cellStyle name="Input 2 2 2 2 3" xfId="6856"/>
    <cellStyle name="Input 2 2 2 2 3 2" xfId="6857"/>
    <cellStyle name="Input 2 2 2 2 3 2 2" xfId="6858"/>
    <cellStyle name="Input 2 2 2 2 3 2 3" xfId="6859"/>
    <cellStyle name="Input 2 2 2 2 3 3" xfId="6860"/>
    <cellStyle name="Input 2 2 2 2 3 3 2" xfId="6861"/>
    <cellStyle name="Input 2 2 2 2 3 3 3" xfId="6862"/>
    <cellStyle name="Input 2 2 2 2 3 4" xfId="6863"/>
    <cellStyle name="Input 2 2 2 2 3 4 2" xfId="6864"/>
    <cellStyle name="Input 2 2 2 2 3 4 3" xfId="6865"/>
    <cellStyle name="Input 2 2 2 2 3 5" xfId="6866"/>
    <cellStyle name="Input 2 2 2 2 3 5 2" xfId="6867"/>
    <cellStyle name="Input 2 2 2 2 3 5 3" xfId="6868"/>
    <cellStyle name="Input 2 2 2 2 3 6" xfId="6869"/>
    <cellStyle name="Input 2 2 2 2 3 6 2" xfId="6870"/>
    <cellStyle name="Input 2 2 2 2 3 6 3" xfId="6871"/>
    <cellStyle name="Input 2 2 2 2 3 7" xfId="6872"/>
    <cellStyle name="Input 2 2 2 2 3 8" xfId="6873"/>
    <cellStyle name="Input 2 2 2 2 3 9" xfId="6874"/>
    <cellStyle name="Input 2 2 2 2 4" xfId="6875"/>
    <cellStyle name="Input 2 2 2 2 4 2" xfId="6876"/>
    <cellStyle name="Input 2 2 2 2 4 2 2" xfId="6877"/>
    <cellStyle name="Input 2 2 2 2 4 2 3" xfId="6878"/>
    <cellStyle name="Input 2 2 2 2 4 3" xfId="6879"/>
    <cellStyle name="Input 2 2 2 2 4 3 2" xfId="6880"/>
    <cellStyle name="Input 2 2 2 2 4 3 3" xfId="6881"/>
    <cellStyle name="Input 2 2 2 2 4 4" xfId="6882"/>
    <cellStyle name="Input 2 2 2 2 4 4 2" xfId="6883"/>
    <cellStyle name="Input 2 2 2 2 4 4 3" xfId="6884"/>
    <cellStyle name="Input 2 2 2 2 4 5" xfId="6885"/>
    <cellStyle name="Input 2 2 2 2 4 5 2" xfId="6886"/>
    <cellStyle name="Input 2 2 2 2 4 5 3" xfId="6887"/>
    <cellStyle name="Input 2 2 2 2 4 6" xfId="6888"/>
    <cellStyle name="Input 2 2 2 2 4 6 2" xfId="6889"/>
    <cellStyle name="Input 2 2 2 2 4 6 3" xfId="6890"/>
    <cellStyle name="Input 2 2 2 2 4 7" xfId="6891"/>
    <cellStyle name="Input 2 2 2 2 4 8" xfId="6892"/>
    <cellStyle name="Input 2 2 2 2 4 9" xfId="6893"/>
    <cellStyle name="Input 2 2 2 2 5" xfId="6894"/>
    <cellStyle name="Input 2 2 2 2 5 2" xfId="6895"/>
    <cellStyle name="Input 2 2 2 2 5 2 2" xfId="6896"/>
    <cellStyle name="Input 2 2 2 2 5 2 3" xfId="6897"/>
    <cellStyle name="Input 2 2 2 2 5 3" xfId="6898"/>
    <cellStyle name="Input 2 2 2 2 5 3 2" xfId="6899"/>
    <cellStyle name="Input 2 2 2 2 5 3 3" xfId="6900"/>
    <cellStyle name="Input 2 2 2 2 5 4" xfId="6901"/>
    <cellStyle name="Input 2 2 2 2 5 4 2" xfId="6902"/>
    <cellStyle name="Input 2 2 2 2 5 4 3" xfId="6903"/>
    <cellStyle name="Input 2 2 2 2 5 5" xfId="6904"/>
    <cellStyle name="Input 2 2 2 2 5 5 2" xfId="6905"/>
    <cellStyle name="Input 2 2 2 2 5 5 3" xfId="6906"/>
    <cellStyle name="Input 2 2 2 2 5 6" xfId="6907"/>
    <cellStyle name="Input 2 2 2 2 5 6 2" xfId="6908"/>
    <cellStyle name="Input 2 2 2 2 5 6 3" xfId="6909"/>
    <cellStyle name="Input 2 2 2 2 5 7" xfId="6910"/>
    <cellStyle name="Input 2 2 2 2 5 8" xfId="6911"/>
    <cellStyle name="Input 2 2 2 2 5 9" xfId="6912"/>
    <cellStyle name="Input 2 2 2 2 6" xfId="6913"/>
    <cellStyle name="Input 2 2 2 2 6 2" xfId="6914"/>
    <cellStyle name="Input 2 2 2 2 6 2 2" xfId="6915"/>
    <cellStyle name="Input 2 2 2 2 6 2 3" xfId="6916"/>
    <cellStyle name="Input 2 2 2 2 6 3" xfId="6917"/>
    <cellStyle name="Input 2 2 2 2 6 3 2" xfId="6918"/>
    <cellStyle name="Input 2 2 2 2 6 3 3" xfId="6919"/>
    <cellStyle name="Input 2 2 2 2 6 4" xfId="6920"/>
    <cellStyle name="Input 2 2 2 2 6 4 2" xfId="6921"/>
    <cellStyle name="Input 2 2 2 2 6 4 3" xfId="6922"/>
    <cellStyle name="Input 2 2 2 2 6 5" xfId="6923"/>
    <cellStyle name="Input 2 2 2 2 6 5 2" xfId="6924"/>
    <cellStyle name="Input 2 2 2 2 6 5 3" xfId="6925"/>
    <cellStyle name="Input 2 2 2 2 6 6" xfId="6926"/>
    <cellStyle name="Input 2 2 2 2 6 6 2" xfId="6927"/>
    <cellStyle name="Input 2 2 2 2 6 6 3" xfId="6928"/>
    <cellStyle name="Input 2 2 2 2 6 7" xfId="6929"/>
    <cellStyle name="Input 2 2 2 2 6 8" xfId="6930"/>
    <cellStyle name="Input 2 2 2 2 6 9" xfId="6931"/>
    <cellStyle name="Input 2 2 2 2 7" xfId="6932"/>
    <cellStyle name="Input 2 2 2 2 7 2" xfId="6933"/>
    <cellStyle name="Input 2 2 2 2 7 2 2" xfId="6934"/>
    <cellStyle name="Input 2 2 2 2 7 2 3" xfId="6935"/>
    <cellStyle name="Input 2 2 2 2 7 3" xfId="6936"/>
    <cellStyle name="Input 2 2 2 2 7 3 2" xfId="6937"/>
    <cellStyle name="Input 2 2 2 2 7 3 3" xfId="6938"/>
    <cellStyle name="Input 2 2 2 2 7 4" xfId="6939"/>
    <cellStyle name="Input 2 2 2 2 7 4 2" xfId="6940"/>
    <cellStyle name="Input 2 2 2 2 7 4 3" xfId="6941"/>
    <cellStyle name="Input 2 2 2 2 7 5" xfId="6942"/>
    <cellStyle name="Input 2 2 2 2 7 5 2" xfId="6943"/>
    <cellStyle name="Input 2 2 2 2 7 5 3" xfId="6944"/>
    <cellStyle name="Input 2 2 2 2 7 6" xfId="6945"/>
    <cellStyle name="Input 2 2 2 2 7 6 2" xfId="6946"/>
    <cellStyle name="Input 2 2 2 2 7 6 3" xfId="6947"/>
    <cellStyle name="Input 2 2 2 2 7 7" xfId="6948"/>
    <cellStyle name="Input 2 2 2 2 7 8" xfId="6949"/>
    <cellStyle name="Input 2 2 2 2 7 9" xfId="6950"/>
    <cellStyle name="Input 2 2 2 2 8" xfId="6951"/>
    <cellStyle name="Input 2 2 2 2 8 2" xfId="6952"/>
    <cellStyle name="Input 2 2 2 2 8 2 2" xfId="6953"/>
    <cellStyle name="Input 2 2 2 2 8 2 3" xfId="6954"/>
    <cellStyle name="Input 2 2 2 2 8 3" xfId="6955"/>
    <cellStyle name="Input 2 2 2 2 8 3 2" xfId="6956"/>
    <cellStyle name="Input 2 2 2 2 8 3 3" xfId="6957"/>
    <cellStyle name="Input 2 2 2 2 8 4" xfId="6958"/>
    <cellStyle name="Input 2 2 2 2 8 4 2" xfId="6959"/>
    <cellStyle name="Input 2 2 2 2 8 4 3" xfId="6960"/>
    <cellStyle name="Input 2 2 2 2 8 5" xfId="6961"/>
    <cellStyle name="Input 2 2 2 2 8 5 2" xfId="6962"/>
    <cellStyle name="Input 2 2 2 2 8 5 3" xfId="6963"/>
    <cellStyle name="Input 2 2 2 2 8 6" xfId="6964"/>
    <cellStyle name="Input 2 2 2 2 8 6 2" xfId="6965"/>
    <cellStyle name="Input 2 2 2 2 8 6 3" xfId="6966"/>
    <cellStyle name="Input 2 2 2 2 8 7" xfId="6967"/>
    <cellStyle name="Input 2 2 2 2 8 8" xfId="6968"/>
    <cellStyle name="Input 2 2 2 2 8 9" xfId="6969"/>
    <cellStyle name="Input 2 2 2 2 9" xfId="6970"/>
    <cellStyle name="Input 2 2 2 2 9 2" xfId="6971"/>
    <cellStyle name="Input 2 2 2 2 9 2 2" xfId="6972"/>
    <cellStyle name="Input 2 2 2 2 9 2 3" xfId="6973"/>
    <cellStyle name="Input 2 2 2 2 9 3" xfId="6974"/>
    <cellStyle name="Input 2 2 2 2 9 3 2" xfId="6975"/>
    <cellStyle name="Input 2 2 2 2 9 3 3" xfId="6976"/>
    <cellStyle name="Input 2 2 2 2 9 4" xfId="6977"/>
    <cellStyle name="Input 2 2 2 2 9 4 2" xfId="6978"/>
    <cellStyle name="Input 2 2 2 2 9 4 3" xfId="6979"/>
    <cellStyle name="Input 2 2 2 2 9 5" xfId="6980"/>
    <cellStyle name="Input 2 2 2 2 9 5 2" xfId="6981"/>
    <cellStyle name="Input 2 2 2 2 9 5 3" xfId="6982"/>
    <cellStyle name="Input 2 2 2 2 9 6" xfId="6983"/>
    <cellStyle name="Input 2 2 2 2 9 6 2" xfId="6984"/>
    <cellStyle name="Input 2 2 2 2 9 6 3" xfId="6985"/>
    <cellStyle name="Input 2 2 2 2 9 7" xfId="6986"/>
    <cellStyle name="Input 2 2 2 2 9 8" xfId="6987"/>
    <cellStyle name="Input 2 2 2 3" xfId="6988"/>
    <cellStyle name="Input 2 2 2 3 10" xfId="6989"/>
    <cellStyle name="Input 2 2 2 3 11" xfId="6990"/>
    <cellStyle name="Input 2 2 2 3 2" xfId="6991"/>
    <cellStyle name="Input 2 2 2 3 2 2" xfId="6992"/>
    <cellStyle name="Input 2 2 2 3 2 3" xfId="6993"/>
    <cellStyle name="Input 2 2 2 3 2 4" xfId="6994"/>
    <cellStyle name="Input 2 2 2 3 3" xfId="6995"/>
    <cellStyle name="Input 2 2 2 3 3 2" xfId="6996"/>
    <cellStyle name="Input 2 2 2 3 3 3" xfId="6997"/>
    <cellStyle name="Input 2 2 2 3 3 4" xfId="6998"/>
    <cellStyle name="Input 2 2 2 3 4" xfId="6999"/>
    <cellStyle name="Input 2 2 2 3 4 2" xfId="7000"/>
    <cellStyle name="Input 2 2 2 3 4 3" xfId="7001"/>
    <cellStyle name="Input 2 2 2 3 4 4" xfId="7002"/>
    <cellStyle name="Input 2 2 2 3 5" xfId="7003"/>
    <cellStyle name="Input 2 2 2 3 5 2" xfId="7004"/>
    <cellStyle name="Input 2 2 2 3 5 3" xfId="7005"/>
    <cellStyle name="Input 2 2 2 3 5 4" xfId="7006"/>
    <cellStyle name="Input 2 2 2 3 6" xfId="7007"/>
    <cellStyle name="Input 2 2 2 3 6 2" xfId="7008"/>
    <cellStyle name="Input 2 2 2 3 6 3" xfId="7009"/>
    <cellStyle name="Input 2 2 2 3 6 4" xfId="7010"/>
    <cellStyle name="Input 2 2 2 3 7" xfId="7011"/>
    <cellStyle name="Input 2 2 2 3 8" xfId="7012"/>
    <cellStyle name="Input 2 2 2 3 9" xfId="7013"/>
    <cellStyle name="Input 2 2 2 4" xfId="7014"/>
    <cellStyle name="Input 2 2 2 4 10" xfId="7015"/>
    <cellStyle name="Input 2 2 2 4 2" xfId="7016"/>
    <cellStyle name="Input 2 2 2 4 2 2" xfId="7017"/>
    <cellStyle name="Input 2 2 2 4 2 3" xfId="7018"/>
    <cellStyle name="Input 2 2 2 4 2 4" xfId="7019"/>
    <cellStyle name="Input 2 2 2 4 3" xfId="7020"/>
    <cellStyle name="Input 2 2 2 4 3 2" xfId="7021"/>
    <cellStyle name="Input 2 2 2 4 3 3" xfId="7022"/>
    <cellStyle name="Input 2 2 2 4 3 4" xfId="7023"/>
    <cellStyle name="Input 2 2 2 4 4" xfId="7024"/>
    <cellStyle name="Input 2 2 2 4 4 2" xfId="7025"/>
    <cellStyle name="Input 2 2 2 4 4 3" xfId="7026"/>
    <cellStyle name="Input 2 2 2 4 4 4" xfId="7027"/>
    <cellStyle name="Input 2 2 2 4 5" xfId="7028"/>
    <cellStyle name="Input 2 2 2 4 5 2" xfId="7029"/>
    <cellStyle name="Input 2 2 2 4 5 3" xfId="7030"/>
    <cellStyle name="Input 2 2 2 4 5 4" xfId="7031"/>
    <cellStyle name="Input 2 2 2 4 6" xfId="7032"/>
    <cellStyle name="Input 2 2 2 4 6 2" xfId="7033"/>
    <cellStyle name="Input 2 2 2 4 6 3" xfId="7034"/>
    <cellStyle name="Input 2 2 2 4 6 4" xfId="7035"/>
    <cellStyle name="Input 2 2 2 4 7" xfId="7036"/>
    <cellStyle name="Input 2 2 2 4 8" xfId="7037"/>
    <cellStyle name="Input 2 2 2 4 9" xfId="7038"/>
    <cellStyle name="Input 2 2 2 5" xfId="7039"/>
    <cellStyle name="Input 2 2 2 5 2" xfId="7040"/>
    <cellStyle name="Input 2 2 2 5 2 2" xfId="7041"/>
    <cellStyle name="Input 2 2 2 5 2 3" xfId="7042"/>
    <cellStyle name="Input 2 2 2 5 3" xfId="7043"/>
    <cellStyle name="Input 2 2 2 5 3 2" xfId="7044"/>
    <cellStyle name="Input 2 2 2 5 3 3" xfId="7045"/>
    <cellStyle name="Input 2 2 2 5 4" xfId="7046"/>
    <cellStyle name="Input 2 2 2 5 4 2" xfId="7047"/>
    <cellStyle name="Input 2 2 2 5 4 3" xfId="7048"/>
    <cellStyle name="Input 2 2 2 5 5" xfId="7049"/>
    <cellStyle name="Input 2 2 2 5 5 2" xfId="7050"/>
    <cellStyle name="Input 2 2 2 5 5 3" xfId="7051"/>
    <cellStyle name="Input 2 2 2 5 6" xfId="7052"/>
    <cellStyle name="Input 2 2 2 5 6 2" xfId="7053"/>
    <cellStyle name="Input 2 2 2 5 6 3" xfId="7054"/>
    <cellStyle name="Input 2 2 2 5 7" xfId="7055"/>
    <cellStyle name="Input 2 2 2 5 8" xfId="7056"/>
    <cellStyle name="Input 2 2 2 5 9" xfId="7057"/>
    <cellStyle name="Input 2 2 2 6" xfId="7058"/>
    <cellStyle name="Input 2 2 2 6 2" xfId="7059"/>
    <cellStyle name="Input 2 2 2 6 2 2" xfId="7060"/>
    <cellStyle name="Input 2 2 2 6 2 3" xfId="7061"/>
    <cellStyle name="Input 2 2 2 6 3" xfId="7062"/>
    <cellStyle name="Input 2 2 2 6 3 2" xfId="7063"/>
    <cellStyle name="Input 2 2 2 6 3 3" xfId="7064"/>
    <cellStyle name="Input 2 2 2 6 4" xfId="7065"/>
    <cellStyle name="Input 2 2 2 6 4 2" xfId="7066"/>
    <cellStyle name="Input 2 2 2 6 4 3" xfId="7067"/>
    <cellStyle name="Input 2 2 2 6 5" xfId="7068"/>
    <cellStyle name="Input 2 2 2 6 5 2" xfId="7069"/>
    <cellStyle name="Input 2 2 2 6 5 3" xfId="7070"/>
    <cellStyle name="Input 2 2 2 6 6" xfId="7071"/>
    <cellStyle name="Input 2 2 2 6 6 2" xfId="7072"/>
    <cellStyle name="Input 2 2 2 6 6 3" xfId="7073"/>
    <cellStyle name="Input 2 2 2 6 7" xfId="7074"/>
    <cellStyle name="Input 2 2 2 6 8" xfId="7075"/>
    <cellStyle name="Input 2 2 2 6 9" xfId="7076"/>
    <cellStyle name="Input 2 2 2 7" xfId="7077"/>
    <cellStyle name="Input 2 2 2 7 2" xfId="7078"/>
    <cellStyle name="Input 2 2 2 7 2 2" xfId="7079"/>
    <cellStyle name="Input 2 2 2 7 2 3" xfId="7080"/>
    <cellStyle name="Input 2 2 2 7 3" xfId="7081"/>
    <cellStyle name="Input 2 2 2 7 3 2" xfId="7082"/>
    <cellStyle name="Input 2 2 2 7 3 3" xfId="7083"/>
    <cellStyle name="Input 2 2 2 7 4" xfId="7084"/>
    <cellStyle name="Input 2 2 2 7 4 2" xfId="7085"/>
    <cellStyle name="Input 2 2 2 7 4 3" xfId="7086"/>
    <cellStyle name="Input 2 2 2 7 5" xfId="7087"/>
    <cellStyle name="Input 2 2 2 7 5 2" xfId="7088"/>
    <cellStyle name="Input 2 2 2 7 5 3" xfId="7089"/>
    <cellStyle name="Input 2 2 2 7 6" xfId="7090"/>
    <cellStyle name="Input 2 2 2 7 6 2" xfId="7091"/>
    <cellStyle name="Input 2 2 2 7 6 3" xfId="7092"/>
    <cellStyle name="Input 2 2 2 7 7" xfId="7093"/>
    <cellStyle name="Input 2 2 2 7 8" xfId="7094"/>
    <cellStyle name="Input 2 2 2 7 9" xfId="7095"/>
    <cellStyle name="Input 2 2 2 8" xfId="7096"/>
    <cellStyle name="Input 2 2 2 8 2" xfId="7097"/>
    <cellStyle name="Input 2 2 2 8 2 2" xfId="7098"/>
    <cellStyle name="Input 2 2 2 8 2 3" xfId="7099"/>
    <cellStyle name="Input 2 2 2 8 3" xfId="7100"/>
    <cellStyle name="Input 2 2 2 8 3 2" xfId="7101"/>
    <cellStyle name="Input 2 2 2 8 3 3" xfId="7102"/>
    <cellStyle name="Input 2 2 2 8 4" xfId="7103"/>
    <cellStyle name="Input 2 2 2 8 4 2" xfId="7104"/>
    <cellStyle name="Input 2 2 2 8 4 3" xfId="7105"/>
    <cellStyle name="Input 2 2 2 8 5" xfId="7106"/>
    <cellStyle name="Input 2 2 2 8 5 2" xfId="7107"/>
    <cellStyle name="Input 2 2 2 8 5 3" xfId="7108"/>
    <cellStyle name="Input 2 2 2 8 6" xfId="7109"/>
    <cellStyle name="Input 2 2 2 8 6 2" xfId="7110"/>
    <cellStyle name="Input 2 2 2 8 6 3" xfId="7111"/>
    <cellStyle name="Input 2 2 2 8 7" xfId="7112"/>
    <cellStyle name="Input 2 2 2 8 8" xfId="7113"/>
    <cellStyle name="Input 2 2 2 8 9" xfId="7114"/>
    <cellStyle name="Input 2 2 2 9" xfId="7115"/>
    <cellStyle name="Input 2 2 2 9 2" xfId="7116"/>
    <cellStyle name="Input 2 2 2 9 2 2" xfId="7117"/>
    <cellStyle name="Input 2 2 2 9 2 3" xfId="7118"/>
    <cellStyle name="Input 2 2 2 9 3" xfId="7119"/>
    <cellStyle name="Input 2 2 2 9 3 2" xfId="7120"/>
    <cellStyle name="Input 2 2 2 9 3 3" xfId="7121"/>
    <cellStyle name="Input 2 2 2 9 4" xfId="7122"/>
    <cellStyle name="Input 2 2 2 9 4 2" xfId="7123"/>
    <cellStyle name="Input 2 2 2 9 4 3" xfId="7124"/>
    <cellStyle name="Input 2 2 2 9 5" xfId="7125"/>
    <cellStyle name="Input 2 2 2 9 5 2" xfId="7126"/>
    <cellStyle name="Input 2 2 2 9 5 3" xfId="7127"/>
    <cellStyle name="Input 2 2 2 9 6" xfId="7128"/>
    <cellStyle name="Input 2 2 2 9 6 2" xfId="7129"/>
    <cellStyle name="Input 2 2 2 9 6 3" xfId="7130"/>
    <cellStyle name="Input 2 2 2 9 7" xfId="7131"/>
    <cellStyle name="Input 2 2 2 9 8" xfId="7132"/>
    <cellStyle name="Input 2 2 2 9 9" xfId="7133"/>
    <cellStyle name="Input 2 2 20" xfId="7134"/>
    <cellStyle name="Input 2 2 21" xfId="7135"/>
    <cellStyle name="Input 2 2 3" xfId="7136"/>
    <cellStyle name="Input 2 2 3 10" xfId="7137"/>
    <cellStyle name="Input 2 2 3 10 2" xfId="7138"/>
    <cellStyle name="Input 2 2 3 10 2 2" xfId="7139"/>
    <cellStyle name="Input 2 2 3 10 2 3" xfId="7140"/>
    <cellStyle name="Input 2 2 3 10 3" xfId="7141"/>
    <cellStyle name="Input 2 2 3 10 3 2" xfId="7142"/>
    <cellStyle name="Input 2 2 3 10 3 3" xfId="7143"/>
    <cellStyle name="Input 2 2 3 10 4" xfId="7144"/>
    <cellStyle name="Input 2 2 3 10 4 2" xfId="7145"/>
    <cellStyle name="Input 2 2 3 10 4 3" xfId="7146"/>
    <cellStyle name="Input 2 2 3 10 5" xfId="7147"/>
    <cellStyle name="Input 2 2 3 10 5 2" xfId="7148"/>
    <cellStyle name="Input 2 2 3 10 5 3" xfId="7149"/>
    <cellStyle name="Input 2 2 3 10 6" xfId="7150"/>
    <cellStyle name="Input 2 2 3 10 6 2" xfId="7151"/>
    <cellStyle name="Input 2 2 3 10 6 3" xfId="7152"/>
    <cellStyle name="Input 2 2 3 10 7" xfId="7153"/>
    <cellStyle name="Input 2 2 3 10 8" xfId="7154"/>
    <cellStyle name="Input 2 2 3 10 9" xfId="7155"/>
    <cellStyle name="Input 2 2 3 11" xfId="7156"/>
    <cellStyle name="Input 2 2 3 11 2" xfId="7157"/>
    <cellStyle name="Input 2 2 3 11 2 2" xfId="7158"/>
    <cellStyle name="Input 2 2 3 11 2 3" xfId="7159"/>
    <cellStyle name="Input 2 2 3 11 3" xfId="7160"/>
    <cellStyle name="Input 2 2 3 11 3 2" xfId="7161"/>
    <cellStyle name="Input 2 2 3 11 3 3" xfId="7162"/>
    <cellStyle name="Input 2 2 3 11 4" xfId="7163"/>
    <cellStyle name="Input 2 2 3 11 4 2" xfId="7164"/>
    <cellStyle name="Input 2 2 3 11 4 3" xfId="7165"/>
    <cellStyle name="Input 2 2 3 11 5" xfId="7166"/>
    <cellStyle name="Input 2 2 3 11 5 2" xfId="7167"/>
    <cellStyle name="Input 2 2 3 11 5 3" xfId="7168"/>
    <cellStyle name="Input 2 2 3 11 6" xfId="7169"/>
    <cellStyle name="Input 2 2 3 11 6 2" xfId="7170"/>
    <cellStyle name="Input 2 2 3 11 6 3" xfId="7171"/>
    <cellStyle name="Input 2 2 3 11 7" xfId="7172"/>
    <cellStyle name="Input 2 2 3 11 8" xfId="7173"/>
    <cellStyle name="Input 2 2 3 11 9" xfId="7174"/>
    <cellStyle name="Input 2 2 3 12" xfId="7175"/>
    <cellStyle name="Input 2 2 3 12 2" xfId="7176"/>
    <cellStyle name="Input 2 2 3 12 2 2" xfId="7177"/>
    <cellStyle name="Input 2 2 3 12 2 3" xfId="7178"/>
    <cellStyle name="Input 2 2 3 12 3" xfId="7179"/>
    <cellStyle name="Input 2 2 3 12 3 2" xfId="7180"/>
    <cellStyle name="Input 2 2 3 12 3 3" xfId="7181"/>
    <cellStyle name="Input 2 2 3 12 4" xfId="7182"/>
    <cellStyle name="Input 2 2 3 12 4 2" xfId="7183"/>
    <cellStyle name="Input 2 2 3 12 4 3" xfId="7184"/>
    <cellStyle name="Input 2 2 3 12 5" xfId="7185"/>
    <cellStyle name="Input 2 2 3 12 5 2" xfId="7186"/>
    <cellStyle name="Input 2 2 3 12 5 3" xfId="7187"/>
    <cellStyle name="Input 2 2 3 12 6" xfId="7188"/>
    <cellStyle name="Input 2 2 3 12 6 2" xfId="7189"/>
    <cellStyle name="Input 2 2 3 12 6 3" xfId="7190"/>
    <cellStyle name="Input 2 2 3 12 7" xfId="7191"/>
    <cellStyle name="Input 2 2 3 12 8" xfId="7192"/>
    <cellStyle name="Input 2 2 3 12 9" xfId="7193"/>
    <cellStyle name="Input 2 2 3 13" xfId="7194"/>
    <cellStyle name="Input 2 2 3 13 2" xfId="7195"/>
    <cellStyle name="Input 2 2 3 13 2 2" xfId="7196"/>
    <cellStyle name="Input 2 2 3 13 2 3" xfId="7197"/>
    <cellStyle name="Input 2 2 3 13 3" xfId="7198"/>
    <cellStyle name="Input 2 2 3 13 3 2" xfId="7199"/>
    <cellStyle name="Input 2 2 3 13 3 3" xfId="7200"/>
    <cellStyle name="Input 2 2 3 13 4" xfId="7201"/>
    <cellStyle name="Input 2 2 3 13 4 2" xfId="7202"/>
    <cellStyle name="Input 2 2 3 13 4 3" xfId="7203"/>
    <cellStyle name="Input 2 2 3 13 5" xfId="7204"/>
    <cellStyle name="Input 2 2 3 13 5 2" xfId="7205"/>
    <cellStyle name="Input 2 2 3 13 5 3" xfId="7206"/>
    <cellStyle name="Input 2 2 3 13 6" xfId="7207"/>
    <cellStyle name="Input 2 2 3 13 6 2" xfId="7208"/>
    <cellStyle name="Input 2 2 3 13 6 3" xfId="7209"/>
    <cellStyle name="Input 2 2 3 13 7" xfId="7210"/>
    <cellStyle name="Input 2 2 3 13 8" xfId="7211"/>
    <cellStyle name="Input 2 2 3 13 9" xfId="7212"/>
    <cellStyle name="Input 2 2 3 14" xfId="7213"/>
    <cellStyle name="Input 2 2 3 15" xfId="7214"/>
    <cellStyle name="Input 2 2 3 16" xfId="7215"/>
    <cellStyle name="Input 2 2 3 17" xfId="7216"/>
    <cellStyle name="Input 2 2 3 18" xfId="7217"/>
    <cellStyle name="Input 2 2 3 19" xfId="7218"/>
    <cellStyle name="Input 2 2 3 2" xfId="7219"/>
    <cellStyle name="Input 2 2 3 2 10" xfId="7220"/>
    <cellStyle name="Input 2 2 3 2 10 2" xfId="7221"/>
    <cellStyle name="Input 2 2 3 2 10 2 2" xfId="7222"/>
    <cellStyle name="Input 2 2 3 2 10 2 3" xfId="7223"/>
    <cellStyle name="Input 2 2 3 2 10 3" xfId="7224"/>
    <cellStyle name="Input 2 2 3 2 10 3 2" xfId="7225"/>
    <cellStyle name="Input 2 2 3 2 10 3 3" xfId="7226"/>
    <cellStyle name="Input 2 2 3 2 10 4" xfId="7227"/>
    <cellStyle name="Input 2 2 3 2 10 4 2" xfId="7228"/>
    <cellStyle name="Input 2 2 3 2 10 4 3" xfId="7229"/>
    <cellStyle name="Input 2 2 3 2 10 5" xfId="7230"/>
    <cellStyle name="Input 2 2 3 2 10 5 2" xfId="7231"/>
    <cellStyle name="Input 2 2 3 2 10 5 3" xfId="7232"/>
    <cellStyle name="Input 2 2 3 2 10 6" xfId="7233"/>
    <cellStyle name="Input 2 2 3 2 10 6 2" xfId="7234"/>
    <cellStyle name="Input 2 2 3 2 10 6 3" xfId="7235"/>
    <cellStyle name="Input 2 2 3 2 10 7" xfId="7236"/>
    <cellStyle name="Input 2 2 3 2 10 8" xfId="7237"/>
    <cellStyle name="Input 2 2 3 2 11" xfId="7238"/>
    <cellStyle name="Input 2 2 3 2 11 2" xfId="7239"/>
    <cellStyle name="Input 2 2 3 2 11 2 2" xfId="7240"/>
    <cellStyle name="Input 2 2 3 2 11 2 3" xfId="7241"/>
    <cellStyle name="Input 2 2 3 2 11 3" xfId="7242"/>
    <cellStyle name="Input 2 2 3 2 11 3 2" xfId="7243"/>
    <cellStyle name="Input 2 2 3 2 11 3 3" xfId="7244"/>
    <cellStyle name="Input 2 2 3 2 11 4" xfId="7245"/>
    <cellStyle name="Input 2 2 3 2 11 4 2" xfId="7246"/>
    <cellStyle name="Input 2 2 3 2 11 4 3" xfId="7247"/>
    <cellStyle name="Input 2 2 3 2 11 5" xfId="7248"/>
    <cellStyle name="Input 2 2 3 2 11 5 2" xfId="7249"/>
    <cellStyle name="Input 2 2 3 2 11 5 3" xfId="7250"/>
    <cellStyle name="Input 2 2 3 2 11 6" xfId="7251"/>
    <cellStyle name="Input 2 2 3 2 11 6 2" xfId="7252"/>
    <cellStyle name="Input 2 2 3 2 11 6 3" xfId="7253"/>
    <cellStyle name="Input 2 2 3 2 11 7" xfId="7254"/>
    <cellStyle name="Input 2 2 3 2 11 8" xfId="7255"/>
    <cellStyle name="Input 2 2 3 2 12" xfId="7256"/>
    <cellStyle name="Input 2 2 3 2 12 2" xfId="7257"/>
    <cellStyle name="Input 2 2 3 2 12 2 2" xfId="7258"/>
    <cellStyle name="Input 2 2 3 2 12 2 3" xfId="7259"/>
    <cellStyle name="Input 2 2 3 2 12 3" xfId="7260"/>
    <cellStyle name="Input 2 2 3 2 12 3 2" xfId="7261"/>
    <cellStyle name="Input 2 2 3 2 12 3 3" xfId="7262"/>
    <cellStyle name="Input 2 2 3 2 12 4" xfId="7263"/>
    <cellStyle name="Input 2 2 3 2 12 4 2" xfId="7264"/>
    <cellStyle name="Input 2 2 3 2 12 4 3" xfId="7265"/>
    <cellStyle name="Input 2 2 3 2 12 5" xfId="7266"/>
    <cellStyle name="Input 2 2 3 2 12 5 2" xfId="7267"/>
    <cellStyle name="Input 2 2 3 2 12 5 3" xfId="7268"/>
    <cellStyle name="Input 2 2 3 2 12 6" xfId="7269"/>
    <cellStyle name="Input 2 2 3 2 12 6 2" xfId="7270"/>
    <cellStyle name="Input 2 2 3 2 12 6 3" xfId="7271"/>
    <cellStyle name="Input 2 2 3 2 12 7" xfId="7272"/>
    <cellStyle name="Input 2 2 3 2 12 8" xfId="7273"/>
    <cellStyle name="Input 2 2 3 2 13" xfId="7274"/>
    <cellStyle name="Input 2 2 3 2 13 2" xfId="7275"/>
    <cellStyle name="Input 2 2 3 2 13 2 2" xfId="7276"/>
    <cellStyle name="Input 2 2 3 2 13 2 3" xfId="7277"/>
    <cellStyle name="Input 2 2 3 2 13 3" xfId="7278"/>
    <cellStyle name="Input 2 2 3 2 13 3 2" xfId="7279"/>
    <cellStyle name="Input 2 2 3 2 13 3 3" xfId="7280"/>
    <cellStyle name="Input 2 2 3 2 13 4" xfId="7281"/>
    <cellStyle name="Input 2 2 3 2 13 4 2" xfId="7282"/>
    <cellStyle name="Input 2 2 3 2 13 4 3" xfId="7283"/>
    <cellStyle name="Input 2 2 3 2 13 5" xfId="7284"/>
    <cellStyle name="Input 2 2 3 2 13 5 2" xfId="7285"/>
    <cellStyle name="Input 2 2 3 2 13 5 3" xfId="7286"/>
    <cellStyle name="Input 2 2 3 2 13 6" xfId="7287"/>
    <cellStyle name="Input 2 2 3 2 13 6 2" xfId="7288"/>
    <cellStyle name="Input 2 2 3 2 13 6 3" xfId="7289"/>
    <cellStyle name="Input 2 2 3 2 13 7" xfId="7290"/>
    <cellStyle name="Input 2 2 3 2 13 8" xfId="7291"/>
    <cellStyle name="Input 2 2 3 2 14" xfId="7292"/>
    <cellStyle name="Input 2 2 3 2 14 2" xfId="7293"/>
    <cellStyle name="Input 2 2 3 2 14 2 2" xfId="7294"/>
    <cellStyle name="Input 2 2 3 2 14 2 3" xfId="7295"/>
    <cellStyle name="Input 2 2 3 2 14 3" xfId="7296"/>
    <cellStyle name="Input 2 2 3 2 14 3 2" xfId="7297"/>
    <cellStyle name="Input 2 2 3 2 14 3 3" xfId="7298"/>
    <cellStyle name="Input 2 2 3 2 14 4" xfId="7299"/>
    <cellStyle name="Input 2 2 3 2 14 4 2" xfId="7300"/>
    <cellStyle name="Input 2 2 3 2 14 4 3" xfId="7301"/>
    <cellStyle name="Input 2 2 3 2 14 5" xfId="7302"/>
    <cellStyle name="Input 2 2 3 2 14 5 2" xfId="7303"/>
    <cellStyle name="Input 2 2 3 2 14 5 3" xfId="7304"/>
    <cellStyle name="Input 2 2 3 2 14 6" xfId="7305"/>
    <cellStyle name="Input 2 2 3 2 14 6 2" xfId="7306"/>
    <cellStyle name="Input 2 2 3 2 14 6 3" xfId="7307"/>
    <cellStyle name="Input 2 2 3 2 14 7" xfId="7308"/>
    <cellStyle name="Input 2 2 3 2 14 8" xfId="7309"/>
    <cellStyle name="Input 2 2 3 2 15" xfId="7310"/>
    <cellStyle name="Input 2 2 3 2 15 2" xfId="7311"/>
    <cellStyle name="Input 2 2 3 2 15 3" xfId="7312"/>
    <cellStyle name="Input 2 2 3 2 16" xfId="7313"/>
    <cellStyle name="Input 2 2 3 2 2" xfId="7314"/>
    <cellStyle name="Input 2 2 3 2 2 2" xfId="7315"/>
    <cellStyle name="Input 2 2 3 2 2 2 2" xfId="7316"/>
    <cellStyle name="Input 2 2 3 2 2 2 3" xfId="7317"/>
    <cellStyle name="Input 2 2 3 2 2 3" xfId="7318"/>
    <cellStyle name="Input 2 2 3 2 2 3 2" xfId="7319"/>
    <cellStyle name="Input 2 2 3 2 2 3 3" xfId="7320"/>
    <cellStyle name="Input 2 2 3 2 2 4" xfId="7321"/>
    <cellStyle name="Input 2 2 3 2 2 4 2" xfId="7322"/>
    <cellStyle name="Input 2 2 3 2 2 4 3" xfId="7323"/>
    <cellStyle name="Input 2 2 3 2 2 5" xfId="7324"/>
    <cellStyle name="Input 2 2 3 2 2 5 2" xfId="7325"/>
    <cellStyle name="Input 2 2 3 2 2 5 3" xfId="7326"/>
    <cellStyle name="Input 2 2 3 2 2 6" xfId="7327"/>
    <cellStyle name="Input 2 2 3 2 2 6 2" xfId="7328"/>
    <cellStyle name="Input 2 2 3 2 2 6 3" xfId="7329"/>
    <cellStyle name="Input 2 2 3 2 2 7" xfId="7330"/>
    <cellStyle name="Input 2 2 3 2 2 8" xfId="7331"/>
    <cellStyle name="Input 2 2 3 2 2 9" xfId="7332"/>
    <cellStyle name="Input 2 2 3 2 3" xfId="7333"/>
    <cellStyle name="Input 2 2 3 2 3 2" xfId="7334"/>
    <cellStyle name="Input 2 2 3 2 3 2 2" xfId="7335"/>
    <cellStyle name="Input 2 2 3 2 3 2 3" xfId="7336"/>
    <cellStyle name="Input 2 2 3 2 3 3" xfId="7337"/>
    <cellStyle name="Input 2 2 3 2 3 3 2" xfId="7338"/>
    <cellStyle name="Input 2 2 3 2 3 3 3" xfId="7339"/>
    <cellStyle name="Input 2 2 3 2 3 4" xfId="7340"/>
    <cellStyle name="Input 2 2 3 2 3 4 2" xfId="7341"/>
    <cellStyle name="Input 2 2 3 2 3 4 3" xfId="7342"/>
    <cellStyle name="Input 2 2 3 2 3 5" xfId="7343"/>
    <cellStyle name="Input 2 2 3 2 3 5 2" xfId="7344"/>
    <cellStyle name="Input 2 2 3 2 3 5 3" xfId="7345"/>
    <cellStyle name="Input 2 2 3 2 3 6" xfId="7346"/>
    <cellStyle name="Input 2 2 3 2 3 6 2" xfId="7347"/>
    <cellStyle name="Input 2 2 3 2 3 6 3" xfId="7348"/>
    <cellStyle name="Input 2 2 3 2 3 7" xfId="7349"/>
    <cellStyle name="Input 2 2 3 2 3 8" xfId="7350"/>
    <cellStyle name="Input 2 2 3 2 3 9" xfId="7351"/>
    <cellStyle name="Input 2 2 3 2 4" xfId="7352"/>
    <cellStyle name="Input 2 2 3 2 4 2" xfId="7353"/>
    <cellStyle name="Input 2 2 3 2 4 2 2" xfId="7354"/>
    <cellStyle name="Input 2 2 3 2 4 2 3" xfId="7355"/>
    <cellStyle name="Input 2 2 3 2 4 3" xfId="7356"/>
    <cellStyle name="Input 2 2 3 2 4 3 2" xfId="7357"/>
    <cellStyle name="Input 2 2 3 2 4 3 3" xfId="7358"/>
    <cellStyle name="Input 2 2 3 2 4 4" xfId="7359"/>
    <cellStyle name="Input 2 2 3 2 4 4 2" xfId="7360"/>
    <cellStyle name="Input 2 2 3 2 4 4 3" xfId="7361"/>
    <cellStyle name="Input 2 2 3 2 4 5" xfId="7362"/>
    <cellStyle name="Input 2 2 3 2 4 5 2" xfId="7363"/>
    <cellStyle name="Input 2 2 3 2 4 5 3" xfId="7364"/>
    <cellStyle name="Input 2 2 3 2 4 6" xfId="7365"/>
    <cellStyle name="Input 2 2 3 2 4 6 2" xfId="7366"/>
    <cellStyle name="Input 2 2 3 2 4 6 3" xfId="7367"/>
    <cellStyle name="Input 2 2 3 2 4 7" xfId="7368"/>
    <cellStyle name="Input 2 2 3 2 4 8" xfId="7369"/>
    <cellStyle name="Input 2 2 3 2 4 9" xfId="7370"/>
    <cellStyle name="Input 2 2 3 2 5" xfId="7371"/>
    <cellStyle name="Input 2 2 3 2 5 2" xfId="7372"/>
    <cellStyle name="Input 2 2 3 2 5 2 2" xfId="7373"/>
    <cellStyle name="Input 2 2 3 2 5 2 3" xfId="7374"/>
    <cellStyle name="Input 2 2 3 2 5 3" xfId="7375"/>
    <cellStyle name="Input 2 2 3 2 5 3 2" xfId="7376"/>
    <cellStyle name="Input 2 2 3 2 5 3 3" xfId="7377"/>
    <cellStyle name="Input 2 2 3 2 5 4" xfId="7378"/>
    <cellStyle name="Input 2 2 3 2 5 4 2" xfId="7379"/>
    <cellStyle name="Input 2 2 3 2 5 4 3" xfId="7380"/>
    <cellStyle name="Input 2 2 3 2 5 5" xfId="7381"/>
    <cellStyle name="Input 2 2 3 2 5 5 2" xfId="7382"/>
    <cellStyle name="Input 2 2 3 2 5 5 3" xfId="7383"/>
    <cellStyle name="Input 2 2 3 2 5 6" xfId="7384"/>
    <cellStyle name="Input 2 2 3 2 5 6 2" xfId="7385"/>
    <cellStyle name="Input 2 2 3 2 5 6 3" xfId="7386"/>
    <cellStyle name="Input 2 2 3 2 5 7" xfId="7387"/>
    <cellStyle name="Input 2 2 3 2 5 8" xfId="7388"/>
    <cellStyle name="Input 2 2 3 2 5 9" xfId="7389"/>
    <cellStyle name="Input 2 2 3 2 6" xfId="7390"/>
    <cellStyle name="Input 2 2 3 2 6 2" xfId="7391"/>
    <cellStyle name="Input 2 2 3 2 6 2 2" xfId="7392"/>
    <cellStyle name="Input 2 2 3 2 6 2 3" xfId="7393"/>
    <cellStyle name="Input 2 2 3 2 6 3" xfId="7394"/>
    <cellStyle name="Input 2 2 3 2 6 3 2" xfId="7395"/>
    <cellStyle name="Input 2 2 3 2 6 3 3" xfId="7396"/>
    <cellStyle name="Input 2 2 3 2 6 4" xfId="7397"/>
    <cellStyle name="Input 2 2 3 2 6 4 2" xfId="7398"/>
    <cellStyle name="Input 2 2 3 2 6 4 3" xfId="7399"/>
    <cellStyle name="Input 2 2 3 2 6 5" xfId="7400"/>
    <cellStyle name="Input 2 2 3 2 6 5 2" xfId="7401"/>
    <cellStyle name="Input 2 2 3 2 6 5 3" xfId="7402"/>
    <cellStyle name="Input 2 2 3 2 6 6" xfId="7403"/>
    <cellStyle name="Input 2 2 3 2 6 6 2" xfId="7404"/>
    <cellStyle name="Input 2 2 3 2 6 6 3" xfId="7405"/>
    <cellStyle name="Input 2 2 3 2 6 7" xfId="7406"/>
    <cellStyle name="Input 2 2 3 2 6 8" xfId="7407"/>
    <cellStyle name="Input 2 2 3 2 6 9" xfId="7408"/>
    <cellStyle name="Input 2 2 3 2 7" xfId="7409"/>
    <cellStyle name="Input 2 2 3 2 7 2" xfId="7410"/>
    <cellStyle name="Input 2 2 3 2 7 2 2" xfId="7411"/>
    <cellStyle name="Input 2 2 3 2 7 2 3" xfId="7412"/>
    <cellStyle name="Input 2 2 3 2 7 3" xfId="7413"/>
    <cellStyle name="Input 2 2 3 2 7 3 2" xfId="7414"/>
    <cellStyle name="Input 2 2 3 2 7 3 3" xfId="7415"/>
    <cellStyle name="Input 2 2 3 2 7 4" xfId="7416"/>
    <cellStyle name="Input 2 2 3 2 7 4 2" xfId="7417"/>
    <cellStyle name="Input 2 2 3 2 7 4 3" xfId="7418"/>
    <cellStyle name="Input 2 2 3 2 7 5" xfId="7419"/>
    <cellStyle name="Input 2 2 3 2 7 5 2" xfId="7420"/>
    <cellStyle name="Input 2 2 3 2 7 5 3" xfId="7421"/>
    <cellStyle name="Input 2 2 3 2 7 6" xfId="7422"/>
    <cellStyle name="Input 2 2 3 2 7 6 2" xfId="7423"/>
    <cellStyle name="Input 2 2 3 2 7 6 3" xfId="7424"/>
    <cellStyle name="Input 2 2 3 2 7 7" xfId="7425"/>
    <cellStyle name="Input 2 2 3 2 7 8" xfId="7426"/>
    <cellStyle name="Input 2 2 3 2 7 9" xfId="7427"/>
    <cellStyle name="Input 2 2 3 2 8" xfId="7428"/>
    <cellStyle name="Input 2 2 3 2 8 2" xfId="7429"/>
    <cellStyle name="Input 2 2 3 2 8 2 2" xfId="7430"/>
    <cellStyle name="Input 2 2 3 2 8 2 3" xfId="7431"/>
    <cellStyle name="Input 2 2 3 2 8 3" xfId="7432"/>
    <cellStyle name="Input 2 2 3 2 8 3 2" xfId="7433"/>
    <cellStyle name="Input 2 2 3 2 8 3 3" xfId="7434"/>
    <cellStyle name="Input 2 2 3 2 8 4" xfId="7435"/>
    <cellStyle name="Input 2 2 3 2 8 4 2" xfId="7436"/>
    <cellStyle name="Input 2 2 3 2 8 4 3" xfId="7437"/>
    <cellStyle name="Input 2 2 3 2 8 5" xfId="7438"/>
    <cellStyle name="Input 2 2 3 2 8 5 2" xfId="7439"/>
    <cellStyle name="Input 2 2 3 2 8 5 3" xfId="7440"/>
    <cellStyle name="Input 2 2 3 2 8 6" xfId="7441"/>
    <cellStyle name="Input 2 2 3 2 8 6 2" xfId="7442"/>
    <cellStyle name="Input 2 2 3 2 8 6 3" xfId="7443"/>
    <cellStyle name="Input 2 2 3 2 8 7" xfId="7444"/>
    <cellStyle name="Input 2 2 3 2 8 8" xfId="7445"/>
    <cellStyle name="Input 2 2 3 2 8 9" xfId="7446"/>
    <cellStyle name="Input 2 2 3 2 9" xfId="7447"/>
    <cellStyle name="Input 2 2 3 2 9 2" xfId="7448"/>
    <cellStyle name="Input 2 2 3 2 9 2 2" xfId="7449"/>
    <cellStyle name="Input 2 2 3 2 9 2 3" xfId="7450"/>
    <cellStyle name="Input 2 2 3 2 9 3" xfId="7451"/>
    <cellStyle name="Input 2 2 3 2 9 3 2" xfId="7452"/>
    <cellStyle name="Input 2 2 3 2 9 3 3" xfId="7453"/>
    <cellStyle name="Input 2 2 3 2 9 4" xfId="7454"/>
    <cellStyle name="Input 2 2 3 2 9 4 2" xfId="7455"/>
    <cellStyle name="Input 2 2 3 2 9 4 3" xfId="7456"/>
    <cellStyle name="Input 2 2 3 2 9 5" xfId="7457"/>
    <cellStyle name="Input 2 2 3 2 9 5 2" xfId="7458"/>
    <cellStyle name="Input 2 2 3 2 9 5 3" xfId="7459"/>
    <cellStyle name="Input 2 2 3 2 9 6" xfId="7460"/>
    <cellStyle name="Input 2 2 3 2 9 6 2" xfId="7461"/>
    <cellStyle name="Input 2 2 3 2 9 6 3" xfId="7462"/>
    <cellStyle name="Input 2 2 3 2 9 7" xfId="7463"/>
    <cellStyle name="Input 2 2 3 2 9 8" xfId="7464"/>
    <cellStyle name="Input 2 2 3 3" xfId="7465"/>
    <cellStyle name="Input 2 2 3 3 10" xfId="7466"/>
    <cellStyle name="Input 2 2 3 3 11" xfId="7467"/>
    <cellStyle name="Input 2 2 3 3 2" xfId="7468"/>
    <cellStyle name="Input 2 2 3 3 2 2" xfId="7469"/>
    <cellStyle name="Input 2 2 3 3 2 3" xfId="7470"/>
    <cellStyle name="Input 2 2 3 3 2 4" xfId="7471"/>
    <cellStyle name="Input 2 2 3 3 3" xfId="7472"/>
    <cellStyle name="Input 2 2 3 3 3 2" xfId="7473"/>
    <cellStyle name="Input 2 2 3 3 3 3" xfId="7474"/>
    <cellStyle name="Input 2 2 3 3 3 4" xfId="7475"/>
    <cellStyle name="Input 2 2 3 3 4" xfId="7476"/>
    <cellStyle name="Input 2 2 3 3 4 2" xfId="7477"/>
    <cellStyle name="Input 2 2 3 3 4 3" xfId="7478"/>
    <cellStyle name="Input 2 2 3 3 4 4" xfId="7479"/>
    <cellStyle name="Input 2 2 3 3 5" xfId="7480"/>
    <cellStyle name="Input 2 2 3 3 5 2" xfId="7481"/>
    <cellStyle name="Input 2 2 3 3 5 3" xfId="7482"/>
    <cellStyle name="Input 2 2 3 3 5 4" xfId="7483"/>
    <cellStyle name="Input 2 2 3 3 6" xfId="7484"/>
    <cellStyle name="Input 2 2 3 3 6 2" xfId="7485"/>
    <cellStyle name="Input 2 2 3 3 6 3" xfId="7486"/>
    <cellStyle name="Input 2 2 3 3 6 4" xfId="7487"/>
    <cellStyle name="Input 2 2 3 3 7" xfId="7488"/>
    <cellStyle name="Input 2 2 3 3 8" xfId="7489"/>
    <cellStyle name="Input 2 2 3 3 9" xfId="7490"/>
    <cellStyle name="Input 2 2 3 4" xfId="7491"/>
    <cellStyle name="Input 2 2 3 4 10" xfId="7492"/>
    <cellStyle name="Input 2 2 3 4 2" xfId="7493"/>
    <cellStyle name="Input 2 2 3 4 2 2" xfId="7494"/>
    <cellStyle name="Input 2 2 3 4 2 3" xfId="7495"/>
    <cellStyle name="Input 2 2 3 4 2 4" xfId="7496"/>
    <cellStyle name="Input 2 2 3 4 3" xfId="7497"/>
    <cellStyle name="Input 2 2 3 4 3 2" xfId="7498"/>
    <cellStyle name="Input 2 2 3 4 3 3" xfId="7499"/>
    <cellStyle name="Input 2 2 3 4 3 4" xfId="7500"/>
    <cellStyle name="Input 2 2 3 4 4" xfId="7501"/>
    <cellStyle name="Input 2 2 3 4 4 2" xfId="7502"/>
    <cellStyle name="Input 2 2 3 4 4 3" xfId="7503"/>
    <cellStyle name="Input 2 2 3 4 4 4" xfId="7504"/>
    <cellStyle name="Input 2 2 3 4 5" xfId="7505"/>
    <cellStyle name="Input 2 2 3 4 5 2" xfId="7506"/>
    <cellStyle name="Input 2 2 3 4 5 3" xfId="7507"/>
    <cellStyle name="Input 2 2 3 4 5 4" xfId="7508"/>
    <cellStyle name="Input 2 2 3 4 6" xfId="7509"/>
    <cellStyle name="Input 2 2 3 4 6 2" xfId="7510"/>
    <cellStyle name="Input 2 2 3 4 6 3" xfId="7511"/>
    <cellStyle name="Input 2 2 3 4 6 4" xfId="7512"/>
    <cellStyle name="Input 2 2 3 4 7" xfId="7513"/>
    <cellStyle name="Input 2 2 3 4 8" xfId="7514"/>
    <cellStyle name="Input 2 2 3 4 9" xfId="7515"/>
    <cellStyle name="Input 2 2 3 5" xfId="7516"/>
    <cellStyle name="Input 2 2 3 5 2" xfId="7517"/>
    <cellStyle name="Input 2 2 3 5 2 2" xfId="7518"/>
    <cellStyle name="Input 2 2 3 5 2 3" xfId="7519"/>
    <cellStyle name="Input 2 2 3 5 3" xfId="7520"/>
    <cellStyle name="Input 2 2 3 5 3 2" xfId="7521"/>
    <cellStyle name="Input 2 2 3 5 3 3" xfId="7522"/>
    <cellStyle name="Input 2 2 3 5 4" xfId="7523"/>
    <cellStyle name="Input 2 2 3 5 4 2" xfId="7524"/>
    <cellStyle name="Input 2 2 3 5 4 3" xfId="7525"/>
    <cellStyle name="Input 2 2 3 5 5" xfId="7526"/>
    <cellStyle name="Input 2 2 3 5 5 2" xfId="7527"/>
    <cellStyle name="Input 2 2 3 5 5 3" xfId="7528"/>
    <cellStyle name="Input 2 2 3 5 6" xfId="7529"/>
    <cellStyle name="Input 2 2 3 5 6 2" xfId="7530"/>
    <cellStyle name="Input 2 2 3 5 6 3" xfId="7531"/>
    <cellStyle name="Input 2 2 3 5 7" xfId="7532"/>
    <cellStyle name="Input 2 2 3 5 8" xfId="7533"/>
    <cellStyle name="Input 2 2 3 5 9" xfId="7534"/>
    <cellStyle name="Input 2 2 3 6" xfId="7535"/>
    <cellStyle name="Input 2 2 3 6 2" xfId="7536"/>
    <cellStyle name="Input 2 2 3 6 2 2" xfId="7537"/>
    <cellStyle name="Input 2 2 3 6 2 3" xfId="7538"/>
    <cellStyle name="Input 2 2 3 6 3" xfId="7539"/>
    <cellStyle name="Input 2 2 3 6 3 2" xfId="7540"/>
    <cellStyle name="Input 2 2 3 6 3 3" xfId="7541"/>
    <cellStyle name="Input 2 2 3 6 4" xfId="7542"/>
    <cellStyle name="Input 2 2 3 6 4 2" xfId="7543"/>
    <cellStyle name="Input 2 2 3 6 4 3" xfId="7544"/>
    <cellStyle name="Input 2 2 3 6 5" xfId="7545"/>
    <cellStyle name="Input 2 2 3 6 5 2" xfId="7546"/>
    <cellStyle name="Input 2 2 3 6 5 3" xfId="7547"/>
    <cellStyle name="Input 2 2 3 6 6" xfId="7548"/>
    <cellStyle name="Input 2 2 3 6 6 2" xfId="7549"/>
    <cellStyle name="Input 2 2 3 6 6 3" xfId="7550"/>
    <cellStyle name="Input 2 2 3 6 7" xfId="7551"/>
    <cellStyle name="Input 2 2 3 6 8" xfId="7552"/>
    <cellStyle name="Input 2 2 3 6 9" xfId="7553"/>
    <cellStyle name="Input 2 2 3 7" xfId="7554"/>
    <cellStyle name="Input 2 2 3 7 2" xfId="7555"/>
    <cellStyle name="Input 2 2 3 7 2 2" xfId="7556"/>
    <cellStyle name="Input 2 2 3 7 2 3" xfId="7557"/>
    <cellStyle name="Input 2 2 3 7 3" xfId="7558"/>
    <cellStyle name="Input 2 2 3 7 3 2" xfId="7559"/>
    <cellStyle name="Input 2 2 3 7 3 3" xfId="7560"/>
    <cellStyle name="Input 2 2 3 7 4" xfId="7561"/>
    <cellStyle name="Input 2 2 3 7 4 2" xfId="7562"/>
    <cellStyle name="Input 2 2 3 7 4 3" xfId="7563"/>
    <cellStyle name="Input 2 2 3 7 5" xfId="7564"/>
    <cellStyle name="Input 2 2 3 7 5 2" xfId="7565"/>
    <cellStyle name="Input 2 2 3 7 5 3" xfId="7566"/>
    <cellStyle name="Input 2 2 3 7 6" xfId="7567"/>
    <cellStyle name="Input 2 2 3 7 6 2" xfId="7568"/>
    <cellStyle name="Input 2 2 3 7 6 3" xfId="7569"/>
    <cellStyle name="Input 2 2 3 7 7" xfId="7570"/>
    <cellStyle name="Input 2 2 3 7 8" xfId="7571"/>
    <cellStyle name="Input 2 2 3 7 9" xfId="7572"/>
    <cellStyle name="Input 2 2 3 8" xfId="7573"/>
    <cellStyle name="Input 2 2 3 8 2" xfId="7574"/>
    <cellStyle name="Input 2 2 3 8 2 2" xfId="7575"/>
    <cellStyle name="Input 2 2 3 8 2 3" xfId="7576"/>
    <cellStyle name="Input 2 2 3 8 3" xfId="7577"/>
    <cellStyle name="Input 2 2 3 8 3 2" xfId="7578"/>
    <cellStyle name="Input 2 2 3 8 3 3" xfId="7579"/>
    <cellStyle name="Input 2 2 3 8 4" xfId="7580"/>
    <cellStyle name="Input 2 2 3 8 4 2" xfId="7581"/>
    <cellStyle name="Input 2 2 3 8 4 3" xfId="7582"/>
    <cellStyle name="Input 2 2 3 8 5" xfId="7583"/>
    <cellStyle name="Input 2 2 3 8 5 2" xfId="7584"/>
    <cellStyle name="Input 2 2 3 8 5 3" xfId="7585"/>
    <cellStyle name="Input 2 2 3 8 6" xfId="7586"/>
    <cellStyle name="Input 2 2 3 8 6 2" xfId="7587"/>
    <cellStyle name="Input 2 2 3 8 6 3" xfId="7588"/>
    <cellStyle name="Input 2 2 3 8 7" xfId="7589"/>
    <cellStyle name="Input 2 2 3 8 8" xfId="7590"/>
    <cellStyle name="Input 2 2 3 8 9" xfId="7591"/>
    <cellStyle name="Input 2 2 3 9" xfId="7592"/>
    <cellStyle name="Input 2 2 3 9 2" xfId="7593"/>
    <cellStyle name="Input 2 2 3 9 2 2" xfId="7594"/>
    <cellStyle name="Input 2 2 3 9 2 3" xfId="7595"/>
    <cellStyle name="Input 2 2 3 9 3" xfId="7596"/>
    <cellStyle name="Input 2 2 3 9 3 2" xfId="7597"/>
    <cellStyle name="Input 2 2 3 9 3 3" xfId="7598"/>
    <cellStyle name="Input 2 2 3 9 4" xfId="7599"/>
    <cellStyle name="Input 2 2 3 9 4 2" xfId="7600"/>
    <cellStyle name="Input 2 2 3 9 4 3" xfId="7601"/>
    <cellStyle name="Input 2 2 3 9 5" xfId="7602"/>
    <cellStyle name="Input 2 2 3 9 5 2" xfId="7603"/>
    <cellStyle name="Input 2 2 3 9 5 3" xfId="7604"/>
    <cellStyle name="Input 2 2 3 9 6" xfId="7605"/>
    <cellStyle name="Input 2 2 3 9 6 2" xfId="7606"/>
    <cellStyle name="Input 2 2 3 9 6 3" xfId="7607"/>
    <cellStyle name="Input 2 2 3 9 7" xfId="7608"/>
    <cellStyle name="Input 2 2 3 9 8" xfId="7609"/>
    <cellStyle name="Input 2 2 3 9 9" xfId="7610"/>
    <cellStyle name="Input 2 2 4" xfId="7611"/>
    <cellStyle name="Input 2 2 4 10" xfId="7612"/>
    <cellStyle name="Input 2 2 4 10 2" xfId="7613"/>
    <cellStyle name="Input 2 2 4 10 2 2" xfId="7614"/>
    <cellStyle name="Input 2 2 4 10 2 3" xfId="7615"/>
    <cellStyle name="Input 2 2 4 10 3" xfId="7616"/>
    <cellStyle name="Input 2 2 4 10 3 2" xfId="7617"/>
    <cellStyle name="Input 2 2 4 10 3 3" xfId="7618"/>
    <cellStyle name="Input 2 2 4 10 4" xfId="7619"/>
    <cellStyle name="Input 2 2 4 10 4 2" xfId="7620"/>
    <cellStyle name="Input 2 2 4 10 4 3" xfId="7621"/>
    <cellStyle name="Input 2 2 4 10 5" xfId="7622"/>
    <cellStyle name="Input 2 2 4 10 5 2" xfId="7623"/>
    <cellStyle name="Input 2 2 4 10 5 3" xfId="7624"/>
    <cellStyle name="Input 2 2 4 10 6" xfId="7625"/>
    <cellStyle name="Input 2 2 4 10 6 2" xfId="7626"/>
    <cellStyle name="Input 2 2 4 10 6 3" xfId="7627"/>
    <cellStyle name="Input 2 2 4 10 7" xfId="7628"/>
    <cellStyle name="Input 2 2 4 10 8" xfId="7629"/>
    <cellStyle name="Input 2 2 4 11" xfId="7630"/>
    <cellStyle name="Input 2 2 4 11 2" xfId="7631"/>
    <cellStyle name="Input 2 2 4 11 2 2" xfId="7632"/>
    <cellStyle name="Input 2 2 4 11 2 3" xfId="7633"/>
    <cellStyle name="Input 2 2 4 11 3" xfId="7634"/>
    <cellStyle name="Input 2 2 4 11 3 2" xfId="7635"/>
    <cellStyle name="Input 2 2 4 11 3 3" xfId="7636"/>
    <cellStyle name="Input 2 2 4 11 4" xfId="7637"/>
    <cellStyle name="Input 2 2 4 11 4 2" xfId="7638"/>
    <cellStyle name="Input 2 2 4 11 4 3" xfId="7639"/>
    <cellStyle name="Input 2 2 4 11 5" xfId="7640"/>
    <cellStyle name="Input 2 2 4 11 5 2" xfId="7641"/>
    <cellStyle name="Input 2 2 4 11 5 3" xfId="7642"/>
    <cellStyle name="Input 2 2 4 11 6" xfId="7643"/>
    <cellStyle name="Input 2 2 4 11 6 2" xfId="7644"/>
    <cellStyle name="Input 2 2 4 11 6 3" xfId="7645"/>
    <cellStyle name="Input 2 2 4 11 7" xfId="7646"/>
    <cellStyle name="Input 2 2 4 11 8" xfId="7647"/>
    <cellStyle name="Input 2 2 4 12" xfId="7648"/>
    <cellStyle name="Input 2 2 4 12 2" xfId="7649"/>
    <cellStyle name="Input 2 2 4 12 2 2" xfId="7650"/>
    <cellStyle name="Input 2 2 4 12 2 3" xfId="7651"/>
    <cellStyle name="Input 2 2 4 12 3" xfId="7652"/>
    <cellStyle name="Input 2 2 4 12 3 2" xfId="7653"/>
    <cellStyle name="Input 2 2 4 12 3 3" xfId="7654"/>
    <cellStyle name="Input 2 2 4 12 4" xfId="7655"/>
    <cellStyle name="Input 2 2 4 12 4 2" xfId="7656"/>
    <cellStyle name="Input 2 2 4 12 4 3" xfId="7657"/>
    <cellStyle name="Input 2 2 4 12 5" xfId="7658"/>
    <cellStyle name="Input 2 2 4 12 5 2" xfId="7659"/>
    <cellStyle name="Input 2 2 4 12 5 3" xfId="7660"/>
    <cellStyle name="Input 2 2 4 12 6" xfId="7661"/>
    <cellStyle name="Input 2 2 4 12 6 2" xfId="7662"/>
    <cellStyle name="Input 2 2 4 12 6 3" xfId="7663"/>
    <cellStyle name="Input 2 2 4 12 7" xfId="7664"/>
    <cellStyle name="Input 2 2 4 12 8" xfId="7665"/>
    <cellStyle name="Input 2 2 4 13" xfId="7666"/>
    <cellStyle name="Input 2 2 4 13 2" xfId="7667"/>
    <cellStyle name="Input 2 2 4 13 2 2" xfId="7668"/>
    <cellStyle name="Input 2 2 4 13 2 3" xfId="7669"/>
    <cellStyle name="Input 2 2 4 13 3" xfId="7670"/>
    <cellStyle name="Input 2 2 4 13 3 2" xfId="7671"/>
    <cellStyle name="Input 2 2 4 13 3 3" xfId="7672"/>
    <cellStyle name="Input 2 2 4 13 4" xfId="7673"/>
    <cellStyle name="Input 2 2 4 13 4 2" xfId="7674"/>
    <cellStyle name="Input 2 2 4 13 4 3" xfId="7675"/>
    <cellStyle name="Input 2 2 4 13 5" xfId="7676"/>
    <cellStyle name="Input 2 2 4 13 5 2" xfId="7677"/>
    <cellStyle name="Input 2 2 4 13 5 3" xfId="7678"/>
    <cellStyle name="Input 2 2 4 13 6" xfId="7679"/>
    <cellStyle name="Input 2 2 4 13 6 2" xfId="7680"/>
    <cellStyle name="Input 2 2 4 13 6 3" xfId="7681"/>
    <cellStyle name="Input 2 2 4 13 7" xfId="7682"/>
    <cellStyle name="Input 2 2 4 13 8" xfId="7683"/>
    <cellStyle name="Input 2 2 4 14" xfId="7684"/>
    <cellStyle name="Input 2 2 4 14 2" xfId="7685"/>
    <cellStyle name="Input 2 2 4 14 2 2" xfId="7686"/>
    <cellStyle name="Input 2 2 4 14 2 3" xfId="7687"/>
    <cellStyle name="Input 2 2 4 14 3" xfId="7688"/>
    <cellStyle name="Input 2 2 4 14 3 2" xfId="7689"/>
    <cellStyle name="Input 2 2 4 14 3 3" xfId="7690"/>
    <cellStyle name="Input 2 2 4 14 4" xfId="7691"/>
    <cellStyle name="Input 2 2 4 14 4 2" xfId="7692"/>
    <cellStyle name="Input 2 2 4 14 4 3" xfId="7693"/>
    <cellStyle name="Input 2 2 4 14 5" xfId="7694"/>
    <cellStyle name="Input 2 2 4 14 5 2" xfId="7695"/>
    <cellStyle name="Input 2 2 4 14 5 3" xfId="7696"/>
    <cellStyle name="Input 2 2 4 14 6" xfId="7697"/>
    <cellStyle name="Input 2 2 4 14 6 2" xfId="7698"/>
    <cellStyle name="Input 2 2 4 14 6 3" xfId="7699"/>
    <cellStyle name="Input 2 2 4 14 7" xfId="7700"/>
    <cellStyle name="Input 2 2 4 14 8" xfId="7701"/>
    <cellStyle name="Input 2 2 4 15" xfId="7702"/>
    <cellStyle name="Input 2 2 4 15 2" xfId="7703"/>
    <cellStyle name="Input 2 2 4 15 3" xfId="7704"/>
    <cellStyle name="Input 2 2 4 16" xfId="7705"/>
    <cellStyle name="Input 2 2 4 2" xfId="7706"/>
    <cellStyle name="Input 2 2 4 2 2" xfId="7707"/>
    <cellStyle name="Input 2 2 4 2 2 2" xfId="7708"/>
    <cellStyle name="Input 2 2 4 2 2 3" xfId="7709"/>
    <cellStyle name="Input 2 2 4 2 3" xfId="7710"/>
    <cellStyle name="Input 2 2 4 2 3 2" xfId="7711"/>
    <cellStyle name="Input 2 2 4 2 3 3" xfId="7712"/>
    <cellStyle name="Input 2 2 4 2 4" xfId="7713"/>
    <cellStyle name="Input 2 2 4 2 4 2" xfId="7714"/>
    <cellStyle name="Input 2 2 4 2 4 3" xfId="7715"/>
    <cellStyle name="Input 2 2 4 2 5" xfId="7716"/>
    <cellStyle name="Input 2 2 4 2 5 2" xfId="7717"/>
    <cellStyle name="Input 2 2 4 2 5 3" xfId="7718"/>
    <cellStyle name="Input 2 2 4 2 6" xfId="7719"/>
    <cellStyle name="Input 2 2 4 2 6 2" xfId="7720"/>
    <cellStyle name="Input 2 2 4 2 6 3" xfId="7721"/>
    <cellStyle name="Input 2 2 4 2 7" xfId="7722"/>
    <cellStyle name="Input 2 2 4 2 8" xfId="7723"/>
    <cellStyle name="Input 2 2 4 2 9" xfId="7724"/>
    <cellStyle name="Input 2 2 4 3" xfId="7725"/>
    <cellStyle name="Input 2 2 4 3 2" xfId="7726"/>
    <cellStyle name="Input 2 2 4 3 2 2" xfId="7727"/>
    <cellStyle name="Input 2 2 4 3 2 3" xfId="7728"/>
    <cellStyle name="Input 2 2 4 3 3" xfId="7729"/>
    <cellStyle name="Input 2 2 4 3 3 2" xfId="7730"/>
    <cellStyle name="Input 2 2 4 3 3 3" xfId="7731"/>
    <cellStyle name="Input 2 2 4 3 4" xfId="7732"/>
    <cellStyle name="Input 2 2 4 3 4 2" xfId="7733"/>
    <cellStyle name="Input 2 2 4 3 4 3" xfId="7734"/>
    <cellStyle name="Input 2 2 4 3 5" xfId="7735"/>
    <cellStyle name="Input 2 2 4 3 5 2" xfId="7736"/>
    <cellStyle name="Input 2 2 4 3 5 3" xfId="7737"/>
    <cellStyle name="Input 2 2 4 3 6" xfId="7738"/>
    <cellStyle name="Input 2 2 4 3 6 2" xfId="7739"/>
    <cellStyle name="Input 2 2 4 3 6 3" xfId="7740"/>
    <cellStyle name="Input 2 2 4 3 7" xfId="7741"/>
    <cellStyle name="Input 2 2 4 3 8" xfId="7742"/>
    <cellStyle name="Input 2 2 4 3 9" xfId="7743"/>
    <cellStyle name="Input 2 2 4 4" xfId="7744"/>
    <cellStyle name="Input 2 2 4 4 2" xfId="7745"/>
    <cellStyle name="Input 2 2 4 4 2 2" xfId="7746"/>
    <cellStyle name="Input 2 2 4 4 2 3" xfId="7747"/>
    <cellStyle name="Input 2 2 4 4 3" xfId="7748"/>
    <cellStyle name="Input 2 2 4 4 3 2" xfId="7749"/>
    <cellStyle name="Input 2 2 4 4 3 3" xfId="7750"/>
    <cellStyle name="Input 2 2 4 4 4" xfId="7751"/>
    <cellStyle name="Input 2 2 4 4 4 2" xfId="7752"/>
    <cellStyle name="Input 2 2 4 4 4 3" xfId="7753"/>
    <cellStyle name="Input 2 2 4 4 5" xfId="7754"/>
    <cellStyle name="Input 2 2 4 4 5 2" xfId="7755"/>
    <cellStyle name="Input 2 2 4 4 5 3" xfId="7756"/>
    <cellStyle name="Input 2 2 4 4 6" xfId="7757"/>
    <cellStyle name="Input 2 2 4 4 6 2" xfId="7758"/>
    <cellStyle name="Input 2 2 4 4 6 3" xfId="7759"/>
    <cellStyle name="Input 2 2 4 4 7" xfId="7760"/>
    <cellStyle name="Input 2 2 4 4 8" xfId="7761"/>
    <cellStyle name="Input 2 2 4 4 9" xfId="7762"/>
    <cellStyle name="Input 2 2 4 5" xfId="7763"/>
    <cellStyle name="Input 2 2 4 5 2" xfId="7764"/>
    <cellStyle name="Input 2 2 4 5 2 2" xfId="7765"/>
    <cellStyle name="Input 2 2 4 5 2 3" xfId="7766"/>
    <cellStyle name="Input 2 2 4 5 3" xfId="7767"/>
    <cellStyle name="Input 2 2 4 5 3 2" xfId="7768"/>
    <cellStyle name="Input 2 2 4 5 3 3" xfId="7769"/>
    <cellStyle name="Input 2 2 4 5 4" xfId="7770"/>
    <cellStyle name="Input 2 2 4 5 4 2" xfId="7771"/>
    <cellStyle name="Input 2 2 4 5 4 3" xfId="7772"/>
    <cellStyle name="Input 2 2 4 5 5" xfId="7773"/>
    <cellStyle name="Input 2 2 4 5 5 2" xfId="7774"/>
    <cellStyle name="Input 2 2 4 5 5 3" xfId="7775"/>
    <cellStyle name="Input 2 2 4 5 6" xfId="7776"/>
    <cellStyle name="Input 2 2 4 5 6 2" xfId="7777"/>
    <cellStyle name="Input 2 2 4 5 6 3" xfId="7778"/>
    <cellStyle name="Input 2 2 4 5 7" xfId="7779"/>
    <cellStyle name="Input 2 2 4 5 8" xfId="7780"/>
    <cellStyle name="Input 2 2 4 5 9" xfId="7781"/>
    <cellStyle name="Input 2 2 4 6" xfId="7782"/>
    <cellStyle name="Input 2 2 4 6 2" xfId="7783"/>
    <cellStyle name="Input 2 2 4 6 2 2" xfId="7784"/>
    <cellStyle name="Input 2 2 4 6 2 3" xfId="7785"/>
    <cellStyle name="Input 2 2 4 6 3" xfId="7786"/>
    <cellStyle name="Input 2 2 4 6 3 2" xfId="7787"/>
    <cellStyle name="Input 2 2 4 6 3 3" xfId="7788"/>
    <cellStyle name="Input 2 2 4 6 4" xfId="7789"/>
    <cellStyle name="Input 2 2 4 6 4 2" xfId="7790"/>
    <cellStyle name="Input 2 2 4 6 4 3" xfId="7791"/>
    <cellStyle name="Input 2 2 4 6 5" xfId="7792"/>
    <cellStyle name="Input 2 2 4 6 5 2" xfId="7793"/>
    <cellStyle name="Input 2 2 4 6 5 3" xfId="7794"/>
    <cellStyle name="Input 2 2 4 6 6" xfId="7795"/>
    <cellStyle name="Input 2 2 4 6 6 2" xfId="7796"/>
    <cellStyle name="Input 2 2 4 6 6 3" xfId="7797"/>
    <cellStyle name="Input 2 2 4 6 7" xfId="7798"/>
    <cellStyle name="Input 2 2 4 6 8" xfId="7799"/>
    <cellStyle name="Input 2 2 4 6 9" xfId="7800"/>
    <cellStyle name="Input 2 2 4 7" xfId="7801"/>
    <cellStyle name="Input 2 2 4 7 2" xfId="7802"/>
    <cellStyle name="Input 2 2 4 7 2 2" xfId="7803"/>
    <cellStyle name="Input 2 2 4 7 2 3" xfId="7804"/>
    <cellStyle name="Input 2 2 4 7 3" xfId="7805"/>
    <cellStyle name="Input 2 2 4 7 3 2" xfId="7806"/>
    <cellStyle name="Input 2 2 4 7 3 3" xfId="7807"/>
    <cellStyle name="Input 2 2 4 7 4" xfId="7808"/>
    <cellStyle name="Input 2 2 4 7 4 2" xfId="7809"/>
    <cellStyle name="Input 2 2 4 7 4 3" xfId="7810"/>
    <cellStyle name="Input 2 2 4 7 5" xfId="7811"/>
    <cellStyle name="Input 2 2 4 7 5 2" xfId="7812"/>
    <cellStyle name="Input 2 2 4 7 5 3" xfId="7813"/>
    <cellStyle name="Input 2 2 4 7 6" xfId="7814"/>
    <cellStyle name="Input 2 2 4 7 6 2" xfId="7815"/>
    <cellStyle name="Input 2 2 4 7 6 3" xfId="7816"/>
    <cellStyle name="Input 2 2 4 7 7" xfId="7817"/>
    <cellStyle name="Input 2 2 4 7 8" xfId="7818"/>
    <cellStyle name="Input 2 2 4 7 9" xfId="7819"/>
    <cellStyle name="Input 2 2 4 8" xfId="7820"/>
    <cellStyle name="Input 2 2 4 8 2" xfId="7821"/>
    <cellStyle name="Input 2 2 4 8 2 2" xfId="7822"/>
    <cellStyle name="Input 2 2 4 8 2 3" xfId="7823"/>
    <cellStyle name="Input 2 2 4 8 3" xfId="7824"/>
    <cellStyle name="Input 2 2 4 8 3 2" xfId="7825"/>
    <cellStyle name="Input 2 2 4 8 3 3" xfId="7826"/>
    <cellStyle name="Input 2 2 4 8 4" xfId="7827"/>
    <cellStyle name="Input 2 2 4 8 4 2" xfId="7828"/>
    <cellStyle name="Input 2 2 4 8 4 3" xfId="7829"/>
    <cellStyle name="Input 2 2 4 8 5" xfId="7830"/>
    <cellStyle name="Input 2 2 4 8 5 2" xfId="7831"/>
    <cellStyle name="Input 2 2 4 8 5 3" xfId="7832"/>
    <cellStyle name="Input 2 2 4 8 6" xfId="7833"/>
    <cellStyle name="Input 2 2 4 8 6 2" xfId="7834"/>
    <cellStyle name="Input 2 2 4 8 6 3" xfId="7835"/>
    <cellStyle name="Input 2 2 4 8 7" xfId="7836"/>
    <cellStyle name="Input 2 2 4 8 8" xfId="7837"/>
    <cellStyle name="Input 2 2 4 8 9" xfId="7838"/>
    <cellStyle name="Input 2 2 4 9" xfId="7839"/>
    <cellStyle name="Input 2 2 4 9 2" xfId="7840"/>
    <cellStyle name="Input 2 2 4 9 2 2" xfId="7841"/>
    <cellStyle name="Input 2 2 4 9 2 3" xfId="7842"/>
    <cellStyle name="Input 2 2 4 9 3" xfId="7843"/>
    <cellStyle name="Input 2 2 4 9 3 2" xfId="7844"/>
    <cellStyle name="Input 2 2 4 9 3 3" xfId="7845"/>
    <cellStyle name="Input 2 2 4 9 4" xfId="7846"/>
    <cellStyle name="Input 2 2 4 9 4 2" xfId="7847"/>
    <cellStyle name="Input 2 2 4 9 4 3" xfId="7848"/>
    <cellStyle name="Input 2 2 4 9 5" xfId="7849"/>
    <cellStyle name="Input 2 2 4 9 5 2" xfId="7850"/>
    <cellStyle name="Input 2 2 4 9 5 3" xfId="7851"/>
    <cellStyle name="Input 2 2 4 9 6" xfId="7852"/>
    <cellStyle name="Input 2 2 4 9 6 2" xfId="7853"/>
    <cellStyle name="Input 2 2 4 9 6 3" xfId="7854"/>
    <cellStyle name="Input 2 2 4 9 7" xfId="7855"/>
    <cellStyle name="Input 2 2 4 9 8" xfId="7856"/>
    <cellStyle name="Input 2 2 5" xfId="7857"/>
    <cellStyle name="Input 2 2 5 10" xfId="7858"/>
    <cellStyle name="Input 2 2 5 11" xfId="7859"/>
    <cellStyle name="Input 2 2 5 2" xfId="7860"/>
    <cellStyle name="Input 2 2 5 2 2" xfId="7861"/>
    <cellStyle name="Input 2 2 5 2 3" xfId="7862"/>
    <cellStyle name="Input 2 2 5 2 4" xfId="7863"/>
    <cellStyle name="Input 2 2 5 3" xfId="7864"/>
    <cellStyle name="Input 2 2 5 3 2" xfId="7865"/>
    <cellStyle name="Input 2 2 5 3 3" xfId="7866"/>
    <cellStyle name="Input 2 2 5 3 4" xfId="7867"/>
    <cellStyle name="Input 2 2 5 4" xfId="7868"/>
    <cellStyle name="Input 2 2 5 4 2" xfId="7869"/>
    <cellStyle name="Input 2 2 5 4 3" xfId="7870"/>
    <cellStyle name="Input 2 2 5 4 4" xfId="7871"/>
    <cellStyle name="Input 2 2 5 5" xfId="7872"/>
    <cellStyle name="Input 2 2 5 5 2" xfId="7873"/>
    <cellStyle name="Input 2 2 5 5 3" xfId="7874"/>
    <cellStyle name="Input 2 2 5 5 4" xfId="7875"/>
    <cellStyle name="Input 2 2 5 6" xfId="7876"/>
    <cellStyle name="Input 2 2 5 6 2" xfId="7877"/>
    <cellStyle name="Input 2 2 5 6 3" xfId="7878"/>
    <cellStyle name="Input 2 2 5 6 4" xfId="7879"/>
    <cellStyle name="Input 2 2 5 7" xfId="7880"/>
    <cellStyle name="Input 2 2 5 8" xfId="7881"/>
    <cellStyle name="Input 2 2 5 9" xfId="7882"/>
    <cellStyle name="Input 2 2 6" xfId="7883"/>
    <cellStyle name="Input 2 2 6 10" xfId="7884"/>
    <cellStyle name="Input 2 2 6 2" xfId="7885"/>
    <cellStyle name="Input 2 2 6 2 2" xfId="7886"/>
    <cellStyle name="Input 2 2 6 2 3" xfId="7887"/>
    <cellStyle name="Input 2 2 6 2 4" xfId="7888"/>
    <cellStyle name="Input 2 2 6 3" xfId="7889"/>
    <cellStyle name="Input 2 2 6 3 2" xfId="7890"/>
    <cellStyle name="Input 2 2 6 3 3" xfId="7891"/>
    <cellStyle name="Input 2 2 6 3 4" xfId="7892"/>
    <cellStyle name="Input 2 2 6 4" xfId="7893"/>
    <cellStyle name="Input 2 2 6 4 2" xfId="7894"/>
    <cellStyle name="Input 2 2 6 4 3" xfId="7895"/>
    <cellStyle name="Input 2 2 6 4 4" xfId="7896"/>
    <cellStyle name="Input 2 2 6 5" xfId="7897"/>
    <cellStyle name="Input 2 2 6 5 2" xfId="7898"/>
    <cellStyle name="Input 2 2 6 5 3" xfId="7899"/>
    <cellStyle name="Input 2 2 6 5 4" xfId="7900"/>
    <cellStyle name="Input 2 2 6 6" xfId="7901"/>
    <cellStyle name="Input 2 2 6 6 2" xfId="7902"/>
    <cellStyle name="Input 2 2 6 6 3" xfId="7903"/>
    <cellStyle name="Input 2 2 6 6 4" xfId="7904"/>
    <cellStyle name="Input 2 2 6 7" xfId="7905"/>
    <cellStyle name="Input 2 2 6 8" xfId="7906"/>
    <cellStyle name="Input 2 2 6 9" xfId="7907"/>
    <cellStyle name="Input 2 2 7" xfId="7908"/>
    <cellStyle name="Input 2 2 7 2" xfId="7909"/>
    <cellStyle name="Input 2 2 7 2 2" xfId="7910"/>
    <cellStyle name="Input 2 2 7 2 3" xfId="7911"/>
    <cellStyle name="Input 2 2 7 3" xfId="7912"/>
    <cellStyle name="Input 2 2 7 3 2" xfId="7913"/>
    <cellStyle name="Input 2 2 7 3 3" xfId="7914"/>
    <cellStyle name="Input 2 2 7 4" xfId="7915"/>
    <cellStyle name="Input 2 2 7 4 2" xfId="7916"/>
    <cellStyle name="Input 2 2 7 4 3" xfId="7917"/>
    <cellStyle name="Input 2 2 7 5" xfId="7918"/>
    <cellStyle name="Input 2 2 7 5 2" xfId="7919"/>
    <cellStyle name="Input 2 2 7 5 3" xfId="7920"/>
    <cellStyle name="Input 2 2 7 6" xfId="7921"/>
    <cellStyle name="Input 2 2 7 6 2" xfId="7922"/>
    <cellStyle name="Input 2 2 7 6 3" xfId="7923"/>
    <cellStyle name="Input 2 2 7 7" xfId="7924"/>
    <cellStyle name="Input 2 2 7 8" xfId="7925"/>
    <cellStyle name="Input 2 2 7 9" xfId="7926"/>
    <cellStyle name="Input 2 2 8" xfId="7927"/>
    <cellStyle name="Input 2 2 8 2" xfId="7928"/>
    <cellStyle name="Input 2 2 8 2 2" xfId="7929"/>
    <cellStyle name="Input 2 2 8 2 3" xfId="7930"/>
    <cellStyle name="Input 2 2 8 3" xfId="7931"/>
    <cellStyle name="Input 2 2 8 3 2" xfId="7932"/>
    <cellStyle name="Input 2 2 8 3 3" xfId="7933"/>
    <cellStyle name="Input 2 2 8 4" xfId="7934"/>
    <cellStyle name="Input 2 2 8 4 2" xfId="7935"/>
    <cellStyle name="Input 2 2 8 4 3" xfId="7936"/>
    <cellStyle name="Input 2 2 8 5" xfId="7937"/>
    <cellStyle name="Input 2 2 8 5 2" xfId="7938"/>
    <cellStyle name="Input 2 2 8 5 3" xfId="7939"/>
    <cellStyle name="Input 2 2 8 6" xfId="7940"/>
    <cellStyle name="Input 2 2 8 6 2" xfId="7941"/>
    <cellStyle name="Input 2 2 8 6 3" xfId="7942"/>
    <cellStyle name="Input 2 2 8 7" xfId="7943"/>
    <cellStyle name="Input 2 2 8 8" xfId="7944"/>
    <cellStyle name="Input 2 2 8 9" xfId="7945"/>
    <cellStyle name="Input 2 2 9" xfId="7946"/>
    <cellStyle name="Input 2 2 9 2" xfId="7947"/>
    <cellStyle name="Input 2 2 9 2 2" xfId="7948"/>
    <cellStyle name="Input 2 2 9 2 3" xfId="7949"/>
    <cellStyle name="Input 2 2 9 3" xfId="7950"/>
    <cellStyle name="Input 2 2 9 3 2" xfId="7951"/>
    <cellStyle name="Input 2 2 9 3 3" xfId="7952"/>
    <cellStyle name="Input 2 2 9 4" xfId="7953"/>
    <cellStyle name="Input 2 2 9 4 2" xfId="7954"/>
    <cellStyle name="Input 2 2 9 4 3" xfId="7955"/>
    <cellStyle name="Input 2 2 9 5" xfId="7956"/>
    <cellStyle name="Input 2 2 9 5 2" xfId="7957"/>
    <cellStyle name="Input 2 2 9 5 3" xfId="7958"/>
    <cellStyle name="Input 2 2 9 6" xfId="7959"/>
    <cellStyle name="Input 2 2 9 6 2" xfId="7960"/>
    <cellStyle name="Input 2 2 9 6 3" xfId="7961"/>
    <cellStyle name="Input 2 2 9 7" xfId="7962"/>
    <cellStyle name="Input 2 2 9 8" xfId="7963"/>
    <cellStyle name="Input 2 2 9 9" xfId="7964"/>
    <cellStyle name="Input 2 20" xfId="7965"/>
    <cellStyle name="Input 2 21" xfId="7966"/>
    <cellStyle name="Input 2 3" xfId="7967"/>
    <cellStyle name="Input 2 3 10" xfId="7968"/>
    <cellStyle name="Input 2 3 10 2" xfId="7969"/>
    <cellStyle name="Input 2 3 10 2 2" xfId="7970"/>
    <cellStyle name="Input 2 3 10 2 3" xfId="7971"/>
    <cellStyle name="Input 2 3 10 3" xfId="7972"/>
    <cellStyle name="Input 2 3 10 3 2" xfId="7973"/>
    <cellStyle name="Input 2 3 10 3 3" xfId="7974"/>
    <cellStyle name="Input 2 3 10 4" xfId="7975"/>
    <cellStyle name="Input 2 3 10 4 2" xfId="7976"/>
    <cellStyle name="Input 2 3 10 4 3" xfId="7977"/>
    <cellStyle name="Input 2 3 10 5" xfId="7978"/>
    <cellStyle name="Input 2 3 10 5 2" xfId="7979"/>
    <cellStyle name="Input 2 3 10 5 3" xfId="7980"/>
    <cellStyle name="Input 2 3 10 6" xfId="7981"/>
    <cellStyle name="Input 2 3 10 6 2" xfId="7982"/>
    <cellStyle name="Input 2 3 10 6 3" xfId="7983"/>
    <cellStyle name="Input 2 3 10 7" xfId="7984"/>
    <cellStyle name="Input 2 3 10 8" xfId="7985"/>
    <cellStyle name="Input 2 3 10 9" xfId="7986"/>
    <cellStyle name="Input 2 3 11" xfId="7987"/>
    <cellStyle name="Input 2 3 11 2" xfId="7988"/>
    <cellStyle name="Input 2 3 11 2 2" xfId="7989"/>
    <cellStyle name="Input 2 3 11 2 3" xfId="7990"/>
    <cellStyle name="Input 2 3 11 3" xfId="7991"/>
    <cellStyle name="Input 2 3 11 3 2" xfId="7992"/>
    <cellStyle name="Input 2 3 11 3 3" xfId="7993"/>
    <cellStyle name="Input 2 3 11 4" xfId="7994"/>
    <cellStyle name="Input 2 3 11 4 2" xfId="7995"/>
    <cellStyle name="Input 2 3 11 4 3" xfId="7996"/>
    <cellStyle name="Input 2 3 11 5" xfId="7997"/>
    <cellStyle name="Input 2 3 11 5 2" xfId="7998"/>
    <cellStyle name="Input 2 3 11 5 3" xfId="7999"/>
    <cellStyle name="Input 2 3 11 6" xfId="8000"/>
    <cellStyle name="Input 2 3 11 6 2" xfId="8001"/>
    <cellStyle name="Input 2 3 11 6 3" xfId="8002"/>
    <cellStyle name="Input 2 3 11 7" xfId="8003"/>
    <cellStyle name="Input 2 3 11 8" xfId="8004"/>
    <cellStyle name="Input 2 3 11 9" xfId="8005"/>
    <cellStyle name="Input 2 3 12" xfId="8006"/>
    <cellStyle name="Input 2 3 12 2" xfId="8007"/>
    <cellStyle name="Input 2 3 12 2 2" xfId="8008"/>
    <cellStyle name="Input 2 3 12 2 3" xfId="8009"/>
    <cellStyle name="Input 2 3 12 3" xfId="8010"/>
    <cellStyle name="Input 2 3 12 3 2" xfId="8011"/>
    <cellStyle name="Input 2 3 12 3 3" xfId="8012"/>
    <cellStyle name="Input 2 3 12 4" xfId="8013"/>
    <cellStyle name="Input 2 3 12 4 2" xfId="8014"/>
    <cellStyle name="Input 2 3 12 4 3" xfId="8015"/>
    <cellStyle name="Input 2 3 12 5" xfId="8016"/>
    <cellStyle name="Input 2 3 12 5 2" xfId="8017"/>
    <cellStyle name="Input 2 3 12 5 3" xfId="8018"/>
    <cellStyle name="Input 2 3 12 6" xfId="8019"/>
    <cellStyle name="Input 2 3 12 6 2" xfId="8020"/>
    <cellStyle name="Input 2 3 12 6 3" xfId="8021"/>
    <cellStyle name="Input 2 3 12 7" xfId="8022"/>
    <cellStyle name="Input 2 3 12 8" xfId="8023"/>
    <cellStyle name="Input 2 3 12 9" xfId="8024"/>
    <cellStyle name="Input 2 3 13" xfId="8025"/>
    <cellStyle name="Input 2 3 13 2" xfId="8026"/>
    <cellStyle name="Input 2 3 13 2 2" xfId="8027"/>
    <cellStyle name="Input 2 3 13 2 3" xfId="8028"/>
    <cellStyle name="Input 2 3 13 3" xfId="8029"/>
    <cellStyle name="Input 2 3 13 3 2" xfId="8030"/>
    <cellStyle name="Input 2 3 13 3 3" xfId="8031"/>
    <cellStyle name="Input 2 3 13 4" xfId="8032"/>
    <cellStyle name="Input 2 3 13 4 2" xfId="8033"/>
    <cellStyle name="Input 2 3 13 4 3" xfId="8034"/>
    <cellStyle name="Input 2 3 13 5" xfId="8035"/>
    <cellStyle name="Input 2 3 13 5 2" xfId="8036"/>
    <cellStyle name="Input 2 3 13 5 3" xfId="8037"/>
    <cellStyle name="Input 2 3 13 6" xfId="8038"/>
    <cellStyle name="Input 2 3 13 6 2" xfId="8039"/>
    <cellStyle name="Input 2 3 13 6 3" xfId="8040"/>
    <cellStyle name="Input 2 3 13 7" xfId="8041"/>
    <cellStyle name="Input 2 3 13 8" xfId="8042"/>
    <cellStyle name="Input 2 3 13 9" xfId="8043"/>
    <cellStyle name="Input 2 3 14" xfId="8044"/>
    <cellStyle name="Input 2 3 14 2" xfId="8045"/>
    <cellStyle name="Input 2 3 14 2 2" xfId="8046"/>
    <cellStyle name="Input 2 3 14 2 3" xfId="8047"/>
    <cellStyle name="Input 2 3 14 3" xfId="8048"/>
    <cellStyle name="Input 2 3 14 3 2" xfId="8049"/>
    <cellStyle name="Input 2 3 14 3 3" xfId="8050"/>
    <cellStyle name="Input 2 3 14 4" xfId="8051"/>
    <cellStyle name="Input 2 3 14 4 2" xfId="8052"/>
    <cellStyle name="Input 2 3 14 4 3" xfId="8053"/>
    <cellStyle name="Input 2 3 14 5" xfId="8054"/>
    <cellStyle name="Input 2 3 14 5 2" xfId="8055"/>
    <cellStyle name="Input 2 3 14 5 3" xfId="8056"/>
    <cellStyle name="Input 2 3 14 6" xfId="8057"/>
    <cellStyle name="Input 2 3 14 6 2" xfId="8058"/>
    <cellStyle name="Input 2 3 14 6 3" xfId="8059"/>
    <cellStyle name="Input 2 3 14 7" xfId="8060"/>
    <cellStyle name="Input 2 3 14 8" xfId="8061"/>
    <cellStyle name="Input 2 3 14 9" xfId="8062"/>
    <cellStyle name="Input 2 3 15" xfId="8063"/>
    <cellStyle name="Input 2 3 15 2" xfId="8064"/>
    <cellStyle name="Input 2 3 15 2 2" xfId="8065"/>
    <cellStyle name="Input 2 3 15 2 3" xfId="8066"/>
    <cellStyle name="Input 2 3 15 3" xfId="8067"/>
    <cellStyle name="Input 2 3 15 3 2" xfId="8068"/>
    <cellStyle name="Input 2 3 15 3 3" xfId="8069"/>
    <cellStyle name="Input 2 3 15 4" xfId="8070"/>
    <cellStyle name="Input 2 3 15 4 2" xfId="8071"/>
    <cellStyle name="Input 2 3 15 4 3" xfId="8072"/>
    <cellStyle name="Input 2 3 15 5" xfId="8073"/>
    <cellStyle name="Input 2 3 15 5 2" xfId="8074"/>
    <cellStyle name="Input 2 3 15 5 3" xfId="8075"/>
    <cellStyle name="Input 2 3 15 6" xfId="8076"/>
    <cellStyle name="Input 2 3 15 6 2" xfId="8077"/>
    <cellStyle name="Input 2 3 15 6 3" xfId="8078"/>
    <cellStyle name="Input 2 3 15 7" xfId="8079"/>
    <cellStyle name="Input 2 3 15 8" xfId="8080"/>
    <cellStyle name="Input 2 3 15 9" xfId="8081"/>
    <cellStyle name="Input 2 3 16" xfId="8082"/>
    <cellStyle name="Input 2 3 17" xfId="8083"/>
    <cellStyle name="Input 2 3 18" xfId="8084"/>
    <cellStyle name="Input 2 3 19" xfId="8085"/>
    <cellStyle name="Input 2 3 2" xfId="8086"/>
    <cellStyle name="Input 2 3 2 10" xfId="8087"/>
    <cellStyle name="Input 2 3 2 10 2" xfId="8088"/>
    <cellStyle name="Input 2 3 2 10 2 2" xfId="8089"/>
    <cellStyle name="Input 2 3 2 10 2 3" xfId="8090"/>
    <cellStyle name="Input 2 3 2 10 3" xfId="8091"/>
    <cellStyle name="Input 2 3 2 10 3 2" xfId="8092"/>
    <cellStyle name="Input 2 3 2 10 3 3" xfId="8093"/>
    <cellStyle name="Input 2 3 2 10 4" xfId="8094"/>
    <cellStyle name="Input 2 3 2 10 4 2" xfId="8095"/>
    <cellStyle name="Input 2 3 2 10 4 3" xfId="8096"/>
    <cellStyle name="Input 2 3 2 10 5" xfId="8097"/>
    <cellStyle name="Input 2 3 2 10 5 2" xfId="8098"/>
    <cellStyle name="Input 2 3 2 10 5 3" xfId="8099"/>
    <cellStyle name="Input 2 3 2 10 6" xfId="8100"/>
    <cellStyle name="Input 2 3 2 10 6 2" xfId="8101"/>
    <cellStyle name="Input 2 3 2 10 6 3" xfId="8102"/>
    <cellStyle name="Input 2 3 2 10 7" xfId="8103"/>
    <cellStyle name="Input 2 3 2 10 8" xfId="8104"/>
    <cellStyle name="Input 2 3 2 10 9" xfId="8105"/>
    <cellStyle name="Input 2 3 2 11" xfId="8106"/>
    <cellStyle name="Input 2 3 2 11 2" xfId="8107"/>
    <cellStyle name="Input 2 3 2 11 2 2" xfId="8108"/>
    <cellStyle name="Input 2 3 2 11 2 3" xfId="8109"/>
    <cellStyle name="Input 2 3 2 11 3" xfId="8110"/>
    <cellStyle name="Input 2 3 2 11 3 2" xfId="8111"/>
    <cellStyle name="Input 2 3 2 11 3 3" xfId="8112"/>
    <cellStyle name="Input 2 3 2 11 4" xfId="8113"/>
    <cellStyle name="Input 2 3 2 11 4 2" xfId="8114"/>
    <cellStyle name="Input 2 3 2 11 4 3" xfId="8115"/>
    <cellStyle name="Input 2 3 2 11 5" xfId="8116"/>
    <cellStyle name="Input 2 3 2 11 5 2" xfId="8117"/>
    <cellStyle name="Input 2 3 2 11 5 3" xfId="8118"/>
    <cellStyle name="Input 2 3 2 11 6" xfId="8119"/>
    <cellStyle name="Input 2 3 2 11 6 2" xfId="8120"/>
    <cellStyle name="Input 2 3 2 11 6 3" xfId="8121"/>
    <cellStyle name="Input 2 3 2 11 7" xfId="8122"/>
    <cellStyle name="Input 2 3 2 11 8" xfId="8123"/>
    <cellStyle name="Input 2 3 2 11 9" xfId="8124"/>
    <cellStyle name="Input 2 3 2 12" xfId="8125"/>
    <cellStyle name="Input 2 3 2 12 2" xfId="8126"/>
    <cellStyle name="Input 2 3 2 12 2 2" xfId="8127"/>
    <cellStyle name="Input 2 3 2 12 2 3" xfId="8128"/>
    <cellStyle name="Input 2 3 2 12 3" xfId="8129"/>
    <cellStyle name="Input 2 3 2 12 3 2" xfId="8130"/>
    <cellStyle name="Input 2 3 2 12 3 3" xfId="8131"/>
    <cellStyle name="Input 2 3 2 12 4" xfId="8132"/>
    <cellStyle name="Input 2 3 2 12 4 2" xfId="8133"/>
    <cellStyle name="Input 2 3 2 12 4 3" xfId="8134"/>
    <cellStyle name="Input 2 3 2 12 5" xfId="8135"/>
    <cellStyle name="Input 2 3 2 12 5 2" xfId="8136"/>
    <cellStyle name="Input 2 3 2 12 5 3" xfId="8137"/>
    <cellStyle name="Input 2 3 2 12 6" xfId="8138"/>
    <cellStyle name="Input 2 3 2 12 6 2" xfId="8139"/>
    <cellStyle name="Input 2 3 2 12 6 3" xfId="8140"/>
    <cellStyle name="Input 2 3 2 12 7" xfId="8141"/>
    <cellStyle name="Input 2 3 2 12 8" xfId="8142"/>
    <cellStyle name="Input 2 3 2 12 9" xfId="8143"/>
    <cellStyle name="Input 2 3 2 13" xfId="8144"/>
    <cellStyle name="Input 2 3 2 13 2" xfId="8145"/>
    <cellStyle name="Input 2 3 2 13 2 2" xfId="8146"/>
    <cellStyle name="Input 2 3 2 13 2 3" xfId="8147"/>
    <cellStyle name="Input 2 3 2 13 3" xfId="8148"/>
    <cellStyle name="Input 2 3 2 13 3 2" xfId="8149"/>
    <cellStyle name="Input 2 3 2 13 3 3" xfId="8150"/>
    <cellStyle name="Input 2 3 2 13 4" xfId="8151"/>
    <cellStyle name="Input 2 3 2 13 4 2" xfId="8152"/>
    <cellStyle name="Input 2 3 2 13 4 3" xfId="8153"/>
    <cellStyle name="Input 2 3 2 13 5" xfId="8154"/>
    <cellStyle name="Input 2 3 2 13 5 2" xfId="8155"/>
    <cellStyle name="Input 2 3 2 13 5 3" xfId="8156"/>
    <cellStyle name="Input 2 3 2 13 6" xfId="8157"/>
    <cellStyle name="Input 2 3 2 13 6 2" xfId="8158"/>
    <cellStyle name="Input 2 3 2 13 6 3" xfId="8159"/>
    <cellStyle name="Input 2 3 2 13 7" xfId="8160"/>
    <cellStyle name="Input 2 3 2 13 8" xfId="8161"/>
    <cellStyle name="Input 2 3 2 13 9" xfId="8162"/>
    <cellStyle name="Input 2 3 2 14" xfId="8163"/>
    <cellStyle name="Input 2 3 2 15" xfId="8164"/>
    <cellStyle name="Input 2 3 2 16" xfId="8165"/>
    <cellStyle name="Input 2 3 2 17" xfId="8166"/>
    <cellStyle name="Input 2 3 2 18" xfId="8167"/>
    <cellStyle name="Input 2 3 2 19" xfId="8168"/>
    <cellStyle name="Input 2 3 2 2" xfId="8169"/>
    <cellStyle name="Input 2 3 2 2 10" xfId="8170"/>
    <cellStyle name="Input 2 3 2 2 10 2" xfId="8171"/>
    <cellStyle name="Input 2 3 2 2 10 2 2" xfId="8172"/>
    <cellStyle name="Input 2 3 2 2 10 2 3" xfId="8173"/>
    <cellStyle name="Input 2 3 2 2 10 3" xfId="8174"/>
    <cellStyle name="Input 2 3 2 2 10 3 2" xfId="8175"/>
    <cellStyle name="Input 2 3 2 2 10 3 3" xfId="8176"/>
    <cellStyle name="Input 2 3 2 2 10 4" xfId="8177"/>
    <cellStyle name="Input 2 3 2 2 10 4 2" xfId="8178"/>
    <cellStyle name="Input 2 3 2 2 10 4 3" xfId="8179"/>
    <cellStyle name="Input 2 3 2 2 10 5" xfId="8180"/>
    <cellStyle name="Input 2 3 2 2 10 5 2" xfId="8181"/>
    <cellStyle name="Input 2 3 2 2 10 5 3" xfId="8182"/>
    <cellStyle name="Input 2 3 2 2 10 6" xfId="8183"/>
    <cellStyle name="Input 2 3 2 2 10 6 2" xfId="8184"/>
    <cellStyle name="Input 2 3 2 2 10 6 3" xfId="8185"/>
    <cellStyle name="Input 2 3 2 2 10 7" xfId="8186"/>
    <cellStyle name="Input 2 3 2 2 10 8" xfId="8187"/>
    <cellStyle name="Input 2 3 2 2 11" xfId="8188"/>
    <cellStyle name="Input 2 3 2 2 11 2" xfId="8189"/>
    <cellStyle name="Input 2 3 2 2 11 2 2" xfId="8190"/>
    <cellStyle name="Input 2 3 2 2 11 2 3" xfId="8191"/>
    <cellStyle name="Input 2 3 2 2 11 3" xfId="8192"/>
    <cellStyle name="Input 2 3 2 2 11 3 2" xfId="8193"/>
    <cellStyle name="Input 2 3 2 2 11 3 3" xfId="8194"/>
    <cellStyle name="Input 2 3 2 2 11 4" xfId="8195"/>
    <cellStyle name="Input 2 3 2 2 11 4 2" xfId="8196"/>
    <cellStyle name="Input 2 3 2 2 11 4 3" xfId="8197"/>
    <cellStyle name="Input 2 3 2 2 11 5" xfId="8198"/>
    <cellStyle name="Input 2 3 2 2 11 5 2" xfId="8199"/>
    <cellStyle name="Input 2 3 2 2 11 5 3" xfId="8200"/>
    <cellStyle name="Input 2 3 2 2 11 6" xfId="8201"/>
    <cellStyle name="Input 2 3 2 2 11 6 2" xfId="8202"/>
    <cellStyle name="Input 2 3 2 2 11 6 3" xfId="8203"/>
    <cellStyle name="Input 2 3 2 2 11 7" xfId="8204"/>
    <cellStyle name="Input 2 3 2 2 11 8" xfId="8205"/>
    <cellStyle name="Input 2 3 2 2 12" xfId="8206"/>
    <cellStyle name="Input 2 3 2 2 12 2" xfId="8207"/>
    <cellStyle name="Input 2 3 2 2 12 2 2" xfId="8208"/>
    <cellStyle name="Input 2 3 2 2 12 2 3" xfId="8209"/>
    <cellStyle name="Input 2 3 2 2 12 3" xfId="8210"/>
    <cellStyle name="Input 2 3 2 2 12 3 2" xfId="8211"/>
    <cellStyle name="Input 2 3 2 2 12 3 3" xfId="8212"/>
    <cellStyle name="Input 2 3 2 2 12 4" xfId="8213"/>
    <cellStyle name="Input 2 3 2 2 12 4 2" xfId="8214"/>
    <cellStyle name="Input 2 3 2 2 12 4 3" xfId="8215"/>
    <cellStyle name="Input 2 3 2 2 12 5" xfId="8216"/>
    <cellStyle name="Input 2 3 2 2 12 5 2" xfId="8217"/>
    <cellStyle name="Input 2 3 2 2 12 5 3" xfId="8218"/>
    <cellStyle name="Input 2 3 2 2 12 6" xfId="8219"/>
    <cellStyle name="Input 2 3 2 2 12 6 2" xfId="8220"/>
    <cellStyle name="Input 2 3 2 2 12 6 3" xfId="8221"/>
    <cellStyle name="Input 2 3 2 2 12 7" xfId="8222"/>
    <cellStyle name="Input 2 3 2 2 12 8" xfId="8223"/>
    <cellStyle name="Input 2 3 2 2 13" xfId="8224"/>
    <cellStyle name="Input 2 3 2 2 13 2" xfId="8225"/>
    <cellStyle name="Input 2 3 2 2 13 2 2" xfId="8226"/>
    <cellStyle name="Input 2 3 2 2 13 2 3" xfId="8227"/>
    <cellStyle name="Input 2 3 2 2 13 3" xfId="8228"/>
    <cellStyle name="Input 2 3 2 2 13 3 2" xfId="8229"/>
    <cellStyle name="Input 2 3 2 2 13 3 3" xfId="8230"/>
    <cellStyle name="Input 2 3 2 2 13 4" xfId="8231"/>
    <cellStyle name="Input 2 3 2 2 13 4 2" xfId="8232"/>
    <cellStyle name="Input 2 3 2 2 13 4 3" xfId="8233"/>
    <cellStyle name="Input 2 3 2 2 13 5" xfId="8234"/>
    <cellStyle name="Input 2 3 2 2 13 5 2" xfId="8235"/>
    <cellStyle name="Input 2 3 2 2 13 5 3" xfId="8236"/>
    <cellStyle name="Input 2 3 2 2 13 6" xfId="8237"/>
    <cellStyle name="Input 2 3 2 2 13 6 2" xfId="8238"/>
    <cellStyle name="Input 2 3 2 2 13 6 3" xfId="8239"/>
    <cellStyle name="Input 2 3 2 2 13 7" xfId="8240"/>
    <cellStyle name="Input 2 3 2 2 13 8" xfId="8241"/>
    <cellStyle name="Input 2 3 2 2 14" xfId="8242"/>
    <cellStyle name="Input 2 3 2 2 14 2" xfId="8243"/>
    <cellStyle name="Input 2 3 2 2 14 2 2" xfId="8244"/>
    <cellStyle name="Input 2 3 2 2 14 2 3" xfId="8245"/>
    <cellStyle name="Input 2 3 2 2 14 3" xfId="8246"/>
    <cellStyle name="Input 2 3 2 2 14 3 2" xfId="8247"/>
    <cellStyle name="Input 2 3 2 2 14 3 3" xfId="8248"/>
    <cellStyle name="Input 2 3 2 2 14 4" xfId="8249"/>
    <cellStyle name="Input 2 3 2 2 14 4 2" xfId="8250"/>
    <cellStyle name="Input 2 3 2 2 14 4 3" xfId="8251"/>
    <cellStyle name="Input 2 3 2 2 14 5" xfId="8252"/>
    <cellStyle name="Input 2 3 2 2 14 5 2" xfId="8253"/>
    <cellStyle name="Input 2 3 2 2 14 5 3" xfId="8254"/>
    <cellStyle name="Input 2 3 2 2 14 6" xfId="8255"/>
    <cellStyle name="Input 2 3 2 2 14 6 2" xfId="8256"/>
    <cellStyle name="Input 2 3 2 2 14 6 3" xfId="8257"/>
    <cellStyle name="Input 2 3 2 2 14 7" xfId="8258"/>
    <cellStyle name="Input 2 3 2 2 14 8" xfId="8259"/>
    <cellStyle name="Input 2 3 2 2 15" xfId="8260"/>
    <cellStyle name="Input 2 3 2 2 15 2" xfId="8261"/>
    <cellStyle name="Input 2 3 2 2 15 3" xfId="8262"/>
    <cellStyle name="Input 2 3 2 2 16" xfId="8263"/>
    <cellStyle name="Input 2 3 2 2 2" xfId="8264"/>
    <cellStyle name="Input 2 3 2 2 2 2" xfId="8265"/>
    <cellStyle name="Input 2 3 2 2 2 2 2" xfId="8266"/>
    <cellStyle name="Input 2 3 2 2 2 2 3" xfId="8267"/>
    <cellStyle name="Input 2 3 2 2 2 3" xfId="8268"/>
    <cellStyle name="Input 2 3 2 2 2 3 2" xfId="8269"/>
    <cellStyle name="Input 2 3 2 2 2 3 3" xfId="8270"/>
    <cellStyle name="Input 2 3 2 2 2 4" xfId="8271"/>
    <cellStyle name="Input 2 3 2 2 2 4 2" xfId="8272"/>
    <cellStyle name="Input 2 3 2 2 2 4 3" xfId="8273"/>
    <cellStyle name="Input 2 3 2 2 2 5" xfId="8274"/>
    <cellStyle name="Input 2 3 2 2 2 5 2" xfId="8275"/>
    <cellStyle name="Input 2 3 2 2 2 5 3" xfId="8276"/>
    <cellStyle name="Input 2 3 2 2 2 6" xfId="8277"/>
    <cellStyle name="Input 2 3 2 2 2 6 2" xfId="8278"/>
    <cellStyle name="Input 2 3 2 2 2 6 3" xfId="8279"/>
    <cellStyle name="Input 2 3 2 2 2 7" xfId="8280"/>
    <cellStyle name="Input 2 3 2 2 2 8" xfId="8281"/>
    <cellStyle name="Input 2 3 2 2 2 9" xfId="8282"/>
    <cellStyle name="Input 2 3 2 2 3" xfId="8283"/>
    <cellStyle name="Input 2 3 2 2 3 2" xfId="8284"/>
    <cellStyle name="Input 2 3 2 2 3 2 2" xfId="8285"/>
    <cellStyle name="Input 2 3 2 2 3 2 3" xfId="8286"/>
    <cellStyle name="Input 2 3 2 2 3 3" xfId="8287"/>
    <cellStyle name="Input 2 3 2 2 3 3 2" xfId="8288"/>
    <cellStyle name="Input 2 3 2 2 3 3 3" xfId="8289"/>
    <cellStyle name="Input 2 3 2 2 3 4" xfId="8290"/>
    <cellStyle name="Input 2 3 2 2 3 4 2" xfId="8291"/>
    <cellStyle name="Input 2 3 2 2 3 4 3" xfId="8292"/>
    <cellStyle name="Input 2 3 2 2 3 5" xfId="8293"/>
    <cellStyle name="Input 2 3 2 2 3 5 2" xfId="8294"/>
    <cellStyle name="Input 2 3 2 2 3 5 3" xfId="8295"/>
    <cellStyle name="Input 2 3 2 2 3 6" xfId="8296"/>
    <cellStyle name="Input 2 3 2 2 3 6 2" xfId="8297"/>
    <cellStyle name="Input 2 3 2 2 3 6 3" xfId="8298"/>
    <cellStyle name="Input 2 3 2 2 3 7" xfId="8299"/>
    <cellStyle name="Input 2 3 2 2 3 8" xfId="8300"/>
    <cellStyle name="Input 2 3 2 2 3 9" xfId="8301"/>
    <cellStyle name="Input 2 3 2 2 4" xfId="8302"/>
    <cellStyle name="Input 2 3 2 2 4 2" xfId="8303"/>
    <cellStyle name="Input 2 3 2 2 4 2 2" xfId="8304"/>
    <cellStyle name="Input 2 3 2 2 4 2 3" xfId="8305"/>
    <cellStyle name="Input 2 3 2 2 4 3" xfId="8306"/>
    <cellStyle name="Input 2 3 2 2 4 3 2" xfId="8307"/>
    <cellStyle name="Input 2 3 2 2 4 3 3" xfId="8308"/>
    <cellStyle name="Input 2 3 2 2 4 4" xfId="8309"/>
    <cellStyle name="Input 2 3 2 2 4 4 2" xfId="8310"/>
    <cellStyle name="Input 2 3 2 2 4 4 3" xfId="8311"/>
    <cellStyle name="Input 2 3 2 2 4 5" xfId="8312"/>
    <cellStyle name="Input 2 3 2 2 4 5 2" xfId="8313"/>
    <cellStyle name="Input 2 3 2 2 4 5 3" xfId="8314"/>
    <cellStyle name="Input 2 3 2 2 4 6" xfId="8315"/>
    <cellStyle name="Input 2 3 2 2 4 6 2" xfId="8316"/>
    <cellStyle name="Input 2 3 2 2 4 6 3" xfId="8317"/>
    <cellStyle name="Input 2 3 2 2 4 7" xfId="8318"/>
    <cellStyle name="Input 2 3 2 2 4 8" xfId="8319"/>
    <cellStyle name="Input 2 3 2 2 4 9" xfId="8320"/>
    <cellStyle name="Input 2 3 2 2 5" xfId="8321"/>
    <cellStyle name="Input 2 3 2 2 5 2" xfId="8322"/>
    <cellStyle name="Input 2 3 2 2 5 2 2" xfId="8323"/>
    <cellStyle name="Input 2 3 2 2 5 2 3" xfId="8324"/>
    <cellStyle name="Input 2 3 2 2 5 3" xfId="8325"/>
    <cellStyle name="Input 2 3 2 2 5 3 2" xfId="8326"/>
    <cellStyle name="Input 2 3 2 2 5 3 3" xfId="8327"/>
    <cellStyle name="Input 2 3 2 2 5 4" xfId="8328"/>
    <cellStyle name="Input 2 3 2 2 5 4 2" xfId="8329"/>
    <cellStyle name="Input 2 3 2 2 5 4 3" xfId="8330"/>
    <cellStyle name="Input 2 3 2 2 5 5" xfId="8331"/>
    <cellStyle name="Input 2 3 2 2 5 5 2" xfId="8332"/>
    <cellStyle name="Input 2 3 2 2 5 5 3" xfId="8333"/>
    <cellStyle name="Input 2 3 2 2 5 6" xfId="8334"/>
    <cellStyle name="Input 2 3 2 2 5 6 2" xfId="8335"/>
    <cellStyle name="Input 2 3 2 2 5 6 3" xfId="8336"/>
    <cellStyle name="Input 2 3 2 2 5 7" xfId="8337"/>
    <cellStyle name="Input 2 3 2 2 5 8" xfId="8338"/>
    <cellStyle name="Input 2 3 2 2 5 9" xfId="8339"/>
    <cellStyle name="Input 2 3 2 2 6" xfId="8340"/>
    <cellStyle name="Input 2 3 2 2 6 2" xfId="8341"/>
    <cellStyle name="Input 2 3 2 2 6 2 2" xfId="8342"/>
    <cellStyle name="Input 2 3 2 2 6 2 3" xfId="8343"/>
    <cellStyle name="Input 2 3 2 2 6 3" xfId="8344"/>
    <cellStyle name="Input 2 3 2 2 6 3 2" xfId="8345"/>
    <cellStyle name="Input 2 3 2 2 6 3 3" xfId="8346"/>
    <cellStyle name="Input 2 3 2 2 6 4" xfId="8347"/>
    <cellStyle name="Input 2 3 2 2 6 4 2" xfId="8348"/>
    <cellStyle name="Input 2 3 2 2 6 4 3" xfId="8349"/>
    <cellStyle name="Input 2 3 2 2 6 5" xfId="8350"/>
    <cellStyle name="Input 2 3 2 2 6 5 2" xfId="8351"/>
    <cellStyle name="Input 2 3 2 2 6 5 3" xfId="8352"/>
    <cellStyle name="Input 2 3 2 2 6 6" xfId="8353"/>
    <cellStyle name="Input 2 3 2 2 6 6 2" xfId="8354"/>
    <cellStyle name="Input 2 3 2 2 6 6 3" xfId="8355"/>
    <cellStyle name="Input 2 3 2 2 6 7" xfId="8356"/>
    <cellStyle name="Input 2 3 2 2 6 8" xfId="8357"/>
    <cellStyle name="Input 2 3 2 2 6 9" xfId="8358"/>
    <cellStyle name="Input 2 3 2 2 7" xfId="8359"/>
    <cellStyle name="Input 2 3 2 2 7 2" xfId="8360"/>
    <cellStyle name="Input 2 3 2 2 7 2 2" xfId="8361"/>
    <cellStyle name="Input 2 3 2 2 7 2 3" xfId="8362"/>
    <cellStyle name="Input 2 3 2 2 7 3" xfId="8363"/>
    <cellStyle name="Input 2 3 2 2 7 3 2" xfId="8364"/>
    <cellStyle name="Input 2 3 2 2 7 3 3" xfId="8365"/>
    <cellStyle name="Input 2 3 2 2 7 4" xfId="8366"/>
    <cellStyle name="Input 2 3 2 2 7 4 2" xfId="8367"/>
    <cellStyle name="Input 2 3 2 2 7 4 3" xfId="8368"/>
    <cellStyle name="Input 2 3 2 2 7 5" xfId="8369"/>
    <cellStyle name="Input 2 3 2 2 7 5 2" xfId="8370"/>
    <cellStyle name="Input 2 3 2 2 7 5 3" xfId="8371"/>
    <cellStyle name="Input 2 3 2 2 7 6" xfId="8372"/>
    <cellStyle name="Input 2 3 2 2 7 6 2" xfId="8373"/>
    <cellStyle name="Input 2 3 2 2 7 6 3" xfId="8374"/>
    <cellStyle name="Input 2 3 2 2 7 7" xfId="8375"/>
    <cellStyle name="Input 2 3 2 2 7 8" xfId="8376"/>
    <cellStyle name="Input 2 3 2 2 7 9" xfId="8377"/>
    <cellStyle name="Input 2 3 2 2 8" xfId="8378"/>
    <cellStyle name="Input 2 3 2 2 8 2" xfId="8379"/>
    <cellStyle name="Input 2 3 2 2 8 2 2" xfId="8380"/>
    <cellStyle name="Input 2 3 2 2 8 2 3" xfId="8381"/>
    <cellStyle name="Input 2 3 2 2 8 3" xfId="8382"/>
    <cellStyle name="Input 2 3 2 2 8 3 2" xfId="8383"/>
    <cellStyle name="Input 2 3 2 2 8 3 3" xfId="8384"/>
    <cellStyle name="Input 2 3 2 2 8 4" xfId="8385"/>
    <cellStyle name="Input 2 3 2 2 8 4 2" xfId="8386"/>
    <cellStyle name="Input 2 3 2 2 8 4 3" xfId="8387"/>
    <cellStyle name="Input 2 3 2 2 8 5" xfId="8388"/>
    <cellStyle name="Input 2 3 2 2 8 5 2" xfId="8389"/>
    <cellStyle name="Input 2 3 2 2 8 5 3" xfId="8390"/>
    <cellStyle name="Input 2 3 2 2 8 6" xfId="8391"/>
    <cellStyle name="Input 2 3 2 2 8 6 2" xfId="8392"/>
    <cellStyle name="Input 2 3 2 2 8 6 3" xfId="8393"/>
    <cellStyle name="Input 2 3 2 2 8 7" xfId="8394"/>
    <cellStyle name="Input 2 3 2 2 8 8" xfId="8395"/>
    <cellStyle name="Input 2 3 2 2 8 9" xfId="8396"/>
    <cellStyle name="Input 2 3 2 2 9" xfId="8397"/>
    <cellStyle name="Input 2 3 2 2 9 2" xfId="8398"/>
    <cellStyle name="Input 2 3 2 2 9 2 2" xfId="8399"/>
    <cellStyle name="Input 2 3 2 2 9 2 3" xfId="8400"/>
    <cellStyle name="Input 2 3 2 2 9 3" xfId="8401"/>
    <cellStyle name="Input 2 3 2 2 9 3 2" xfId="8402"/>
    <cellStyle name="Input 2 3 2 2 9 3 3" xfId="8403"/>
    <cellStyle name="Input 2 3 2 2 9 4" xfId="8404"/>
    <cellStyle name="Input 2 3 2 2 9 4 2" xfId="8405"/>
    <cellStyle name="Input 2 3 2 2 9 4 3" xfId="8406"/>
    <cellStyle name="Input 2 3 2 2 9 5" xfId="8407"/>
    <cellStyle name="Input 2 3 2 2 9 5 2" xfId="8408"/>
    <cellStyle name="Input 2 3 2 2 9 5 3" xfId="8409"/>
    <cellStyle name="Input 2 3 2 2 9 6" xfId="8410"/>
    <cellStyle name="Input 2 3 2 2 9 6 2" xfId="8411"/>
    <cellStyle name="Input 2 3 2 2 9 6 3" xfId="8412"/>
    <cellStyle name="Input 2 3 2 2 9 7" xfId="8413"/>
    <cellStyle name="Input 2 3 2 2 9 8" xfId="8414"/>
    <cellStyle name="Input 2 3 2 3" xfId="8415"/>
    <cellStyle name="Input 2 3 2 3 10" xfId="8416"/>
    <cellStyle name="Input 2 3 2 3 11" xfId="8417"/>
    <cellStyle name="Input 2 3 2 3 2" xfId="8418"/>
    <cellStyle name="Input 2 3 2 3 2 2" xfId="8419"/>
    <cellStyle name="Input 2 3 2 3 2 3" xfId="8420"/>
    <cellStyle name="Input 2 3 2 3 2 4" xfId="8421"/>
    <cellStyle name="Input 2 3 2 3 3" xfId="8422"/>
    <cellStyle name="Input 2 3 2 3 3 2" xfId="8423"/>
    <cellStyle name="Input 2 3 2 3 3 3" xfId="8424"/>
    <cellStyle name="Input 2 3 2 3 3 4" xfId="8425"/>
    <cellStyle name="Input 2 3 2 3 4" xfId="8426"/>
    <cellStyle name="Input 2 3 2 3 4 2" xfId="8427"/>
    <cellStyle name="Input 2 3 2 3 4 3" xfId="8428"/>
    <cellStyle name="Input 2 3 2 3 4 4" xfId="8429"/>
    <cellStyle name="Input 2 3 2 3 5" xfId="8430"/>
    <cellStyle name="Input 2 3 2 3 5 2" xfId="8431"/>
    <cellStyle name="Input 2 3 2 3 5 3" xfId="8432"/>
    <cellStyle name="Input 2 3 2 3 5 4" xfId="8433"/>
    <cellStyle name="Input 2 3 2 3 6" xfId="8434"/>
    <cellStyle name="Input 2 3 2 3 6 2" xfId="8435"/>
    <cellStyle name="Input 2 3 2 3 6 3" xfId="8436"/>
    <cellStyle name="Input 2 3 2 3 6 4" xfId="8437"/>
    <cellStyle name="Input 2 3 2 3 7" xfId="8438"/>
    <cellStyle name="Input 2 3 2 3 8" xfId="8439"/>
    <cellStyle name="Input 2 3 2 3 9" xfId="8440"/>
    <cellStyle name="Input 2 3 2 4" xfId="8441"/>
    <cellStyle name="Input 2 3 2 4 10" xfId="8442"/>
    <cellStyle name="Input 2 3 2 4 2" xfId="8443"/>
    <cellStyle name="Input 2 3 2 4 2 2" xfId="8444"/>
    <cellStyle name="Input 2 3 2 4 2 3" xfId="8445"/>
    <cellStyle name="Input 2 3 2 4 2 4" xfId="8446"/>
    <cellStyle name="Input 2 3 2 4 3" xfId="8447"/>
    <cellStyle name="Input 2 3 2 4 3 2" xfId="8448"/>
    <cellStyle name="Input 2 3 2 4 3 3" xfId="8449"/>
    <cellStyle name="Input 2 3 2 4 3 4" xfId="8450"/>
    <cellStyle name="Input 2 3 2 4 4" xfId="8451"/>
    <cellStyle name="Input 2 3 2 4 4 2" xfId="8452"/>
    <cellStyle name="Input 2 3 2 4 4 3" xfId="8453"/>
    <cellStyle name="Input 2 3 2 4 4 4" xfId="8454"/>
    <cellStyle name="Input 2 3 2 4 5" xfId="8455"/>
    <cellStyle name="Input 2 3 2 4 5 2" xfId="8456"/>
    <cellStyle name="Input 2 3 2 4 5 3" xfId="8457"/>
    <cellStyle name="Input 2 3 2 4 5 4" xfId="8458"/>
    <cellStyle name="Input 2 3 2 4 6" xfId="8459"/>
    <cellStyle name="Input 2 3 2 4 6 2" xfId="8460"/>
    <cellStyle name="Input 2 3 2 4 6 3" xfId="8461"/>
    <cellStyle name="Input 2 3 2 4 6 4" xfId="8462"/>
    <cellStyle name="Input 2 3 2 4 7" xfId="8463"/>
    <cellStyle name="Input 2 3 2 4 8" xfId="8464"/>
    <cellStyle name="Input 2 3 2 4 9" xfId="8465"/>
    <cellStyle name="Input 2 3 2 5" xfId="8466"/>
    <cellStyle name="Input 2 3 2 5 2" xfId="8467"/>
    <cellStyle name="Input 2 3 2 5 2 2" xfId="8468"/>
    <cellStyle name="Input 2 3 2 5 2 3" xfId="8469"/>
    <cellStyle name="Input 2 3 2 5 3" xfId="8470"/>
    <cellStyle name="Input 2 3 2 5 3 2" xfId="8471"/>
    <cellStyle name="Input 2 3 2 5 3 3" xfId="8472"/>
    <cellStyle name="Input 2 3 2 5 4" xfId="8473"/>
    <cellStyle name="Input 2 3 2 5 4 2" xfId="8474"/>
    <cellStyle name="Input 2 3 2 5 4 3" xfId="8475"/>
    <cellStyle name="Input 2 3 2 5 5" xfId="8476"/>
    <cellStyle name="Input 2 3 2 5 5 2" xfId="8477"/>
    <cellStyle name="Input 2 3 2 5 5 3" xfId="8478"/>
    <cellStyle name="Input 2 3 2 5 6" xfId="8479"/>
    <cellStyle name="Input 2 3 2 5 6 2" xfId="8480"/>
    <cellStyle name="Input 2 3 2 5 6 3" xfId="8481"/>
    <cellStyle name="Input 2 3 2 5 7" xfId="8482"/>
    <cellStyle name="Input 2 3 2 5 8" xfId="8483"/>
    <cellStyle name="Input 2 3 2 5 9" xfId="8484"/>
    <cellStyle name="Input 2 3 2 6" xfId="8485"/>
    <cellStyle name="Input 2 3 2 6 2" xfId="8486"/>
    <cellStyle name="Input 2 3 2 6 2 2" xfId="8487"/>
    <cellStyle name="Input 2 3 2 6 2 3" xfId="8488"/>
    <cellStyle name="Input 2 3 2 6 3" xfId="8489"/>
    <cellStyle name="Input 2 3 2 6 3 2" xfId="8490"/>
    <cellStyle name="Input 2 3 2 6 3 3" xfId="8491"/>
    <cellStyle name="Input 2 3 2 6 4" xfId="8492"/>
    <cellStyle name="Input 2 3 2 6 4 2" xfId="8493"/>
    <cellStyle name="Input 2 3 2 6 4 3" xfId="8494"/>
    <cellStyle name="Input 2 3 2 6 5" xfId="8495"/>
    <cellStyle name="Input 2 3 2 6 5 2" xfId="8496"/>
    <cellStyle name="Input 2 3 2 6 5 3" xfId="8497"/>
    <cellStyle name="Input 2 3 2 6 6" xfId="8498"/>
    <cellStyle name="Input 2 3 2 6 6 2" xfId="8499"/>
    <cellStyle name="Input 2 3 2 6 6 3" xfId="8500"/>
    <cellStyle name="Input 2 3 2 6 7" xfId="8501"/>
    <cellStyle name="Input 2 3 2 6 8" xfId="8502"/>
    <cellStyle name="Input 2 3 2 6 9" xfId="8503"/>
    <cellStyle name="Input 2 3 2 7" xfId="8504"/>
    <cellStyle name="Input 2 3 2 7 2" xfId="8505"/>
    <cellStyle name="Input 2 3 2 7 2 2" xfId="8506"/>
    <cellStyle name="Input 2 3 2 7 2 3" xfId="8507"/>
    <cellStyle name="Input 2 3 2 7 3" xfId="8508"/>
    <cellStyle name="Input 2 3 2 7 3 2" xfId="8509"/>
    <cellStyle name="Input 2 3 2 7 3 3" xfId="8510"/>
    <cellStyle name="Input 2 3 2 7 4" xfId="8511"/>
    <cellStyle name="Input 2 3 2 7 4 2" xfId="8512"/>
    <cellStyle name="Input 2 3 2 7 4 3" xfId="8513"/>
    <cellStyle name="Input 2 3 2 7 5" xfId="8514"/>
    <cellStyle name="Input 2 3 2 7 5 2" xfId="8515"/>
    <cellStyle name="Input 2 3 2 7 5 3" xfId="8516"/>
    <cellStyle name="Input 2 3 2 7 6" xfId="8517"/>
    <cellStyle name="Input 2 3 2 7 6 2" xfId="8518"/>
    <cellStyle name="Input 2 3 2 7 6 3" xfId="8519"/>
    <cellStyle name="Input 2 3 2 7 7" xfId="8520"/>
    <cellStyle name="Input 2 3 2 7 8" xfId="8521"/>
    <cellStyle name="Input 2 3 2 7 9" xfId="8522"/>
    <cellStyle name="Input 2 3 2 8" xfId="8523"/>
    <cellStyle name="Input 2 3 2 8 2" xfId="8524"/>
    <cellStyle name="Input 2 3 2 8 2 2" xfId="8525"/>
    <cellStyle name="Input 2 3 2 8 2 3" xfId="8526"/>
    <cellStyle name="Input 2 3 2 8 3" xfId="8527"/>
    <cellStyle name="Input 2 3 2 8 3 2" xfId="8528"/>
    <cellStyle name="Input 2 3 2 8 3 3" xfId="8529"/>
    <cellStyle name="Input 2 3 2 8 4" xfId="8530"/>
    <cellStyle name="Input 2 3 2 8 4 2" xfId="8531"/>
    <cellStyle name="Input 2 3 2 8 4 3" xfId="8532"/>
    <cellStyle name="Input 2 3 2 8 5" xfId="8533"/>
    <cellStyle name="Input 2 3 2 8 5 2" xfId="8534"/>
    <cellStyle name="Input 2 3 2 8 5 3" xfId="8535"/>
    <cellStyle name="Input 2 3 2 8 6" xfId="8536"/>
    <cellStyle name="Input 2 3 2 8 6 2" xfId="8537"/>
    <cellStyle name="Input 2 3 2 8 6 3" xfId="8538"/>
    <cellStyle name="Input 2 3 2 8 7" xfId="8539"/>
    <cellStyle name="Input 2 3 2 8 8" xfId="8540"/>
    <cellStyle name="Input 2 3 2 8 9" xfId="8541"/>
    <cellStyle name="Input 2 3 2 9" xfId="8542"/>
    <cellStyle name="Input 2 3 2 9 2" xfId="8543"/>
    <cellStyle name="Input 2 3 2 9 2 2" xfId="8544"/>
    <cellStyle name="Input 2 3 2 9 2 3" xfId="8545"/>
    <cellStyle name="Input 2 3 2 9 3" xfId="8546"/>
    <cellStyle name="Input 2 3 2 9 3 2" xfId="8547"/>
    <cellStyle name="Input 2 3 2 9 3 3" xfId="8548"/>
    <cellStyle name="Input 2 3 2 9 4" xfId="8549"/>
    <cellStyle name="Input 2 3 2 9 4 2" xfId="8550"/>
    <cellStyle name="Input 2 3 2 9 4 3" xfId="8551"/>
    <cellStyle name="Input 2 3 2 9 5" xfId="8552"/>
    <cellStyle name="Input 2 3 2 9 5 2" xfId="8553"/>
    <cellStyle name="Input 2 3 2 9 5 3" xfId="8554"/>
    <cellStyle name="Input 2 3 2 9 6" xfId="8555"/>
    <cellStyle name="Input 2 3 2 9 6 2" xfId="8556"/>
    <cellStyle name="Input 2 3 2 9 6 3" xfId="8557"/>
    <cellStyle name="Input 2 3 2 9 7" xfId="8558"/>
    <cellStyle name="Input 2 3 2 9 8" xfId="8559"/>
    <cellStyle name="Input 2 3 2 9 9" xfId="8560"/>
    <cellStyle name="Input 2 3 20" xfId="8561"/>
    <cellStyle name="Input 2 3 21" xfId="8562"/>
    <cellStyle name="Input 2 3 3" xfId="8563"/>
    <cellStyle name="Input 2 3 3 10" xfId="8564"/>
    <cellStyle name="Input 2 3 3 10 2" xfId="8565"/>
    <cellStyle name="Input 2 3 3 10 2 2" xfId="8566"/>
    <cellStyle name="Input 2 3 3 10 2 3" xfId="8567"/>
    <cellStyle name="Input 2 3 3 10 3" xfId="8568"/>
    <cellStyle name="Input 2 3 3 10 3 2" xfId="8569"/>
    <cellStyle name="Input 2 3 3 10 3 3" xfId="8570"/>
    <cellStyle name="Input 2 3 3 10 4" xfId="8571"/>
    <cellStyle name="Input 2 3 3 10 4 2" xfId="8572"/>
    <cellStyle name="Input 2 3 3 10 4 3" xfId="8573"/>
    <cellStyle name="Input 2 3 3 10 5" xfId="8574"/>
    <cellStyle name="Input 2 3 3 10 5 2" xfId="8575"/>
    <cellStyle name="Input 2 3 3 10 5 3" xfId="8576"/>
    <cellStyle name="Input 2 3 3 10 6" xfId="8577"/>
    <cellStyle name="Input 2 3 3 10 6 2" xfId="8578"/>
    <cellStyle name="Input 2 3 3 10 6 3" xfId="8579"/>
    <cellStyle name="Input 2 3 3 10 7" xfId="8580"/>
    <cellStyle name="Input 2 3 3 10 8" xfId="8581"/>
    <cellStyle name="Input 2 3 3 10 9" xfId="8582"/>
    <cellStyle name="Input 2 3 3 11" xfId="8583"/>
    <cellStyle name="Input 2 3 3 11 2" xfId="8584"/>
    <cellStyle name="Input 2 3 3 11 2 2" xfId="8585"/>
    <cellStyle name="Input 2 3 3 11 2 3" xfId="8586"/>
    <cellStyle name="Input 2 3 3 11 3" xfId="8587"/>
    <cellStyle name="Input 2 3 3 11 3 2" xfId="8588"/>
    <cellStyle name="Input 2 3 3 11 3 3" xfId="8589"/>
    <cellStyle name="Input 2 3 3 11 4" xfId="8590"/>
    <cellStyle name="Input 2 3 3 11 4 2" xfId="8591"/>
    <cellStyle name="Input 2 3 3 11 4 3" xfId="8592"/>
    <cellStyle name="Input 2 3 3 11 5" xfId="8593"/>
    <cellStyle name="Input 2 3 3 11 5 2" xfId="8594"/>
    <cellStyle name="Input 2 3 3 11 5 3" xfId="8595"/>
    <cellStyle name="Input 2 3 3 11 6" xfId="8596"/>
    <cellStyle name="Input 2 3 3 11 6 2" xfId="8597"/>
    <cellStyle name="Input 2 3 3 11 6 3" xfId="8598"/>
    <cellStyle name="Input 2 3 3 11 7" xfId="8599"/>
    <cellStyle name="Input 2 3 3 11 8" xfId="8600"/>
    <cellStyle name="Input 2 3 3 11 9" xfId="8601"/>
    <cellStyle name="Input 2 3 3 12" xfId="8602"/>
    <cellStyle name="Input 2 3 3 12 2" xfId="8603"/>
    <cellStyle name="Input 2 3 3 12 2 2" xfId="8604"/>
    <cellStyle name="Input 2 3 3 12 2 3" xfId="8605"/>
    <cellStyle name="Input 2 3 3 12 3" xfId="8606"/>
    <cellStyle name="Input 2 3 3 12 3 2" xfId="8607"/>
    <cellStyle name="Input 2 3 3 12 3 3" xfId="8608"/>
    <cellStyle name="Input 2 3 3 12 4" xfId="8609"/>
    <cellStyle name="Input 2 3 3 12 4 2" xfId="8610"/>
    <cellStyle name="Input 2 3 3 12 4 3" xfId="8611"/>
    <cellStyle name="Input 2 3 3 12 5" xfId="8612"/>
    <cellStyle name="Input 2 3 3 12 5 2" xfId="8613"/>
    <cellStyle name="Input 2 3 3 12 5 3" xfId="8614"/>
    <cellStyle name="Input 2 3 3 12 6" xfId="8615"/>
    <cellStyle name="Input 2 3 3 12 6 2" xfId="8616"/>
    <cellStyle name="Input 2 3 3 12 6 3" xfId="8617"/>
    <cellStyle name="Input 2 3 3 12 7" xfId="8618"/>
    <cellStyle name="Input 2 3 3 12 8" xfId="8619"/>
    <cellStyle name="Input 2 3 3 12 9" xfId="8620"/>
    <cellStyle name="Input 2 3 3 13" xfId="8621"/>
    <cellStyle name="Input 2 3 3 13 2" xfId="8622"/>
    <cellStyle name="Input 2 3 3 13 2 2" xfId="8623"/>
    <cellStyle name="Input 2 3 3 13 2 3" xfId="8624"/>
    <cellStyle name="Input 2 3 3 13 3" xfId="8625"/>
    <cellStyle name="Input 2 3 3 13 3 2" xfId="8626"/>
    <cellStyle name="Input 2 3 3 13 3 3" xfId="8627"/>
    <cellStyle name="Input 2 3 3 13 4" xfId="8628"/>
    <cellStyle name="Input 2 3 3 13 4 2" xfId="8629"/>
    <cellStyle name="Input 2 3 3 13 4 3" xfId="8630"/>
    <cellStyle name="Input 2 3 3 13 5" xfId="8631"/>
    <cellStyle name="Input 2 3 3 13 5 2" xfId="8632"/>
    <cellStyle name="Input 2 3 3 13 5 3" xfId="8633"/>
    <cellStyle name="Input 2 3 3 13 6" xfId="8634"/>
    <cellStyle name="Input 2 3 3 13 6 2" xfId="8635"/>
    <cellStyle name="Input 2 3 3 13 6 3" xfId="8636"/>
    <cellStyle name="Input 2 3 3 13 7" xfId="8637"/>
    <cellStyle name="Input 2 3 3 13 8" xfId="8638"/>
    <cellStyle name="Input 2 3 3 13 9" xfId="8639"/>
    <cellStyle name="Input 2 3 3 14" xfId="8640"/>
    <cellStyle name="Input 2 3 3 15" xfId="8641"/>
    <cellStyle name="Input 2 3 3 16" xfId="8642"/>
    <cellStyle name="Input 2 3 3 17" xfId="8643"/>
    <cellStyle name="Input 2 3 3 18" xfId="8644"/>
    <cellStyle name="Input 2 3 3 19" xfId="8645"/>
    <cellStyle name="Input 2 3 3 2" xfId="8646"/>
    <cellStyle name="Input 2 3 3 2 10" xfId="8647"/>
    <cellStyle name="Input 2 3 3 2 10 2" xfId="8648"/>
    <cellStyle name="Input 2 3 3 2 10 2 2" xfId="8649"/>
    <cellStyle name="Input 2 3 3 2 10 2 3" xfId="8650"/>
    <cellStyle name="Input 2 3 3 2 10 3" xfId="8651"/>
    <cellStyle name="Input 2 3 3 2 10 3 2" xfId="8652"/>
    <cellStyle name="Input 2 3 3 2 10 3 3" xfId="8653"/>
    <cellStyle name="Input 2 3 3 2 10 4" xfId="8654"/>
    <cellStyle name="Input 2 3 3 2 10 4 2" xfId="8655"/>
    <cellStyle name="Input 2 3 3 2 10 4 3" xfId="8656"/>
    <cellStyle name="Input 2 3 3 2 10 5" xfId="8657"/>
    <cellStyle name="Input 2 3 3 2 10 5 2" xfId="8658"/>
    <cellStyle name="Input 2 3 3 2 10 5 3" xfId="8659"/>
    <cellStyle name="Input 2 3 3 2 10 6" xfId="8660"/>
    <cellStyle name="Input 2 3 3 2 10 6 2" xfId="8661"/>
    <cellStyle name="Input 2 3 3 2 10 6 3" xfId="8662"/>
    <cellStyle name="Input 2 3 3 2 10 7" xfId="8663"/>
    <cellStyle name="Input 2 3 3 2 10 8" xfId="8664"/>
    <cellStyle name="Input 2 3 3 2 11" xfId="8665"/>
    <cellStyle name="Input 2 3 3 2 11 2" xfId="8666"/>
    <cellStyle name="Input 2 3 3 2 11 2 2" xfId="8667"/>
    <cellStyle name="Input 2 3 3 2 11 2 3" xfId="8668"/>
    <cellStyle name="Input 2 3 3 2 11 3" xfId="8669"/>
    <cellStyle name="Input 2 3 3 2 11 3 2" xfId="8670"/>
    <cellStyle name="Input 2 3 3 2 11 3 3" xfId="8671"/>
    <cellStyle name="Input 2 3 3 2 11 4" xfId="8672"/>
    <cellStyle name="Input 2 3 3 2 11 4 2" xfId="8673"/>
    <cellStyle name="Input 2 3 3 2 11 4 3" xfId="8674"/>
    <cellStyle name="Input 2 3 3 2 11 5" xfId="8675"/>
    <cellStyle name="Input 2 3 3 2 11 5 2" xfId="8676"/>
    <cellStyle name="Input 2 3 3 2 11 5 3" xfId="8677"/>
    <cellStyle name="Input 2 3 3 2 11 6" xfId="8678"/>
    <cellStyle name="Input 2 3 3 2 11 6 2" xfId="8679"/>
    <cellStyle name="Input 2 3 3 2 11 6 3" xfId="8680"/>
    <cellStyle name="Input 2 3 3 2 11 7" xfId="8681"/>
    <cellStyle name="Input 2 3 3 2 11 8" xfId="8682"/>
    <cellStyle name="Input 2 3 3 2 12" xfId="8683"/>
    <cellStyle name="Input 2 3 3 2 12 2" xfId="8684"/>
    <cellStyle name="Input 2 3 3 2 12 2 2" xfId="8685"/>
    <cellStyle name="Input 2 3 3 2 12 2 3" xfId="8686"/>
    <cellStyle name="Input 2 3 3 2 12 3" xfId="8687"/>
    <cellStyle name="Input 2 3 3 2 12 3 2" xfId="8688"/>
    <cellStyle name="Input 2 3 3 2 12 3 3" xfId="8689"/>
    <cellStyle name="Input 2 3 3 2 12 4" xfId="8690"/>
    <cellStyle name="Input 2 3 3 2 12 4 2" xfId="8691"/>
    <cellStyle name="Input 2 3 3 2 12 4 3" xfId="8692"/>
    <cellStyle name="Input 2 3 3 2 12 5" xfId="8693"/>
    <cellStyle name="Input 2 3 3 2 12 5 2" xfId="8694"/>
    <cellStyle name="Input 2 3 3 2 12 5 3" xfId="8695"/>
    <cellStyle name="Input 2 3 3 2 12 6" xfId="8696"/>
    <cellStyle name="Input 2 3 3 2 12 6 2" xfId="8697"/>
    <cellStyle name="Input 2 3 3 2 12 6 3" xfId="8698"/>
    <cellStyle name="Input 2 3 3 2 12 7" xfId="8699"/>
    <cellStyle name="Input 2 3 3 2 12 8" xfId="8700"/>
    <cellStyle name="Input 2 3 3 2 13" xfId="8701"/>
    <cellStyle name="Input 2 3 3 2 13 2" xfId="8702"/>
    <cellStyle name="Input 2 3 3 2 13 2 2" xfId="8703"/>
    <cellStyle name="Input 2 3 3 2 13 2 3" xfId="8704"/>
    <cellStyle name="Input 2 3 3 2 13 3" xfId="8705"/>
    <cellStyle name="Input 2 3 3 2 13 3 2" xfId="8706"/>
    <cellStyle name="Input 2 3 3 2 13 3 3" xfId="8707"/>
    <cellStyle name="Input 2 3 3 2 13 4" xfId="8708"/>
    <cellStyle name="Input 2 3 3 2 13 4 2" xfId="8709"/>
    <cellStyle name="Input 2 3 3 2 13 4 3" xfId="8710"/>
    <cellStyle name="Input 2 3 3 2 13 5" xfId="8711"/>
    <cellStyle name="Input 2 3 3 2 13 5 2" xfId="8712"/>
    <cellStyle name="Input 2 3 3 2 13 5 3" xfId="8713"/>
    <cellStyle name="Input 2 3 3 2 13 6" xfId="8714"/>
    <cellStyle name="Input 2 3 3 2 13 6 2" xfId="8715"/>
    <cellStyle name="Input 2 3 3 2 13 6 3" xfId="8716"/>
    <cellStyle name="Input 2 3 3 2 13 7" xfId="8717"/>
    <cellStyle name="Input 2 3 3 2 13 8" xfId="8718"/>
    <cellStyle name="Input 2 3 3 2 14" xfId="8719"/>
    <cellStyle name="Input 2 3 3 2 14 2" xfId="8720"/>
    <cellStyle name="Input 2 3 3 2 14 2 2" xfId="8721"/>
    <cellStyle name="Input 2 3 3 2 14 2 3" xfId="8722"/>
    <cellStyle name="Input 2 3 3 2 14 3" xfId="8723"/>
    <cellStyle name="Input 2 3 3 2 14 3 2" xfId="8724"/>
    <cellStyle name="Input 2 3 3 2 14 3 3" xfId="8725"/>
    <cellStyle name="Input 2 3 3 2 14 4" xfId="8726"/>
    <cellStyle name="Input 2 3 3 2 14 4 2" xfId="8727"/>
    <cellStyle name="Input 2 3 3 2 14 4 3" xfId="8728"/>
    <cellStyle name="Input 2 3 3 2 14 5" xfId="8729"/>
    <cellStyle name="Input 2 3 3 2 14 5 2" xfId="8730"/>
    <cellStyle name="Input 2 3 3 2 14 5 3" xfId="8731"/>
    <cellStyle name="Input 2 3 3 2 14 6" xfId="8732"/>
    <cellStyle name="Input 2 3 3 2 14 6 2" xfId="8733"/>
    <cellStyle name="Input 2 3 3 2 14 6 3" xfId="8734"/>
    <cellStyle name="Input 2 3 3 2 14 7" xfId="8735"/>
    <cellStyle name="Input 2 3 3 2 14 8" xfId="8736"/>
    <cellStyle name="Input 2 3 3 2 15" xfId="8737"/>
    <cellStyle name="Input 2 3 3 2 15 2" xfId="8738"/>
    <cellStyle name="Input 2 3 3 2 15 3" xfId="8739"/>
    <cellStyle name="Input 2 3 3 2 16" xfId="8740"/>
    <cellStyle name="Input 2 3 3 2 2" xfId="8741"/>
    <cellStyle name="Input 2 3 3 2 2 2" xfId="8742"/>
    <cellStyle name="Input 2 3 3 2 2 2 2" xfId="8743"/>
    <cellStyle name="Input 2 3 3 2 2 2 3" xfId="8744"/>
    <cellStyle name="Input 2 3 3 2 2 3" xfId="8745"/>
    <cellStyle name="Input 2 3 3 2 2 3 2" xfId="8746"/>
    <cellStyle name="Input 2 3 3 2 2 3 3" xfId="8747"/>
    <cellStyle name="Input 2 3 3 2 2 4" xfId="8748"/>
    <cellStyle name="Input 2 3 3 2 2 4 2" xfId="8749"/>
    <cellStyle name="Input 2 3 3 2 2 4 3" xfId="8750"/>
    <cellStyle name="Input 2 3 3 2 2 5" xfId="8751"/>
    <cellStyle name="Input 2 3 3 2 2 5 2" xfId="8752"/>
    <cellStyle name="Input 2 3 3 2 2 5 3" xfId="8753"/>
    <cellStyle name="Input 2 3 3 2 2 6" xfId="8754"/>
    <cellStyle name="Input 2 3 3 2 2 6 2" xfId="8755"/>
    <cellStyle name="Input 2 3 3 2 2 6 3" xfId="8756"/>
    <cellStyle name="Input 2 3 3 2 2 7" xfId="8757"/>
    <cellStyle name="Input 2 3 3 2 2 8" xfId="8758"/>
    <cellStyle name="Input 2 3 3 2 2 9" xfId="8759"/>
    <cellStyle name="Input 2 3 3 2 3" xfId="8760"/>
    <cellStyle name="Input 2 3 3 2 3 2" xfId="8761"/>
    <cellStyle name="Input 2 3 3 2 3 2 2" xfId="8762"/>
    <cellStyle name="Input 2 3 3 2 3 2 3" xfId="8763"/>
    <cellStyle name="Input 2 3 3 2 3 3" xfId="8764"/>
    <cellStyle name="Input 2 3 3 2 3 3 2" xfId="8765"/>
    <cellStyle name="Input 2 3 3 2 3 3 3" xfId="8766"/>
    <cellStyle name="Input 2 3 3 2 3 4" xfId="8767"/>
    <cellStyle name="Input 2 3 3 2 3 4 2" xfId="8768"/>
    <cellStyle name="Input 2 3 3 2 3 4 3" xfId="8769"/>
    <cellStyle name="Input 2 3 3 2 3 5" xfId="8770"/>
    <cellStyle name="Input 2 3 3 2 3 5 2" xfId="8771"/>
    <cellStyle name="Input 2 3 3 2 3 5 3" xfId="8772"/>
    <cellStyle name="Input 2 3 3 2 3 6" xfId="8773"/>
    <cellStyle name="Input 2 3 3 2 3 6 2" xfId="8774"/>
    <cellStyle name="Input 2 3 3 2 3 6 3" xfId="8775"/>
    <cellStyle name="Input 2 3 3 2 3 7" xfId="8776"/>
    <cellStyle name="Input 2 3 3 2 3 8" xfId="8777"/>
    <cellStyle name="Input 2 3 3 2 3 9" xfId="8778"/>
    <cellStyle name="Input 2 3 3 2 4" xfId="8779"/>
    <cellStyle name="Input 2 3 3 2 4 2" xfId="8780"/>
    <cellStyle name="Input 2 3 3 2 4 2 2" xfId="8781"/>
    <cellStyle name="Input 2 3 3 2 4 2 3" xfId="8782"/>
    <cellStyle name="Input 2 3 3 2 4 3" xfId="8783"/>
    <cellStyle name="Input 2 3 3 2 4 3 2" xfId="8784"/>
    <cellStyle name="Input 2 3 3 2 4 3 3" xfId="8785"/>
    <cellStyle name="Input 2 3 3 2 4 4" xfId="8786"/>
    <cellStyle name="Input 2 3 3 2 4 4 2" xfId="8787"/>
    <cellStyle name="Input 2 3 3 2 4 4 3" xfId="8788"/>
    <cellStyle name="Input 2 3 3 2 4 5" xfId="8789"/>
    <cellStyle name="Input 2 3 3 2 4 5 2" xfId="8790"/>
    <cellStyle name="Input 2 3 3 2 4 5 3" xfId="8791"/>
    <cellStyle name="Input 2 3 3 2 4 6" xfId="8792"/>
    <cellStyle name="Input 2 3 3 2 4 6 2" xfId="8793"/>
    <cellStyle name="Input 2 3 3 2 4 6 3" xfId="8794"/>
    <cellStyle name="Input 2 3 3 2 4 7" xfId="8795"/>
    <cellStyle name="Input 2 3 3 2 4 8" xfId="8796"/>
    <cellStyle name="Input 2 3 3 2 4 9" xfId="8797"/>
    <cellStyle name="Input 2 3 3 2 5" xfId="8798"/>
    <cellStyle name="Input 2 3 3 2 5 2" xfId="8799"/>
    <cellStyle name="Input 2 3 3 2 5 2 2" xfId="8800"/>
    <cellStyle name="Input 2 3 3 2 5 2 3" xfId="8801"/>
    <cellStyle name="Input 2 3 3 2 5 3" xfId="8802"/>
    <cellStyle name="Input 2 3 3 2 5 3 2" xfId="8803"/>
    <cellStyle name="Input 2 3 3 2 5 3 3" xfId="8804"/>
    <cellStyle name="Input 2 3 3 2 5 4" xfId="8805"/>
    <cellStyle name="Input 2 3 3 2 5 4 2" xfId="8806"/>
    <cellStyle name="Input 2 3 3 2 5 4 3" xfId="8807"/>
    <cellStyle name="Input 2 3 3 2 5 5" xfId="8808"/>
    <cellStyle name="Input 2 3 3 2 5 5 2" xfId="8809"/>
    <cellStyle name="Input 2 3 3 2 5 5 3" xfId="8810"/>
    <cellStyle name="Input 2 3 3 2 5 6" xfId="8811"/>
    <cellStyle name="Input 2 3 3 2 5 6 2" xfId="8812"/>
    <cellStyle name="Input 2 3 3 2 5 6 3" xfId="8813"/>
    <cellStyle name="Input 2 3 3 2 5 7" xfId="8814"/>
    <cellStyle name="Input 2 3 3 2 5 8" xfId="8815"/>
    <cellStyle name="Input 2 3 3 2 5 9" xfId="8816"/>
    <cellStyle name="Input 2 3 3 2 6" xfId="8817"/>
    <cellStyle name="Input 2 3 3 2 6 2" xfId="8818"/>
    <cellStyle name="Input 2 3 3 2 6 2 2" xfId="8819"/>
    <cellStyle name="Input 2 3 3 2 6 2 3" xfId="8820"/>
    <cellStyle name="Input 2 3 3 2 6 3" xfId="8821"/>
    <cellStyle name="Input 2 3 3 2 6 3 2" xfId="8822"/>
    <cellStyle name="Input 2 3 3 2 6 3 3" xfId="8823"/>
    <cellStyle name="Input 2 3 3 2 6 4" xfId="8824"/>
    <cellStyle name="Input 2 3 3 2 6 4 2" xfId="8825"/>
    <cellStyle name="Input 2 3 3 2 6 4 3" xfId="8826"/>
    <cellStyle name="Input 2 3 3 2 6 5" xfId="8827"/>
    <cellStyle name="Input 2 3 3 2 6 5 2" xfId="8828"/>
    <cellStyle name="Input 2 3 3 2 6 5 3" xfId="8829"/>
    <cellStyle name="Input 2 3 3 2 6 6" xfId="8830"/>
    <cellStyle name="Input 2 3 3 2 6 6 2" xfId="8831"/>
    <cellStyle name="Input 2 3 3 2 6 6 3" xfId="8832"/>
    <cellStyle name="Input 2 3 3 2 6 7" xfId="8833"/>
    <cellStyle name="Input 2 3 3 2 6 8" xfId="8834"/>
    <cellStyle name="Input 2 3 3 2 6 9" xfId="8835"/>
    <cellStyle name="Input 2 3 3 2 7" xfId="8836"/>
    <cellStyle name="Input 2 3 3 2 7 2" xfId="8837"/>
    <cellStyle name="Input 2 3 3 2 7 2 2" xfId="8838"/>
    <cellStyle name="Input 2 3 3 2 7 2 3" xfId="8839"/>
    <cellStyle name="Input 2 3 3 2 7 3" xfId="8840"/>
    <cellStyle name="Input 2 3 3 2 7 3 2" xfId="8841"/>
    <cellStyle name="Input 2 3 3 2 7 3 3" xfId="8842"/>
    <cellStyle name="Input 2 3 3 2 7 4" xfId="8843"/>
    <cellStyle name="Input 2 3 3 2 7 4 2" xfId="8844"/>
    <cellStyle name="Input 2 3 3 2 7 4 3" xfId="8845"/>
    <cellStyle name="Input 2 3 3 2 7 5" xfId="8846"/>
    <cellStyle name="Input 2 3 3 2 7 5 2" xfId="8847"/>
    <cellStyle name="Input 2 3 3 2 7 5 3" xfId="8848"/>
    <cellStyle name="Input 2 3 3 2 7 6" xfId="8849"/>
    <cellStyle name="Input 2 3 3 2 7 6 2" xfId="8850"/>
    <cellStyle name="Input 2 3 3 2 7 6 3" xfId="8851"/>
    <cellStyle name="Input 2 3 3 2 7 7" xfId="8852"/>
    <cellStyle name="Input 2 3 3 2 7 8" xfId="8853"/>
    <cellStyle name="Input 2 3 3 2 7 9" xfId="8854"/>
    <cellStyle name="Input 2 3 3 2 8" xfId="8855"/>
    <cellStyle name="Input 2 3 3 2 8 2" xfId="8856"/>
    <cellStyle name="Input 2 3 3 2 8 2 2" xfId="8857"/>
    <cellStyle name="Input 2 3 3 2 8 2 3" xfId="8858"/>
    <cellStyle name="Input 2 3 3 2 8 3" xfId="8859"/>
    <cellStyle name="Input 2 3 3 2 8 3 2" xfId="8860"/>
    <cellStyle name="Input 2 3 3 2 8 3 3" xfId="8861"/>
    <cellStyle name="Input 2 3 3 2 8 4" xfId="8862"/>
    <cellStyle name="Input 2 3 3 2 8 4 2" xfId="8863"/>
    <cellStyle name="Input 2 3 3 2 8 4 3" xfId="8864"/>
    <cellStyle name="Input 2 3 3 2 8 5" xfId="8865"/>
    <cellStyle name="Input 2 3 3 2 8 5 2" xfId="8866"/>
    <cellStyle name="Input 2 3 3 2 8 5 3" xfId="8867"/>
    <cellStyle name="Input 2 3 3 2 8 6" xfId="8868"/>
    <cellStyle name="Input 2 3 3 2 8 6 2" xfId="8869"/>
    <cellStyle name="Input 2 3 3 2 8 6 3" xfId="8870"/>
    <cellStyle name="Input 2 3 3 2 8 7" xfId="8871"/>
    <cellStyle name="Input 2 3 3 2 8 8" xfId="8872"/>
    <cellStyle name="Input 2 3 3 2 8 9" xfId="8873"/>
    <cellStyle name="Input 2 3 3 2 9" xfId="8874"/>
    <cellStyle name="Input 2 3 3 2 9 2" xfId="8875"/>
    <cellStyle name="Input 2 3 3 2 9 2 2" xfId="8876"/>
    <cellStyle name="Input 2 3 3 2 9 2 3" xfId="8877"/>
    <cellStyle name="Input 2 3 3 2 9 3" xfId="8878"/>
    <cellStyle name="Input 2 3 3 2 9 3 2" xfId="8879"/>
    <cellStyle name="Input 2 3 3 2 9 3 3" xfId="8880"/>
    <cellStyle name="Input 2 3 3 2 9 4" xfId="8881"/>
    <cellStyle name="Input 2 3 3 2 9 4 2" xfId="8882"/>
    <cellStyle name="Input 2 3 3 2 9 4 3" xfId="8883"/>
    <cellStyle name="Input 2 3 3 2 9 5" xfId="8884"/>
    <cellStyle name="Input 2 3 3 2 9 5 2" xfId="8885"/>
    <cellStyle name="Input 2 3 3 2 9 5 3" xfId="8886"/>
    <cellStyle name="Input 2 3 3 2 9 6" xfId="8887"/>
    <cellStyle name="Input 2 3 3 2 9 6 2" xfId="8888"/>
    <cellStyle name="Input 2 3 3 2 9 6 3" xfId="8889"/>
    <cellStyle name="Input 2 3 3 2 9 7" xfId="8890"/>
    <cellStyle name="Input 2 3 3 2 9 8" xfId="8891"/>
    <cellStyle name="Input 2 3 3 3" xfId="8892"/>
    <cellStyle name="Input 2 3 3 3 10" xfId="8893"/>
    <cellStyle name="Input 2 3 3 3 11" xfId="8894"/>
    <cellStyle name="Input 2 3 3 3 2" xfId="8895"/>
    <cellStyle name="Input 2 3 3 3 2 2" xfId="8896"/>
    <cellStyle name="Input 2 3 3 3 2 3" xfId="8897"/>
    <cellStyle name="Input 2 3 3 3 2 4" xfId="8898"/>
    <cellStyle name="Input 2 3 3 3 3" xfId="8899"/>
    <cellStyle name="Input 2 3 3 3 3 2" xfId="8900"/>
    <cellStyle name="Input 2 3 3 3 3 3" xfId="8901"/>
    <cellStyle name="Input 2 3 3 3 3 4" xfId="8902"/>
    <cellStyle name="Input 2 3 3 3 4" xfId="8903"/>
    <cellStyle name="Input 2 3 3 3 4 2" xfId="8904"/>
    <cellStyle name="Input 2 3 3 3 4 3" xfId="8905"/>
    <cellStyle name="Input 2 3 3 3 4 4" xfId="8906"/>
    <cellStyle name="Input 2 3 3 3 5" xfId="8907"/>
    <cellStyle name="Input 2 3 3 3 5 2" xfId="8908"/>
    <cellStyle name="Input 2 3 3 3 5 3" xfId="8909"/>
    <cellStyle name="Input 2 3 3 3 5 4" xfId="8910"/>
    <cellStyle name="Input 2 3 3 3 6" xfId="8911"/>
    <cellStyle name="Input 2 3 3 3 6 2" xfId="8912"/>
    <cellStyle name="Input 2 3 3 3 6 3" xfId="8913"/>
    <cellStyle name="Input 2 3 3 3 6 4" xfId="8914"/>
    <cellStyle name="Input 2 3 3 3 7" xfId="8915"/>
    <cellStyle name="Input 2 3 3 3 8" xfId="8916"/>
    <cellStyle name="Input 2 3 3 3 9" xfId="8917"/>
    <cellStyle name="Input 2 3 3 4" xfId="8918"/>
    <cellStyle name="Input 2 3 3 4 10" xfId="8919"/>
    <cellStyle name="Input 2 3 3 4 2" xfId="8920"/>
    <cellStyle name="Input 2 3 3 4 2 2" xfId="8921"/>
    <cellStyle name="Input 2 3 3 4 2 3" xfId="8922"/>
    <cellStyle name="Input 2 3 3 4 2 4" xfId="8923"/>
    <cellStyle name="Input 2 3 3 4 3" xfId="8924"/>
    <cellStyle name="Input 2 3 3 4 3 2" xfId="8925"/>
    <cellStyle name="Input 2 3 3 4 3 3" xfId="8926"/>
    <cellStyle name="Input 2 3 3 4 3 4" xfId="8927"/>
    <cellStyle name="Input 2 3 3 4 4" xfId="8928"/>
    <cellStyle name="Input 2 3 3 4 4 2" xfId="8929"/>
    <cellStyle name="Input 2 3 3 4 4 3" xfId="8930"/>
    <cellStyle name="Input 2 3 3 4 4 4" xfId="8931"/>
    <cellStyle name="Input 2 3 3 4 5" xfId="8932"/>
    <cellStyle name="Input 2 3 3 4 5 2" xfId="8933"/>
    <cellStyle name="Input 2 3 3 4 5 3" xfId="8934"/>
    <cellStyle name="Input 2 3 3 4 5 4" xfId="8935"/>
    <cellStyle name="Input 2 3 3 4 6" xfId="8936"/>
    <cellStyle name="Input 2 3 3 4 6 2" xfId="8937"/>
    <cellStyle name="Input 2 3 3 4 6 3" xfId="8938"/>
    <cellStyle name="Input 2 3 3 4 6 4" xfId="8939"/>
    <cellStyle name="Input 2 3 3 4 7" xfId="8940"/>
    <cellStyle name="Input 2 3 3 4 8" xfId="8941"/>
    <cellStyle name="Input 2 3 3 4 9" xfId="8942"/>
    <cellStyle name="Input 2 3 3 5" xfId="8943"/>
    <cellStyle name="Input 2 3 3 5 2" xfId="8944"/>
    <cellStyle name="Input 2 3 3 5 2 2" xfId="8945"/>
    <cellStyle name="Input 2 3 3 5 2 3" xfId="8946"/>
    <cellStyle name="Input 2 3 3 5 3" xfId="8947"/>
    <cellStyle name="Input 2 3 3 5 3 2" xfId="8948"/>
    <cellStyle name="Input 2 3 3 5 3 3" xfId="8949"/>
    <cellStyle name="Input 2 3 3 5 4" xfId="8950"/>
    <cellStyle name="Input 2 3 3 5 4 2" xfId="8951"/>
    <cellStyle name="Input 2 3 3 5 4 3" xfId="8952"/>
    <cellStyle name="Input 2 3 3 5 5" xfId="8953"/>
    <cellStyle name="Input 2 3 3 5 5 2" xfId="8954"/>
    <cellStyle name="Input 2 3 3 5 5 3" xfId="8955"/>
    <cellStyle name="Input 2 3 3 5 6" xfId="8956"/>
    <cellStyle name="Input 2 3 3 5 6 2" xfId="8957"/>
    <cellStyle name="Input 2 3 3 5 6 3" xfId="8958"/>
    <cellStyle name="Input 2 3 3 5 7" xfId="8959"/>
    <cellStyle name="Input 2 3 3 5 8" xfId="8960"/>
    <cellStyle name="Input 2 3 3 5 9" xfId="8961"/>
    <cellStyle name="Input 2 3 3 6" xfId="8962"/>
    <cellStyle name="Input 2 3 3 6 2" xfId="8963"/>
    <cellStyle name="Input 2 3 3 6 2 2" xfId="8964"/>
    <cellStyle name="Input 2 3 3 6 2 3" xfId="8965"/>
    <cellStyle name="Input 2 3 3 6 3" xfId="8966"/>
    <cellStyle name="Input 2 3 3 6 3 2" xfId="8967"/>
    <cellStyle name="Input 2 3 3 6 3 3" xfId="8968"/>
    <cellStyle name="Input 2 3 3 6 4" xfId="8969"/>
    <cellStyle name="Input 2 3 3 6 4 2" xfId="8970"/>
    <cellStyle name="Input 2 3 3 6 4 3" xfId="8971"/>
    <cellStyle name="Input 2 3 3 6 5" xfId="8972"/>
    <cellStyle name="Input 2 3 3 6 5 2" xfId="8973"/>
    <cellStyle name="Input 2 3 3 6 5 3" xfId="8974"/>
    <cellStyle name="Input 2 3 3 6 6" xfId="8975"/>
    <cellStyle name="Input 2 3 3 6 6 2" xfId="8976"/>
    <cellStyle name="Input 2 3 3 6 6 3" xfId="8977"/>
    <cellStyle name="Input 2 3 3 6 7" xfId="8978"/>
    <cellStyle name="Input 2 3 3 6 8" xfId="8979"/>
    <cellStyle name="Input 2 3 3 6 9" xfId="8980"/>
    <cellStyle name="Input 2 3 3 7" xfId="8981"/>
    <cellStyle name="Input 2 3 3 7 2" xfId="8982"/>
    <cellStyle name="Input 2 3 3 7 2 2" xfId="8983"/>
    <cellStyle name="Input 2 3 3 7 2 3" xfId="8984"/>
    <cellStyle name="Input 2 3 3 7 3" xfId="8985"/>
    <cellStyle name="Input 2 3 3 7 3 2" xfId="8986"/>
    <cellStyle name="Input 2 3 3 7 3 3" xfId="8987"/>
    <cellStyle name="Input 2 3 3 7 4" xfId="8988"/>
    <cellStyle name="Input 2 3 3 7 4 2" xfId="8989"/>
    <cellStyle name="Input 2 3 3 7 4 3" xfId="8990"/>
    <cellStyle name="Input 2 3 3 7 5" xfId="8991"/>
    <cellStyle name="Input 2 3 3 7 5 2" xfId="8992"/>
    <cellStyle name="Input 2 3 3 7 5 3" xfId="8993"/>
    <cellStyle name="Input 2 3 3 7 6" xfId="8994"/>
    <cellStyle name="Input 2 3 3 7 6 2" xfId="8995"/>
    <cellStyle name="Input 2 3 3 7 6 3" xfId="8996"/>
    <cellStyle name="Input 2 3 3 7 7" xfId="8997"/>
    <cellStyle name="Input 2 3 3 7 8" xfId="8998"/>
    <cellStyle name="Input 2 3 3 7 9" xfId="8999"/>
    <cellStyle name="Input 2 3 3 8" xfId="9000"/>
    <cellStyle name="Input 2 3 3 8 2" xfId="9001"/>
    <cellStyle name="Input 2 3 3 8 2 2" xfId="9002"/>
    <cellStyle name="Input 2 3 3 8 2 3" xfId="9003"/>
    <cellStyle name="Input 2 3 3 8 3" xfId="9004"/>
    <cellStyle name="Input 2 3 3 8 3 2" xfId="9005"/>
    <cellStyle name="Input 2 3 3 8 3 3" xfId="9006"/>
    <cellStyle name="Input 2 3 3 8 4" xfId="9007"/>
    <cellStyle name="Input 2 3 3 8 4 2" xfId="9008"/>
    <cellStyle name="Input 2 3 3 8 4 3" xfId="9009"/>
    <cellStyle name="Input 2 3 3 8 5" xfId="9010"/>
    <cellStyle name="Input 2 3 3 8 5 2" xfId="9011"/>
    <cellStyle name="Input 2 3 3 8 5 3" xfId="9012"/>
    <cellStyle name="Input 2 3 3 8 6" xfId="9013"/>
    <cellStyle name="Input 2 3 3 8 6 2" xfId="9014"/>
    <cellStyle name="Input 2 3 3 8 6 3" xfId="9015"/>
    <cellStyle name="Input 2 3 3 8 7" xfId="9016"/>
    <cellStyle name="Input 2 3 3 8 8" xfId="9017"/>
    <cellStyle name="Input 2 3 3 8 9" xfId="9018"/>
    <cellStyle name="Input 2 3 3 9" xfId="9019"/>
    <cellStyle name="Input 2 3 3 9 2" xfId="9020"/>
    <cellStyle name="Input 2 3 3 9 2 2" xfId="9021"/>
    <cellStyle name="Input 2 3 3 9 2 3" xfId="9022"/>
    <cellStyle name="Input 2 3 3 9 3" xfId="9023"/>
    <cellStyle name="Input 2 3 3 9 3 2" xfId="9024"/>
    <cellStyle name="Input 2 3 3 9 3 3" xfId="9025"/>
    <cellStyle name="Input 2 3 3 9 4" xfId="9026"/>
    <cellStyle name="Input 2 3 3 9 4 2" xfId="9027"/>
    <cellStyle name="Input 2 3 3 9 4 3" xfId="9028"/>
    <cellStyle name="Input 2 3 3 9 5" xfId="9029"/>
    <cellStyle name="Input 2 3 3 9 5 2" xfId="9030"/>
    <cellStyle name="Input 2 3 3 9 5 3" xfId="9031"/>
    <cellStyle name="Input 2 3 3 9 6" xfId="9032"/>
    <cellStyle name="Input 2 3 3 9 6 2" xfId="9033"/>
    <cellStyle name="Input 2 3 3 9 6 3" xfId="9034"/>
    <cellStyle name="Input 2 3 3 9 7" xfId="9035"/>
    <cellStyle name="Input 2 3 3 9 8" xfId="9036"/>
    <cellStyle name="Input 2 3 3 9 9" xfId="9037"/>
    <cellStyle name="Input 2 3 4" xfId="9038"/>
    <cellStyle name="Input 2 3 4 10" xfId="9039"/>
    <cellStyle name="Input 2 3 4 10 2" xfId="9040"/>
    <cellStyle name="Input 2 3 4 10 2 2" xfId="9041"/>
    <cellStyle name="Input 2 3 4 10 2 3" xfId="9042"/>
    <cellStyle name="Input 2 3 4 10 3" xfId="9043"/>
    <cellStyle name="Input 2 3 4 10 3 2" xfId="9044"/>
    <cellStyle name="Input 2 3 4 10 3 3" xfId="9045"/>
    <cellStyle name="Input 2 3 4 10 4" xfId="9046"/>
    <cellStyle name="Input 2 3 4 10 4 2" xfId="9047"/>
    <cellStyle name="Input 2 3 4 10 4 3" xfId="9048"/>
    <cellStyle name="Input 2 3 4 10 5" xfId="9049"/>
    <cellStyle name="Input 2 3 4 10 5 2" xfId="9050"/>
    <cellStyle name="Input 2 3 4 10 5 3" xfId="9051"/>
    <cellStyle name="Input 2 3 4 10 6" xfId="9052"/>
    <cellStyle name="Input 2 3 4 10 6 2" xfId="9053"/>
    <cellStyle name="Input 2 3 4 10 6 3" xfId="9054"/>
    <cellStyle name="Input 2 3 4 10 7" xfId="9055"/>
    <cellStyle name="Input 2 3 4 10 8" xfId="9056"/>
    <cellStyle name="Input 2 3 4 11" xfId="9057"/>
    <cellStyle name="Input 2 3 4 11 2" xfId="9058"/>
    <cellStyle name="Input 2 3 4 11 2 2" xfId="9059"/>
    <cellStyle name="Input 2 3 4 11 2 3" xfId="9060"/>
    <cellStyle name="Input 2 3 4 11 3" xfId="9061"/>
    <cellStyle name="Input 2 3 4 11 3 2" xfId="9062"/>
    <cellStyle name="Input 2 3 4 11 3 3" xfId="9063"/>
    <cellStyle name="Input 2 3 4 11 4" xfId="9064"/>
    <cellStyle name="Input 2 3 4 11 4 2" xfId="9065"/>
    <cellStyle name="Input 2 3 4 11 4 3" xfId="9066"/>
    <cellStyle name="Input 2 3 4 11 5" xfId="9067"/>
    <cellStyle name="Input 2 3 4 11 5 2" xfId="9068"/>
    <cellStyle name="Input 2 3 4 11 5 3" xfId="9069"/>
    <cellStyle name="Input 2 3 4 11 6" xfId="9070"/>
    <cellStyle name="Input 2 3 4 11 6 2" xfId="9071"/>
    <cellStyle name="Input 2 3 4 11 6 3" xfId="9072"/>
    <cellStyle name="Input 2 3 4 11 7" xfId="9073"/>
    <cellStyle name="Input 2 3 4 11 8" xfId="9074"/>
    <cellStyle name="Input 2 3 4 12" xfId="9075"/>
    <cellStyle name="Input 2 3 4 12 2" xfId="9076"/>
    <cellStyle name="Input 2 3 4 12 2 2" xfId="9077"/>
    <cellStyle name="Input 2 3 4 12 2 3" xfId="9078"/>
    <cellStyle name="Input 2 3 4 12 3" xfId="9079"/>
    <cellStyle name="Input 2 3 4 12 3 2" xfId="9080"/>
    <cellStyle name="Input 2 3 4 12 3 3" xfId="9081"/>
    <cellStyle name="Input 2 3 4 12 4" xfId="9082"/>
    <cellStyle name="Input 2 3 4 12 4 2" xfId="9083"/>
    <cellStyle name="Input 2 3 4 12 4 3" xfId="9084"/>
    <cellStyle name="Input 2 3 4 12 5" xfId="9085"/>
    <cellStyle name="Input 2 3 4 12 5 2" xfId="9086"/>
    <cellStyle name="Input 2 3 4 12 5 3" xfId="9087"/>
    <cellStyle name="Input 2 3 4 12 6" xfId="9088"/>
    <cellStyle name="Input 2 3 4 12 6 2" xfId="9089"/>
    <cellStyle name="Input 2 3 4 12 6 3" xfId="9090"/>
    <cellStyle name="Input 2 3 4 12 7" xfId="9091"/>
    <cellStyle name="Input 2 3 4 12 8" xfId="9092"/>
    <cellStyle name="Input 2 3 4 13" xfId="9093"/>
    <cellStyle name="Input 2 3 4 13 2" xfId="9094"/>
    <cellStyle name="Input 2 3 4 13 2 2" xfId="9095"/>
    <cellStyle name="Input 2 3 4 13 2 3" xfId="9096"/>
    <cellStyle name="Input 2 3 4 13 3" xfId="9097"/>
    <cellStyle name="Input 2 3 4 13 3 2" xfId="9098"/>
    <cellStyle name="Input 2 3 4 13 3 3" xfId="9099"/>
    <cellStyle name="Input 2 3 4 13 4" xfId="9100"/>
    <cellStyle name="Input 2 3 4 13 4 2" xfId="9101"/>
    <cellStyle name="Input 2 3 4 13 4 3" xfId="9102"/>
    <cellStyle name="Input 2 3 4 13 5" xfId="9103"/>
    <cellStyle name="Input 2 3 4 13 5 2" xfId="9104"/>
    <cellStyle name="Input 2 3 4 13 5 3" xfId="9105"/>
    <cellStyle name="Input 2 3 4 13 6" xfId="9106"/>
    <cellStyle name="Input 2 3 4 13 6 2" xfId="9107"/>
    <cellStyle name="Input 2 3 4 13 6 3" xfId="9108"/>
    <cellStyle name="Input 2 3 4 13 7" xfId="9109"/>
    <cellStyle name="Input 2 3 4 13 8" xfId="9110"/>
    <cellStyle name="Input 2 3 4 14" xfId="9111"/>
    <cellStyle name="Input 2 3 4 14 2" xfId="9112"/>
    <cellStyle name="Input 2 3 4 14 2 2" xfId="9113"/>
    <cellStyle name="Input 2 3 4 14 2 3" xfId="9114"/>
    <cellStyle name="Input 2 3 4 14 3" xfId="9115"/>
    <cellStyle name="Input 2 3 4 14 3 2" xfId="9116"/>
    <cellStyle name="Input 2 3 4 14 3 3" xfId="9117"/>
    <cellStyle name="Input 2 3 4 14 4" xfId="9118"/>
    <cellStyle name="Input 2 3 4 14 4 2" xfId="9119"/>
    <cellStyle name="Input 2 3 4 14 4 3" xfId="9120"/>
    <cellStyle name="Input 2 3 4 14 5" xfId="9121"/>
    <cellStyle name="Input 2 3 4 14 5 2" xfId="9122"/>
    <cellStyle name="Input 2 3 4 14 5 3" xfId="9123"/>
    <cellStyle name="Input 2 3 4 14 6" xfId="9124"/>
    <cellStyle name="Input 2 3 4 14 6 2" xfId="9125"/>
    <cellStyle name="Input 2 3 4 14 6 3" xfId="9126"/>
    <cellStyle name="Input 2 3 4 14 7" xfId="9127"/>
    <cellStyle name="Input 2 3 4 14 8" xfId="9128"/>
    <cellStyle name="Input 2 3 4 15" xfId="9129"/>
    <cellStyle name="Input 2 3 4 15 2" xfId="9130"/>
    <cellStyle name="Input 2 3 4 15 3" xfId="9131"/>
    <cellStyle name="Input 2 3 4 16" xfId="9132"/>
    <cellStyle name="Input 2 3 4 2" xfId="9133"/>
    <cellStyle name="Input 2 3 4 2 2" xfId="9134"/>
    <cellStyle name="Input 2 3 4 2 2 2" xfId="9135"/>
    <cellStyle name="Input 2 3 4 2 2 3" xfId="9136"/>
    <cellStyle name="Input 2 3 4 2 3" xfId="9137"/>
    <cellStyle name="Input 2 3 4 2 3 2" xfId="9138"/>
    <cellStyle name="Input 2 3 4 2 3 3" xfId="9139"/>
    <cellStyle name="Input 2 3 4 2 4" xfId="9140"/>
    <cellStyle name="Input 2 3 4 2 4 2" xfId="9141"/>
    <cellStyle name="Input 2 3 4 2 4 3" xfId="9142"/>
    <cellStyle name="Input 2 3 4 2 5" xfId="9143"/>
    <cellStyle name="Input 2 3 4 2 5 2" xfId="9144"/>
    <cellStyle name="Input 2 3 4 2 5 3" xfId="9145"/>
    <cellStyle name="Input 2 3 4 2 6" xfId="9146"/>
    <cellStyle name="Input 2 3 4 2 6 2" xfId="9147"/>
    <cellStyle name="Input 2 3 4 2 6 3" xfId="9148"/>
    <cellStyle name="Input 2 3 4 2 7" xfId="9149"/>
    <cellStyle name="Input 2 3 4 2 8" xfId="9150"/>
    <cellStyle name="Input 2 3 4 2 9" xfId="9151"/>
    <cellStyle name="Input 2 3 4 3" xfId="9152"/>
    <cellStyle name="Input 2 3 4 3 2" xfId="9153"/>
    <cellStyle name="Input 2 3 4 3 2 2" xfId="9154"/>
    <cellStyle name="Input 2 3 4 3 2 3" xfId="9155"/>
    <cellStyle name="Input 2 3 4 3 3" xfId="9156"/>
    <cellStyle name="Input 2 3 4 3 3 2" xfId="9157"/>
    <cellStyle name="Input 2 3 4 3 3 3" xfId="9158"/>
    <cellStyle name="Input 2 3 4 3 4" xfId="9159"/>
    <cellStyle name="Input 2 3 4 3 4 2" xfId="9160"/>
    <cellStyle name="Input 2 3 4 3 4 3" xfId="9161"/>
    <cellStyle name="Input 2 3 4 3 5" xfId="9162"/>
    <cellStyle name="Input 2 3 4 3 5 2" xfId="9163"/>
    <cellStyle name="Input 2 3 4 3 5 3" xfId="9164"/>
    <cellStyle name="Input 2 3 4 3 6" xfId="9165"/>
    <cellStyle name="Input 2 3 4 3 6 2" xfId="9166"/>
    <cellStyle name="Input 2 3 4 3 6 3" xfId="9167"/>
    <cellStyle name="Input 2 3 4 3 7" xfId="9168"/>
    <cellStyle name="Input 2 3 4 3 8" xfId="9169"/>
    <cellStyle name="Input 2 3 4 3 9" xfId="9170"/>
    <cellStyle name="Input 2 3 4 4" xfId="9171"/>
    <cellStyle name="Input 2 3 4 4 2" xfId="9172"/>
    <cellStyle name="Input 2 3 4 4 2 2" xfId="9173"/>
    <cellStyle name="Input 2 3 4 4 2 3" xfId="9174"/>
    <cellStyle name="Input 2 3 4 4 3" xfId="9175"/>
    <cellStyle name="Input 2 3 4 4 3 2" xfId="9176"/>
    <cellStyle name="Input 2 3 4 4 3 3" xfId="9177"/>
    <cellStyle name="Input 2 3 4 4 4" xfId="9178"/>
    <cellStyle name="Input 2 3 4 4 4 2" xfId="9179"/>
    <cellStyle name="Input 2 3 4 4 4 3" xfId="9180"/>
    <cellStyle name="Input 2 3 4 4 5" xfId="9181"/>
    <cellStyle name="Input 2 3 4 4 5 2" xfId="9182"/>
    <cellStyle name="Input 2 3 4 4 5 3" xfId="9183"/>
    <cellStyle name="Input 2 3 4 4 6" xfId="9184"/>
    <cellStyle name="Input 2 3 4 4 6 2" xfId="9185"/>
    <cellStyle name="Input 2 3 4 4 6 3" xfId="9186"/>
    <cellStyle name="Input 2 3 4 4 7" xfId="9187"/>
    <cellStyle name="Input 2 3 4 4 8" xfId="9188"/>
    <cellStyle name="Input 2 3 4 4 9" xfId="9189"/>
    <cellStyle name="Input 2 3 4 5" xfId="9190"/>
    <cellStyle name="Input 2 3 4 5 2" xfId="9191"/>
    <cellStyle name="Input 2 3 4 5 2 2" xfId="9192"/>
    <cellStyle name="Input 2 3 4 5 2 3" xfId="9193"/>
    <cellStyle name="Input 2 3 4 5 3" xfId="9194"/>
    <cellStyle name="Input 2 3 4 5 3 2" xfId="9195"/>
    <cellStyle name="Input 2 3 4 5 3 3" xfId="9196"/>
    <cellStyle name="Input 2 3 4 5 4" xfId="9197"/>
    <cellStyle name="Input 2 3 4 5 4 2" xfId="9198"/>
    <cellStyle name="Input 2 3 4 5 4 3" xfId="9199"/>
    <cellStyle name="Input 2 3 4 5 5" xfId="9200"/>
    <cellStyle name="Input 2 3 4 5 5 2" xfId="9201"/>
    <cellStyle name="Input 2 3 4 5 5 3" xfId="9202"/>
    <cellStyle name="Input 2 3 4 5 6" xfId="9203"/>
    <cellStyle name="Input 2 3 4 5 6 2" xfId="9204"/>
    <cellStyle name="Input 2 3 4 5 6 3" xfId="9205"/>
    <cellStyle name="Input 2 3 4 5 7" xfId="9206"/>
    <cellStyle name="Input 2 3 4 5 8" xfId="9207"/>
    <cellStyle name="Input 2 3 4 5 9" xfId="9208"/>
    <cellStyle name="Input 2 3 4 6" xfId="9209"/>
    <cellStyle name="Input 2 3 4 6 2" xfId="9210"/>
    <cellStyle name="Input 2 3 4 6 2 2" xfId="9211"/>
    <cellStyle name="Input 2 3 4 6 2 3" xfId="9212"/>
    <cellStyle name="Input 2 3 4 6 3" xfId="9213"/>
    <cellStyle name="Input 2 3 4 6 3 2" xfId="9214"/>
    <cellStyle name="Input 2 3 4 6 3 3" xfId="9215"/>
    <cellStyle name="Input 2 3 4 6 4" xfId="9216"/>
    <cellStyle name="Input 2 3 4 6 4 2" xfId="9217"/>
    <cellStyle name="Input 2 3 4 6 4 3" xfId="9218"/>
    <cellStyle name="Input 2 3 4 6 5" xfId="9219"/>
    <cellStyle name="Input 2 3 4 6 5 2" xfId="9220"/>
    <cellStyle name="Input 2 3 4 6 5 3" xfId="9221"/>
    <cellStyle name="Input 2 3 4 6 6" xfId="9222"/>
    <cellStyle name="Input 2 3 4 6 6 2" xfId="9223"/>
    <cellStyle name="Input 2 3 4 6 6 3" xfId="9224"/>
    <cellStyle name="Input 2 3 4 6 7" xfId="9225"/>
    <cellStyle name="Input 2 3 4 6 8" xfId="9226"/>
    <cellStyle name="Input 2 3 4 6 9" xfId="9227"/>
    <cellStyle name="Input 2 3 4 7" xfId="9228"/>
    <cellStyle name="Input 2 3 4 7 2" xfId="9229"/>
    <cellStyle name="Input 2 3 4 7 2 2" xfId="9230"/>
    <cellStyle name="Input 2 3 4 7 2 3" xfId="9231"/>
    <cellStyle name="Input 2 3 4 7 3" xfId="9232"/>
    <cellStyle name="Input 2 3 4 7 3 2" xfId="9233"/>
    <cellStyle name="Input 2 3 4 7 3 3" xfId="9234"/>
    <cellStyle name="Input 2 3 4 7 4" xfId="9235"/>
    <cellStyle name="Input 2 3 4 7 4 2" xfId="9236"/>
    <cellStyle name="Input 2 3 4 7 4 3" xfId="9237"/>
    <cellStyle name="Input 2 3 4 7 5" xfId="9238"/>
    <cellStyle name="Input 2 3 4 7 5 2" xfId="9239"/>
    <cellStyle name="Input 2 3 4 7 5 3" xfId="9240"/>
    <cellStyle name="Input 2 3 4 7 6" xfId="9241"/>
    <cellStyle name="Input 2 3 4 7 6 2" xfId="9242"/>
    <cellStyle name="Input 2 3 4 7 6 3" xfId="9243"/>
    <cellStyle name="Input 2 3 4 7 7" xfId="9244"/>
    <cellStyle name="Input 2 3 4 7 8" xfId="9245"/>
    <cellStyle name="Input 2 3 4 7 9" xfId="9246"/>
    <cellStyle name="Input 2 3 4 8" xfId="9247"/>
    <cellStyle name="Input 2 3 4 8 2" xfId="9248"/>
    <cellStyle name="Input 2 3 4 8 2 2" xfId="9249"/>
    <cellStyle name="Input 2 3 4 8 2 3" xfId="9250"/>
    <cellStyle name="Input 2 3 4 8 3" xfId="9251"/>
    <cellStyle name="Input 2 3 4 8 3 2" xfId="9252"/>
    <cellStyle name="Input 2 3 4 8 3 3" xfId="9253"/>
    <cellStyle name="Input 2 3 4 8 4" xfId="9254"/>
    <cellStyle name="Input 2 3 4 8 4 2" xfId="9255"/>
    <cellStyle name="Input 2 3 4 8 4 3" xfId="9256"/>
    <cellStyle name="Input 2 3 4 8 5" xfId="9257"/>
    <cellStyle name="Input 2 3 4 8 5 2" xfId="9258"/>
    <cellStyle name="Input 2 3 4 8 5 3" xfId="9259"/>
    <cellStyle name="Input 2 3 4 8 6" xfId="9260"/>
    <cellStyle name="Input 2 3 4 8 6 2" xfId="9261"/>
    <cellStyle name="Input 2 3 4 8 6 3" xfId="9262"/>
    <cellStyle name="Input 2 3 4 8 7" xfId="9263"/>
    <cellStyle name="Input 2 3 4 8 8" xfId="9264"/>
    <cellStyle name="Input 2 3 4 8 9" xfId="9265"/>
    <cellStyle name="Input 2 3 4 9" xfId="9266"/>
    <cellStyle name="Input 2 3 4 9 2" xfId="9267"/>
    <cellStyle name="Input 2 3 4 9 2 2" xfId="9268"/>
    <cellStyle name="Input 2 3 4 9 2 3" xfId="9269"/>
    <cellStyle name="Input 2 3 4 9 3" xfId="9270"/>
    <cellStyle name="Input 2 3 4 9 3 2" xfId="9271"/>
    <cellStyle name="Input 2 3 4 9 3 3" xfId="9272"/>
    <cellStyle name="Input 2 3 4 9 4" xfId="9273"/>
    <cellStyle name="Input 2 3 4 9 4 2" xfId="9274"/>
    <cellStyle name="Input 2 3 4 9 4 3" xfId="9275"/>
    <cellStyle name="Input 2 3 4 9 5" xfId="9276"/>
    <cellStyle name="Input 2 3 4 9 5 2" xfId="9277"/>
    <cellStyle name="Input 2 3 4 9 5 3" xfId="9278"/>
    <cellStyle name="Input 2 3 4 9 6" xfId="9279"/>
    <cellStyle name="Input 2 3 4 9 6 2" xfId="9280"/>
    <cellStyle name="Input 2 3 4 9 6 3" xfId="9281"/>
    <cellStyle name="Input 2 3 4 9 7" xfId="9282"/>
    <cellStyle name="Input 2 3 4 9 8" xfId="9283"/>
    <cellStyle name="Input 2 3 5" xfId="9284"/>
    <cellStyle name="Input 2 3 5 10" xfId="9285"/>
    <cellStyle name="Input 2 3 5 11" xfId="9286"/>
    <cellStyle name="Input 2 3 5 2" xfId="9287"/>
    <cellStyle name="Input 2 3 5 2 2" xfId="9288"/>
    <cellStyle name="Input 2 3 5 2 3" xfId="9289"/>
    <cellStyle name="Input 2 3 5 2 4" xfId="9290"/>
    <cellStyle name="Input 2 3 5 3" xfId="9291"/>
    <cellStyle name="Input 2 3 5 3 2" xfId="9292"/>
    <cellStyle name="Input 2 3 5 3 3" xfId="9293"/>
    <cellStyle name="Input 2 3 5 3 4" xfId="9294"/>
    <cellStyle name="Input 2 3 5 4" xfId="9295"/>
    <cellStyle name="Input 2 3 5 4 2" xfId="9296"/>
    <cellStyle name="Input 2 3 5 4 3" xfId="9297"/>
    <cellStyle name="Input 2 3 5 4 4" xfId="9298"/>
    <cellStyle name="Input 2 3 5 5" xfId="9299"/>
    <cellStyle name="Input 2 3 5 5 2" xfId="9300"/>
    <cellStyle name="Input 2 3 5 5 3" xfId="9301"/>
    <cellStyle name="Input 2 3 5 5 4" xfId="9302"/>
    <cellStyle name="Input 2 3 5 6" xfId="9303"/>
    <cellStyle name="Input 2 3 5 6 2" xfId="9304"/>
    <cellStyle name="Input 2 3 5 6 3" xfId="9305"/>
    <cellStyle name="Input 2 3 5 6 4" xfId="9306"/>
    <cellStyle name="Input 2 3 5 7" xfId="9307"/>
    <cellStyle name="Input 2 3 5 8" xfId="9308"/>
    <cellStyle name="Input 2 3 5 9" xfId="9309"/>
    <cellStyle name="Input 2 3 6" xfId="9310"/>
    <cellStyle name="Input 2 3 6 10" xfId="9311"/>
    <cellStyle name="Input 2 3 6 2" xfId="9312"/>
    <cellStyle name="Input 2 3 6 2 2" xfId="9313"/>
    <cellStyle name="Input 2 3 6 2 3" xfId="9314"/>
    <cellStyle name="Input 2 3 6 2 4" xfId="9315"/>
    <cellStyle name="Input 2 3 6 3" xfId="9316"/>
    <cellStyle name="Input 2 3 6 3 2" xfId="9317"/>
    <cellStyle name="Input 2 3 6 3 3" xfId="9318"/>
    <cellStyle name="Input 2 3 6 3 4" xfId="9319"/>
    <cellStyle name="Input 2 3 6 4" xfId="9320"/>
    <cellStyle name="Input 2 3 6 4 2" xfId="9321"/>
    <cellStyle name="Input 2 3 6 4 3" xfId="9322"/>
    <cellStyle name="Input 2 3 6 4 4" xfId="9323"/>
    <cellStyle name="Input 2 3 6 5" xfId="9324"/>
    <cellStyle name="Input 2 3 6 5 2" xfId="9325"/>
    <cellStyle name="Input 2 3 6 5 3" xfId="9326"/>
    <cellStyle name="Input 2 3 6 5 4" xfId="9327"/>
    <cellStyle name="Input 2 3 6 6" xfId="9328"/>
    <cellStyle name="Input 2 3 6 6 2" xfId="9329"/>
    <cellStyle name="Input 2 3 6 6 3" xfId="9330"/>
    <cellStyle name="Input 2 3 6 6 4" xfId="9331"/>
    <cellStyle name="Input 2 3 6 7" xfId="9332"/>
    <cellStyle name="Input 2 3 6 8" xfId="9333"/>
    <cellStyle name="Input 2 3 6 9" xfId="9334"/>
    <cellStyle name="Input 2 3 7" xfId="9335"/>
    <cellStyle name="Input 2 3 7 2" xfId="9336"/>
    <cellStyle name="Input 2 3 7 2 2" xfId="9337"/>
    <cellStyle name="Input 2 3 7 2 3" xfId="9338"/>
    <cellStyle name="Input 2 3 7 3" xfId="9339"/>
    <cellStyle name="Input 2 3 7 3 2" xfId="9340"/>
    <cellStyle name="Input 2 3 7 3 3" xfId="9341"/>
    <cellStyle name="Input 2 3 7 4" xfId="9342"/>
    <cellStyle name="Input 2 3 7 4 2" xfId="9343"/>
    <cellStyle name="Input 2 3 7 4 3" xfId="9344"/>
    <cellStyle name="Input 2 3 7 5" xfId="9345"/>
    <cellStyle name="Input 2 3 7 5 2" xfId="9346"/>
    <cellStyle name="Input 2 3 7 5 3" xfId="9347"/>
    <cellStyle name="Input 2 3 7 6" xfId="9348"/>
    <cellStyle name="Input 2 3 7 6 2" xfId="9349"/>
    <cellStyle name="Input 2 3 7 6 3" xfId="9350"/>
    <cellStyle name="Input 2 3 7 7" xfId="9351"/>
    <cellStyle name="Input 2 3 7 8" xfId="9352"/>
    <cellStyle name="Input 2 3 7 9" xfId="9353"/>
    <cellStyle name="Input 2 3 8" xfId="9354"/>
    <cellStyle name="Input 2 3 8 2" xfId="9355"/>
    <cellStyle name="Input 2 3 8 2 2" xfId="9356"/>
    <cellStyle name="Input 2 3 8 2 3" xfId="9357"/>
    <cellStyle name="Input 2 3 8 3" xfId="9358"/>
    <cellStyle name="Input 2 3 8 3 2" xfId="9359"/>
    <cellStyle name="Input 2 3 8 3 3" xfId="9360"/>
    <cellStyle name="Input 2 3 8 4" xfId="9361"/>
    <cellStyle name="Input 2 3 8 4 2" xfId="9362"/>
    <cellStyle name="Input 2 3 8 4 3" xfId="9363"/>
    <cellStyle name="Input 2 3 8 5" xfId="9364"/>
    <cellStyle name="Input 2 3 8 5 2" xfId="9365"/>
    <cellStyle name="Input 2 3 8 5 3" xfId="9366"/>
    <cellStyle name="Input 2 3 8 6" xfId="9367"/>
    <cellStyle name="Input 2 3 8 6 2" xfId="9368"/>
    <cellStyle name="Input 2 3 8 6 3" xfId="9369"/>
    <cellStyle name="Input 2 3 8 7" xfId="9370"/>
    <cellStyle name="Input 2 3 8 8" xfId="9371"/>
    <cellStyle name="Input 2 3 8 9" xfId="9372"/>
    <cellStyle name="Input 2 3 9" xfId="9373"/>
    <cellStyle name="Input 2 3 9 2" xfId="9374"/>
    <cellStyle name="Input 2 3 9 2 2" xfId="9375"/>
    <cellStyle name="Input 2 3 9 2 3" xfId="9376"/>
    <cellStyle name="Input 2 3 9 3" xfId="9377"/>
    <cellStyle name="Input 2 3 9 3 2" xfId="9378"/>
    <cellStyle name="Input 2 3 9 3 3" xfId="9379"/>
    <cellStyle name="Input 2 3 9 4" xfId="9380"/>
    <cellStyle name="Input 2 3 9 4 2" xfId="9381"/>
    <cellStyle name="Input 2 3 9 4 3" xfId="9382"/>
    <cellStyle name="Input 2 3 9 5" xfId="9383"/>
    <cellStyle name="Input 2 3 9 5 2" xfId="9384"/>
    <cellStyle name="Input 2 3 9 5 3" xfId="9385"/>
    <cellStyle name="Input 2 3 9 6" xfId="9386"/>
    <cellStyle name="Input 2 3 9 6 2" xfId="9387"/>
    <cellStyle name="Input 2 3 9 6 3" xfId="9388"/>
    <cellStyle name="Input 2 3 9 7" xfId="9389"/>
    <cellStyle name="Input 2 3 9 8" xfId="9390"/>
    <cellStyle name="Input 2 3 9 9" xfId="9391"/>
    <cellStyle name="Input 2 4" xfId="9392"/>
    <cellStyle name="Input 2 4 10" xfId="9393"/>
    <cellStyle name="Input 2 4 10 2" xfId="9394"/>
    <cellStyle name="Input 2 4 10 2 2" xfId="9395"/>
    <cellStyle name="Input 2 4 10 2 3" xfId="9396"/>
    <cellStyle name="Input 2 4 10 3" xfId="9397"/>
    <cellStyle name="Input 2 4 10 3 2" xfId="9398"/>
    <cellStyle name="Input 2 4 10 3 3" xfId="9399"/>
    <cellStyle name="Input 2 4 10 4" xfId="9400"/>
    <cellStyle name="Input 2 4 10 4 2" xfId="9401"/>
    <cellStyle name="Input 2 4 10 4 3" xfId="9402"/>
    <cellStyle name="Input 2 4 10 5" xfId="9403"/>
    <cellStyle name="Input 2 4 10 5 2" xfId="9404"/>
    <cellStyle name="Input 2 4 10 5 3" xfId="9405"/>
    <cellStyle name="Input 2 4 10 6" xfId="9406"/>
    <cellStyle name="Input 2 4 10 6 2" xfId="9407"/>
    <cellStyle name="Input 2 4 10 6 3" xfId="9408"/>
    <cellStyle name="Input 2 4 10 7" xfId="9409"/>
    <cellStyle name="Input 2 4 10 8" xfId="9410"/>
    <cellStyle name="Input 2 4 10 9" xfId="9411"/>
    <cellStyle name="Input 2 4 11" xfId="9412"/>
    <cellStyle name="Input 2 4 11 2" xfId="9413"/>
    <cellStyle name="Input 2 4 11 2 2" xfId="9414"/>
    <cellStyle name="Input 2 4 11 2 3" xfId="9415"/>
    <cellStyle name="Input 2 4 11 3" xfId="9416"/>
    <cellStyle name="Input 2 4 11 3 2" xfId="9417"/>
    <cellStyle name="Input 2 4 11 3 3" xfId="9418"/>
    <cellStyle name="Input 2 4 11 4" xfId="9419"/>
    <cellStyle name="Input 2 4 11 4 2" xfId="9420"/>
    <cellStyle name="Input 2 4 11 4 3" xfId="9421"/>
    <cellStyle name="Input 2 4 11 5" xfId="9422"/>
    <cellStyle name="Input 2 4 11 5 2" xfId="9423"/>
    <cellStyle name="Input 2 4 11 5 3" xfId="9424"/>
    <cellStyle name="Input 2 4 11 6" xfId="9425"/>
    <cellStyle name="Input 2 4 11 6 2" xfId="9426"/>
    <cellStyle name="Input 2 4 11 6 3" xfId="9427"/>
    <cellStyle name="Input 2 4 11 7" xfId="9428"/>
    <cellStyle name="Input 2 4 11 8" xfId="9429"/>
    <cellStyle name="Input 2 4 11 9" xfId="9430"/>
    <cellStyle name="Input 2 4 12" xfId="9431"/>
    <cellStyle name="Input 2 4 12 2" xfId="9432"/>
    <cellStyle name="Input 2 4 12 2 2" xfId="9433"/>
    <cellStyle name="Input 2 4 12 2 3" xfId="9434"/>
    <cellStyle name="Input 2 4 12 3" xfId="9435"/>
    <cellStyle name="Input 2 4 12 3 2" xfId="9436"/>
    <cellStyle name="Input 2 4 12 3 3" xfId="9437"/>
    <cellStyle name="Input 2 4 12 4" xfId="9438"/>
    <cellStyle name="Input 2 4 12 4 2" xfId="9439"/>
    <cellStyle name="Input 2 4 12 4 3" xfId="9440"/>
    <cellStyle name="Input 2 4 12 5" xfId="9441"/>
    <cellStyle name="Input 2 4 12 5 2" xfId="9442"/>
    <cellStyle name="Input 2 4 12 5 3" xfId="9443"/>
    <cellStyle name="Input 2 4 12 6" xfId="9444"/>
    <cellStyle name="Input 2 4 12 6 2" xfId="9445"/>
    <cellStyle name="Input 2 4 12 6 3" xfId="9446"/>
    <cellStyle name="Input 2 4 12 7" xfId="9447"/>
    <cellStyle name="Input 2 4 12 8" xfId="9448"/>
    <cellStyle name="Input 2 4 12 9" xfId="9449"/>
    <cellStyle name="Input 2 4 13" xfId="9450"/>
    <cellStyle name="Input 2 4 13 2" xfId="9451"/>
    <cellStyle name="Input 2 4 13 2 2" xfId="9452"/>
    <cellStyle name="Input 2 4 13 2 3" xfId="9453"/>
    <cellStyle name="Input 2 4 13 3" xfId="9454"/>
    <cellStyle name="Input 2 4 13 3 2" xfId="9455"/>
    <cellStyle name="Input 2 4 13 3 3" xfId="9456"/>
    <cellStyle name="Input 2 4 13 4" xfId="9457"/>
    <cellStyle name="Input 2 4 13 4 2" xfId="9458"/>
    <cellStyle name="Input 2 4 13 4 3" xfId="9459"/>
    <cellStyle name="Input 2 4 13 5" xfId="9460"/>
    <cellStyle name="Input 2 4 13 5 2" xfId="9461"/>
    <cellStyle name="Input 2 4 13 5 3" xfId="9462"/>
    <cellStyle name="Input 2 4 13 6" xfId="9463"/>
    <cellStyle name="Input 2 4 13 6 2" xfId="9464"/>
    <cellStyle name="Input 2 4 13 6 3" xfId="9465"/>
    <cellStyle name="Input 2 4 13 7" xfId="9466"/>
    <cellStyle name="Input 2 4 13 8" xfId="9467"/>
    <cellStyle name="Input 2 4 13 9" xfId="9468"/>
    <cellStyle name="Input 2 4 14" xfId="9469"/>
    <cellStyle name="Input 2 4 14 2" xfId="9470"/>
    <cellStyle name="Input 2 4 14 2 2" xfId="9471"/>
    <cellStyle name="Input 2 4 14 2 3" xfId="9472"/>
    <cellStyle name="Input 2 4 14 3" xfId="9473"/>
    <cellStyle name="Input 2 4 14 3 2" xfId="9474"/>
    <cellStyle name="Input 2 4 14 3 3" xfId="9475"/>
    <cellStyle name="Input 2 4 14 4" xfId="9476"/>
    <cellStyle name="Input 2 4 14 4 2" xfId="9477"/>
    <cellStyle name="Input 2 4 14 4 3" xfId="9478"/>
    <cellStyle name="Input 2 4 14 5" xfId="9479"/>
    <cellStyle name="Input 2 4 14 5 2" xfId="9480"/>
    <cellStyle name="Input 2 4 14 5 3" xfId="9481"/>
    <cellStyle name="Input 2 4 14 6" xfId="9482"/>
    <cellStyle name="Input 2 4 14 6 2" xfId="9483"/>
    <cellStyle name="Input 2 4 14 6 3" xfId="9484"/>
    <cellStyle name="Input 2 4 14 7" xfId="9485"/>
    <cellStyle name="Input 2 4 14 8" xfId="9486"/>
    <cellStyle name="Input 2 4 14 9" xfId="9487"/>
    <cellStyle name="Input 2 4 15" xfId="9488"/>
    <cellStyle name="Input 2 4 15 2" xfId="9489"/>
    <cellStyle name="Input 2 4 15 2 2" xfId="9490"/>
    <cellStyle name="Input 2 4 15 2 3" xfId="9491"/>
    <cellStyle name="Input 2 4 15 3" xfId="9492"/>
    <cellStyle name="Input 2 4 15 3 2" xfId="9493"/>
    <cellStyle name="Input 2 4 15 3 3" xfId="9494"/>
    <cellStyle name="Input 2 4 15 4" xfId="9495"/>
    <cellStyle name="Input 2 4 15 4 2" xfId="9496"/>
    <cellStyle name="Input 2 4 15 4 3" xfId="9497"/>
    <cellStyle name="Input 2 4 15 5" xfId="9498"/>
    <cellStyle name="Input 2 4 15 5 2" xfId="9499"/>
    <cellStyle name="Input 2 4 15 5 3" xfId="9500"/>
    <cellStyle name="Input 2 4 15 6" xfId="9501"/>
    <cellStyle name="Input 2 4 15 6 2" xfId="9502"/>
    <cellStyle name="Input 2 4 15 6 3" xfId="9503"/>
    <cellStyle name="Input 2 4 15 7" xfId="9504"/>
    <cellStyle name="Input 2 4 15 8" xfId="9505"/>
    <cellStyle name="Input 2 4 15 9" xfId="9506"/>
    <cellStyle name="Input 2 4 16" xfId="9507"/>
    <cellStyle name="Input 2 4 17" xfId="9508"/>
    <cellStyle name="Input 2 4 18" xfId="9509"/>
    <cellStyle name="Input 2 4 19" xfId="9510"/>
    <cellStyle name="Input 2 4 2" xfId="9511"/>
    <cellStyle name="Input 2 4 2 10" xfId="9512"/>
    <cellStyle name="Input 2 4 2 10 2" xfId="9513"/>
    <cellStyle name="Input 2 4 2 10 2 2" xfId="9514"/>
    <cellStyle name="Input 2 4 2 10 2 3" xfId="9515"/>
    <cellStyle name="Input 2 4 2 10 3" xfId="9516"/>
    <cellStyle name="Input 2 4 2 10 3 2" xfId="9517"/>
    <cellStyle name="Input 2 4 2 10 3 3" xfId="9518"/>
    <cellStyle name="Input 2 4 2 10 4" xfId="9519"/>
    <cellStyle name="Input 2 4 2 10 4 2" xfId="9520"/>
    <cellStyle name="Input 2 4 2 10 4 3" xfId="9521"/>
    <cellStyle name="Input 2 4 2 10 5" xfId="9522"/>
    <cellStyle name="Input 2 4 2 10 5 2" xfId="9523"/>
    <cellStyle name="Input 2 4 2 10 5 3" xfId="9524"/>
    <cellStyle name="Input 2 4 2 10 6" xfId="9525"/>
    <cellStyle name="Input 2 4 2 10 6 2" xfId="9526"/>
    <cellStyle name="Input 2 4 2 10 6 3" xfId="9527"/>
    <cellStyle name="Input 2 4 2 10 7" xfId="9528"/>
    <cellStyle name="Input 2 4 2 10 8" xfId="9529"/>
    <cellStyle name="Input 2 4 2 10 9" xfId="9530"/>
    <cellStyle name="Input 2 4 2 11" xfId="9531"/>
    <cellStyle name="Input 2 4 2 11 2" xfId="9532"/>
    <cellStyle name="Input 2 4 2 11 2 2" xfId="9533"/>
    <cellStyle name="Input 2 4 2 11 2 3" xfId="9534"/>
    <cellStyle name="Input 2 4 2 11 3" xfId="9535"/>
    <cellStyle name="Input 2 4 2 11 3 2" xfId="9536"/>
    <cellStyle name="Input 2 4 2 11 3 3" xfId="9537"/>
    <cellStyle name="Input 2 4 2 11 4" xfId="9538"/>
    <cellStyle name="Input 2 4 2 11 4 2" xfId="9539"/>
    <cellStyle name="Input 2 4 2 11 4 3" xfId="9540"/>
    <cellStyle name="Input 2 4 2 11 5" xfId="9541"/>
    <cellStyle name="Input 2 4 2 11 5 2" xfId="9542"/>
    <cellStyle name="Input 2 4 2 11 5 3" xfId="9543"/>
    <cellStyle name="Input 2 4 2 11 6" xfId="9544"/>
    <cellStyle name="Input 2 4 2 11 6 2" xfId="9545"/>
    <cellStyle name="Input 2 4 2 11 6 3" xfId="9546"/>
    <cellStyle name="Input 2 4 2 11 7" xfId="9547"/>
    <cellStyle name="Input 2 4 2 11 8" xfId="9548"/>
    <cellStyle name="Input 2 4 2 11 9" xfId="9549"/>
    <cellStyle name="Input 2 4 2 12" xfId="9550"/>
    <cellStyle name="Input 2 4 2 12 2" xfId="9551"/>
    <cellStyle name="Input 2 4 2 12 2 2" xfId="9552"/>
    <cellStyle name="Input 2 4 2 12 2 3" xfId="9553"/>
    <cellStyle name="Input 2 4 2 12 3" xfId="9554"/>
    <cellStyle name="Input 2 4 2 12 3 2" xfId="9555"/>
    <cellStyle name="Input 2 4 2 12 3 3" xfId="9556"/>
    <cellStyle name="Input 2 4 2 12 4" xfId="9557"/>
    <cellStyle name="Input 2 4 2 12 4 2" xfId="9558"/>
    <cellStyle name="Input 2 4 2 12 4 3" xfId="9559"/>
    <cellStyle name="Input 2 4 2 12 5" xfId="9560"/>
    <cellStyle name="Input 2 4 2 12 5 2" xfId="9561"/>
    <cellStyle name="Input 2 4 2 12 5 3" xfId="9562"/>
    <cellStyle name="Input 2 4 2 12 6" xfId="9563"/>
    <cellStyle name="Input 2 4 2 12 6 2" xfId="9564"/>
    <cellStyle name="Input 2 4 2 12 6 3" xfId="9565"/>
    <cellStyle name="Input 2 4 2 12 7" xfId="9566"/>
    <cellStyle name="Input 2 4 2 12 8" xfId="9567"/>
    <cellStyle name="Input 2 4 2 12 9" xfId="9568"/>
    <cellStyle name="Input 2 4 2 13" xfId="9569"/>
    <cellStyle name="Input 2 4 2 13 2" xfId="9570"/>
    <cellStyle name="Input 2 4 2 13 2 2" xfId="9571"/>
    <cellStyle name="Input 2 4 2 13 2 3" xfId="9572"/>
    <cellStyle name="Input 2 4 2 13 3" xfId="9573"/>
    <cellStyle name="Input 2 4 2 13 3 2" xfId="9574"/>
    <cellStyle name="Input 2 4 2 13 3 3" xfId="9575"/>
    <cellStyle name="Input 2 4 2 13 4" xfId="9576"/>
    <cellStyle name="Input 2 4 2 13 4 2" xfId="9577"/>
    <cellStyle name="Input 2 4 2 13 4 3" xfId="9578"/>
    <cellStyle name="Input 2 4 2 13 5" xfId="9579"/>
    <cellStyle name="Input 2 4 2 13 5 2" xfId="9580"/>
    <cellStyle name="Input 2 4 2 13 5 3" xfId="9581"/>
    <cellStyle name="Input 2 4 2 13 6" xfId="9582"/>
    <cellStyle name="Input 2 4 2 13 6 2" xfId="9583"/>
    <cellStyle name="Input 2 4 2 13 6 3" xfId="9584"/>
    <cellStyle name="Input 2 4 2 13 7" xfId="9585"/>
    <cellStyle name="Input 2 4 2 13 8" xfId="9586"/>
    <cellStyle name="Input 2 4 2 13 9" xfId="9587"/>
    <cellStyle name="Input 2 4 2 14" xfId="9588"/>
    <cellStyle name="Input 2 4 2 15" xfId="9589"/>
    <cellStyle name="Input 2 4 2 16" xfId="9590"/>
    <cellStyle name="Input 2 4 2 17" xfId="9591"/>
    <cellStyle name="Input 2 4 2 18" xfId="9592"/>
    <cellStyle name="Input 2 4 2 19" xfId="9593"/>
    <cellStyle name="Input 2 4 2 2" xfId="9594"/>
    <cellStyle name="Input 2 4 2 2 10" xfId="9595"/>
    <cellStyle name="Input 2 4 2 2 10 2" xfId="9596"/>
    <cellStyle name="Input 2 4 2 2 10 2 2" xfId="9597"/>
    <cellStyle name="Input 2 4 2 2 10 2 3" xfId="9598"/>
    <cellStyle name="Input 2 4 2 2 10 3" xfId="9599"/>
    <cellStyle name="Input 2 4 2 2 10 3 2" xfId="9600"/>
    <cellStyle name="Input 2 4 2 2 10 3 3" xfId="9601"/>
    <cellStyle name="Input 2 4 2 2 10 4" xfId="9602"/>
    <cellStyle name="Input 2 4 2 2 10 4 2" xfId="9603"/>
    <cellStyle name="Input 2 4 2 2 10 4 3" xfId="9604"/>
    <cellStyle name="Input 2 4 2 2 10 5" xfId="9605"/>
    <cellStyle name="Input 2 4 2 2 10 5 2" xfId="9606"/>
    <cellStyle name="Input 2 4 2 2 10 5 3" xfId="9607"/>
    <cellStyle name="Input 2 4 2 2 10 6" xfId="9608"/>
    <cellStyle name="Input 2 4 2 2 10 6 2" xfId="9609"/>
    <cellStyle name="Input 2 4 2 2 10 6 3" xfId="9610"/>
    <cellStyle name="Input 2 4 2 2 10 7" xfId="9611"/>
    <cellStyle name="Input 2 4 2 2 10 8" xfId="9612"/>
    <cellStyle name="Input 2 4 2 2 11" xfId="9613"/>
    <cellStyle name="Input 2 4 2 2 11 2" xfId="9614"/>
    <cellStyle name="Input 2 4 2 2 11 2 2" xfId="9615"/>
    <cellStyle name="Input 2 4 2 2 11 2 3" xfId="9616"/>
    <cellStyle name="Input 2 4 2 2 11 3" xfId="9617"/>
    <cellStyle name="Input 2 4 2 2 11 3 2" xfId="9618"/>
    <cellStyle name="Input 2 4 2 2 11 3 3" xfId="9619"/>
    <cellStyle name="Input 2 4 2 2 11 4" xfId="9620"/>
    <cellStyle name="Input 2 4 2 2 11 4 2" xfId="9621"/>
    <cellStyle name="Input 2 4 2 2 11 4 3" xfId="9622"/>
    <cellStyle name="Input 2 4 2 2 11 5" xfId="9623"/>
    <cellStyle name="Input 2 4 2 2 11 5 2" xfId="9624"/>
    <cellStyle name="Input 2 4 2 2 11 5 3" xfId="9625"/>
    <cellStyle name="Input 2 4 2 2 11 6" xfId="9626"/>
    <cellStyle name="Input 2 4 2 2 11 6 2" xfId="9627"/>
    <cellStyle name="Input 2 4 2 2 11 6 3" xfId="9628"/>
    <cellStyle name="Input 2 4 2 2 11 7" xfId="9629"/>
    <cellStyle name="Input 2 4 2 2 11 8" xfId="9630"/>
    <cellStyle name="Input 2 4 2 2 12" xfId="9631"/>
    <cellStyle name="Input 2 4 2 2 12 2" xfId="9632"/>
    <cellStyle name="Input 2 4 2 2 12 2 2" xfId="9633"/>
    <cellStyle name="Input 2 4 2 2 12 2 3" xfId="9634"/>
    <cellStyle name="Input 2 4 2 2 12 3" xfId="9635"/>
    <cellStyle name="Input 2 4 2 2 12 3 2" xfId="9636"/>
    <cellStyle name="Input 2 4 2 2 12 3 3" xfId="9637"/>
    <cellStyle name="Input 2 4 2 2 12 4" xfId="9638"/>
    <cellStyle name="Input 2 4 2 2 12 4 2" xfId="9639"/>
    <cellStyle name="Input 2 4 2 2 12 4 3" xfId="9640"/>
    <cellStyle name="Input 2 4 2 2 12 5" xfId="9641"/>
    <cellStyle name="Input 2 4 2 2 12 5 2" xfId="9642"/>
    <cellStyle name="Input 2 4 2 2 12 5 3" xfId="9643"/>
    <cellStyle name="Input 2 4 2 2 12 6" xfId="9644"/>
    <cellStyle name="Input 2 4 2 2 12 6 2" xfId="9645"/>
    <cellStyle name="Input 2 4 2 2 12 6 3" xfId="9646"/>
    <cellStyle name="Input 2 4 2 2 12 7" xfId="9647"/>
    <cellStyle name="Input 2 4 2 2 12 8" xfId="9648"/>
    <cellStyle name="Input 2 4 2 2 13" xfId="9649"/>
    <cellStyle name="Input 2 4 2 2 13 2" xfId="9650"/>
    <cellStyle name="Input 2 4 2 2 13 2 2" xfId="9651"/>
    <cellStyle name="Input 2 4 2 2 13 2 3" xfId="9652"/>
    <cellStyle name="Input 2 4 2 2 13 3" xfId="9653"/>
    <cellStyle name="Input 2 4 2 2 13 3 2" xfId="9654"/>
    <cellStyle name="Input 2 4 2 2 13 3 3" xfId="9655"/>
    <cellStyle name="Input 2 4 2 2 13 4" xfId="9656"/>
    <cellStyle name="Input 2 4 2 2 13 4 2" xfId="9657"/>
    <cellStyle name="Input 2 4 2 2 13 4 3" xfId="9658"/>
    <cellStyle name="Input 2 4 2 2 13 5" xfId="9659"/>
    <cellStyle name="Input 2 4 2 2 13 5 2" xfId="9660"/>
    <cellStyle name="Input 2 4 2 2 13 5 3" xfId="9661"/>
    <cellStyle name="Input 2 4 2 2 13 6" xfId="9662"/>
    <cellStyle name="Input 2 4 2 2 13 6 2" xfId="9663"/>
    <cellStyle name="Input 2 4 2 2 13 6 3" xfId="9664"/>
    <cellStyle name="Input 2 4 2 2 13 7" xfId="9665"/>
    <cellStyle name="Input 2 4 2 2 13 8" xfId="9666"/>
    <cellStyle name="Input 2 4 2 2 14" xfId="9667"/>
    <cellStyle name="Input 2 4 2 2 14 2" xfId="9668"/>
    <cellStyle name="Input 2 4 2 2 14 2 2" xfId="9669"/>
    <cellStyle name="Input 2 4 2 2 14 2 3" xfId="9670"/>
    <cellStyle name="Input 2 4 2 2 14 3" xfId="9671"/>
    <cellStyle name="Input 2 4 2 2 14 3 2" xfId="9672"/>
    <cellStyle name="Input 2 4 2 2 14 3 3" xfId="9673"/>
    <cellStyle name="Input 2 4 2 2 14 4" xfId="9674"/>
    <cellStyle name="Input 2 4 2 2 14 4 2" xfId="9675"/>
    <cellStyle name="Input 2 4 2 2 14 4 3" xfId="9676"/>
    <cellStyle name="Input 2 4 2 2 14 5" xfId="9677"/>
    <cellStyle name="Input 2 4 2 2 14 5 2" xfId="9678"/>
    <cellStyle name="Input 2 4 2 2 14 5 3" xfId="9679"/>
    <cellStyle name="Input 2 4 2 2 14 6" xfId="9680"/>
    <cellStyle name="Input 2 4 2 2 14 6 2" xfId="9681"/>
    <cellStyle name="Input 2 4 2 2 14 6 3" xfId="9682"/>
    <cellStyle name="Input 2 4 2 2 14 7" xfId="9683"/>
    <cellStyle name="Input 2 4 2 2 14 8" xfId="9684"/>
    <cellStyle name="Input 2 4 2 2 15" xfId="9685"/>
    <cellStyle name="Input 2 4 2 2 15 2" xfId="9686"/>
    <cellStyle name="Input 2 4 2 2 15 3" xfId="9687"/>
    <cellStyle name="Input 2 4 2 2 16" xfId="9688"/>
    <cellStyle name="Input 2 4 2 2 2" xfId="9689"/>
    <cellStyle name="Input 2 4 2 2 2 2" xfId="9690"/>
    <cellStyle name="Input 2 4 2 2 2 2 2" xfId="9691"/>
    <cellStyle name="Input 2 4 2 2 2 2 3" xfId="9692"/>
    <cellStyle name="Input 2 4 2 2 2 3" xfId="9693"/>
    <cellStyle name="Input 2 4 2 2 2 3 2" xfId="9694"/>
    <cellStyle name="Input 2 4 2 2 2 3 3" xfId="9695"/>
    <cellStyle name="Input 2 4 2 2 2 4" xfId="9696"/>
    <cellStyle name="Input 2 4 2 2 2 4 2" xfId="9697"/>
    <cellStyle name="Input 2 4 2 2 2 4 3" xfId="9698"/>
    <cellStyle name="Input 2 4 2 2 2 5" xfId="9699"/>
    <cellStyle name="Input 2 4 2 2 2 5 2" xfId="9700"/>
    <cellStyle name="Input 2 4 2 2 2 5 3" xfId="9701"/>
    <cellStyle name="Input 2 4 2 2 2 6" xfId="9702"/>
    <cellStyle name="Input 2 4 2 2 2 6 2" xfId="9703"/>
    <cellStyle name="Input 2 4 2 2 2 6 3" xfId="9704"/>
    <cellStyle name="Input 2 4 2 2 2 7" xfId="9705"/>
    <cellStyle name="Input 2 4 2 2 2 8" xfId="9706"/>
    <cellStyle name="Input 2 4 2 2 2 9" xfId="9707"/>
    <cellStyle name="Input 2 4 2 2 3" xfId="9708"/>
    <cellStyle name="Input 2 4 2 2 3 2" xfId="9709"/>
    <cellStyle name="Input 2 4 2 2 3 2 2" xfId="9710"/>
    <cellStyle name="Input 2 4 2 2 3 2 3" xfId="9711"/>
    <cellStyle name="Input 2 4 2 2 3 3" xfId="9712"/>
    <cellStyle name="Input 2 4 2 2 3 3 2" xfId="9713"/>
    <cellStyle name="Input 2 4 2 2 3 3 3" xfId="9714"/>
    <cellStyle name="Input 2 4 2 2 3 4" xfId="9715"/>
    <cellStyle name="Input 2 4 2 2 3 4 2" xfId="9716"/>
    <cellStyle name="Input 2 4 2 2 3 4 3" xfId="9717"/>
    <cellStyle name="Input 2 4 2 2 3 5" xfId="9718"/>
    <cellStyle name="Input 2 4 2 2 3 5 2" xfId="9719"/>
    <cellStyle name="Input 2 4 2 2 3 5 3" xfId="9720"/>
    <cellStyle name="Input 2 4 2 2 3 6" xfId="9721"/>
    <cellStyle name="Input 2 4 2 2 3 6 2" xfId="9722"/>
    <cellStyle name="Input 2 4 2 2 3 6 3" xfId="9723"/>
    <cellStyle name="Input 2 4 2 2 3 7" xfId="9724"/>
    <cellStyle name="Input 2 4 2 2 3 8" xfId="9725"/>
    <cellStyle name="Input 2 4 2 2 3 9" xfId="9726"/>
    <cellStyle name="Input 2 4 2 2 4" xfId="9727"/>
    <cellStyle name="Input 2 4 2 2 4 2" xfId="9728"/>
    <cellStyle name="Input 2 4 2 2 4 2 2" xfId="9729"/>
    <cellStyle name="Input 2 4 2 2 4 2 3" xfId="9730"/>
    <cellStyle name="Input 2 4 2 2 4 3" xfId="9731"/>
    <cellStyle name="Input 2 4 2 2 4 3 2" xfId="9732"/>
    <cellStyle name="Input 2 4 2 2 4 3 3" xfId="9733"/>
    <cellStyle name="Input 2 4 2 2 4 4" xfId="9734"/>
    <cellStyle name="Input 2 4 2 2 4 4 2" xfId="9735"/>
    <cellStyle name="Input 2 4 2 2 4 4 3" xfId="9736"/>
    <cellStyle name="Input 2 4 2 2 4 5" xfId="9737"/>
    <cellStyle name="Input 2 4 2 2 4 5 2" xfId="9738"/>
    <cellStyle name="Input 2 4 2 2 4 5 3" xfId="9739"/>
    <cellStyle name="Input 2 4 2 2 4 6" xfId="9740"/>
    <cellStyle name="Input 2 4 2 2 4 6 2" xfId="9741"/>
    <cellStyle name="Input 2 4 2 2 4 6 3" xfId="9742"/>
    <cellStyle name="Input 2 4 2 2 4 7" xfId="9743"/>
    <cellStyle name="Input 2 4 2 2 4 8" xfId="9744"/>
    <cellStyle name="Input 2 4 2 2 4 9" xfId="9745"/>
    <cellStyle name="Input 2 4 2 2 5" xfId="9746"/>
    <cellStyle name="Input 2 4 2 2 5 2" xfId="9747"/>
    <cellStyle name="Input 2 4 2 2 5 2 2" xfId="9748"/>
    <cellStyle name="Input 2 4 2 2 5 2 3" xfId="9749"/>
    <cellStyle name="Input 2 4 2 2 5 3" xfId="9750"/>
    <cellStyle name="Input 2 4 2 2 5 3 2" xfId="9751"/>
    <cellStyle name="Input 2 4 2 2 5 3 3" xfId="9752"/>
    <cellStyle name="Input 2 4 2 2 5 4" xfId="9753"/>
    <cellStyle name="Input 2 4 2 2 5 4 2" xfId="9754"/>
    <cellStyle name="Input 2 4 2 2 5 4 3" xfId="9755"/>
    <cellStyle name="Input 2 4 2 2 5 5" xfId="9756"/>
    <cellStyle name="Input 2 4 2 2 5 5 2" xfId="9757"/>
    <cellStyle name="Input 2 4 2 2 5 5 3" xfId="9758"/>
    <cellStyle name="Input 2 4 2 2 5 6" xfId="9759"/>
    <cellStyle name="Input 2 4 2 2 5 6 2" xfId="9760"/>
    <cellStyle name="Input 2 4 2 2 5 6 3" xfId="9761"/>
    <cellStyle name="Input 2 4 2 2 5 7" xfId="9762"/>
    <cellStyle name="Input 2 4 2 2 5 8" xfId="9763"/>
    <cellStyle name="Input 2 4 2 2 5 9" xfId="9764"/>
    <cellStyle name="Input 2 4 2 2 6" xfId="9765"/>
    <cellStyle name="Input 2 4 2 2 6 2" xfId="9766"/>
    <cellStyle name="Input 2 4 2 2 6 2 2" xfId="9767"/>
    <cellStyle name="Input 2 4 2 2 6 2 3" xfId="9768"/>
    <cellStyle name="Input 2 4 2 2 6 3" xfId="9769"/>
    <cellStyle name="Input 2 4 2 2 6 3 2" xfId="9770"/>
    <cellStyle name="Input 2 4 2 2 6 3 3" xfId="9771"/>
    <cellStyle name="Input 2 4 2 2 6 4" xfId="9772"/>
    <cellStyle name="Input 2 4 2 2 6 4 2" xfId="9773"/>
    <cellStyle name="Input 2 4 2 2 6 4 3" xfId="9774"/>
    <cellStyle name="Input 2 4 2 2 6 5" xfId="9775"/>
    <cellStyle name="Input 2 4 2 2 6 5 2" xfId="9776"/>
    <cellStyle name="Input 2 4 2 2 6 5 3" xfId="9777"/>
    <cellStyle name="Input 2 4 2 2 6 6" xfId="9778"/>
    <cellStyle name="Input 2 4 2 2 6 6 2" xfId="9779"/>
    <cellStyle name="Input 2 4 2 2 6 6 3" xfId="9780"/>
    <cellStyle name="Input 2 4 2 2 6 7" xfId="9781"/>
    <cellStyle name="Input 2 4 2 2 6 8" xfId="9782"/>
    <cellStyle name="Input 2 4 2 2 6 9" xfId="9783"/>
    <cellStyle name="Input 2 4 2 2 7" xfId="9784"/>
    <cellStyle name="Input 2 4 2 2 7 2" xfId="9785"/>
    <cellStyle name="Input 2 4 2 2 7 2 2" xfId="9786"/>
    <cellStyle name="Input 2 4 2 2 7 2 3" xfId="9787"/>
    <cellStyle name="Input 2 4 2 2 7 3" xfId="9788"/>
    <cellStyle name="Input 2 4 2 2 7 3 2" xfId="9789"/>
    <cellStyle name="Input 2 4 2 2 7 3 3" xfId="9790"/>
    <cellStyle name="Input 2 4 2 2 7 4" xfId="9791"/>
    <cellStyle name="Input 2 4 2 2 7 4 2" xfId="9792"/>
    <cellStyle name="Input 2 4 2 2 7 4 3" xfId="9793"/>
    <cellStyle name="Input 2 4 2 2 7 5" xfId="9794"/>
    <cellStyle name="Input 2 4 2 2 7 5 2" xfId="9795"/>
    <cellStyle name="Input 2 4 2 2 7 5 3" xfId="9796"/>
    <cellStyle name="Input 2 4 2 2 7 6" xfId="9797"/>
    <cellStyle name="Input 2 4 2 2 7 6 2" xfId="9798"/>
    <cellStyle name="Input 2 4 2 2 7 6 3" xfId="9799"/>
    <cellStyle name="Input 2 4 2 2 7 7" xfId="9800"/>
    <cellStyle name="Input 2 4 2 2 7 8" xfId="9801"/>
    <cellStyle name="Input 2 4 2 2 7 9" xfId="9802"/>
    <cellStyle name="Input 2 4 2 2 8" xfId="9803"/>
    <cellStyle name="Input 2 4 2 2 8 2" xfId="9804"/>
    <cellStyle name="Input 2 4 2 2 8 2 2" xfId="9805"/>
    <cellStyle name="Input 2 4 2 2 8 2 3" xfId="9806"/>
    <cellStyle name="Input 2 4 2 2 8 3" xfId="9807"/>
    <cellStyle name="Input 2 4 2 2 8 3 2" xfId="9808"/>
    <cellStyle name="Input 2 4 2 2 8 3 3" xfId="9809"/>
    <cellStyle name="Input 2 4 2 2 8 4" xfId="9810"/>
    <cellStyle name="Input 2 4 2 2 8 4 2" xfId="9811"/>
    <cellStyle name="Input 2 4 2 2 8 4 3" xfId="9812"/>
    <cellStyle name="Input 2 4 2 2 8 5" xfId="9813"/>
    <cellStyle name="Input 2 4 2 2 8 5 2" xfId="9814"/>
    <cellStyle name="Input 2 4 2 2 8 5 3" xfId="9815"/>
    <cellStyle name="Input 2 4 2 2 8 6" xfId="9816"/>
    <cellStyle name="Input 2 4 2 2 8 6 2" xfId="9817"/>
    <cellStyle name="Input 2 4 2 2 8 6 3" xfId="9818"/>
    <cellStyle name="Input 2 4 2 2 8 7" xfId="9819"/>
    <cellStyle name="Input 2 4 2 2 8 8" xfId="9820"/>
    <cellStyle name="Input 2 4 2 2 8 9" xfId="9821"/>
    <cellStyle name="Input 2 4 2 2 9" xfId="9822"/>
    <cellStyle name="Input 2 4 2 2 9 2" xfId="9823"/>
    <cellStyle name="Input 2 4 2 2 9 2 2" xfId="9824"/>
    <cellStyle name="Input 2 4 2 2 9 2 3" xfId="9825"/>
    <cellStyle name="Input 2 4 2 2 9 3" xfId="9826"/>
    <cellStyle name="Input 2 4 2 2 9 3 2" xfId="9827"/>
    <cellStyle name="Input 2 4 2 2 9 3 3" xfId="9828"/>
    <cellStyle name="Input 2 4 2 2 9 4" xfId="9829"/>
    <cellStyle name="Input 2 4 2 2 9 4 2" xfId="9830"/>
    <cellStyle name="Input 2 4 2 2 9 4 3" xfId="9831"/>
    <cellStyle name="Input 2 4 2 2 9 5" xfId="9832"/>
    <cellStyle name="Input 2 4 2 2 9 5 2" xfId="9833"/>
    <cellStyle name="Input 2 4 2 2 9 5 3" xfId="9834"/>
    <cellStyle name="Input 2 4 2 2 9 6" xfId="9835"/>
    <cellStyle name="Input 2 4 2 2 9 6 2" xfId="9836"/>
    <cellStyle name="Input 2 4 2 2 9 6 3" xfId="9837"/>
    <cellStyle name="Input 2 4 2 2 9 7" xfId="9838"/>
    <cellStyle name="Input 2 4 2 2 9 8" xfId="9839"/>
    <cellStyle name="Input 2 4 2 3" xfId="9840"/>
    <cellStyle name="Input 2 4 2 3 10" xfId="9841"/>
    <cellStyle name="Input 2 4 2 3 11" xfId="9842"/>
    <cellStyle name="Input 2 4 2 3 2" xfId="9843"/>
    <cellStyle name="Input 2 4 2 3 2 2" xfId="9844"/>
    <cellStyle name="Input 2 4 2 3 2 3" xfId="9845"/>
    <cellStyle name="Input 2 4 2 3 2 4" xfId="9846"/>
    <cellStyle name="Input 2 4 2 3 3" xfId="9847"/>
    <cellStyle name="Input 2 4 2 3 3 2" xfId="9848"/>
    <cellStyle name="Input 2 4 2 3 3 3" xfId="9849"/>
    <cellStyle name="Input 2 4 2 3 3 4" xfId="9850"/>
    <cellStyle name="Input 2 4 2 3 4" xfId="9851"/>
    <cellStyle name="Input 2 4 2 3 4 2" xfId="9852"/>
    <cellStyle name="Input 2 4 2 3 4 3" xfId="9853"/>
    <cellStyle name="Input 2 4 2 3 4 4" xfId="9854"/>
    <cellStyle name="Input 2 4 2 3 5" xfId="9855"/>
    <cellStyle name="Input 2 4 2 3 5 2" xfId="9856"/>
    <cellStyle name="Input 2 4 2 3 5 3" xfId="9857"/>
    <cellStyle name="Input 2 4 2 3 5 4" xfId="9858"/>
    <cellStyle name="Input 2 4 2 3 6" xfId="9859"/>
    <cellStyle name="Input 2 4 2 3 6 2" xfId="9860"/>
    <cellStyle name="Input 2 4 2 3 6 3" xfId="9861"/>
    <cellStyle name="Input 2 4 2 3 6 4" xfId="9862"/>
    <cellStyle name="Input 2 4 2 3 7" xfId="9863"/>
    <cellStyle name="Input 2 4 2 3 8" xfId="9864"/>
    <cellStyle name="Input 2 4 2 3 9" xfId="9865"/>
    <cellStyle name="Input 2 4 2 4" xfId="9866"/>
    <cellStyle name="Input 2 4 2 4 10" xfId="9867"/>
    <cellStyle name="Input 2 4 2 4 2" xfId="9868"/>
    <cellStyle name="Input 2 4 2 4 2 2" xfId="9869"/>
    <cellStyle name="Input 2 4 2 4 2 3" xfId="9870"/>
    <cellStyle name="Input 2 4 2 4 2 4" xfId="9871"/>
    <cellStyle name="Input 2 4 2 4 3" xfId="9872"/>
    <cellStyle name="Input 2 4 2 4 3 2" xfId="9873"/>
    <cellStyle name="Input 2 4 2 4 3 3" xfId="9874"/>
    <cellStyle name="Input 2 4 2 4 3 4" xfId="9875"/>
    <cellStyle name="Input 2 4 2 4 4" xfId="9876"/>
    <cellStyle name="Input 2 4 2 4 4 2" xfId="9877"/>
    <cellStyle name="Input 2 4 2 4 4 3" xfId="9878"/>
    <cellStyle name="Input 2 4 2 4 4 4" xfId="9879"/>
    <cellStyle name="Input 2 4 2 4 5" xfId="9880"/>
    <cellStyle name="Input 2 4 2 4 5 2" xfId="9881"/>
    <cellStyle name="Input 2 4 2 4 5 3" xfId="9882"/>
    <cellStyle name="Input 2 4 2 4 5 4" xfId="9883"/>
    <cellStyle name="Input 2 4 2 4 6" xfId="9884"/>
    <cellStyle name="Input 2 4 2 4 6 2" xfId="9885"/>
    <cellStyle name="Input 2 4 2 4 6 3" xfId="9886"/>
    <cellStyle name="Input 2 4 2 4 6 4" xfId="9887"/>
    <cellStyle name="Input 2 4 2 4 7" xfId="9888"/>
    <cellStyle name="Input 2 4 2 4 8" xfId="9889"/>
    <cellStyle name="Input 2 4 2 4 9" xfId="9890"/>
    <cellStyle name="Input 2 4 2 5" xfId="9891"/>
    <cellStyle name="Input 2 4 2 5 2" xfId="9892"/>
    <cellStyle name="Input 2 4 2 5 2 2" xfId="9893"/>
    <cellStyle name="Input 2 4 2 5 2 3" xfId="9894"/>
    <cellStyle name="Input 2 4 2 5 3" xfId="9895"/>
    <cellStyle name="Input 2 4 2 5 3 2" xfId="9896"/>
    <cellStyle name="Input 2 4 2 5 3 3" xfId="9897"/>
    <cellStyle name="Input 2 4 2 5 4" xfId="9898"/>
    <cellStyle name="Input 2 4 2 5 4 2" xfId="9899"/>
    <cellStyle name="Input 2 4 2 5 4 3" xfId="9900"/>
    <cellStyle name="Input 2 4 2 5 5" xfId="9901"/>
    <cellStyle name="Input 2 4 2 5 5 2" xfId="9902"/>
    <cellStyle name="Input 2 4 2 5 5 3" xfId="9903"/>
    <cellStyle name="Input 2 4 2 5 6" xfId="9904"/>
    <cellStyle name="Input 2 4 2 5 6 2" xfId="9905"/>
    <cellStyle name="Input 2 4 2 5 6 3" xfId="9906"/>
    <cellStyle name="Input 2 4 2 5 7" xfId="9907"/>
    <cellStyle name="Input 2 4 2 5 8" xfId="9908"/>
    <cellStyle name="Input 2 4 2 5 9" xfId="9909"/>
    <cellStyle name="Input 2 4 2 6" xfId="9910"/>
    <cellStyle name="Input 2 4 2 6 2" xfId="9911"/>
    <cellStyle name="Input 2 4 2 6 2 2" xfId="9912"/>
    <cellStyle name="Input 2 4 2 6 2 3" xfId="9913"/>
    <cellStyle name="Input 2 4 2 6 3" xfId="9914"/>
    <cellStyle name="Input 2 4 2 6 3 2" xfId="9915"/>
    <cellStyle name="Input 2 4 2 6 3 3" xfId="9916"/>
    <cellStyle name="Input 2 4 2 6 4" xfId="9917"/>
    <cellStyle name="Input 2 4 2 6 4 2" xfId="9918"/>
    <cellStyle name="Input 2 4 2 6 4 3" xfId="9919"/>
    <cellStyle name="Input 2 4 2 6 5" xfId="9920"/>
    <cellStyle name="Input 2 4 2 6 5 2" xfId="9921"/>
    <cellStyle name="Input 2 4 2 6 5 3" xfId="9922"/>
    <cellStyle name="Input 2 4 2 6 6" xfId="9923"/>
    <cellStyle name="Input 2 4 2 6 6 2" xfId="9924"/>
    <cellStyle name="Input 2 4 2 6 6 3" xfId="9925"/>
    <cellStyle name="Input 2 4 2 6 7" xfId="9926"/>
    <cellStyle name="Input 2 4 2 6 8" xfId="9927"/>
    <cellStyle name="Input 2 4 2 6 9" xfId="9928"/>
    <cellStyle name="Input 2 4 2 7" xfId="9929"/>
    <cellStyle name="Input 2 4 2 7 2" xfId="9930"/>
    <cellStyle name="Input 2 4 2 7 2 2" xfId="9931"/>
    <cellStyle name="Input 2 4 2 7 2 3" xfId="9932"/>
    <cellStyle name="Input 2 4 2 7 3" xfId="9933"/>
    <cellStyle name="Input 2 4 2 7 3 2" xfId="9934"/>
    <cellStyle name="Input 2 4 2 7 3 3" xfId="9935"/>
    <cellStyle name="Input 2 4 2 7 4" xfId="9936"/>
    <cellStyle name="Input 2 4 2 7 4 2" xfId="9937"/>
    <cellStyle name="Input 2 4 2 7 4 3" xfId="9938"/>
    <cellStyle name="Input 2 4 2 7 5" xfId="9939"/>
    <cellStyle name="Input 2 4 2 7 5 2" xfId="9940"/>
    <cellStyle name="Input 2 4 2 7 5 3" xfId="9941"/>
    <cellStyle name="Input 2 4 2 7 6" xfId="9942"/>
    <cellStyle name="Input 2 4 2 7 6 2" xfId="9943"/>
    <cellStyle name="Input 2 4 2 7 6 3" xfId="9944"/>
    <cellStyle name="Input 2 4 2 7 7" xfId="9945"/>
    <cellStyle name="Input 2 4 2 7 8" xfId="9946"/>
    <cellStyle name="Input 2 4 2 7 9" xfId="9947"/>
    <cellStyle name="Input 2 4 2 8" xfId="9948"/>
    <cellStyle name="Input 2 4 2 8 2" xfId="9949"/>
    <cellStyle name="Input 2 4 2 8 2 2" xfId="9950"/>
    <cellStyle name="Input 2 4 2 8 2 3" xfId="9951"/>
    <cellStyle name="Input 2 4 2 8 3" xfId="9952"/>
    <cellStyle name="Input 2 4 2 8 3 2" xfId="9953"/>
    <cellStyle name="Input 2 4 2 8 3 3" xfId="9954"/>
    <cellStyle name="Input 2 4 2 8 4" xfId="9955"/>
    <cellStyle name="Input 2 4 2 8 4 2" xfId="9956"/>
    <cellStyle name="Input 2 4 2 8 4 3" xfId="9957"/>
    <cellStyle name="Input 2 4 2 8 5" xfId="9958"/>
    <cellStyle name="Input 2 4 2 8 5 2" xfId="9959"/>
    <cellStyle name="Input 2 4 2 8 5 3" xfId="9960"/>
    <cellStyle name="Input 2 4 2 8 6" xfId="9961"/>
    <cellStyle name="Input 2 4 2 8 6 2" xfId="9962"/>
    <cellStyle name="Input 2 4 2 8 6 3" xfId="9963"/>
    <cellStyle name="Input 2 4 2 8 7" xfId="9964"/>
    <cellStyle name="Input 2 4 2 8 8" xfId="9965"/>
    <cellStyle name="Input 2 4 2 8 9" xfId="9966"/>
    <cellStyle name="Input 2 4 2 9" xfId="9967"/>
    <cellStyle name="Input 2 4 2 9 2" xfId="9968"/>
    <cellStyle name="Input 2 4 2 9 2 2" xfId="9969"/>
    <cellStyle name="Input 2 4 2 9 2 3" xfId="9970"/>
    <cellStyle name="Input 2 4 2 9 3" xfId="9971"/>
    <cellStyle name="Input 2 4 2 9 3 2" xfId="9972"/>
    <cellStyle name="Input 2 4 2 9 3 3" xfId="9973"/>
    <cellStyle name="Input 2 4 2 9 4" xfId="9974"/>
    <cellStyle name="Input 2 4 2 9 4 2" xfId="9975"/>
    <cellStyle name="Input 2 4 2 9 4 3" xfId="9976"/>
    <cellStyle name="Input 2 4 2 9 5" xfId="9977"/>
    <cellStyle name="Input 2 4 2 9 5 2" xfId="9978"/>
    <cellStyle name="Input 2 4 2 9 5 3" xfId="9979"/>
    <cellStyle name="Input 2 4 2 9 6" xfId="9980"/>
    <cellStyle name="Input 2 4 2 9 6 2" xfId="9981"/>
    <cellStyle name="Input 2 4 2 9 6 3" xfId="9982"/>
    <cellStyle name="Input 2 4 2 9 7" xfId="9983"/>
    <cellStyle name="Input 2 4 2 9 8" xfId="9984"/>
    <cellStyle name="Input 2 4 2 9 9" xfId="9985"/>
    <cellStyle name="Input 2 4 20" xfId="9986"/>
    <cellStyle name="Input 2 4 21" xfId="9987"/>
    <cellStyle name="Input 2 4 3" xfId="9988"/>
    <cellStyle name="Input 2 4 3 10" xfId="9989"/>
    <cellStyle name="Input 2 4 3 10 2" xfId="9990"/>
    <cellStyle name="Input 2 4 3 10 2 2" xfId="9991"/>
    <cellStyle name="Input 2 4 3 10 2 3" xfId="9992"/>
    <cellStyle name="Input 2 4 3 10 3" xfId="9993"/>
    <cellStyle name="Input 2 4 3 10 3 2" xfId="9994"/>
    <cellStyle name="Input 2 4 3 10 3 3" xfId="9995"/>
    <cellStyle name="Input 2 4 3 10 4" xfId="9996"/>
    <cellStyle name="Input 2 4 3 10 4 2" xfId="9997"/>
    <cellStyle name="Input 2 4 3 10 4 3" xfId="9998"/>
    <cellStyle name="Input 2 4 3 10 5" xfId="9999"/>
    <cellStyle name="Input 2 4 3 10 5 2" xfId="10000"/>
    <cellStyle name="Input 2 4 3 10 5 3" xfId="10001"/>
    <cellStyle name="Input 2 4 3 10 6" xfId="10002"/>
    <cellStyle name="Input 2 4 3 10 6 2" xfId="10003"/>
    <cellStyle name="Input 2 4 3 10 6 3" xfId="10004"/>
    <cellStyle name="Input 2 4 3 10 7" xfId="10005"/>
    <cellStyle name="Input 2 4 3 10 8" xfId="10006"/>
    <cellStyle name="Input 2 4 3 10 9" xfId="10007"/>
    <cellStyle name="Input 2 4 3 11" xfId="10008"/>
    <cellStyle name="Input 2 4 3 11 2" xfId="10009"/>
    <cellStyle name="Input 2 4 3 11 2 2" xfId="10010"/>
    <cellStyle name="Input 2 4 3 11 2 3" xfId="10011"/>
    <cellStyle name="Input 2 4 3 11 3" xfId="10012"/>
    <cellStyle name="Input 2 4 3 11 3 2" xfId="10013"/>
    <cellStyle name="Input 2 4 3 11 3 3" xfId="10014"/>
    <cellStyle name="Input 2 4 3 11 4" xfId="10015"/>
    <cellStyle name="Input 2 4 3 11 4 2" xfId="10016"/>
    <cellStyle name="Input 2 4 3 11 4 3" xfId="10017"/>
    <cellStyle name="Input 2 4 3 11 5" xfId="10018"/>
    <cellStyle name="Input 2 4 3 11 5 2" xfId="10019"/>
    <cellStyle name="Input 2 4 3 11 5 3" xfId="10020"/>
    <cellStyle name="Input 2 4 3 11 6" xfId="10021"/>
    <cellStyle name="Input 2 4 3 11 6 2" xfId="10022"/>
    <cellStyle name="Input 2 4 3 11 6 3" xfId="10023"/>
    <cellStyle name="Input 2 4 3 11 7" xfId="10024"/>
    <cellStyle name="Input 2 4 3 11 8" xfId="10025"/>
    <cellStyle name="Input 2 4 3 11 9" xfId="10026"/>
    <cellStyle name="Input 2 4 3 12" xfId="10027"/>
    <cellStyle name="Input 2 4 3 12 2" xfId="10028"/>
    <cellStyle name="Input 2 4 3 12 2 2" xfId="10029"/>
    <cellStyle name="Input 2 4 3 12 2 3" xfId="10030"/>
    <cellStyle name="Input 2 4 3 12 3" xfId="10031"/>
    <cellStyle name="Input 2 4 3 12 3 2" xfId="10032"/>
    <cellStyle name="Input 2 4 3 12 3 3" xfId="10033"/>
    <cellStyle name="Input 2 4 3 12 4" xfId="10034"/>
    <cellStyle name="Input 2 4 3 12 4 2" xfId="10035"/>
    <cellStyle name="Input 2 4 3 12 4 3" xfId="10036"/>
    <cellStyle name="Input 2 4 3 12 5" xfId="10037"/>
    <cellStyle name="Input 2 4 3 12 5 2" xfId="10038"/>
    <cellStyle name="Input 2 4 3 12 5 3" xfId="10039"/>
    <cellStyle name="Input 2 4 3 12 6" xfId="10040"/>
    <cellStyle name="Input 2 4 3 12 6 2" xfId="10041"/>
    <cellStyle name="Input 2 4 3 12 6 3" xfId="10042"/>
    <cellStyle name="Input 2 4 3 12 7" xfId="10043"/>
    <cellStyle name="Input 2 4 3 12 8" xfId="10044"/>
    <cellStyle name="Input 2 4 3 12 9" xfId="10045"/>
    <cellStyle name="Input 2 4 3 13" xfId="10046"/>
    <cellStyle name="Input 2 4 3 13 2" xfId="10047"/>
    <cellStyle name="Input 2 4 3 13 2 2" xfId="10048"/>
    <cellStyle name="Input 2 4 3 13 2 3" xfId="10049"/>
    <cellStyle name="Input 2 4 3 13 3" xfId="10050"/>
    <cellStyle name="Input 2 4 3 13 3 2" xfId="10051"/>
    <cellStyle name="Input 2 4 3 13 3 3" xfId="10052"/>
    <cellStyle name="Input 2 4 3 13 4" xfId="10053"/>
    <cellStyle name="Input 2 4 3 13 4 2" xfId="10054"/>
    <cellStyle name="Input 2 4 3 13 4 3" xfId="10055"/>
    <cellStyle name="Input 2 4 3 13 5" xfId="10056"/>
    <cellStyle name="Input 2 4 3 13 5 2" xfId="10057"/>
    <cellStyle name="Input 2 4 3 13 5 3" xfId="10058"/>
    <cellStyle name="Input 2 4 3 13 6" xfId="10059"/>
    <cellStyle name="Input 2 4 3 13 6 2" xfId="10060"/>
    <cellStyle name="Input 2 4 3 13 6 3" xfId="10061"/>
    <cellStyle name="Input 2 4 3 13 7" xfId="10062"/>
    <cellStyle name="Input 2 4 3 13 8" xfId="10063"/>
    <cellStyle name="Input 2 4 3 13 9" xfId="10064"/>
    <cellStyle name="Input 2 4 3 14" xfId="10065"/>
    <cellStyle name="Input 2 4 3 15" xfId="10066"/>
    <cellStyle name="Input 2 4 3 16" xfId="10067"/>
    <cellStyle name="Input 2 4 3 17" xfId="10068"/>
    <cellStyle name="Input 2 4 3 18" xfId="10069"/>
    <cellStyle name="Input 2 4 3 19" xfId="10070"/>
    <cellStyle name="Input 2 4 3 2" xfId="10071"/>
    <cellStyle name="Input 2 4 3 2 10" xfId="10072"/>
    <cellStyle name="Input 2 4 3 2 10 2" xfId="10073"/>
    <cellStyle name="Input 2 4 3 2 10 2 2" xfId="10074"/>
    <cellStyle name="Input 2 4 3 2 10 2 3" xfId="10075"/>
    <cellStyle name="Input 2 4 3 2 10 3" xfId="10076"/>
    <cellStyle name="Input 2 4 3 2 10 3 2" xfId="10077"/>
    <cellStyle name="Input 2 4 3 2 10 3 3" xfId="10078"/>
    <cellStyle name="Input 2 4 3 2 10 4" xfId="10079"/>
    <cellStyle name="Input 2 4 3 2 10 4 2" xfId="10080"/>
    <cellStyle name="Input 2 4 3 2 10 4 3" xfId="10081"/>
    <cellStyle name="Input 2 4 3 2 10 5" xfId="10082"/>
    <cellStyle name="Input 2 4 3 2 10 5 2" xfId="10083"/>
    <cellStyle name="Input 2 4 3 2 10 5 3" xfId="10084"/>
    <cellStyle name="Input 2 4 3 2 10 6" xfId="10085"/>
    <cellStyle name="Input 2 4 3 2 10 6 2" xfId="10086"/>
    <cellStyle name="Input 2 4 3 2 10 6 3" xfId="10087"/>
    <cellStyle name="Input 2 4 3 2 10 7" xfId="10088"/>
    <cellStyle name="Input 2 4 3 2 10 8" xfId="10089"/>
    <cellStyle name="Input 2 4 3 2 11" xfId="10090"/>
    <cellStyle name="Input 2 4 3 2 11 2" xfId="10091"/>
    <cellStyle name="Input 2 4 3 2 11 2 2" xfId="10092"/>
    <cellStyle name="Input 2 4 3 2 11 2 3" xfId="10093"/>
    <cellStyle name="Input 2 4 3 2 11 3" xfId="10094"/>
    <cellStyle name="Input 2 4 3 2 11 3 2" xfId="10095"/>
    <cellStyle name="Input 2 4 3 2 11 3 3" xfId="10096"/>
    <cellStyle name="Input 2 4 3 2 11 4" xfId="10097"/>
    <cellStyle name="Input 2 4 3 2 11 4 2" xfId="10098"/>
    <cellStyle name="Input 2 4 3 2 11 4 3" xfId="10099"/>
    <cellStyle name="Input 2 4 3 2 11 5" xfId="10100"/>
    <cellStyle name="Input 2 4 3 2 11 5 2" xfId="10101"/>
    <cellStyle name="Input 2 4 3 2 11 5 3" xfId="10102"/>
    <cellStyle name="Input 2 4 3 2 11 6" xfId="10103"/>
    <cellStyle name="Input 2 4 3 2 11 6 2" xfId="10104"/>
    <cellStyle name="Input 2 4 3 2 11 6 3" xfId="10105"/>
    <cellStyle name="Input 2 4 3 2 11 7" xfId="10106"/>
    <cellStyle name="Input 2 4 3 2 11 8" xfId="10107"/>
    <cellStyle name="Input 2 4 3 2 12" xfId="10108"/>
    <cellStyle name="Input 2 4 3 2 12 2" xfId="10109"/>
    <cellStyle name="Input 2 4 3 2 12 2 2" xfId="10110"/>
    <cellStyle name="Input 2 4 3 2 12 2 3" xfId="10111"/>
    <cellStyle name="Input 2 4 3 2 12 3" xfId="10112"/>
    <cellStyle name="Input 2 4 3 2 12 3 2" xfId="10113"/>
    <cellStyle name="Input 2 4 3 2 12 3 3" xfId="10114"/>
    <cellStyle name="Input 2 4 3 2 12 4" xfId="10115"/>
    <cellStyle name="Input 2 4 3 2 12 4 2" xfId="10116"/>
    <cellStyle name="Input 2 4 3 2 12 4 3" xfId="10117"/>
    <cellStyle name="Input 2 4 3 2 12 5" xfId="10118"/>
    <cellStyle name="Input 2 4 3 2 12 5 2" xfId="10119"/>
    <cellStyle name="Input 2 4 3 2 12 5 3" xfId="10120"/>
    <cellStyle name="Input 2 4 3 2 12 6" xfId="10121"/>
    <cellStyle name="Input 2 4 3 2 12 6 2" xfId="10122"/>
    <cellStyle name="Input 2 4 3 2 12 6 3" xfId="10123"/>
    <cellStyle name="Input 2 4 3 2 12 7" xfId="10124"/>
    <cellStyle name="Input 2 4 3 2 12 8" xfId="10125"/>
    <cellStyle name="Input 2 4 3 2 13" xfId="10126"/>
    <cellStyle name="Input 2 4 3 2 13 2" xfId="10127"/>
    <cellStyle name="Input 2 4 3 2 13 2 2" xfId="10128"/>
    <cellStyle name="Input 2 4 3 2 13 2 3" xfId="10129"/>
    <cellStyle name="Input 2 4 3 2 13 3" xfId="10130"/>
    <cellStyle name="Input 2 4 3 2 13 3 2" xfId="10131"/>
    <cellStyle name="Input 2 4 3 2 13 3 3" xfId="10132"/>
    <cellStyle name="Input 2 4 3 2 13 4" xfId="10133"/>
    <cellStyle name="Input 2 4 3 2 13 4 2" xfId="10134"/>
    <cellStyle name="Input 2 4 3 2 13 4 3" xfId="10135"/>
    <cellStyle name="Input 2 4 3 2 13 5" xfId="10136"/>
    <cellStyle name="Input 2 4 3 2 13 5 2" xfId="10137"/>
    <cellStyle name="Input 2 4 3 2 13 5 3" xfId="10138"/>
    <cellStyle name="Input 2 4 3 2 13 6" xfId="10139"/>
    <cellStyle name="Input 2 4 3 2 13 6 2" xfId="10140"/>
    <cellStyle name="Input 2 4 3 2 13 6 3" xfId="10141"/>
    <cellStyle name="Input 2 4 3 2 13 7" xfId="10142"/>
    <cellStyle name="Input 2 4 3 2 13 8" xfId="10143"/>
    <cellStyle name="Input 2 4 3 2 14" xfId="10144"/>
    <cellStyle name="Input 2 4 3 2 14 2" xfId="10145"/>
    <cellStyle name="Input 2 4 3 2 14 2 2" xfId="10146"/>
    <cellStyle name="Input 2 4 3 2 14 2 3" xfId="10147"/>
    <cellStyle name="Input 2 4 3 2 14 3" xfId="10148"/>
    <cellStyle name="Input 2 4 3 2 14 3 2" xfId="10149"/>
    <cellStyle name="Input 2 4 3 2 14 3 3" xfId="10150"/>
    <cellStyle name="Input 2 4 3 2 14 4" xfId="10151"/>
    <cellStyle name="Input 2 4 3 2 14 4 2" xfId="10152"/>
    <cellStyle name="Input 2 4 3 2 14 4 3" xfId="10153"/>
    <cellStyle name="Input 2 4 3 2 14 5" xfId="10154"/>
    <cellStyle name="Input 2 4 3 2 14 5 2" xfId="10155"/>
    <cellStyle name="Input 2 4 3 2 14 5 3" xfId="10156"/>
    <cellStyle name="Input 2 4 3 2 14 6" xfId="10157"/>
    <cellStyle name="Input 2 4 3 2 14 6 2" xfId="10158"/>
    <cellStyle name="Input 2 4 3 2 14 6 3" xfId="10159"/>
    <cellStyle name="Input 2 4 3 2 14 7" xfId="10160"/>
    <cellStyle name="Input 2 4 3 2 14 8" xfId="10161"/>
    <cellStyle name="Input 2 4 3 2 15" xfId="10162"/>
    <cellStyle name="Input 2 4 3 2 15 2" xfId="10163"/>
    <cellStyle name="Input 2 4 3 2 15 3" xfId="10164"/>
    <cellStyle name="Input 2 4 3 2 16" xfId="10165"/>
    <cellStyle name="Input 2 4 3 2 2" xfId="10166"/>
    <cellStyle name="Input 2 4 3 2 2 2" xfId="10167"/>
    <cellStyle name="Input 2 4 3 2 2 2 2" xfId="10168"/>
    <cellStyle name="Input 2 4 3 2 2 2 3" xfId="10169"/>
    <cellStyle name="Input 2 4 3 2 2 3" xfId="10170"/>
    <cellStyle name="Input 2 4 3 2 2 3 2" xfId="10171"/>
    <cellStyle name="Input 2 4 3 2 2 3 3" xfId="10172"/>
    <cellStyle name="Input 2 4 3 2 2 4" xfId="10173"/>
    <cellStyle name="Input 2 4 3 2 2 4 2" xfId="10174"/>
    <cellStyle name="Input 2 4 3 2 2 4 3" xfId="10175"/>
    <cellStyle name="Input 2 4 3 2 2 5" xfId="10176"/>
    <cellStyle name="Input 2 4 3 2 2 5 2" xfId="10177"/>
    <cellStyle name="Input 2 4 3 2 2 5 3" xfId="10178"/>
    <cellStyle name="Input 2 4 3 2 2 6" xfId="10179"/>
    <cellStyle name="Input 2 4 3 2 2 6 2" xfId="10180"/>
    <cellStyle name="Input 2 4 3 2 2 6 3" xfId="10181"/>
    <cellStyle name="Input 2 4 3 2 2 7" xfId="10182"/>
    <cellStyle name="Input 2 4 3 2 2 8" xfId="10183"/>
    <cellStyle name="Input 2 4 3 2 2 9" xfId="10184"/>
    <cellStyle name="Input 2 4 3 2 3" xfId="10185"/>
    <cellStyle name="Input 2 4 3 2 3 2" xfId="10186"/>
    <cellStyle name="Input 2 4 3 2 3 2 2" xfId="10187"/>
    <cellStyle name="Input 2 4 3 2 3 2 3" xfId="10188"/>
    <cellStyle name="Input 2 4 3 2 3 3" xfId="10189"/>
    <cellStyle name="Input 2 4 3 2 3 3 2" xfId="10190"/>
    <cellStyle name="Input 2 4 3 2 3 3 3" xfId="10191"/>
    <cellStyle name="Input 2 4 3 2 3 4" xfId="10192"/>
    <cellStyle name="Input 2 4 3 2 3 4 2" xfId="10193"/>
    <cellStyle name="Input 2 4 3 2 3 4 3" xfId="10194"/>
    <cellStyle name="Input 2 4 3 2 3 5" xfId="10195"/>
    <cellStyle name="Input 2 4 3 2 3 5 2" xfId="10196"/>
    <cellStyle name="Input 2 4 3 2 3 5 3" xfId="10197"/>
    <cellStyle name="Input 2 4 3 2 3 6" xfId="10198"/>
    <cellStyle name="Input 2 4 3 2 3 6 2" xfId="10199"/>
    <cellStyle name="Input 2 4 3 2 3 6 3" xfId="10200"/>
    <cellStyle name="Input 2 4 3 2 3 7" xfId="10201"/>
    <cellStyle name="Input 2 4 3 2 3 8" xfId="10202"/>
    <cellStyle name="Input 2 4 3 2 3 9" xfId="10203"/>
    <cellStyle name="Input 2 4 3 2 4" xfId="10204"/>
    <cellStyle name="Input 2 4 3 2 4 2" xfId="10205"/>
    <cellStyle name="Input 2 4 3 2 4 2 2" xfId="10206"/>
    <cellStyle name="Input 2 4 3 2 4 2 3" xfId="10207"/>
    <cellStyle name="Input 2 4 3 2 4 3" xfId="10208"/>
    <cellStyle name="Input 2 4 3 2 4 3 2" xfId="10209"/>
    <cellStyle name="Input 2 4 3 2 4 3 3" xfId="10210"/>
    <cellStyle name="Input 2 4 3 2 4 4" xfId="10211"/>
    <cellStyle name="Input 2 4 3 2 4 4 2" xfId="10212"/>
    <cellStyle name="Input 2 4 3 2 4 4 3" xfId="10213"/>
    <cellStyle name="Input 2 4 3 2 4 5" xfId="10214"/>
    <cellStyle name="Input 2 4 3 2 4 5 2" xfId="10215"/>
    <cellStyle name="Input 2 4 3 2 4 5 3" xfId="10216"/>
    <cellStyle name="Input 2 4 3 2 4 6" xfId="10217"/>
    <cellStyle name="Input 2 4 3 2 4 6 2" xfId="10218"/>
    <cellStyle name="Input 2 4 3 2 4 6 3" xfId="10219"/>
    <cellStyle name="Input 2 4 3 2 4 7" xfId="10220"/>
    <cellStyle name="Input 2 4 3 2 4 8" xfId="10221"/>
    <cellStyle name="Input 2 4 3 2 4 9" xfId="10222"/>
    <cellStyle name="Input 2 4 3 2 5" xfId="10223"/>
    <cellStyle name="Input 2 4 3 2 5 2" xfId="10224"/>
    <cellStyle name="Input 2 4 3 2 5 2 2" xfId="10225"/>
    <cellStyle name="Input 2 4 3 2 5 2 3" xfId="10226"/>
    <cellStyle name="Input 2 4 3 2 5 3" xfId="10227"/>
    <cellStyle name="Input 2 4 3 2 5 3 2" xfId="10228"/>
    <cellStyle name="Input 2 4 3 2 5 3 3" xfId="10229"/>
    <cellStyle name="Input 2 4 3 2 5 4" xfId="10230"/>
    <cellStyle name="Input 2 4 3 2 5 4 2" xfId="10231"/>
    <cellStyle name="Input 2 4 3 2 5 4 3" xfId="10232"/>
    <cellStyle name="Input 2 4 3 2 5 5" xfId="10233"/>
    <cellStyle name="Input 2 4 3 2 5 5 2" xfId="10234"/>
    <cellStyle name="Input 2 4 3 2 5 5 3" xfId="10235"/>
    <cellStyle name="Input 2 4 3 2 5 6" xfId="10236"/>
    <cellStyle name="Input 2 4 3 2 5 6 2" xfId="10237"/>
    <cellStyle name="Input 2 4 3 2 5 6 3" xfId="10238"/>
    <cellStyle name="Input 2 4 3 2 5 7" xfId="10239"/>
    <cellStyle name="Input 2 4 3 2 5 8" xfId="10240"/>
    <cellStyle name="Input 2 4 3 2 5 9" xfId="10241"/>
    <cellStyle name="Input 2 4 3 2 6" xfId="10242"/>
    <cellStyle name="Input 2 4 3 2 6 2" xfId="10243"/>
    <cellStyle name="Input 2 4 3 2 6 2 2" xfId="10244"/>
    <cellStyle name="Input 2 4 3 2 6 2 3" xfId="10245"/>
    <cellStyle name="Input 2 4 3 2 6 3" xfId="10246"/>
    <cellStyle name="Input 2 4 3 2 6 3 2" xfId="10247"/>
    <cellStyle name="Input 2 4 3 2 6 3 3" xfId="10248"/>
    <cellStyle name="Input 2 4 3 2 6 4" xfId="10249"/>
    <cellStyle name="Input 2 4 3 2 6 4 2" xfId="10250"/>
    <cellStyle name="Input 2 4 3 2 6 4 3" xfId="10251"/>
    <cellStyle name="Input 2 4 3 2 6 5" xfId="10252"/>
    <cellStyle name="Input 2 4 3 2 6 5 2" xfId="10253"/>
    <cellStyle name="Input 2 4 3 2 6 5 3" xfId="10254"/>
    <cellStyle name="Input 2 4 3 2 6 6" xfId="10255"/>
    <cellStyle name="Input 2 4 3 2 6 6 2" xfId="10256"/>
    <cellStyle name="Input 2 4 3 2 6 6 3" xfId="10257"/>
    <cellStyle name="Input 2 4 3 2 6 7" xfId="10258"/>
    <cellStyle name="Input 2 4 3 2 6 8" xfId="10259"/>
    <cellStyle name="Input 2 4 3 2 6 9" xfId="10260"/>
    <cellStyle name="Input 2 4 3 2 7" xfId="10261"/>
    <cellStyle name="Input 2 4 3 2 7 2" xfId="10262"/>
    <cellStyle name="Input 2 4 3 2 7 2 2" xfId="10263"/>
    <cellStyle name="Input 2 4 3 2 7 2 3" xfId="10264"/>
    <cellStyle name="Input 2 4 3 2 7 3" xfId="10265"/>
    <cellStyle name="Input 2 4 3 2 7 3 2" xfId="10266"/>
    <cellStyle name="Input 2 4 3 2 7 3 3" xfId="10267"/>
    <cellStyle name="Input 2 4 3 2 7 4" xfId="10268"/>
    <cellStyle name="Input 2 4 3 2 7 4 2" xfId="10269"/>
    <cellStyle name="Input 2 4 3 2 7 4 3" xfId="10270"/>
    <cellStyle name="Input 2 4 3 2 7 5" xfId="10271"/>
    <cellStyle name="Input 2 4 3 2 7 5 2" xfId="10272"/>
    <cellStyle name="Input 2 4 3 2 7 5 3" xfId="10273"/>
    <cellStyle name="Input 2 4 3 2 7 6" xfId="10274"/>
    <cellStyle name="Input 2 4 3 2 7 6 2" xfId="10275"/>
    <cellStyle name="Input 2 4 3 2 7 6 3" xfId="10276"/>
    <cellStyle name="Input 2 4 3 2 7 7" xfId="10277"/>
    <cellStyle name="Input 2 4 3 2 7 8" xfId="10278"/>
    <cellStyle name="Input 2 4 3 2 7 9" xfId="10279"/>
    <cellStyle name="Input 2 4 3 2 8" xfId="10280"/>
    <cellStyle name="Input 2 4 3 2 8 2" xfId="10281"/>
    <cellStyle name="Input 2 4 3 2 8 2 2" xfId="10282"/>
    <cellStyle name="Input 2 4 3 2 8 2 3" xfId="10283"/>
    <cellStyle name="Input 2 4 3 2 8 3" xfId="10284"/>
    <cellStyle name="Input 2 4 3 2 8 3 2" xfId="10285"/>
    <cellStyle name="Input 2 4 3 2 8 3 3" xfId="10286"/>
    <cellStyle name="Input 2 4 3 2 8 4" xfId="10287"/>
    <cellStyle name="Input 2 4 3 2 8 4 2" xfId="10288"/>
    <cellStyle name="Input 2 4 3 2 8 4 3" xfId="10289"/>
    <cellStyle name="Input 2 4 3 2 8 5" xfId="10290"/>
    <cellStyle name="Input 2 4 3 2 8 5 2" xfId="10291"/>
    <cellStyle name="Input 2 4 3 2 8 5 3" xfId="10292"/>
    <cellStyle name="Input 2 4 3 2 8 6" xfId="10293"/>
    <cellStyle name="Input 2 4 3 2 8 6 2" xfId="10294"/>
    <cellStyle name="Input 2 4 3 2 8 6 3" xfId="10295"/>
    <cellStyle name="Input 2 4 3 2 8 7" xfId="10296"/>
    <cellStyle name="Input 2 4 3 2 8 8" xfId="10297"/>
    <cellStyle name="Input 2 4 3 2 8 9" xfId="10298"/>
    <cellStyle name="Input 2 4 3 2 9" xfId="10299"/>
    <cellStyle name="Input 2 4 3 2 9 2" xfId="10300"/>
    <cellStyle name="Input 2 4 3 2 9 2 2" xfId="10301"/>
    <cellStyle name="Input 2 4 3 2 9 2 3" xfId="10302"/>
    <cellStyle name="Input 2 4 3 2 9 3" xfId="10303"/>
    <cellStyle name="Input 2 4 3 2 9 3 2" xfId="10304"/>
    <cellStyle name="Input 2 4 3 2 9 3 3" xfId="10305"/>
    <cellStyle name="Input 2 4 3 2 9 4" xfId="10306"/>
    <cellStyle name="Input 2 4 3 2 9 4 2" xfId="10307"/>
    <cellStyle name="Input 2 4 3 2 9 4 3" xfId="10308"/>
    <cellStyle name="Input 2 4 3 2 9 5" xfId="10309"/>
    <cellStyle name="Input 2 4 3 2 9 5 2" xfId="10310"/>
    <cellStyle name="Input 2 4 3 2 9 5 3" xfId="10311"/>
    <cellStyle name="Input 2 4 3 2 9 6" xfId="10312"/>
    <cellStyle name="Input 2 4 3 2 9 6 2" xfId="10313"/>
    <cellStyle name="Input 2 4 3 2 9 6 3" xfId="10314"/>
    <cellStyle name="Input 2 4 3 2 9 7" xfId="10315"/>
    <cellStyle name="Input 2 4 3 2 9 8" xfId="10316"/>
    <cellStyle name="Input 2 4 3 3" xfId="10317"/>
    <cellStyle name="Input 2 4 3 3 10" xfId="10318"/>
    <cellStyle name="Input 2 4 3 3 11" xfId="10319"/>
    <cellStyle name="Input 2 4 3 3 2" xfId="10320"/>
    <cellStyle name="Input 2 4 3 3 2 2" xfId="10321"/>
    <cellStyle name="Input 2 4 3 3 2 3" xfId="10322"/>
    <cellStyle name="Input 2 4 3 3 2 4" xfId="10323"/>
    <cellStyle name="Input 2 4 3 3 3" xfId="10324"/>
    <cellStyle name="Input 2 4 3 3 3 2" xfId="10325"/>
    <cellStyle name="Input 2 4 3 3 3 3" xfId="10326"/>
    <cellStyle name="Input 2 4 3 3 3 4" xfId="10327"/>
    <cellStyle name="Input 2 4 3 3 4" xfId="10328"/>
    <cellStyle name="Input 2 4 3 3 4 2" xfId="10329"/>
    <cellStyle name="Input 2 4 3 3 4 3" xfId="10330"/>
    <cellStyle name="Input 2 4 3 3 4 4" xfId="10331"/>
    <cellStyle name="Input 2 4 3 3 5" xfId="10332"/>
    <cellStyle name="Input 2 4 3 3 5 2" xfId="10333"/>
    <cellStyle name="Input 2 4 3 3 5 3" xfId="10334"/>
    <cellStyle name="Input 2 4 3 3 5 4" xfId="10335"/>
    <cellStyle name="Input 2 4 3 3 6" xfId="10336"/>
    <cellStyle name="Input 2 4 3 3 6 2" xfId="10337"/>
    <cellStyle name="Input 2 4 3 3 6 3" xfId="10338"/>
    <cellStyle name="Input 2 4 3 3 6 4" xfId="10339"/>
    <cellStyle name="Input 2 4 3 3 7" xfId="10340"/>
    <cellStyle name="Input 2 4 3 3 8" xfId="10341"/>
    <cellStyle name="Input 2 4 3 3 9" xfId="10342"/>
    <cellStyle name="Input 2 4 3 4" xfId="10343"/>
    <cellStyle name="Input 2 4 3 4 10" xfId="10344"/>
    <cellStyle name="Input 2 4 3 4 2" xfId="10345"/>
    <cellStyle name="Input 2 4 3 4 2 2" xfId="10346"/>
    <cellStyle name="Input 2 4 3 4 2 3" xfId="10347"/>
    <cellStyle name="Input 2 4 3 4 2 4" xfId="10348"/>
    <cellStyle name="Input 2 4 3 4 3" xfId="10349"/>
    <cellStyle name="Input 2 4 3 4 3 2" xfId="10350"/>
    <cellStyle name="Input 2 4 3 4 3 3" xfId="10351"/>
    <cellStyle name="Input 2 4 3 4 3 4" xfId="10352"/>
    <cellStyle name="Input 2 4 3 4 4" xfId="10353"/>
    <cellStyle name="Input 2 4 3 4 4 2" xfId="10354"/>
    <cellStyle name="Input 2 4 3 4 4 3" xfId="10355"/>
    <cellStyle name="Input 2 4 3 4 4 4" xfId="10356"/>
    <cellStyle name="Input 2 4 3 4 5" xfId="10357"/>
    <cellStyle name="Input 2 4 3 4 5 2" xfId="10358"/>
    <cellStyle name="Input 2 4 3 4 5 3" xfId="10359"/>
    <cellStyle name="Input 2 4 3 4 5 4" xfId="10360"/>
    <cellStyle name="Input 2 4 3 4 6" xfId="10361"/>
    <cellStyle name="Input 2 4 3 4 6 2" xfId="10362"/>
    <cellStyle name="Input 2 4 3 4 6 3" xfId="10363"/>
    <cellStyle name="Input 2 4 3 4 6 4" xfId="10364"/>
    <cellStyle name="Input 2 4 3 4 7" xfId="10365"/>
    <cellStyle name="Input 2 4 3 4 8" xfId="10366"/>
    <cellStyle name="Input 2 4 3 4 9" xfId="10367"/>
    <cellStyle name="Input 2 4 3 5" xfId="10368"/>
    <cellStyle name="Input 2 4 3 5 2" xfId="10369"/>
    <cellStyle name="Input 2 4 3 5 2 2" xfId="10370"/>
    <cellStyle name="Input 2 4 3 5 2 3" xfId="10371"/>
    <cellStyle name="Input 2 4 3 5 3" xfId="10372"/>
    <cellStyle name="Input 2 4 3 5 3 2" xfId="10373"/>
    <cellStyle name="Input 2 4 3 5 3 3" xfId="10374"/>
    <cellStyle name="Input 2 4 3 5 4" xfId="10375"/>
    <cellStyle name="Input 2 4 3 5 4 2" xfId="10376"/>
    <cellStyle name="Input 2 4 3 5 4 3" xfId="10377"/>
    <cellStyle name="Input 2 4 3 5 5" xfId="10378"/>
    <cellStyle name="Input 2 4 3 5 5 2" xfId="10379"/>
    <cellStyle name="Input 2 4 3 5 5 3" xfId="10380"/>
    <cellStyle name="Input 2 4 3 5 6" xfId="10381"/>
    <cellStyle name="Input 2 4 3 5 6 2" xfId="10382"/>
    <cellStyle name="Input 2 4 3 5 6 3" xfId="10383"/>
    <cellStyle name="Input 2 4 3 5 7" xfId="10384"/>
    <cellStyle name="Input 2 4 3 5 8" xfId="10385"/>
    <cellStyle name="Input 2 4 3 5 9" xfId="10386"/>
    <cellStyle name="Input 2 4 3 6" xfId="10387"/>
    <cellStyle name="Input 2 4 3 6 2" xfId="10388"/>
    <cellStyle name="Input 2 4 3 6 2 2" xfId="10389"/>
    <cellStyle name="Input 2 4 3 6 2 3" xfId="10390"/>
    <cellStyle name="Input 2 4 3 6 3" xfId="10391"/>
    <cellStyle name="Input 2 4 3 6 3 2" xfId="10392"/>
    <cellStyle name="Input 2 4 3 6 3 3" xfId="10393"/>
    <cellStyle name="Input 2 4 3 6 4" xfId="10394"/>
    <cellStyle name="Input 2 4 3 6 4 2" xfId="10395"/>
    <cellStyle name="Input 2 4 3 6 4 3" xfId="10396"/>
    <cellStyle name="Input 2 4 3 6 5" xfId="10397"/>
    <cellStyle name="Input 2 4 3 6 5 2" xfId="10398"/>
    <cellStyle name="Input 2 4 3 6 5 3" xfId="10399"/>
    <cellStyle name="Input 2 4 3 6 6" xfId="10400"/>
    <cellStyle name="Input 2 4 3 6 6 2" xfId="10401"/>
    <cellStyle name="Input 2 4 3 6 6 3" xfId="10402"/>
    <cellStyle name="Input 2 4 3 6 7" xfId="10403"/>
    <cellStyle name="Input 2 4 3 6 8" xfId="10404"/>
    <cellStyle name="Input 2 4 3 6 9" xfId="10405"/>
    <cellStyle name="Input 2 4 3 7" xfId="10406"/>
    <cellStyle name="Input 2 4 3 7 2" xfId="10407"/>
    <cellStyle name="Input 2 4 3 7 2 2" xfId="10408"/>
    <cellStyle name="Input 2 4 3 7 2 3" xfId="10409"/>
    <cellStyle name="Input 2 4 3 7 3" xfId="10410"/>
    <cellStyle name="Input 2 4 3 7 3 2" xfId="10411"/>
    <cellStyle name="Input 2 4 3 7 3 3" xfId="10412"/>
    <cellStyle name="Input 2 4 3 7 4" xfId="10413"/>
    <cellStyle name="Input 2 4 3 7 4 2" xfId="10414"/>
    <cellStyle name="Input 2 4 3 7 4 3" xfId="10415"/>
    <cellStyle name="Input 2 4 3 7 5" xfId="10416"/>
    <cellStyle name="Input 2 4 3 7 5 2" xfId="10417"/>
    <cellStyle name="Input 2 4 3 7 5 3" xfId="10418"/>
    <cellStyle name="Input 2 4 3 7 6" xfId="10419"/>
    <cellStyle name="Input 2 4 3 7 6 2" xfId="10420"/>
    <cellStyle name="Input 2 4 3 7 6 3" xfId="10421"/>
    <cellStyle name="Input 2 4 3 7 7" xfId="10422"/>
    <cellStyle name="Input 2 4 3 7 8" xfId="10423"/>
    <cellStyle name="Input 2 4 3 7 9" xfId="10424"/>
    <cellStyle name="Input 2 4 3 8" xfId="10425"/>
    <cellStyle name="Input 2 4 3 8 2" xfId="10426"/>
    <cellStyle name="Input 2 4 3 8 2 2" xfId="10427"/>
    <cellStyle name="Input 2 4 3 8 2 3" xfId="10428"/>
    <cellStyle name="Input 2 4 3 8 3" xfId="10429"/>
    <cellStyle name="Input 2 4 3 8 3 2" xfId="10430"/>
    <cellStyle name="Input 2 4 3 8 3 3" xfId="10431"/>
    <cellStyle name="Input 2 4 3 8 4" xfId="10432"/>
    <cellStyle name="Input 2 4 3 8 4 2" xfId="10433"/>
    <cellStyle name="Input 2 4 3 8 4 3" xfId="10434"/>
    <cellStyle name="Input 2 4 3 8 5" xfId="10435"/>
    <cellStyle name="Input 2 4 3 8 5 2" xfId="10436"/>
    <cellStyle name="Input 2 4 3 8 5 3" xfId="10437"/>
    <cellStyle name="Input 2 4 3 8 6" xfId="10438"/>
    <cellStyle name="Input 2 4 3 8 6 2" xfId="10439"/>
    <cellStyle name="Input 2 4 3 8 6 3" xfId="10440"/>
    <cellStyle name="Input 2 4 3 8 7" xfId="10441"/>
    <cellStyle name="Input 2 4 3 8 8" xfId="10442"/>
    <cellStyle name="Input 2 4 3 8 9" xfId="10443"/>
    <cellStyle name="Input 2 4 3 9" xfId="10444"/>
    <cellStyle name="Input 2 4 3 9 2" xfId="10445"/>
    <cellStyle name="Input 2 4 3 9 2 2" xfId="10446"/>
    <cellStyle name="Input 2 4 3 9 2 3" xfId="10447"/>
    <cellStyle name="Input 2 4 3 9 3" xfId="10448"/>
    <cellStyle name="Input 2 4 3 9 3 2" xfId="10449"/>
    <cellStyle name="Input 2 4 3 9 3 3" xfId="10450"/>
    <cellStyle name="Input 2 4 3 9 4" xfId="10451"/>
    <cellStyle name="Input 2 4 3 9 4 2" xfId="10452"/>
    <cellStyle name="Input 2 4 3 9 4 3" xfId="10453"/>
    <cellStyle name="Input 2 4 3 9 5" xfId="10454"/>
    <cellStyle name="Input 2 4 3 9 5 2" xfId="10455"/>
    <cellStyle name="Input 2 4 3 9 5 3" xfId="10456"/>
    <cellStyle name="Input 2 4 3 9 6" xfId="10457"/>
    <cellStyle name="Input 2 4 3 9 6 2" xfId="10458"/>
    <cellStyle name="Input 2 4 3 9 6 3" xfId="10459"/>
    <cellStyle name="Input 2 4 3 9 7" xfId="10460"/>
    <cellStyle name="Input 2 4 3 9 8" xfId="10461"/>
    <cellStyle name="Input 2 4 3 9 9" xfId="10462"/>
    <cellStyle name="Input 2 4 4" xfId="10463"/>
    <cellStyle name="Input 2 4 4 10" xfId="10464"/>
    <cellStyle name="Input 2 4 4 10 2" xfId="10465"/>
    <cellStyle name="Input 2 4 4 10 2 2" xfId="10466"/>
    <cellStyle name="Input 2 4 4 10 2 3" xfId="10467"/>
    <cellStyle name="Input 2 4 4 10 3" xfId="10468"/>
    <cellStyle name="Input 2 4 4 10 3 2" xfId="10469"/>
    <cellStyle name="Input 2 4 4 10 3 3" xfId="10470"/>
    <cellStyle name="Input 2 4 4 10 4" xfId="10471"/>
    <cellStyle name="Input 2 4 4 10 4 2" xfId="10472"/>
    <cellStyle name="Input 2 4 4 10 4 3" xfId="10473"/>
    <cellStyle name="Input 2 4 4 10 5" xfId="10474"/>
    <cellStyle name="Input 2 4 4 10 5 2" xfId="10475"/>
    <cellStyle name="Input 2 4 4 10 5 3" xfId="10476"/>
    <cellStyle name="Input 2 4 4 10 6" xfId="10477"/>
    <cellStyle name="Input 2 4 4 10 6 2" xfId="10478"/>
    <cellStyle name="Input 2 4 4 10 6 3" xfId="10479"/>
    <cellStyle name="Input 2 4 4 10 7" xfId="10480"/>
    <cellStyle name="Input 2 4 4 10 8" xfId="10481"/>
    <cellStyle name="Input 2 4 4 11" xfId="10482"/>
    <cellStyle name="Input 2 4 4 11 2" xfId="10483"/>
    <cellStyle name="Input 2 4 4 11 2 2" xfId="10484"/>
    <cellStyle name="Input 2 4 4 11 2 3" xfId="10485"/>
    <cellStyle name="Input 2 4 4 11 3" xfId="10486"/>
    <cellStyle name="Input 2 4 4 11 3 2" xfId="10487"/>
    <cellStyle name="Input 2 4 4 11 3 3" xfId="10488"/>
    <cellStyle name="Input 2 4 4 11 4" xfId="10489"/>
    <cellStyle name="Input 2 4 4 11 4 2" xfId="10490"/>
    <cellStyle name="Input 2 4 4 11 4 3" xfId="10491"/>
    <cellStyle name="Input 2 4 4 11 5" xfId="10492"/>
    <cellStyle name="Input 2 4 4 11 5 2" xfId="10493"/>
    <cellStyle name="Input 2 4 4 11 5 3" xfId="10494"/>
    <cellStyle name="Input 2 4 4 11 6" xfId="10495"/>
    <cellStyle name="Input 2 4 4 11 6 2" xfId="10496"/>
    <cellStyle name="Input 2 4 4 11 6 3" xfId="10497"/>
    <cellStyle name="Input 2 4 4 11 7" xfId="10498"/>
    <cellStyle name="Input 2 4 4 11 8" xfId="10499"/>
    <cellStyle name="Input 2 4 4 12" xfId="10500"/>
    <cellStyle name="Input 2 4 4 12 2" xfId="10501"/>
    <cellStyle name="Input 2 4 4 12 2 2" xfId="10502"/>
    <cellStyle name="Input 2 4 4 12 2 3" xfId="10503"/>
    <cellStyle name="Input 2 4 4 12 3" xfId="10504"/>
    <cellStyle name="Input 2 4 4 12 3 2" xfId="10505"/>
    <cellStyle name="Input 2 4 4 12 3 3" xfId="10506"/>
    <cellStyle name="Input 2 4 4 12 4" xfId="10507"/>
    <cellStyle name="Input 2 4 4 12 4 2" xfId="10508"/>
    <cellStyle name="Input 2 4 4 12 4 3" xfId="10509"/>
    <cellStyle name="Input 2 4 4 12 5" xfId="10510"/>
    <cellStyle name="Input 2 4 4 12 5 2" xfId="10511"/>
    <cellStyle name="Input 2 4 4 12 5 3" xfId="10512"/>
    <cellStyle name="Input 2 4 4 12 6" xfId="10513"/>
    <cellStyle name="Input 2 4 4 12 6 2" xfId="10514"/>
    <cellStyle name="Input 2 4 4 12 6 3" xfId="10515"/>
    <cellStyle name="Input 2 4 4 12 7" xfId="10516"/>
    <cellStyle name="Input 2 4 4 12 8" xfId="10517"/>
    <cellStyle name="Input 2 4 4 13" xfId="10518"/>
    <cellStyle name="Input 2 4 4 13 2" xfId="10519"/>
    <cellStyle name="Input 2 4 4 13 2 2" xfId="10520"/>
    <cellStyle name="Input 2 4 4 13 2 3" xfId="10521"/>
    <cellStyle name="Input 2 4 4 13 3" xfId="10522"/>
    <cellStyle name="Input 2 4 4 13 3 2" xfId="10523"/>
    <cellStyle name="Input 2 4 4 13 3 3" xfId="10524"/>
    <cellStyle name="Input 2 4 4 13 4" xfId="10525"/>
    <cellStyle name="Input 2 4 4 13 4 2" xfId="10526"/>
    <cellStyle name="Input 2 4 4 13 4 3" xfId="10527"/>
    <cellStyle name="Input 2 4 4 13 5" xfId="10528"/>
    <cellStyle name="Input 2 4 4 13 5 2" xfId="10529"/>
    <cellStyle name="Input 2 4 4 13 5 3" xfId="10530"/>
    <cellStyle name="Input 2 4 4 13 6" xfId="10531"/>
    <cellStyle name="Input 2 4 4 13 6 2" xfId="10532"/>
    <cellStyle name="Input 2 4 4 13 6 3" xfId="10533"/>
    <cellStyle name="Input 2 4 4 13 7" xfId="10534"/>
    <cellStyle name="Input 2 4 4 13 8" xfId="10535"/>
    <cellStyle name="Input 2 4 4 14" xfId="10536"/>
    <cellStyle name="Input 2 4 4 14 2" xfId="10537"/>
    <cellStyle name="Input 2 4 4 14 2 2" xfId="10538"/>
    <cellStyle name="Input 2 4 4 14 2 3" xfId="10539"/>
    <cellStyle name="Input 2 4 4 14 3" xfId="10540"/>
    <cellStyle name="Input 2 4 4 14 3 2" xfId="10541"/>
    <cellStyle name="Input 2 4 4 14 3 3" xfId="10542"/>
    <cellStyle name="Input 2 4 4 14 4" xfId="10543"/>
    <cellStyle name="Input 2 4 4 14 4 2" xfId="10544"/>
    <cellStyle name="Input 2 4 4 14 4 3" xfId="10545"/>
    <cellStyle name="Input 2 4 4 14 5" xfId="10546"/>
    <cellStyle name="Input 2 4 4 14 5 2" xfId="10547"/>
    <cellStyle name="Input 2 4 4 14 5 3" xfId="10548"/>
    <cellStyle name="Input 2 4 4 14 6" xfId="10549"/>
    <cellStyle name="Input 2 4 4 14 6 2" xfId="10550"/>
    <cellStyle name="Input 2 4 4 14 6 3" xfId="10551"/>
    <cellStyle name="Input 2 4 4 14 7" xfId="10552"/>
    <cellStyle name="Input 2 4 4 14 8" xfId="10553"/>
    <cellStyle name="Input 2 4 4 15" xfId="10554"/>
    <cellStyle name="Input 2 4 4 15 2" xfId="10555"/>
    <cellStyle name="Input 2 4 4 15 3" xfId="10556"/>
    <cellStyle name="Input 2 4 4 16" xfId="10557"/>
    <cellStyle name="Input 2 4 4 2" xfId="10558"/>
    <cellStyle name="Input 2 4 4 2 2" xfId="10559"/>
    <cellStyle name="Input 2 4 4 2 2 2" xfId="10560"/>
    <cellStyle name="Input 2 4 4 2 2 3" xfId="10561"/>
    <cellStyle name="Input 2 4 4 2 3" xfId="10562"/>
    <cellStyle name="Input 2 4 4 2 3 2" xfId="10563"/>
    <cellStyle name="Input 2 4 4 2 3 3" xfId="10564"/>
    <cellStyle name="Input 2 4 4 2 4" xfId="10565"/>
    <cellStyle name="Input 2 4 4 2 4 2" xfId="10566"/>
    <cellStyle name="Input 2 4 4 2 4 3" xfId="10567"/>
    <cellStyle name="Input 2 4 4 2 5" xfId="10568"/>
    <cellStyle name="Input 2 4 4 2 5 2" xfId="10569"/>
    <cellStyle name="Input 2 4 4 2 5 3" xfId="10570"/>
    <cellStyle name="Input 2 4 4 2 6" xfId="10571"/>
    <cellStyle name="Input 2 4 4 2 6 2" xfId="10572"/>
    <cellStyle name="Input 2 4 4 2 6 3" xfId="10573"/>
    <cellStyle name="Input 2 4 4 2 7" xfId="10574"/>
    <cellStyle name="Input 2 4 4 2 8" xfId="10575"/>
    <cellStyle name="Input 2 4 4 2 9" xfId="10576"/>
    <cellStyle name="Input 2 4 4 3" xfId="10577"/>
    <cellStyle name="Input 2 4 4 3 2" xfId="10578"/>
    <cellStyle name="Input 2 4 4 3 2 2" xfId="10579"/>
    <cellStyle name="Input 2 4 4 3 2 3" xfId="10580"/>
    <cellStyle name="Input 2 4 4 3 3" xfId="10581"/>
    <cellStyle name="Input 2 4 4 3 3 2" xfId="10582"/>
    <cellStyle name="Input 2 4 4 3 3 3" xfId="10583"/>
    <cellStyle name="Input 2 4 4 3 4" xfId="10584"/>
    <cellStyle name="Input 2 4 4 3 4 2" xfId="10585"/>
    <cellStyle name="Input 2 4 4 3 4 3" xfId="10586"/>
    <cellStyle name="Input 2 4 4 3 5" xfId="10587"/>
    <cellStyle name="Input 2 4 4 3 5 2" xfId="10588"/>
    <cellStyle name="Input 2 4 4 3 5 3" xfId="10589"/>
    <cellStyle name="Input 2 4 4 3 6" xfId="10590"/>
    <cellStyle name="Input 2 4 4 3 6 2" xfId="10591"/>
    <cellStyle name="Input 2 4 4 3 6 3" xfId="10592"/>
    <cellStyle name="Input 2 4 4 3 7" xfId="10593"/>
    <cellStyle name="Input 2 4 4 3 8" xfId="10594"/>
    <cellStyle name="Input 2 4 4 3 9" xfId="10595"/>
    <cellStyle name="Input 2 4 4 4" xfId="10596"/>
    <cellStyle name="Input 2 4 4 4 2" xfId="10597"/>
    <cellStyle name="Input 2 4 4 4 2 2" xfId="10598"/>
    <cellStyle name="Input 2 4 4 4 2 3" xfId="10599"/>
    <cellStyle name="Input 2 4 4 4 3" xfId="10600"/>
    <cellStyle name="Input 2 4 4 4 3 2" xfId="10601"/>
    <cellStyle name="Input 2 4 4 4 3 3" xfId="10602"/>
    <cellStyle name="Input 2 4 4 4 4" xfId="10603"/>
    <cellStyle name="Input 2 4 4 4 4 2" xfId="10604"/>
    <cellStyle name="Input 2 4 4 4 4 3" xfId="10605"/>
    <cellStyle name="Input 2 4 4 4 5" xfId="10606"/>
    <cellStyle name="Input 2 4 4 4 5 2" xfId="10607"/>
    <cellStyle name="Input 2 4 4 4 5 3" xfId="10608"/>
    <cellStyle name="Input 2 4 4 4 6" xfId="10609"/>
    <cellStyle name="Input 2 4 4 4 6 2" xfId="10610"/>
    <cellStyle name="Input 2 4 4 4 6 3" xfId="10611"/>
    <cellStyle name="Input 2 4 4 4 7" xfId="10612"/>
    <cellStyle name="Input 2 4 4 4 8" xfId="10613"/>
    <cellStyle name="Input 2 4 4 4 9" xfId="10614"/>
    <cellStyle name="Input 2 4 4 5" xfId="10615"/>
    <cellStyle name="Input 2 4 4 5 2" xfId="10616"/>
    <cellStyle name="Input 2 4 4 5 2 2" xfId="10617"/>
    <cellStyle name="Input 2 4 4 5 2 3" xfId="10618"/>
    <cellStyle name="Input 2 4 4 5 3" xfId="10619"/>
    <cellStyle name="Input 2 4 4 5 3 2" xfId="10620"/>
    <cellStyle name="Input 2 4 4 5 3 3" xfId="10621"/>
    <cellStyle name="Input 2 4 4 5 4" xfId="10622"/>
    <cellStyle name="Input 2 4 4 5 4 2" xfId="10623"/>
    <cellStyle name="Input 2 4 4 5 4 3" xfId="10624"/>
    <cellStyle name="Input 2 4 4 5 5" xfId="10625"/>
    <cellStyle name="Input 2 4 4 5 5 2" xfId="10626"/>
    <cellStyle name="Input 2 4 4 5 5 3" xfId="10627"/>
    <cellStyle name="Input 2 4 4 5 6" xfId="10628"/>
    <cellStyle name="Input 2 4 4 5 6 2" xfId="10629"/>
    <cellStyle name="Input 2 4 4 5 6 3" xfId="10630"/>
    <cellStyle name="Input 2 4 4 5 7" xfId="10631"/>
    <cellStyle name="Input 2 4 4 5 8" xfId="10632"/>
    <cellStyle name="Input 2 4 4 5 9" xfId="10633"/>
    <cellStyle name="Input 2 4 4 6" xfId="10634"/>
    <cellStyle name="Input 2 4 4 6 2" xfId="10635"/>
    <cellStyle name="Input 2 4 4 6 2 2" xfId="10636"/>
    <cellStyle name="Input 2 4 4 6 2 3" xfId="10637"/>
    <cellStyle name="Input 2 4 4 6 3" xfId="10638"/>
    <cellStyle name="Input 2 4 4 6 3 2" xfId="10639"/>
    <cellStyle name="Input 2 4 4 6 3 3" xfId="10640"/>
    <cellStyle name="Input 2 4 4 6 4" xfId="10641"/>
    <cellStyle name="Input 2 4 4 6 4 2" xfId="10642"/>
    <cellStyle name="Input 2 4 4 6 4 3" xfId="10643"/>
    <cellStyle name="Input 2 4 4 6 5" xfId="10644"/>
    <cellStyle name="Input 2 4 4 6 5 2" xfId="10645"/>
    <cellStyle name="Input 2 4 4 6 5 3" xfId="10646"/>
    <cellStyle name="Input 2 4 4 6 6" xfId="10647"/>
    <cellStyle name="Input 2 4 4 6 6 2" xfId="10648"/>
    <cellStyle name="Input 2 4 4 6 6 3" xfId="10649"/>
    <cellStyle name="Input 2 4 4 6 7" xfId="10650"/>
    <cellStyle name="Input 2 4 4 6 8" xfId="10651"/>
    <cellStyle name="Input 2 4 4 6 9" xfId="10652"/>
    <cellStyle name="Input 2 4 4 7" xfId="10653"/>
    <cellStyle name="Input 2 4 4 7 2" xfId="10654"/>
    <cellStyle name="Input 2 4 4 7 2 2" xfId="10655"/>
    <cellStyle name="Input 2 4 4 7 2 3" xfId="10656"/>
    <cellStyle name="Input 2 4 4 7 3" xfId="10657"/>
    <cellStyle name="Input 2 4 4 7 3 2" xfId="10658"/>
    <cellStyle name="Input 2 4 4 7 3 3" xfId="10659"/>
    <cellStyle name="Input 2 4 4 7 4" xfId="10660"/>
    <cellStyle name="Input 2 4 4 7 4 2" xfId="10661"/>
    <cellStyle name="Input 2 4 4 7 4 3" xfId="10662"/>
    <cellStyle name="Input 2 4 4 7 5" xfId="10663"/>
    <cellStyle name="Input 2 4 4 7 5 2" xfId="10664"/>
    <cellStyle name="Input 2 4 4 7 5 3" xfId="10665"/>
    <cellStyle name="Input 2 4 4 7 6" xfId="10666"/>
    <cellStyle name="Input 2 4 4 7 6 2" xfId="10667"/>
    <cellStyle name="Input 2 4 4 7 6 3" xfId="10668"/>
    <cellStyle name="Input 2 4 4 7 7" xfId="10669"/>
    <cellStyle name="Input 2 4 4 7 8" xfId="10670"/>
    <cellStyle name="Input 2 4 4 7 9" xfId="10671"/>
    <cellStyle name="Input 2 4 4 8" xfId="10672"/>
    <cellStyle name="Input 2 4 4 8 2" xfId="10673"/>
    <cellStyle name="Input 2 4 4 8 2 2" xfId="10674"/>
    <cellStyle name="Input 2 4 4 8 2 3" xfId="10675"/>
    <cellStyle name="Input 2 4 4 8 3" xfId="10676"/>
    <cellStyle name="Input 2 4 4 8 3 2" xfId="10677"/>
    <cellStyle name="Input 2 4 4 8 3 3" xfId="10678"/>
    <cellStyle name="Input 2 4 4 8 4" xfId="10679"/>
    <cellStyle name="Input 2 4 4 8 4 2" xfId="10680"/>
    <cellStyle name="Input 2 4 4 8 4 3" xfId="10681"/>
    <cellStyle name="Input 2 4 4 8 5" xfId="10682"/>
    <cellStyle name="Input 2 4 4 8 5 2" xfId="10683"/>
    <cellStyle name="Input 2 4 4 8 5 3" xfId="10684"/>
    <cellStyle name="Input 2 4 4 8 6" xfId="10685"/>
    <cellStyle name="Input 2 4 4 8 6 2" xfId="10686"/>
    <cellStyle name="Input 2 4 4 8 6 3" xfId="10687"/>
    <cellStyle name="Input 2 4 4 8 7" xfId="10688"/>
    <cellStyle name="Input 2 4 4 8 8" xfId="10689"/>
    <cellStyle name="Input 2 4 4 8 9" xfId="10690"/>
    <cellStyle name="Input 2 4 4 9" xfId="10691"/>
    <cellStyle name="Input 2 4 4 9 2" xfId="10692"/>
    <cellStyle name="Input 2 4 4 9 2 2" xfId="10693"/>
    <cellStyle name="Input 2 4 4 9 2 3" xfId="10694"/>
    <cellStyle name="Input 2 4 4 9 3" xfId="10695"/>
    <cellStyle name="Input 2 4 4 9 3 2" xfId="10696"/>
    <cellStyle name="Input 2 4 4 9 3 3" xfId="10697"/>
    <cellStyle name="Input 2 4 4 9 4" xfId="10698"/>
    <cellStyle name="Input 2 4 4 9 4 2" xfId="10699"/>
    <cellStyle name="Input 2 4 4 9 4 3" xfId="10700"/>
    <cellStyle name="Input 2 4 4 9 5" xfId="10701"/>
    <cellStyle name="Input 2 4 4 9 5 2" xfId="10702"/>
    <cellStyle name="Input 2 4 4 9 5 3" xfId="10703"/>
    <cellStyle name="Input 2 4 4 9 6" xfId="10704"/>
    <cellStyle name="Input 2 4 4 9 6 2" xfId="10705"/>
    <cellStyle name="Input 2 4 4 9 6 3" xfId="10706"/>
    <cellStyle name="Input 2 4 4 9 7" xfId="10707"/>
    <cellStyle name="Input 2 4 4 9 8" xfId="10708"/>
    <cellStyle name="Input 2 4 5" xfId="10709"/>
    <cellStyle name="Input 2 4 5 10" xfId="10710"/>
    <cellStyle name="Input 2 4 5 11" xfId="10711"/>
    <cellStyle name="Input 2 4 5 2" xfId="10712"/>
    <cellStyle name="Input 2 4 5 2 2" xfId="10713"/>
    <cellStyle name="Input 2 4 5 2 3" xfId="10714"/>
    <cellStyle name="Input 2 4 5 2 4" xfId="10715"/>
    <cellStyle name="Input 2 4 5 3" xfId="10716"/>
    <cellStyle name="Input 2 4 5 3 2" xfId="10717"/>
    <cellStyle name="Input 2 4 5 3 3" xfId="10718"/>
    <cellStyle name="Input 2 4 5 3 4" xfId="10719"/>
    <cellStyle name="Input 2 4 5 4" xfId="10720"/>
    <cellStyle name="Input 2 4 5 4 2" xfId="10721"/>
    <cellStyle name="Input 2 4 5 4 3" xfId="10722"/>
    <cellStyle name="Input 2 4 5 4 4" xfId="10723"/>
    <cellStyle name="Input 2 4 5 5" xfId="10724"/>
    <cellStyle name="Input 2 4 5 5 2" xfId="10725"/>
    <cellStyle name="Input 2 4 5 5 3" xfId="10726"/>
    <cellStyle name="Input 2 4 5 5 4" xfId="10727"/>
    <cellStyle name="Input 2 4 5 6" xfId="10728"/>
    <cellStyle name="Input 2 4 5 6 2" xfId="10729"/>
    <cellStyle name="Input 2 4 5 6 3" xfId="10730"/>
    <cellStyle name="Input 2 4 5 6 4" xfId="10731"/>
    <cellStyle name="Input 2 4 5 7" xfId="10732"/>
    <cellStyle name="Input 2 4 5 8" xfId="10733"/>
    <cellStyle name="Input 2 4 5 9" xfId="10734"/>
    <cellStyle name="Input 2 4 6" xfId="10735"/>
    <cellStyle name="Input 2 4 6 10" xfId="10736"/>
    <cellStyle name="Input 2 4 6 2" xfId="10737"/>
    <cellStyle name="Input 2 4 6 2 2" xfId="10738"/>
    <cellStyle name="Input 2 4 6 2 3" xfId="10739"/>
    <cellStyle name="Input 2 4 6 2 4" xfId="10740"/>
    <cellStyle name="Input 2 4 6 3" xfId="10741"/>
    <cellStyle name="Input 2 4 6 3 2" xfId="10742"/>
    <cellStyle name="Input 2 4 6 3 3" xfId="10743"/>
    <cellStyle name="Input 2 4 6 3 4" xfId="10744"/>
    <cellStyle name="Input 2 4 6 4" xfId="10745"/>
    <cellStyle name="Input 2 4 6 4 2" xfId="10746"/>
    <cellStyle name="Input 2 4 6 4 3" xfId="10747"/>
    <cellStyle name="Input 2 4 6 4 4" xfId="10748"/>
    <cellStyle name="Input 2 4 6 5" xfId="10749"/>
    <cellStyle name="Input 2 4 6 5 2" xfId="10750"/>
    <cellStyle name="Input 2 4 6 5 3" xfId="10751"/>
    <cellStyle name="Input 2 4 6 5 4" xfId="10752"/>
    <cellStyle name="Input 2 4 6 6" xfId="10753"/>
    <cellStyle name="Input 2 4 6 6 2" xfId="10754"/>
    <cellStyle name="Input 2 4 6 6 3" xfId="10755"/>
    <cellStyle name="Input 2 4 6 6 4" xfId="10756"/>
    <cellStyle name="Input 2 4 6 7" xfId="10757"/>
    <cellStyle name="Input 2 4 6 8" xfId="10758"/>
    <cellStyle name="Input 2 4 6 9" xfId="10759"/>
    <cellStyle name="Input 2 4 7" xfId="10760"/>
    <cellStyle name="Input 2 4 7 2" xfId="10761"/>
    <cellStyle name="Input 2 4 7 2 2" xfId="10762"/>
    <cellStyle name="Input 2 4 7 2 3" xfId="10763"/>
    <cellStyle name="Input 2 4 7 3" xfId="10764"/>
    <cellStyle name="Input 2 4 7 3 2" xfId="10765"/>
    <cellStyle name="Input 2 4 7 3 3" xfId="10766"/>
    <cellStyle name="Input 2 4 7 4" xfId="10767"/>
    <cellStyle name="Input 2 4 7 4 2" xfId="10768"/>
    <cellStyle name="Input 2 4 7 4 3" xfId="10769"/>
    <cellStyle name="Input 2 4 7 5" xfId="10770"/>
    <cellStyle name="Input 2 4 7 5 2" xfId="10771"/>
    <cellStyle name="Input 2 4 7 5 3" xfId="10772"/>
    <cellStyle name="Input 2 4 7 6" xfId="10773"/>
    <cellStyle name="Input 2 4 7 6 2" xfId="10774"/>
    <cellStyle name="Input 2 4 7 6 3" xfId="10775"/>
    <cellStyle name="Input 2 4 7 7" xfId="10776"/>
    <cellStyle name="Input 2 4 7 8" xfId="10777"/>
    <cellStyle name="Input 2 4 7 9" xfId="10778"/>
    <cellStyle name="Input 2 4 8" xfId="10779"/>
    <cellStyle name="Input 2 4 8 2" xfId="10780"/>
    <cellStyle name="Input 2 4 8 2 2" xfId="10781"/>
    <cellStyle name="Input 2 4 8 2 3" xfId="10782"/>
    <cellStyle name="Input 2 4 8 3" xfId="10783"/>
    <cellStyle name="Input 2 4 8 3 2" xfId="10784"/>
    <cellStyle name="Input 2 4 8 3 3" xfId="10785"/>
    <cellStyle name="Input 2 4 8 4" xfId="10786"/>
    <cellStyle name="Input 2 4 8 4 2" xfId="10787"/>
    <cellStyle name="Input 2 4 8 4 3" xfId="10788"/>
    <cellStyle name="Input 2 4 8 5" xfId="10789"/>
    <cellStyle name="Input 2 4 8 5 2" xfId="10790"/>
    <cellStyle name="Input 2 4 8 5 3" xfId="10791"/>
    <cellStyle name="Input 2 4 8 6" xfId="10792"/>
    <cellStyle name="Input 2 4 8 6 2" xfId="10793"/>
    <cellStyle name="Input 2 4 8 6 3" xfId="10794"/>
    <cellStyle name="Input 2 4 8 7" xfId="10795"/>
    <cellStyle name="Input 2 4 8 8" xfId="10796"/>
    <cellStyle name="Input 2 4 8 9" xfId="10797"/>
    <cellStyle name="Input 2 4 9" xfId="10798"/>
    <cellStyle name="Input 2 4 9 2" xfId="10799"/>
    <cellStyle name="Input 2 4 9 2 2" xfId="10800"/>
    <cellStyle name="Input 2 4 9 2 3" xfId="10801"/>
    <cellStyle name="Input 2 4 9 3" xfId="10802"/>
    <cellStyle name="Input 2 4 9 3 2" xfId="10803"/>
    <cellStyle name="Input 2 4 9 3 3" xfId="10804"/>
    <cellStyle name="Input 2 4 9 4" xfId="10805"/>
    <cellStyle name="Input 2 4 9 4 2" xfId="10806"/>
    <cellStyle name="Input 2 4 9 4 3" xfId="10807"/>
    <cellStyle name="Input 2 4 9 5" xfId="10808"/>
    <cellStyle name="Input 2 4 9 5 2" xfId="10809"/>
    <cellStyle name="Input 2 4 9 5 3" xfId="10810"/>
    <cellStyle name="Input 2 4 9 6" xfId="10811"/>
    <cellStyle name="Input 2 4 9 6 2" xfId="10812"/>
    <cellStyle name="Input 2 4 9 6 3" xfId="10813"/>
    <cellStyle name="Input 2 4 9 7" xfId="10814"/>
    <cellStyle name="Input 2 4 9 8" xfId="10815"/>
    <cellStyle name="Input 2 4 9 9" xfId="10816"/>
    <cellStyle name="Input 2 5" xfId="10817"/>
    <cellStyle name="Input 2 5 10" xfId="10818"/>
    <cellStyle name="Input 2 5 10 2" xfId="10819"/>
    <cellStyle name="Input 2 5 10 2 2" xfId="10820"/>
    <cellStyle name="Input 2 5 10 2 3" xfId="10821"/>
    <cellStyle name="Input 2 5 10 3" xfId="10822"/>
    <cellStyle name="Input 2 5 10 3 2" xfId="10823"/>
    <cellStyle name="Input 2 5 10 3 3" xfId="10824"/>
    <cellStyle name="Input 2 5 10 4" xfId="10825"/>
    <cellStyle name="Input 2 5 10 4 2" xfId="10826"/>
    <cellStyle name="Input 2 5 10 4 3" xfId="10827"/>
    <cellStyle name="Input 2 5 10 5" xfId="10828"/>
    <cellStyle name="Input 2 5 10 5 2" xfId="10829"/>
    <cellStyle name="Input 2 5 10 5 3" xfId="10830"/>
    <cellStyle name="Input 2 5 10 6" xfId="10831"/>
    <cellStyle name="Input 2 5 10 6 2" xfId="10832"/>
    <cellStyle name="Input 2 5 10 6 3" xfId="10833"/>
    <cellStyle name="Input 2 5 10 7" xfId="10834"/>
    <cellStyle name="Input 2 5 10 8" xfId="10835"/>
    <cellStyle name="Input 2 5 10 9" xfId="10836"/>
    <cellStyle name="Input 2 5 11" xfId="10837"/>
    <cellStyle name="Input 2 5 11 2" xfId="10838"/>
    <cellStyle name="Input 2 5 11 2 2" xfId="10839"/>
    <cellStyle name="Input 2 5 11 2 3" xfId="10840"/>
    <cellStyle name="Input 2 5 11 3" xfId="10841"/>
    <cellStyle name="Input 2 5 11 3 2" xfId="10842"/>
    <cellStyle name="Input 2 5 11 3 3" xfId="10843"/>
    <cellStyle name="Input 2 5 11 4" xfId="10844"/>
    <cellStyle name="Input 2 5 11 4 2" xfId="10845"/>
    <cellStyle name="Input 2 5 11 4 3" xfId="10846"/>
    <cellStyle name="Input 2 5 11 5" xfId="10847"/>
    <cellStyle name="Input 2 5 11 5 2" xfId="10848"/>
    <cellStyle name="Input 2 5 11 5 3" xfId="10849"/>
    <cellStyle name="Input 2 5 11 6" xfId="10850"/>
    <cellStyle name="Input 2 5 11 6 2" xfId="10851"/>
    <cellStyle name="Input 2 5 11 6 3" xfId="10852"/>
    <cellStyle name="Input 2 5 11 7" xfId="10853"/>
    <cellStyle name="Input 2 5 11 8" xfId="10854"/>
    <cellStyle name="Input 2 5 11 9" xfId="10855"/>
    <cellStyle name="Input 2 5 12" xfId="10856"/>
    <cellStyle name="Input 2 5 12 2" xfId="10857"/>
    <cellStyle name="Input 2 5 12 2 2" xfId="10858"/>
    <cellStyle name="Input 2 5 12 2 3" xfId="10859"/>
    <cellStyle name="Input 2 5 12 3" xfId="10860"/>
    <cellStyle name="Input 2 5 12 3 2" xfId="10861"/>
    <cellStyle name="Input 2 5 12 3 3" xfId="10862"/>
    <cellStyle name="Input 2 5 12 4" xfId="10863"/>
    <cellStyle name="Input 2 5 12 4 2" xfId="10864"/>
    <cellStyle name="Input 2 5 12 4 3" xfId="10865"/>
    <cellStyle name="Input 2 5 12 5" xfId="10866"/>
    <cellStyle name="Input 2 5 12 5 2" xfId="10867"/>
    <cellStyle name="Input 2 5 12 5 3" xfId="10868"/>
    <cellStyle name="Input 2 5 12 6" xfId="10869"/>
    <cellStyle name="Input 2 5 12 6 2" xfId="10870"/>
    <cellStyle name="Input 2 5 12 6 3" xfId="10871"/>
    <cellStyle name="Input 2 5 12 7" xfId="10872"/>
    <cellStyle name="Input 2 5 12 8" xfId="10873"/>
    <cellStyle name="Input 2 5 12 9" xfId="10874"/>
    <cellStyle name="Input 2 5 13" xfId="10875"/>
    <cellStyle name="Input 2 5 13 2" xfId="10876"/>
    <cellStyle name="Input 2 5 13 2 2" xfId="10877"/>
    <cellStyle name="Input 2 5 13 2 3" xfId="10878"/>
    <cellStyle name="Input 2 5 13 3" xfId="10879"/>
    <cellStyle name="Input 2 5 13 3 2" xfId="10880"/>
    <cellStyle name="Input 2 5 13 3 3" xfId="10881"/>
    <cellStyle name="Input 2 5 13 4" xfId="10882"/>
    <cellStyle name="Input 2 5 13 4 2" xfId="10883"/>
    <cellStyle name="Input 2 5 13 4 3" xfId="10884"/>
    <cellStyle name="Input 2 5 13 5" xfId="10885"/>
    <cellStyle name="Input 2 5 13 5 2" xfId="10886"/>
    <cellStyle name="Input 2 5 13 5 3" xfId="10887"/>
    <cellStyle name="Input 2 5 13 6" xfId="10888"/>
    <cellStyle name="Input 2 5 13 6 2" xfId="10889"/>
    <cellStyle name="Input 2 5 13 6 3" xfId="10890"/>
    <cellStyle name="Input 2 5 13 7" xfId="10891"/>
    <cellStyle name="Input 2 5 13 8" xfId="10892"/>
    <cellStyle name="Input 2 5 13 9" xfId="10893"/>
    <cellStyle name="Input 2 5 14" xfId="10894"/>
    <cellStyle name="Input 2 5 14 2" xfId="10895"/>
    <cellStyle name="Input 2 5 14 2 2" xfId="10896"/>
    <cellStyle name="Input 2 5 14 2 3" xfId="10897"/>
    <cellStyle name="Input 2 5 14 3" xfId="10898"/>
    <cellStyle name="Input 2 5 14 3 2" xfId="10899"/>
    <cellStyle name="Input 2 5 14 3 3" xfId="10900"/>
    <cellStyle name="Input 2 5 14 4" xfId="10901"/>
    <cellStyle name="Input 2 5 14 4 2" xfId="10902"/>
    <cellStyle name="Input 2 5 14 4 3" xfId="10903"/>
    <cellStyle name="Input 2 5 14 5" xfId="10904"/>
    <cellStyle name="Input 2 5 14 5 2" xfId="10905"/>
    <cellStyle name="Input 2 5 14 5 3" xfId="10906"/>
    <cellStyle name="Input 2 5 14 6" xfId="10907"/>
    <cellStyle name="Input 2 5 14 6 2" xfId="10908"/>
    <cellStyle name="Input 2 5 14 6 3" xfId="10909"/>
    <cellStyle name="Input 2 5 14 7" xfId="10910"/>
    <cellStyle name="Input 2 5 14 8" xfId="10911"/>
    <cellStyle name="Input 2 5 14 9" xfId="10912"/>
    <cellStyle name="Input 2 5 15" xfId="10913"/>
    <cellStyle name="Input 2 5 15 2" xfId="10914"/>
    <cellStyle name="Input 2 5 15 2 2" xfId="10915"/>
    <cellStyle name="Input 2 5 15 2 3" xfId="10916"/>
    <cellStyle name="Input 2 5 15 3" xfId="10917"/>
    <cellStyle name="Input 2 5 15 3 2" xfId="10918"/>
    <cellStyle name="Input 2 5 15 3 3" xfId="10919"/>
    <cellStyle name="Input 2 5 15 4" xfId="10920"/>
    <cellStyle name="Input 2 5 15 4 2" xfId="10921"/>
    <cellStyle name="Input 2 5 15 4 3" xfId="10922"/>
    <cellStyle name="Input 2 5 15 5" xfId="10923"/>
    <cellStyle name="Input 2 5 15 5 2" xfId="10924"/>
    <cellStyle name="Input 2 5 15 5 3" xfId="10925"/>
    <cellStyle name="Input 2 5 15 6" xfId="10926"/>
    <cellStyle name="Input 2 5 15 6 2" xfId="10927"/>
    <cellStyle name="Input 2 5 15 6 3" xfId="10928"/>
    <cellStyle name="Input 2 5 15 7" xfId="10929"/>
    <cellStyle name="Input 2 5 15 8" xfId="10930"/>
    <cellStyle name="Input 2 5 15 9" xfId="10931"/>
    <cellStyle name="Input 2 5 16" xfId="10932"/>
    <cellStyle name="Input 2 5 17" xfId="10933"/>
    <cellStyle name="Input 2 5 18" xfId="10934"/>
    <cellStyle name="Input 2 5 19" xfId="10935"/>
    <cellStyle name="Input 2 5 2" xfId="10936"/>
    <cellStyle name="Input 2 5 2 10" xfId="10937"/>
    <cellStyle name="Input 2 5 2 10 2" xfId="10938"/>
    <cellStyle name="Input 2 5 2 10 2 2" xfId="10939"/>
    <cellStyle name="Input 2 5 2 10 2 3" xfId="10940"/>
    <cellStyle name="Input 2 5 2 10 3" xfId="10941"/>
    <cellStyle name="Input 2 5 2 10 3 2" xfId="10942"/>
    <cellStyle name="Input 2 5 2 10 3 3" xfId="10943"/>
    <cellStyle name="Input 2 5 2 10 4" xfId="10944"/>
    <cellStyle name="Input 2 5 2 10 4 2" xfId="10945"/>
    <cellStyle name="Input 2 5 2 10 4 3" xfId="10946"/>
    <cellStyle name="Input 2 5 2 10 5" xfId="10947"/>
    <cellStyle name="Input 2 5 2 10 5 2" xfId="10948"/>
    <cellStyle name="Input 2 5 2 10 5 3" xfId="10949"/>
    <cellStyle name="Input 2 5 2 10 6" xfId="10950"/>
    <cellStyle name="Input 2 5 2 10 6 2" xfId="10951"/>
    <cellStyle name="Input 2 5 2 10 6 3" xfId="10952"/>
    <cellStyle name="Input 2 5 2 10 7" xfId="10953"/>
    <cellStyle name="Input 2 5 2 10 8" xfId="10954"/>
    <cellStyle name="Input 2 5 2 10 9" xfId="10955"/>
    <cellStyle name="Input 2 5 2 11" xfId="10956"/>
    <cellStyle name="Input 2 5 2 11 2" xfId="10957"/>
    <cellStyle name="Input 2 5 2 11 2 2" xfId="10958"/>
    <cellStyle name="Input 2 5 2 11 2 3" xfId="10959"/>
    <cellStyle name="Input 2 5 2 11 3" xfId="10960"/>
    <cellStyle name="Input 2 5 2 11 3 2" xfId="10961"/>
    <cellStyle name="Input 2 5 2 11 3 3" xfId="10962"/>
    <cellStyle name="Input 2 5 2 11 4" xfId="10963"/>
    <cellStyle name="Input 2 5 2 11 4 2" xfId="10964"/>
    <cellStyle name="Input 2 5 2 11 4 3" xfId="10965"/>
    <cellStyle name="Input 2 5 2 11 5" xfId="10966"/>
    <cellStyle name="Input 2 5 2 11 5 2" xfId="10967"/>
    <cellStyle name="Input 2 5 2 11 5 3" xfId="10968"/>
    <cellStyle name="Input 2 5 2 11 6" xfId="10969"/>
    <cellStyle name="Input 2 5 2 11 6 2" xfId="10970"/>
    <cellStyle name="Input 2 5 2 11 6 3" xfId="10971"/>
    <cellStyle name="Input 2 5 2 11 7" xfId="10972"/>
    <cellStyle name="Input 2 5 2 11 8" xfId="10973"/>
    <cellStyle name="Input 2 5 2 11 9" xfId="10974"/>
    <cellStyle name="Input 2 5 2 12" xfId="10975"/>
    <cellStyle name="Input 2 5 2 12 2" xfId="10976"/>
    <cellStyle name="Input 2 5 2 12 2 2" xfId="10977"/>
    <cellStyle name="Input 2 5 2 12 2 3" xfId="10978"/>
    <cellStyle name="Input 2 5 2 12 3" xfId="10979"/>
    <cellStyle name="Input 2 5 2 12 3 2" xfId="10980"/>
    <cellStyle name="Input 2 5 2 12 3 3" xfId="10981"/>
    <cellStyle name="Input 2 5 2 12 4" xfId="10982"/>
    <cellStyle name="Input 2 5 2 12 4 2" xfId="10983"/>
    <cellStyle name="Input 2 5 2 12 4 3" xfId="10984"/>
    <cellStyle name="Input 2 5 2 12 5" xfId="10985"/>
    <cellStyle name="Input 2 5 2 12 5 2" xfId="10986"/>
    <cellStyle name="Input 2 5 2 12 5 3" xfId="10987"/>
    <cellStyle name="Input 2 5 2 12 6" xfId="10988"/>
    <cellStyle name="Input 2 5 2 12 6 2" xfId="10989"/>
    <cellStyle name="Input 2 5 2 12 6 3" xfId="10990"/>
    <cellStyle name="Input 2 5 2 12 7" xfId="10991"/>
    <cellStyle name="Input 2 5 2 12 8" xfId="10992"/>
    <cellStyle name="Input 2 5 2 12 9" xfId="10993"/>
    <cellStyle name="Input 2 5 2 13" xfId="10994"/>
    <cellStyle name="Input 2 5 2 13 2" xfId="10995"/>
    <cellStyle name="Input 2 5 2 13 2 2" xfId="10996"/>
    <cellStyle name="Input 2 5 2 13 2 3" xfId="10997"/>
    <cellStyle name="Input 2 5 2 13 3" xfId="10998"/>
    <cellStyle name="Input 2 5 2 13 3 2" xfId="10999"/>
    <cellStyle name="Input 2 5 2 13 3 3" xfId="11000"/>
    <cellStyle name="Input 2 5 2 13 4" xfId="11001"/>
    <cellStyle name="Input 2 5 2 13 4 2" xfId="11002"/>
    <cellStyle name="Input 2 5 2 13 4 3" xfId="11003"/>
    <cellStyle name="Input 2 5 2 13 5" xfId="11004"/>
    <cellStyle name="Input 2 5 2 13 5 2" xfId="11005"/>
    <cellStyle name="Input 2 5 2 13 5 3" xfId="11006"/>
    <cellStyle name="Input 2 5 2 13 6" xfId="11007"/>
    <cellStyle name="Input 2 5 2 13 6 2" xfId="11008"/>
    <cellStyle name="Input 2 5 2 13 6 3" xfId="11009"/>
    <cellStyle name="Input 2 5 2 13 7" xfId="11010"/>
    <cellStyle name="Input 2 5 2 13 8" xfId="11011"/>
    <cellStyle name="Input 2 5 2 13 9" xfId="11012"/>
    <cellStyle name="Input 2 5 2 14" xfId="11013"/>
    <cellStyle name="Input 2 5 2 15" xfId="11014"/>
    <cellStyle name="Input 2 5 2 16" xfId="11015"/>
    <cellStyle name="Input 2 5 2 17" xfId="11016"/>
    <cellStyle name="Input 2 5 2 18" xfId="11017"/>
    <cellStyle name="Input 2 5 2 19" xfId="11018"/>
    <cellStyle name="Input 2 5 2 2" xfId="11019"/>
    <cellStyle name="Input 2 5 2 2 10" xfId="11020"/>
    <cellStyle name="Input 2 5 2 2 10 2" xfId="11021"/>
    <cellStyle name="Input 2 5 2 2 10 2 2" xfId="11022"/>
    <cellStyle name="Input 2 5 2 2 10 2 3" xfId="11023"/>
    <cellStyle name="Input 2 5 2 2 10 3" xfId="11024"/>
    <cellStyle name="Input 2 5 2 2 10 3 2" xfId="11025"/>
    <cellStyle name="Input 2 5 2 2 10 3 3" xfId="11026"/>
    <cellStyle name="Input 2 5 2 2 10 4" xfId="11027"/>
    <cellStyle name="Input 2 5 2 2 10 4 2" xfId="11028"/>
    <cellStyle name="Input 2 5 2 2 10 4 3" xfId="11029"/>
    <cellStyle name="Input 2 5 2 2 10 5" xfId="11030"/>
    <cellStyle name="Input 2 5 2 2 10 5 2" xfId="11031"/>
    <cellStyle name="Input 2 5 2 2 10 5 3" xfId="11032"/>
    <cellStyle name="Input 2 5 2 2 10 6" xfId="11033"/>
    <cellStyle name="Input 2 5 2 2 10 6 2" xfId="11034"/>
    <cellStyle name="Input 2 5 2 2 10 6 3" xfId="11035"/>
    <cellStyle name="Input 2 5 2 2 10 7" xfId="11036"/>
    <cellStyle name="Input 2 5 2 2 10 8" xfId="11037"/>
    <cellStyle name="Input 2 5 2 2 11" xfId="11038"/>
    <cellStyle name="Input 2 5 2 2 11 2" xfId="11039"/>
    <cellStyle name="Input 2 5 2 2 11 2 2" xfId="11040"/>
    <cellStyle name="Input 2 5 2 2 11 2 3" xfId="11041"/>
    <cellStyle name="Input 2 5 2 2 11 3" xfId="11042"/>
    <cellStyle name="Input 2 5 2 2 11 3 2" xfId="11043"/>
    <cellStyle name="Input 2 5 2 2 11 3 3" xfId="11044"/>
    <cellStyle name="Input 2 5 2 2 11 4" xfId="11045"/>
    <cellStyle name="Input 2 5 2 2 11 4 2" xfId="11046"/>
    <cellStyle name="Input 2 5 2 2 11 4 3" xfId="11047"/>
    <cellStyle name="Input 2 5 2 2 11 5" xfId="11048"/>
    <cellStyle name="Input 2 5 2 2 11 5 2" xfId="11049"/>
    <cellStyle name="Input 2 5 2 2 11 5 3" xfId="11050"/>
    <cellStyle name="Input 2 5 2 2 11 6" xfId="11051"/>
    <cellStyle name="Input 2 5 2 2 11 6 2" xfId="11052"/>
    <cellStyle name="Input 2 5 2 2 11 6 3" xfId="11053"/>
    <cellStyle name="Input 2 5 2 2 11 7" xfId="11054"/>
    <cellStyle name="Input 2 5 2 2 11 8" xfId="11055"/>
    <cellStyle name="Input 2 5 2 2 12" xfId="11056"/>
    <cellStyle name="Input 2 5 2 2 12 2" xfId="11057"/>
    <cellStyle name="Input 2 5 2 2 12 2 2" xfId="11058"/>
    <cellStyle name="Input 2 5 2 2 12 2 3" xfId="11059"/>
    <cellStyle name="Input 2 5 2 2 12 3" xfId="11060"/>
    <cellStyle name="Input 2 5 2 2 12 3 2" xfId="11061"/>
    <cellStyle name="Input 2 5 2 2 12 3 3" xfId="11062"/>
    <cellStyle name="Input 2 5 2 2 12 4" xfId="11063"/>
    <cellStyle name="Input 2 5 2 2 12 4 2" xfId="11064"/>
    <cellStyle name="Input 2 5 2 2 12 4 3" xfId="11065"/>
    <cellStyle name="Input 2 5 2 2 12 5" xfId="11066"/>
    <cellStyle name="Input 2 5 2 2 12 5 2" xfId="11067"/>
    <cellStyle name="Input 2 5 2 2 12 5 3" xfId="11068"/>
    <cellStyle name="Input 2 5 2 2 12 6" xfId="11069"/>
    <cellStyle name="Input 2 5 2 2 12 6 2" xfId="11070"/>
    <cellStyle name="Input 2 5 2 2 12 6 3" xfId="11071"/>
    <cellStyle name="Input 2 5 2 2 12 7" xfId="11072"/>
    <cellStyle name="Input 2 5 2 2 12 8" xfId="11073"/>
    <cellStyle name="Input 2 5 2 2 13" xfId="11074"/>
    <cellStyle name="Input 2 5 2 2 13 2" xfId="11075"/>
    <cellStyle name="Input 2 5 2 2 13 2 2" xfId="11076"/>
    <cellStyle name="Input 2 5 2 2 13 2 3" xfId="11077"/>
    <cellStyle name="Input 2 5 2 2 13 3" xfId="11078"/>
    <cellStyle name="Input 2 5 2 2 13 3 2" xfId="11079"/>
    <cellStyle name="Input 2 5 2 2 13 3 3" xfId="11080"/>
    <cellStyle name="Input 2 5 2 2 13 4" xfId="11081"/>
    <cellStyle name="Input 2 5 2 2 13 4 2" xfId="11082"/>
    <cellStyle name="Input 2 5 2 2 13 4 3" xfId="11083"/>
    <cellStyle name="Input 2 5 2 2 13 5" xfId="11084"/>
    <cellStyle name="Input 2 5 2 2 13 5 2" xfId="11085"/>
    <cellStyle name="Input 2 5 2 2 13 5 3" xfId="11086"/>
    <cellStyle name="Input 2 5 2 2 13 6" xfId="11087"/>
    <cellStyle name="Input 2 5 2 2 13 6 2" xfId="11088"/>
    <cellStyle name="Input 2 5 2 2 13 6 3" xfId="11089"/>
    <cellStyle name="Input 2 5 2 2 13 7" xfId="11090"/>
    <cellStyle name="Input 2 5 2 2 13 8" xfId="11091"/>
    <cellStyle name="Input 2 5 2 2 14" xfId="11092"/>
    <cellStyle name="Input 2 5 2 2 14 2" xfId="11093"/>
    <cellStyle name="Input 2 5 2 2 14 2 2" xfId="11094"/>
    <cellStyle name="Input 2 5 2 2 14 2 3" xfId="11095"/>
    <cellStyle name="Input 2 5 2 2 14 3" xfId="11096"/>
    <cellStyle name="Input 2 5 2 2 14 3 2" xfId="11097"/>
    <cellStyle name="Input 2 5 2 2 14 3 3" xfId="11098"/>
    <cellStyle name="Input 2 5 2 2 14 4" xfId="11099"/>
    <cellStyle name="Input 2 5 2 2 14 4 2" xfId="11100"/>
    <cellStyle name="Input 2 5 2 2 14 4 3" xfId="11101"/>
    <cellStyle name="Input 2 5 2 2 14 5" xfId="11102"/>
    <cellStyle name="Input 2 5 2 2 14 5 2" xfId="11103"/>
    <cellStyle name="Input 2 5 2 2 14 5 3" xfId="11104"/>
    <cellStyle name="Input 2 5 2 2 14 6" xfId="11105"/>
    <cellStyle name="Input 2 5 2 2 14 6 2" xfId="11106"/>
    <cellStyle name="Input 2 5 2 2 14 6 3" xfId="11107"/>
    <cellStyle name="Input 2 5 2 2 14 7" xfId="11108"/>
    <cellStyle name="Input 2 5 2 2 14 8" xfId="11109"/>
    <cellStyle name="Input 2 5 2 2 15" xfId="11110"/>
    <cellStyle name="Input 2 5 2 2 15 2" xfId="11111"/>
    <cellStyle name="Input 2 5 2 2 15 3" xfId="11112"/>
    <cellStyle name="Input 2 5 2 2 16" xfId="11113"/>
    <cellStyle name="Input 2 5 2 2 2" xfId="11114"/>
    <cellStyle name="Input 2 5 2 2 2 2" xfId="11115"/>
    <cellStyle name="Input 2 5 2 2 2 2 2" xfId="11116"/>
    <cellStyle name="Input 2 5 2 2 2 2 3" xfId="11117"/>
    <cellStyle name="Input 2 5 2 2 2 3" xfId="11118"/>
    <cellStyle name="Input 2 5 2 2 2 3 2" xfId="11119"/>
    <cellStyle name="Input 2 5 2 2 2 3 3" xfId="11120"/>
    <cellStyle name="Input 2 5 2 2 2 4" xfId="11121"/>
    <cellStyle name="Input 2 5 2 2 2 4 2" xfId="11122"/>
    <cellStyle name="Input 2 5 2 2 2 4 3" xfId="11123"/>
    <cellStyle name="Input 2 5 2 2 2 5" xfId="11124"/>
    <cellStyle name="Input 2 5 2 2 2 5 2" xfId="11125"/>
    <cellStyle name="Input 2 5 2 2 2 5 3" xfId="11126"/>
    <cellStyle name="Input 2 5 2 2 2 6" xfId="11127"/>
    <cellStyle name="Input 2 5 2 2 2 6 2" xfId="11128"/>
    <cellStyle name="Input 2 5 2 2 2 6 3" xfId="11129"/>
    <cellStyle name="Input 2 5 2 2 2 7" xfId="11130"/>
    <cellStyle name="Input 2 5 2 2 2 8" xfId="11131"/>
    <cellStyle name="Input 2 5 2 2 2 9" xfId="11132"/>
    <cellStyle name="Input 2 5 2 2 3" xfId="11133"/>
    <cellStyle name="Input 2 5 2 2 3 2" xfId="11134"/>
    <cellStyle name="Input 2 5 2 2 3 2 2" xfId="11135"/>
    <cellStyle name="Input 2 5 2 2 3 2 3" xfId="11136"/>
    <cellStyle name="Input 2 5 2 2 3 3" xfId="11137"/>
    <cellStyle name="Input 2 5 2 2 3 3 2" xfId="11138"/>
    <cellStyle name="Input 2 5 2 2 3 3 3" xfId="11139"/>
    <cellStyle name="Input 2 5 2 2 3 4" xfId="11140"/>
    <cellStyle name="Input 2 5 2 2 3 4 2" xfId="11141"/>
    <cellStyle name="Input 2 5 2 2 3 4 3" xfId="11142"/>
    <cellStyle name="Input 2 5 2 2 3 5" xfId="11143"/>
    <cellStyle name="Input 2 5 2 2 3 5 2" xfId="11144"/>
    <cellStyle name="Input 2 5 2 2 3 5 3" xfId="11145"/>
    <cellStyle name="Input 2 5 2 2 3 6" xfId="11146"/>
    <cellStyle name="Input 2 5 2 2 3 6 2" xfId="11147"/>
    <cellStyle name="Input 2 5 2 2 3 6 3" xfId="11148"/>
    <cellStyle name="Input 2 5 2 2 3 7" xfId="11149"/>
    <cellStyle name="Input 2 5 2 2 3 8" xfId="11150"/>
    <cellStyle name="Input 2 5 2 2 3 9" xfId="11151"/>
    <cellStyle name="Input 2 5 2 2 4" xfId="11152"/>
    <cellStyle name="Input 2 5 2 2 4 2" xfId="11153"/>
    <cellStyle name="Input 2 5 2 2 4 2 2" xfId="11154"/>
    <cellStyle name="Input 2 5 2 2 4 2 3" xfId="11155"/>
    <cellStyle name="Input 2 5 2 2 4 3" xfId="11156"/>
    <cellStyle name="Input 2 5 2 2 4 3 2" xfId="11157"/>
    <cellStyle name="Input 2 5 2 2 4 3 3" xfId="11158"/>
    <cellStyle name="Input 2 5 2 2 4 4" xfId="11159"/>
    <cellStyle name="Input 2 5 2 2 4 4 2" xfId="11160"/>
    <cellStyle name="Input 2 5 2 2 4 4 3" xfId="11161"/>
    <cellStyle name="Input 2 5 2 2 4 5" xfId="11162"/>
    <cellStyle name="Input 2 5 2 2 4 5 2" xfId="11163"/>
    <cellStyle name="Input 2 5 2 2 4 5 3" xfId="11164"/>
    <cellStyle name="Input 2 5 2 2 4 6" xfId="11165"/>
    <cellStyle name="Input 2 5 2 2 4 6 2" xfId="11166"/>
    <cellStyle name="Input 2 5 2 2 4 6 3" xfId="11167"/>
    <cellStyle name="Input 2 5 2 2 4 7" xfId="11168"/>
    <cellStyle name="Input 2 5 2 2 4 8" xfId="11169"/>
    <cellStyle name="Input 2 5 2 2 4 9" xfId="11170"/>
    <cellStyle name="Input 2 5 2 2 5" xfId="11171"/>
    <cellStyle name="Input 2 5 2 2 5 2" xfId="11172"/>
    <cellStyle name="Input 2 5 2 2 5 2 2" xfId="11173"/>
    <cellStyle name="Input 2 5 2 2 5 2 3" xfId="11174"/>
    <cellStyle name="Input 2 5 2 2 5 3" xfId="11175"/>
    <cellStyle name="Input 2 5 2 2 5 3 2" xfId="11176"/>
    <cellStyle name="Input 2 5 2 2 5 3 3" xfId="11177"/>
    <cellStyle name="Input 2 5 2 2 5 4" xfId="11178"/>
    <cellStyle name="Input 2 5 2 2 5 4 2" xfId="11179"/>
    <cellStyle name="Input 2 5 2 2 5 4 3" xfId="11180"/>
    <cellStyle name="Input 2 5 2 2 5 5" xfId="11181"/>
    <cellStyle name="Input 2 5 2 2 5 5 2" xfId="11182"/>
    <cellStyle name="Input 2 5 2 2 5 5 3" xfId="11183"/>
    <cellStyle name="Input 2 5 2 2 5 6" xfId="11184"/>
    <cellStyle name="Input 2 5 2 2 5 6 2" xfId="11185"/>
    <cellStyle name="Input 2 5 2 2 5 6 3" xfId="11186"/>
    <cellStyle name="Input 2 5 2 2 5 7" xfId="11187"/>
    <cellStyle name="Input 2 5 2 2 5 8" xfId="11188"/>
    <cellStyle name="Input 2 5 2 2 5 9" xfId="11189"/>
    <cellStyle name="Input 2 5 2 2 6" xfId="11190"/>
    <cellStyle name="Input 2 5 2 2 6 2" xfId="11191"/>
    <cellStyle name="Input 2 5 2 2 6 2 2" xfId="11192"/>
    <cellStyle name="Input 2 5 2 2 6 2 3" xfId="11193"/>
    <cellStyle name="Input 2 5 2 2 6 3" xfId="11194"/>
    <cellStyle name="Input 2 5 2 2 6 3 2" xfId="11195"/>
    <cellStyle name="Input 2 5 2 2 6 3 3" xfId="11196"/>
    <cellStyle name="Input 2 5 2 2 6 4" xfId="11197"/>
    <cellStyle name="Input 2 5 2 2 6 4 2" xfId="11198"/>
    <cellStyle name="Input 2 5 2 2 6 4 3" xfId="11199"/>
    <cellStyle name="Input 2 5 2 2 6 5" xfId="11200"/>
    <cellStyle name="Input 2 5 2 2 6 5 2" xfId="11201"/>
    <cellStyle name="Input 2 5 2 2 6 5 3" xfId="11202"/>
    <cellStyle name="Input 2 5 2 2 6 6" xfId="11203"/>
    <cellStyle name="Input 2 5 2 2 6 6 2" xfId="11204"/>
    <cellStyle name="Input 2 5 2 2 6 6 3" xfId="11205"/>
    <cellStyle name="Input 2 5 2 2 6 7" xfId="11206"/>
    <cellStyle name="Input 2 5 2 2 6 8" xfId="11207"/>
    <cellStyle name="Input 2 5 2 2 6 9" xfId="11208"/>
    <cellStyle name="Input 2 5 2 2 7" xfId="11209"/>
    <cellStyle name="Input 2 5 2 2 7 2" xfId="11210"/>
    <cellStyle name="Input 2 5 2 2 7 2 2" xfId="11211"/>
    <cellStyle name="Input 2 5 2 2 7 2 3" xfId="11212"/>
    <cellStyle name="Input 2 5 2 2 7 3" xfId="11213"/>
    <cellStyle name="Input 2 5 2 2 7 3 2" xfId="11214"/>
    <cellStyle name="Input 2 5 2 2 7 3 3" xfId="11215"/>
    <cellStyle name="Input 2 5 2 2 7 4" xfId="11216"/>
    <cellStyle name="Input 2 5 2 2 7 4 2" xfId="11217"/>
    <cellStyle name="Input 2 5 2 2 7 4 3" xfId="11218"/>
    <cellStyle name="Input 2 5 2 2 7 5" xfId="11219"/>
    <cellStyle name="Input 2 5 2 2 7 5 2" xfId="11220"/>
    <cellStyle name="Input 2 5 2 2 7 5 3" xfId="11221"/>
    <cellStyle name="Input 2 5 2 2 7 6" xfId="11222"/>
    <cellStyle name="Input 2 5 2 2 7 6 2" xfId="11223"/>
    <cellStyle name="Input 2 5 2 2 7 6 3" xfId="11224"/>
    <cellStyle name="Input 2 5 2 2 7 7" xfId="11225"/>
    <cellStyle name="Input 2 5 2 2 7 8" xfId="11226"/>
    <cellStyle name="Input 2 5 2 2 7 9" xfId="11227"/>
    <cellStyle name="Input 2 5 2 2 8" xfId="11228"/>
    <cellStyle name="Input 2 5 2 2 8 2" xfId="11229"/>
    <cellStyle name="Input 2 5 2 2 8 2 2" xfId="11230"/>
    <cellStyle name="Input 2 5 2 2 8 2 3" xfId="11231"/>
    <cellStyle name="Input 2 5 2 2 8 3" xfId="11232"/>
    <cellStyle name="Input 2 5 2 2 8 3 2" xfId="11233"/>
    <cellStyle name="Input 2 5 2 2 8 3 3" xfId="11234"/>
    <cellStyle name="Input 2 5 2 2 8 4" xfId="11235"/>
    <cellStyle name="Input 2 5 2 2 8 4 2" xfId="11236"/>
    <cellStyle name="Input 2 5 2 2 8 4 3" xfId="11237"/>
    <cellStyle name="Input 2 5 2 2 8 5" xfId="11238"/>
    <cellStyle name="Input 2 5 2 2 8 5 2" xfId="11239"/>
    <cellStyle name="Input 2 5 2 2 8 5 3" xfId="11240"/>
    <cellStyle name="Input 2 5 2 2 8 6" xfId="11241"/>
    <cellStyle name="Input 2 5 2 2 8 6 2" xfId="11242"/>
    <cellStyle name="Input 2 5 2 2 8 6 3" xfId="11243"/>
    <cellStyle name="Input 2 5 2 2 8 7" xfId="11244"/>
    <cellStyle name="Input 2 5 2 2 8 8" xfId="11245"/>
    <cellStyle name="Input 2 5 2 2 8 9" xfId="11246"/>
    <cellStyle name="Input 2 5 2 2 9" xfId="11247"/>
    <cellStyle name="Input 2 5 2 2 9 2" xfId="11248"/>
    <cellStyle name="Input 2 5 2 2 9 2 2" xfId="11249"/>
    <cellStyle name="Input 2 5 2 2 9 2 3" xfId="11250"/>
    <cellStyle name="Input 2 5 2 2 9 3" xfId="11251"/>
    <cellStyle name="Input 2 5 2 2 9 3 2" xfId="11252"/>
    <cellStyle name="Input 2 5 2 2 9 3 3" xfId="11253"/>
    <cellStyle name="Input 2 5 2 2 9 4" xfId="11254"/>
    <cellStyle name="Input 2 5 2 2 9 4 2" xfId="11255"/>
    <cellStyle name="Input 2 5 2 2 9 4 3" xfId="11256"/>
    <cellStyle name="Input 2 5 2 2 9 5" xfId="11257"/>
    <cellStyle name="Input 2 5 2 2 9 5 2" xfId="11258"/>
    <cellStyle name="Input 2 5 2 2 9 5 3" xfId="11259"/>
    <cellStyle name="Input 2 5 2 2 9 6" xfId="11260"/>
    <cellStyle name="Input 2 5 2 2 9 6 2" xfId="11261"/>
    <cellStyle name="Input 2 5 2 2 9 6 3" xfId="11262"/>
    <cellStyle name="Input 2 5 2 2 9 7" xfId="11263"/>
    <cellStyle name="Input 2 5 2 2 9 8" xfId="11264"/>
    <cellStyle name="Input 2 5 2 3" xfId="11265"/>
    <cellStyle name="Input 2 5 2 3 10" xfId="11266"/>
    <cellStyle name="Input 2 5 2 3 11" xfId="11267"/>
    <cellStyle name="Input 2 5 2 3 2" xfId="11268"/>
    <cellStyle name="Input 2 5 2 3 2 2" xfId="11269"/>
    <cellStyle name="Input 2 5 2 3 2 3" xfId="11270"/>
    <cellStyle name="Input 2 5 2 3 2 4" xfId="11271"/>
    <cellStyle name="Input 2 5 2 3 3" xfId="11272"/>
    <cellStyle name="Input 2 5 2 3 3 2" xfId="11273"/>
    <cellStyle name="Input 2 5 2 3 3 3" xfId="11274"/>
    <cellStyle name="Input 2 5 2 3 3 4" xfId="11275"/>
    <cellStyle name="Input 2 5 2 3 4" xfId="11276"/>
    <cellStyle name="Input 2 5 2 3 4 2" xfId="11277"/>
    <cellStyle name="Input 2 5 2 3 4 3" xfId="11278"/>
    <cellStyle name="Input 2 5 2 3 4 4" xfId="11279"/>
    <cellStyle name="Input 2 5 2 3 5" xfId="11280"/>
    <cellStyle name="Input 2 5 2 3 5 2" xfId="11281"/>
    <cellStyle name="Input 2 5 2 3 5 3" xfId="11282"/>
    <cellStyle name="Input 2 5 2 3 5 4" xfId="11283"/>
    <cellStyle name="Input 2 5 2 3 6" xfId="11284"/>
    <cellStyle name="Input 2 5 2 3 6 2" xfId="11285"/>
    <cellStyle name="Input 2 5 2 3 6 3" xfId="11286"/>
    <cellStyle name="Input 2 5 2 3 6 4" xfId="11287"/>
    <cellStyle name="Input 2 5 2 3 7" xfId="11288"/>
    <cellStyle name="Input 2 5 2 3 8" xfId="11289"/>
    <cellStyle name="Input 2 5 2 3 9" xfId="11290"/>
    <cellStyle name="Input 2 5 2 4" xfId="11291"/>
    <cellStyle name="Input 2 5 2 4 10" xfId="11292"/>
    <cellStyle name="Input 2 5 2 4 2" xfId="11293"/>
    <cellStyle name="Input 2 5 2 4 2 2" xfId="11294"/>
    <cellStyle name="Input 2 5 2 4 2 3" xfId="11295"/>
    <cellStyle name="Input 2 5 2 4 2 4" xfId="11296"/>
    <cellStyle name="Input 2 5 2 4 3" xfId="11297"/>
    <cellStyle name="Input 2 5 2 4 3 2" xfId="11298"/>
    <cellStyle name="Input 2 5 2 4 3 3" xfId="11299"/>
    <cellStyle name="Input 2 5 2 4 3 4" xfId="11300"/>
    <cellStyle name="Input 2 5 2 4 4" xfId="11301"/>
    <cellStyle name="Input 2 5 2 4 4 2" xfId="11302"/>
    <cellStyle name="Input 2 5 2 4 4 3" xfId="11303"/>
    <cellStyle name="Input 2 5 2 4 4 4" xfId="11304"/>
    <cellStyle name="Input 2 5 2 4 5" xfId="11305"/>
    <cellStyle name="Input 2 5 2 4 5 2" xfId="11306"/>
    <cellStyle name="Input 2 5 2 4 5 3" xfId="11307"/>
    <cellStyle name="Input 2 5 2 4 5 4" xfId="11308"/>
    <cellStyle name="Input 2 5 2 4 6" xfId="11309"/>
    <cellStyle name="Input 2 5 2 4 6 2" xfId="11310"/>
    <cellStyle name="Input 2 5 2 4 6 3" xfId="11311"/>
    <cellStyle name="Input 2 5 2 4 6 4" xfId="11312"/>
    <cellStyle name="Input 2 5 2 4 7" xfId="11313"/>
    <cellStyle name="Input 2 5 2 4 8" xfId="11314"/>
    <cellStyle name="Input 2 5 2 4 9" xfId="11315"/>
    <cellStyle name="Input 2 5 2 5" xfId="11316"/>
    <cellStyle name="Input 2 5 2 5 2" xfId="11317"/>
    <cellStyle name="Input 2 5 2 5 2 2" xfId="11318"/>
    <cellStyle name="Input 2 5 2 5 2 3" xfId="11319"/>
    <cellStyle name="Input 2 5 2 5 3" xfId="11320"/>
    <cellStyle name="Input 2 5 2 5 3 2" xfId="11321"/>
    <cellStyle name="Input 2 5 2 5 3 3" xfId="11322"/>
    <cellStyle name="Input 2 5 2 5 4" xfId="11323"/>
    <cellStyle name="Input 2 5 2 5 4 2" xfId="11324"/>
    <cellStyle name="Input 2 5 2 5 4 3" xfId="11325"/>
    <cellStyle name="Input 2 5 2 5 5" xfId="11326"/>
    <cellStyle name="Input 2 5 2 5 5 2" xfId="11327"/>
    <cellStyle name="Input 2 5 2 5 5 3" xfId="11328"/>
    <cellStyle name="Input 2 5 2 5 6" xfId="11329"/>
    <cellStyle name="Input 2 5 2 5 6 2" xfId="11330"/>
    <cellStyle name="Input 2 5 2 5 6 3" xfId="11331"/>
    <cellStyle name="Input 2 5 2 5 7" xfId="11332"/>
    <cellStyle name="Input 2 5 2 5 8" xfId="11333"/>
    <cellStyle name="Input 2 5 2 5 9" xfId="11334"/>
    <cellStyle name="Input 2 5 2 6" xfId="11335"/>
    <cellStyle name="Input 2 5 2 6 2" xfId="11336"/>
    <cellStyle name="Input 2 5 2 6 2 2" xfId="11337"/>
    <cellStyle name="Input 2 5 2 6 2 3" xfId="11338"/>
    <cellStyle name="Input 2 5 2 6 3" xfId="11339"/>
    <cellStyle name="Input 2 5 2 6 3 2" xfId="11340"/>
    <cellStyle name="Input 2 5 2 6 3 3" xfId="11341"/>
    <cellStyle name="Input 2 5 2 6 4" xfId="11342"/>
    <cellStyle name="Input 2 5 2 6 4 2" xfId="11343"/>
    <cellStyle name="Input 2 5 2 6 4 3" xfId="11344"/>
    <cellStyle name="Input 2 5 2 6 5" xfId="11345"/>
    <cellStyle name="Input 2 5 2 6 5 2" xfId="11346"/>
    <cellStyle name="Input 2 5 2 6 5 3" xfId="11347"/>
    <cellStyle name="Input 2 5 2 6 6" xfId="11348"/>
    <cellStyle name="Input 2 5 2 6 6 2" xfId="11349"/>
    <cellStyle name="Input 2 5 2 6 6 3" xfId="11350"/>
    <cellStyle name="Input 2 5 2 6 7" xfId="11351"/>
    <cellStyle name="Input 2 5 2 6 8" xfId="11352"/>
    <cellStyle name="Input 2 5 2 6 9" xfId="11353"/>
    <cellStyle name="Input 2 5 2 7" xfId="11354"/>
    <cellStyle name="Input 2 5 2 7 2" xfId="11355"/>
    <cellStyle name="Input 2 5 2 7 2 2" xfId="11356"/>
    <cellStyle name="Input 2 5 2 7 2 3" xfId="11357"/>
    <cellStyle name="Input 2 5 2 7 3" xfId="11358"/>
    <cellStyle name="Input 2 5 2 7 3 2" xfId="11359"/>
    <cellStyle name="Input 2 5 2 7 3 3" xfId="11360"/>
    <cellStyle name="Input 2 5 2 7 4" xfId="11361"/>
    <cellStyle name="Input 2 5 2 7 4 2" xfId="11362"/>
    <cellStyle name="Input 2 5 2 7 4 3" xfId="11363"/>
    <cellStyle name="Input 2 5 2 7 5" xfId="11364"/>
    <cellStyle name="Input 2 5 2 7 5 2" xfId="11365"/>
    <cellStyle name="Input 2 5 2 7 5 3" xfId="11366"/>
    <cellStyle name="Input 2 5 2 7 6" xfId="11367"/>
    <cellStyle name="Input 2 5 2 7 6 2" xfId="11368"/>
    <cellStyle name="Input 2 5 2 7 6 3" xfId="11369"/>
    <cellStyle name="Input 2 5 2 7 7" xfId="11370"/>
    <cellStyle name="Input 2 5 2 7 8" xfId="11371"/>
    <cellStyle name="Input 2 5 2 7 9" xfId="11372"/>
    <cellStyle name="Input 2 5 2 8" xfId="11373"/>
    <cellStyle name="Input 2 5 2 8 2" xfId="11374"/>
    <cellStyle name="Input 2 5 2 8 2 2" xfId="11375"/>
    <cellStyle name="Input 2 5 2 8 2 3" xfId="11376"/>
    <cellStyle name="Input 2 5 2 8 3" xfId="11377"/>
    <cellStyle name="Input 2 5 2 8 3 2" xfId="11378"/>
    <cellStyle name="Input 2 5 2 8 3 3" xfId="11379"/>
    <cellStyle name="Input 2 5 2 8 4" xfId="11380"/>
    <cellStyle name="Input 2 5 2 8 4 2" xfId="11381"/>
    <cellStyle name="Input 2 5 2 8 4 3" xfId="11382"/>
    <cellStyle name="Input 2 5 2 8 5" xfId="11383"/>
    <cellStyle name="Input 2 5 2 8 5 2" xfId="11384"/>
    <cellStyle name="Input 2 5 2 8 5 3" xfId="11385"/>
    <cellStyle name="Input 2 5 2 8 6" xfId="11386"/>
    <cellStyle name="Input 2 5 2 8 6 2" xfId="11387"/>
    <cellStyle name="Input 2 5 2 8 6 3" xfId="11388"/>
    <cellStyle name="Input 2 5 2 8 7" xfId="11389"/>
    <cellStyle name="Input 2 5 2 8 8" xfId="11390"/>
    <cellStyle name="Input 2 5 2 8 9" xfId="11391"/>
    <cellStyle name="Input 2 5 2 9" xfId="11392"/>
    <cellStyle name="Input 2 5 2 9 2" xfId="11393"/>
    <cellStyle name="Input 2 5 2 9 2 2" xfId="11394"/>
    <cellStyle name="Input 2 5 2 9 2 3" xfId="11395"/>
    <cellStyle name="Input 2 5 2 9 3" xfId="11396"/>
    <cellStyle name="Input 2 5 2 9 3 2" xfId="11397"/>
    <cellStyle name="Input 2 5 2 9 3 3" xfId="11398"/>
    <cellStyle name="Input 2 5 2 9 4" xfId="11399"/>
    <cellStyle name="Input 2 5 2 9 4 2" xfId="11400"/>
    <cellStyle name="Input 2 5 2 9 4 3" xfId="11401"/>
    <cellStyle name="Input 2 5 2 9 5" xfId="11402"/>
    <cellStyle name="Input 2 5 2 9 5 2" xfId="11403"/>
    <cellStyle name="Input 2 5 2 9 5 3" xfId="11404"/>
    <cellStyle name="Input 2 5 2 9 6" xfId="11405"/>
    <cellStyle name="Input 2 5 2 9 6 2" xfId="11406"/>
    <cellStyle name="Input 2 5 2 9 6 3" xfId="11407"/>
    <cellStyle name="Input 2 5 2 9 7" xfId="11408"/>
    <cellStyle name="Input 2 5 2 9 8" xfId="11409"/>
    <cellStyle name="Input 2 5 2 9 9" xfId="11410"/>
    <cellStyle name="Input 2 5 20" xfId="11411"/>
    <cellStyle name="Input 2 5 21" xfId="11412"/>
    <cellStyle name="Input 2 5 3" xfId="11413"/>
    <cellStyle name="Input 2 5 3 10" xfId="11414"/>
    <cellStyle name="Input 2 5 3 10 2" xfId="11415"/>
    <cellStyle name="Input 2 5 3 10 2 2" xfId="11416"/>
    <cellStyle name="Input 2 5 3 10 2 3" xfId="11417"/>
    <cellStyle name="Input 2 5 3 10 3" xfId="11418"/>
    <cellStyle name="Input 2 5 3 10 3 2" xfId="11419"/>
    <cellStyle name="Input 2 5 3 10 3 3" xfId="11420"/>
    <cellStyle name="Input 2 5 3 10 4" xfId="11421"/>
    <cellStyle name="Input 2 5 3 10 4 2" xfId="11422"/>
    <cellStyle name="Input 2 5 3 10 4 3" xfId="11423"/>
    <cellStyle name="Input 2 5 3 10 5" xfId="11424"/>
    <cellStyle name="Input 2 5 3 10 5 2" xfId="11425"/>
    <cellStyle name="Input 2 5 3 10 5 3" xfId="11426"/>
    <cellStyle name="Input 2 5 3 10 6" xfId="11427"/>
    <cellStyle name="Input 2 5 3 10 6 2" xfId="11428"/>
    <cellStyle name="Input 2 5 3 10 6 3" xfId="11429"/>
    <cellStyle name="Input 2 5 3 10 7" xfId="11430"/>
    <cellStyle name="Input 2 5 3 10 8" xfId="11431"/>
    <cellStyle name="Input 2 5 3 10 9" xfId="11432"/>
    <cellStyle name="Input 2 5 3 11" xfId="11433"/>
    <cellStyle name="Input 2 5 3 11 2" xfId="11434"/>
    <cellStyle name="Input 2 5 3 11 2 2" xfId="11435"/>
    <cellStyle name="Input 2 5 3 11 2 3" xfId="11436"/>
    <cellStyle name="Input 2 5 3 11 3" xfId="11437"/>
    <cellStyle name="Input 2 5 3 11 3 2" xfId="11438"/>
    <cellStyle name="Input 2 5 3 11 3 3" xfId="11439"/>
    <cellStyle name="Input 2 5 3 11 4" xfId="11440"/>
    <cellStyle name="Input 2 5 3 11 4 2" xfId="11441"/>
    <cellStyle name="Input 2 5 3 11 4 3" xfId="11442"/>
    <cellStyle name="Input 2 5 3 11 5" xfId="11443"/>
    <cellStyle name="Input 2 5 3 11 5 2" xfId="11444"/>
    <cellStyle name="Input 2 5 3 11 5 3" xfId="11445"/>
    <cellStyle name="Input 2 5 3 11 6" xfId="11446"/>
    <cellStyle name="Input 2 5 3 11 6 2" xfId="11447"/>
    <cellStyle name="Input 2 5 3 11 6 3" xfId="11448"/>
    <cellStyle name="Input 2 5 3 11 7" xfId="11449"/>
    <cellStyle name="Input 2 5 3 11 8" xfId="11450"/>
    <cellStyle name="Input 2 5 3 11 9" xfId="11451"/>
    <cellStyle name="Input 2 5 3 12" xfId="11452"/>
    <cellStyle name="Input 2 5 3 12 2" xfId="11453"/>
    <cellStyle name="Input 2 5 3 12 2 2" xfId="11454"/>
    <cellStyle name="Input 2 5 3 12 2 3" xfId="11455"/>
    <cellStyle name="Input 2 5 3 12 3" xfId="11456"/>
    <cellStyle name="Input 2 5 3 12 3 2" xfId="11457"/>
    <cellStyle name="Input 2 5 3 12 3 3" xfId="11458"/>
    <cellStyle name="Input 2 5 3 12 4" xfId="11459"/>
    <cellStyle name="Input 2 5 3 12 4 2" xfId="11460"/>
    <cellStyle name="Input 2 5 3 12 4 3" xfId="11461"/>
    <cellStyle name="Input 2 5 3 12 5" xfId="11462"/>
    <cellStyle name="Input 2 5 3 12 5 2" xfId="11463"/>
    <cellStyle name="Input 2 5 3 12 5 3" xfId="11464"/>
    <cellStyle name="Input 2 5 3 12 6" xfId="11465"/>
    <cellStyle name="Input 2 5 3 12 6 2" xfId="11466"/>
    <cellStyle name="Input 2 5 3 12 6 3" xfId="11467"/>
    <cellStyle name="Input 2 5 3 12 7" xfId="11468"/>
    <cellStyle name="Input 2 5 3 12 8" xfId="11469"/>
    <cellStyle name="Input 2 5 3 12 9" xfId="11470"/>
    <cellStyle name="Input 2 5 3 13" xfId="11471"/>
    <cellStyle name="Input 2 5 3 13 2" xfId="11472"/>
    <cellStyle name="Input 2 5 3 13 2 2" xfId="11473"/>
    <cellStyle name="Input 2 5 3 13 2 3" xfId="11474"/>
    <cellStyle name="Input 2 5 3 13 3" xfId="11475"/>
    <cellStyle name="Input 2 5 3 13 3 2" xfId="11476"/>
    <cellStyle name="Input 2 5 3 13 3 3" xfId="11477"/>
    <cellStyle name="Input 2 5 3 13 4" xfId="11478"/>
    <cellStyle name="Input 2 5 3 13 4 2" xfId="11479"/>
    <cellStyle name="Input 2 5 3 13 4 3" xfId="11480"/>
    <cellStyle name="Input 2 5 3 13 5" xfId="11481"/>
    <cellStyle name="Input 2 5 3 13 5 2" xfId="11482"/>
    <cellStyle name="Input 2 5 3 13 5 3" xfId="11483"/>
    <cellStyle name="Input 2 5 3 13 6" xfId="11484"/>
    <cellStyle name="Input 2 5 3 13 6 2" xfId="11485"/>
    <cellStyle name="Input 2 5 3 13 6 3" xfId="11486"/>
    <cellStyle name="Input 2 5 3 13 7" xfId="11487"/>
    <cellStyle name="Input 2 5 3 13 8" xfId="11488"/>
    <cellStyle name="Input 2 5 3 13 9" xfId="11489"/>
    <cellStyle name="Input 2 5 3 14" xfId="11490"/>
    <cellStyle name="Input 2 5 3 15" xfId="11491"/>
    <cellStyle name="Input 2 5 3 16" xfId="11492"/>
    <cellStyle name="Input 2 5 3 17" xfId="11493"/>
    <cellStyle name="Input 2 5 3 18" xfId="11494"/>
    <cellStyle name="Input 2 5 3 19" xfId="11495"/>
    <cellStyle name="Input 2 5 3 2" xfId="11496"/>
    <cellStyle name="Input 2 5 3 2 10" xfId="11497"/>
    <cellStyle name="Input 2 5 3 2 10 2" xfId="11498"/>
    <cellStyle name="Input 2 5 3 2 10 2 2" xfId="11499"/>
    <cellStyle name="Input 2 5 3 2 10 2 3" xfId="11500"/>
    <cellStyle name="Input 2 5 3 2 10 3" xfId="11501"/>
    <cellStyle name="Input 2 5 3 2 10 3 2" xfId="11502"/>
    <cellStyle name="Input 2 5 3 2 10 3 3" xfId="11503"/>
    <cellStyle name="Input 2 5 3 2 10 4" xfId="11504"/>
    <cellStyle name="Input 2 5 3 2 10 4 2" xfId="11505"/>
    <cellStyle name="Input 2 5 3 2 10 4 3" xfId="11506"/>
    <cellStyle name="Input 2 5 3 2 10 5" xfId="11507"/>
    <cellStyle name="Input 2 5 3 2 10 5 2" xfId="11508"/>
    <cellStyle name="Input 2 5 3 2 10 5 3" xfId="11509"/>
    <cellStyle name="Input 2 5 3 2 10 6" xfId="11510"/>
    <cellStyle name="Input 2 5 3 2 10 6 2" xfId="11511"/>
    <cellStyle name="Input 2 5 3 2 10 6 3" xfId="11512"/>
    <cellStyle name="Input 2 5 3 2 10 7" xfId="11513"/>
    <cellStyle name="Input 2 5 3 2 10 8" xfId="11514"/>
    <cellStyle name="Input 2 5 3 2 11" xfId="11515"/>
    <cellStyle name="Input 2 5 3 2 11 2" xfId="11516"/>
    <cellStyle name="Input 2 5 3 2 11 2 2" xfId="11517"/>
    <cellStyle name="Input 2 5 3 2 11 2 3" xfId="11518"/>
    <cellStyle name="Input 2 5 3 2 11 3" xfId="11519"/>
    <cellStyle name="Input 2 5 3 2 11 3 2" xfId="11520"/>
    <cellStyle name="Input 2 5 3 2 11 3 3" xfId="11521"/>
    <cellStyle name="Input 2 5 3 2 11 4" xfId="11522"/>
    <cellStyle name="Input 2 5 3 2 11 4 2" xfId="11523"/>
    <cellStyle name="Input 2 5 3 2 11 4 3" xfId="11524"/>
    <cellStyle name="Input 2 5 3 2 11 5" xfId="11525"/>
    <cellStyle name="Input 2 5 3 2 11 5 2" xfId="11526"/>
    <cellStyle name="Input 2 5 3 2 11 5 3" xfId="11527"/>
    <cellStyle name="Input 2 5 3 2 11 6" xfId="11528"/>
    <cellStyle name="Input 2 5 3 2 11 6 2" xfId="11529"/>
    <cellStyle name="Input 2 5 3 2 11 6 3" xfId="11530"/>
    <cellStyle name="Input 2 5 3 2 11 7" xfId="11531"/>
    <cellStyle name="Input 2 5 3 2 11 8" xfId="11532"/>
    <cellStyle name="Input 2 5 3 2 12" xfId="11533"/>
    <cellStyle name="Input 2 5 3 2 12 2" xfId="11534"/>
    <cellStyle name="Input 2 5 3 2 12 2 2" xfId="11535"/>
    <cellStyle name="Input 2 5 3 2 12 2 3" xfId="11536"/>
    <cellStyle name="Input 2 5 3 2 12 3" xfId="11537"/>
    <cellStyle name="Input 2 5 3 2 12 3 2" xfId="11538"/>
    <cellStyle name="Input 2 5 3 2 12 3 3" xfId="11539"/>
    <cellStyle name="Input 2 5 3 2 12 4" xfId="11540"/>
    <cellStyle name="Input 2 5 3 2 12 4 2" xfId="11541"/>
    <cellStyle name="Input 2 5 3 2 12 4 3" xfId="11542"/>
    <cellStyle name="Input 2 5 3 2 12 5" xfId="11543"/>
    <cellStyle name="Input 2 5 3 2 12 5 2" xfId="11544"/>
    <cellStyle name="Input 2 5 3 2 12 5 3" xfId="11545"/>
    <cellStyle name="Input 2 5 3 2 12 6" xfId="11546"/>
    <cellStyle name="Input 2 5 3 2 12 6 2" xfId="11547"/>
    <cellStyle name="Input 2 5 3 2 12 6 3" xfId="11548"/>
    <cellStyle name="Input 2 5 3 2 12 7" xfId="11549"/>
    <cellStyle name="Input 2 5 3 2 12 8" xfId="11550"/>
    <cellStyle name="Input 2 5 3 2 13" xfId="11551"/>
    <cellStyle name="Input 2 5 3 2 13 2" xfId="11552"/>
    <cellStyle name="Input 2 5 3 2 13 2 2" xfId="11553"/>
    <cellStyle name="Input 2 5 3 2 13 2 3" xfId="11554"/>
    <cellStyle name="Input 2 5 3 2 13 3" xfId="11555"/>
    <cellStyle name="Input 2 5 3 2 13 3 2" xfId="11556"/>
    <cellStyle name="Input 2 5 3 2 13 3 3" xfId="11557"/>
    <cellStyle name="Input 2 5 3 2 13 4" xfId="11558"/>
    <cellStyle name="Input 2 5 3 2 13 4 2" xfId="11559"/>
    <cellStyle name="Input 2 5 3 2 13 4 3" xfId="11560"/>
    <cellStyle name="Input 2 5 3 2 13 5" xfId="11561"/>
    <cellStyle name="Input 2 5 3 2 13 5 2" xfId="11562"/>
    <cellStyle name="Input 2 5 3 2 13 5 3" xfId="11563"/>
    <cellStyle name="Input 2 5 3 2 13 6" xfId="11564"/>
    <cellStyle name="Input 2 5 3 2 13 6 2" xfId="11565"/>
    <cellStyle name="Input 2 5 3 2 13 6 3" xfId="11566"/>
    <cellStyle name="Input 2 5 3 2 13 7" xfId="11567"/>
    <cellStyle name="Input 2 5 3 2 13 8" xfId="11568"/>
    <cellStyle name="Input 2 5 3 2 14" xfId="11569"/>
    <cellStyle name="Input 2 5 3 2 14 2" xfId="11570"/>
    <cellStyle name="Input 2 5 3 2 14 2 2" xfId="11571"/>
    <cellStyle name="Input 2 5 3 2 14 2 3" xfId="11572"/>
    <cellStyle name="Input 2 5 3 2 14 3" xfId="11573"/>
    <cellStyle name="Input 2 5 3 2 14 3 2" xfId="11574"/>
    <cellStyle name="Input 2 5 3 2 14 3 3" xfId="11575"/>
    <cellStyle name="Input 2 5 3 2 14 4" xfId="11576"/>
    <cellStyle name="Input 2 5 3 2 14 4 2" xfId="11577"/>
    <cellStyle name="Input 2 5 3 2 14 4 3" xfId="11578"/>
    <cellStyle name="Input 2 5 3 2 14 5" xfId="11579"/>
    <cellStyle name="Input 2 5 3 2 14 5 2" xfId="11580"/>
    <cellStyle name="Input 2 5 3 2 14 5 3" xfId="11581"/>
    <cellStyle name="Input 2 5 3 2 14 6" xfId="11582"/>
    <cellStyle name="Input 2 5 3 2 14 6 2" xfId="11583"/>
    <cellStyle name="Input 2 5 3 2 14 6 3" xfId="11584"/>
    <cellStyle name="Input 2 5 3 2 14 7" xfId="11585"/>
    <cellStyle name="Input 2 5 3 2 14 8" xfId="11586"/>
    <cellStyle name="Input 2 5 3 2 15" xfId="11587"/>
    <cellStyle name="Input 2 5 3 2 15 2" xfId="11588"/>
    <cellStyle name="Input 2 5 3 2 15 3" xfId="11589"/>
    <cellStyle name="Input 2 5 3 2 16" xfId="11590"/>
    <cellStyle name="Input 2 5 3 2 2" xfId="11591"/>
    <cellStyle name="Input 2 5 3 2 2 2" xfId="11592"/>
    <cellStyle name="Input 2 5 3 2 2 2 2" xfId="11593"/>
    <cellStyle name="Input 2 5 3 2 2 2 3" xfId="11594"/>
    <cellStyle name="Input 2 5 3 2 2 3" xfId="11595"/>
    <cellStyle name="Input 2 5 3 2 2 3 2" xfId="11596"/>
    <cellStyle name="Input 2 5 3 2 2 3 3" xfId="11597"/>
    <cellStyle name="Input 2 5 3 2 2 4" xfId="11598"/>
    <cellStyle name="Input 2 5 3 2 2 4 2" xfId="11599"/>
    <cellStyle name="Input 2 5 3 2 2 4 3" xfId="11600"/>
    <cellStyle name="Input 2 5 3 2 2 5" xfId="11601"/>
    <cellStyle name="Input 2 5 3 2 2 5 2" xfId="11602"/>
    <cellStyle name="Input 2 5 3 2 2 5 3" xfId="11603"/>
    <cellStyle name="Input 2 5 3 2 2 6" xfId="11604"/>
    <cellStyle name="Input 2 5 3 2 2 6 2" xfId="11605"/>
    <cellStyle name="Input 2 5 3 2 2 6 3" xfId="11606"/>
    <cellStyle name="Input 2 5 3 2 2 7" xfId="11607"/>
    <cellStyle name="Input 2 5 3 2 2 8" xfId="11608"/>
    <cellStyle name="Input 2 5 3 2 2 9" xfId="11609"/>
    <cellStyle name="Input 2 5 3 2 3" xfId="11610"/>
    <cellStyle name="Input 2 5 3 2 3 2" xfId="11611"/>
    <cellStyle name="Input 2 5 3 2 3 2 2" xfId="11612"/>
    <cellStyle name="Input 2 5 3 2 3 2 3" xfId="11613"/>
    <cellStyle name="Input 2 5 3 2 3 3" xfId="11614"/>
    <cellStyle name="Input 2 5 3 2 3 3 2" xfId="11615"/>
    <cellStyle name="Input 2 5 3 2 3 3 3" xfId="11616"/>
    <cellStyle name="Input 2 5 3 2 3 4" xfId="11617"/>
    <cellStyle name="Input 2 5 3 2 3 4 2" xfId="11618"/>
    <cellStyle name="Input 2 5 3 2 3 4 3" xfId="11619"/>
    <cellStyle name="Input 2 5 3 2 3 5" xfId="11620"/>
    <cellStyle name="Input 2 5 3 2 3 5 2" xfId="11621"/>
    <cellStyle name="Input 2 5 3 2 3 5 3" xfId="11622"/>
    <cellStyle name="Input 2 5 3 2 3 6" xfId="11623"/>
    <cellStyle name="Input 2 5 3 2 3 6 2" xfId="11624"/>
    <cellStyle name="Input 2 5 3 2 3 6 3" xfId="11625"/>
    <cellStyle name="Input 2 5 3 2 3 7" xfId="11626"/>
    <cellStyle name="Input 2 5 3 2 3 8" xfId="11627"/>
    <cellStyle name="Input 2 5 3 2 3 9" xfId="11628"/>
    <cellStyle name="Input 2 5 3 2 4" xfId="11629"/>
    <cellStyle name="Input 2 5 3 2 4 2" xfId="11630"/>
    <cellStyle name="Input 2 5 3 2 4 2 2" xfId="11631"/>
    <cellStyle name="Input 2 5 3 2 4 2 3" xfId="11632"/>
    <cellStyle name="Input 2 5 3 2 4 3" xfId="11633"/>
    <cellStyle name="Input 2 5 3 2 4 3 2" xfId="11634"/>
    <cellStyle name="Input 2 5 3 2 4 3 3" xfId="11635"/>
    <cellStyle name="Input 2 5 3 2 4 4" xfId="11636"/>
    <cellStyle name="Input 2 5 3 2 4 4 2" xfId="11637"/>
    <cellStyle name="Input 2 5 3 2 4 4 3" xfId="11638"/>
    <cellStyle name="Input 2 5 3 2 4 5" xfId="11639"/>
    <cellStyle name="Input 2 5 3 2 4 5 2" xfId="11640"/>
    <cellStyle name="Input 2 5 3 2 4 5 3" xfId="11641"/>
    <cellStyle name="Input 2 5 3 2 4 6" xfId="11642"/>
    <cellStyle name="Input 2 5 3 2 4 6 2" xfId="11643"/>
    <cellStyle name="Input 2 5 3 2 4 6 3" xfId="11644"/>
    <cellStyle name="Input 2 5 3 2 4 7" xfId="11645"/>
    <cellStyle name="Input 2 5 3 2 4 8" xfId="11646"/>
    <cellStyle name="Input 2 5 3 2 4 9" xfId="11647"/>
    <cellStyle name="Input 2 5 3 2 5" xfId="11648"/>
    <cellStyle name="Input 2 5 3 2 5 2" xfId="11649"/>
    <cellStyle name="Input 2 5 3 2 5 2 2" xfId="11650"/>
    <cellStyle name="Input 2 5 3 2 5 2 3" xfId="11651"/>
    <cellStyle name="Input 2 5 3 2 5 3" xfId="11652"/>
    <cellStyle name="Input 2 5 3 2 5 3 2" xfId="11653"/>
    <cellStyle name="Input 2 5 3 2 5 3 3" xfId="11654"/>
    <cellStyle name="Input 2 5 3 2 5 4" xfId="11655"/>
    <cellStyle name="Input 2 5 3 2 5 4 2" xfId="11656"/>
    <cellStyle name="Input 2 5 3 2 5 4 3" xfId="11657"/>
    <cellStyle name="Input 2 5 3 2 5 5" xfId="11658"/>
    <cellStyle name="Input 2 5 3 2 5 5 2" xfId="11659"/>
    <cellStyle name="Input 2 5 3 2 5 5 3" xfId="11660"/>
    <cellStyle name="Input 2 5 3 2 5 6" xfId="11661"/>
    <cellStyle name="Input 2 5 3 2 5 6 2" xfId="11662"/>
    <cellStyle name="Input 2 5 3 2 5 6 3" xfId="11663"/>
    <cellStyle name="Input 2 5 3 2 5 7" xfId="11664"/>
    <cellStyle name="Input 2 5 3 2 5 8" xfId="11665"/>
    <cellStyle name="Input 2 5 3 2 5 9" xfId="11666"/>
    <cellStyle name="Input 2 5 3 2 6" xfId="11667"/>
    <cellStyle name="Input 2 5 3 2 6 2" xfId="11668"/>
    <cellStyle name="Input 2 5 3 2 6 2 2" xfId="11669"/>
    <cellStyle name="Input 2 5 3 2 6 2 3" xfId="11670"/>
    <cellStyle name="Input 2 5 3 2 6 3" xfId="11671"/>
    <cellStyle name="Input 2 5 3 2 6 3 2" xfId="11672"/>
    <cellStyle name="Input 2 5 3 2 6 3 3" xfId="11673"/>
    <cellStyle name="Input 2 5 3 2 6 4" xfId="11674"/>
    <cellStyle name="Input 2 5 3 2 6 4 2" xfId="11675"/>
    <cellStyle name="Input 2 5 3 2 6 4 3" xfId="11676"/>
    <cellStyle name="Input 2 5 3 2 6 5" xfId="11677"/>
    <cellStyle name="Input 2 5 3 2 6 5 2" xfId="11678"/>
    <cellStyle name="Input 2 5 3 2 6 5 3" xfId="11679"/>
    <cellStyle name="Input 2 5 3 2 6 6" xfId="11680"/>
    <cellStyle name="Input 2 5 3 2 6 6 2" xfId="11681"/>
    <cellStyle name="Input 2 5 3 2 6 6 3" xfId="11682"/>
    <cellStyle name="Input 2 5 3 2 6 7" xfId="11683"/>
    <cellStyle name="Input 2 5 3 2 6 8" xfId="11684"/>
    <cellStyle name="Input 2 5 3 2 6 9" xfId="11685"/>
    <cellStyle name="Input 2 5 3 2 7" xfId="11686"/>
    <cellStyle name="Input 2 5 3 2 7 2" xfId="11687"/>
    <cellStyle name="Input 2 5 3 2 7 2 2" xfId="11688"/>
    <cellStyle name="Input 2 5 3 2 7 2 3" xfId="11689"/>
    <cellStyle name="Input 2 5 3 2 7 3" xfId="11690"/>
    <cellStyle name="Input 2 5 3 2 7 3 2" xfId="11691"/>
    <cellStyle name="Input 2 5 3 2 7 3 3" xfId="11692"/>
    <cellStyle name="Input 2 5 3 2 7 4" xfId="11693"/>
    <cellStyle name="Input 2 5 3 2 7 4 2" xfId="11694"/>
    <cellStyle name="Input 2 5 3 2 7 4 3" xfId="11695"/>
    <cellStyle name="Input 2 5 3 2 7 5" xfId="11696"/>
    <cellStyle name="Input 2 5 3 2 7 5 2" xfId="11697"/>
    <cellStyle name="Input 2 5 3 2 7 5 3" xfId="11698"/>
    <cellStyle name="Input 2 5 3 2 7 6" xfId="11699"/>
    <cellStyle name="Input 2 5 3 2 7 6 2" xfId="11700"/>
    <cellStyle name="Input 2 5 3 2 7 6 3" xfId="11701"/>
    <cellStyle name="Input 2 5 3 2 7 7" xfId="11702"/>
    <cellStyle name="Input 2 5 3 2 7 8" xfId="11703"/>
    <cellStyle name="Input 2 5 3 2 7 9" xfId="11704"/>
    <cellStyle name="Input 2 5 3 2 8" xfId="11705"/>
    <cellStyle name="Input 2 5 3 2 8 2" xfId="11706"/>
    <cellStyle name="Input 2 5 3 2 8 2 2" xfId="11707"/>
    <cellStyle name="Input 2 5 3 2 8 2 3" xfId="11708"/>
    <cellStyle name="Input 2 5 3 2 8 3" xfId="11709"/>
    <cellStyle name="Input 2 5 3 2 8 3 2" xfId="11710"/>
    <cellStyle name="Input 2 5 3 2 8 3 3" xfId="11711"/>
    <cellStyle name="Input 2 5 3 2 8 4" xfId="11712"/>
    <cellStyle name="Input 2 5 3 2 8 4 2" xfId="11713"/>
    <cellStyle name="Input 2 5 3 2 8 4 3" xfId="11714"/>
    <cellStyle name="Input 2 5 3 2 8 5" xfId="11715"/>
    <cellStyle name="Input 2 5 3 2 8 5 2" xfId="11716"/>
    <cellStyle name="Input 2 5 3 2 8 5 3" xfId="11717"/>
    <cellStyle name="Input 2 5 3 2 8 6" xfId="11718"/>
    <cellStyle name="Input 2 5 3 2 8 6 2" xfId="11719"/>
    <cellStyle name="Input 2 5 3 2 8 6 3" xfId="11720"/>
    <cellStyle name="Input 2 5 3 2 8 7" xfId="11721"/>
    <cellStyle name="Input 2 5 3 2 8 8" xfId="11722"/>
    <cellStyle name="Input 2 5 3 2 8 9" xfId="11723"/>
    <cellStyle name="Input 2 5 3 2 9" xfId="11724"/>
    <cellStyle name="Input 2 5 3 2 9 2" xfId="11725"/>
    <cellStyle name="Input 2 5 3 2 9 2 2" xfId="11726"/>
    <cellStyle name="Input 2 5 3 2 9 2 3" xfId="11727"/>
    <cellStyle name="Input 2 5 3 2 9 3" xfId="11728"/>
    <cellStyle name="Input 2 5 3 2 9 3 2" xfId="11729"/>
    <cellStyle name="Input 2 5 3 2 9 3 3" xfId="11730"/>
    <cellStyle name="Input 2 5 3 2 9 4" xfId="11731"/>
    <cellStyle name="Input 2 5 3 2 9 4 2" xfId="11732"/>
    <cellStyle name="Input 2 5 3 2 9 4 3" xfId="11733"/>
    <cellStyle name="Input 2 5 3 2 9 5" xfId="11734"/>
    <cellStyle name="Input 2 5 3 2 9 5 2" xfId="11735"/>
    <cellStyle name="Input 2 5 3 2 9 5 3" xfId="11736"/>
    <cellStyle name="Input 2 5 3 2 9 6" xfId="11737"/>
    <cellStyle name="Input 2 5 3 2 9 6 2" xfId="11738"/>
    <cellStyle name="Input 2 5 3 2 9 6 3" xfId="11739"/>
    <cellStyle name="Input 2 5 3 2 9 7" xfId="11740"/>
    <cellStyle name="Input 2 5 3 2 9 8" xfId="11741"/>
    <cellStyle name="Input 2 5 3 3" xfId="11742"/>
    <cellStyle name="Input 2 5 3 3 10" xfId="11743"/>
    <cellStyle name="Input 2 5 3 3 11" xfId="11744"/>
    <cellStyle name="Input 2 5 3 3 2" xfId="11745"/>
    <cellStyle name="Input 2 5 3 3 2 2" xfId="11746"/>
    <cellStyle name="Input 2 5 3 3 2 3" xfId="11747"/>
    <cellStyle name="Input 2 5 3 3 2 4" xfId="11748"/>
    <cellStyle name="Input 2 5 3 3 3" xfId="11749"/>
    <cellStyle name="Input 2 5 3 3 3 2" xfId="11750"/>
    <cellStyle name="Input 2 5 3 3 3 3" xfId="11751"/>
    <cellStyle name="Input 2 5 3 3 3 4" xfId="11752"/>
    <cellStyle name="Input 2 5 3 3 4" xfId="11753"/>
    <cellStyle name="Input 2 5 3 3 4 2" xfId="11754"/>
    <cellStyle name="Input 2 5 3 3 4 3" xfId="11755"/>
    <cellStyle name="Input 2 5 3 3 4 4" xfId="11756"/>
    <cellStyle name="Input 2 5 3 3 5" xfId="11757"/>
    <cellStyle name="Input 2 5 3 3 5 2" xfId="11758"/>
    <cellStyle name="Input 2 5 3 3 5 3" xfId="11759"/>
    <cellStyle name="Input 2 5 3 3 5 4" xfId="11760"/>
    <cellStyle name="Input 2 5 3 3 6" xfId="11761"/>
    <cellStyle name="Input 2 5 3 3 6 2" xfId="11762"/>
    <cellStyle name="Input 2 5 3 3 6 3" xfId="11763"/>
    <cellStyle name="Input 2 5 3 3 6 4" xfId="11764"/>
    <cellStyle name="Input 2 5 3 3 7" xfId="11765"/>
    <cellStyle name="Input 2 5 3 3 8" xfId="11766"/>
    <cellStyle name="Input 2 5 3 3 9" xfId="11767"/>
    <cellStyle name="Input 2 5 3 4" xfId="11768"/>
    <cellStyle name="Input 2 5 3 4 10" xfId="11769"/>
    <cellStyle name="Input 2 5 3 4 2" xfId="11770"/>
    <cellStyle name="Input 2 5 3 4 2 2" xfId="11771"/>
    <cellStyle name="Input 2 5 3 4 2 3" xfId="11772"/>
    <cellStyle name="Input 2 5 3 4 2 4" xfId="11773"/>
    <cellStyle name="Input 2 5 3 4 3" xfId="11774"/>
    <cellStyle name="Input 2 5 3 4 3 2" xfId="11775"/>
    <cellStyle name="Input 2 5 3 4 3 3" xfId="11776"/>
    <cellStyle name="Input 2 5 3 4 3 4" xfId="11777"/>
    <cellStyle name="Input 2 5 3 4 4" xfId="11778"/>
    <cellStyle name="Input 2 5 3 4 4 2" xfId="11779"/>
    <cellStyle name="Input 2 5 3 4 4 3" xfId="11780"/>
    <cellStyle name="Input 2 5 3 4 4 4" xfId="11781"/>
    <cellStyle name="Input 2 5 3 4 5" xfId="11782"/>
    <cellStyle name="Input 2 5 3 4 5 2" xfId="11783"/>
    <cellStyle name="Input 2 5 3 4 5 3" xfId="11784"/>
    <cellStyle name="Input 2 5 3 4 5 4" xfId="11785"/>
    <cellStyle name="Input 2 5 3 4 6" xfId="11786"/>
    <cellStyle name="Input 2 5 3 4 6 2" xfId="11787"/>
    <cellStyle name="Input 2 5 3 4 6 3" xfId="11788"/>
    <cellStyle name="Input 2 5 3 4 6 4" xfId="11789"/>
    <cellStyle name="Input 2 5 3 4 7" xfId="11790"/>
    <cellStyle name="Input 2 5 3 4 8" xfId="11791"/>
    <cellStyle name="Input 2 5 3 4 9" xfId="11792"/>
    <cellStyle name="Input 2 5 3 5" xfId="11793"/>
    <cellStyle name="Input 2 5 3 5 2" xfId="11794"/>
    <cellStyle name="Input 2 5 3 5 2 2" xfId="11795"/>
    <cellStyle name="Input 2 5 3 5 2 3" xfId="11796"/>
    <cellStyle name="Input 2 5 3 5 3" xfId="11797"/>
    <cellStyle name="Input 2 5 3 5 3 2" xfId="11798"/>
    <cellStyle name="Input 2 5 3 5 3 3" xfId="11799"/>
    <cellStyle name="Input 2 5 3 5 4" xfId="11800"/>
    <cellStyle name="Input 2 5 3 5 4 2" xfId="11801"/>
    <cellStyle name="Input 2 5 3 5 4 3" xfId="11802"/>
    <cellStyle name="Input 2 5 3 5 5" xfId="11803"/>
    <cellStyle name="Input 2 5 3 5 5 2" xfId="11804"/>
    <cellStyle name="Input 2 5 3 5 5 3" xfId="11805"/>
    <cellStyle name="Input 2 5 3 5 6" xfId="11806"/>
    <cellStyle name="Input 2 5 3 5 6 2" xfId="11807"/>
    <cellStyle name="Input 2 5 3 5 6 3" xfId="11808"/>
    <cellStyle name="Input 2 5 3 5 7" xfId="11809"/>
    <cellStyle name="Input 2 5 3 5 8" xfId="11810"/>
    <cellStyle name="Input 2 5 3 5 9" xfId="11811"/>
    <cellStyle name="Input 2 5 3 6" xfId="11812"/>
    <cellStyle name="Input 2 5 3 6 2" xfId="11813"/>
    <cellStyle name="Input 2 5 3 6 2 2" xfId="11814"/>
    <cellStyle name="Input 2 5 3 6 2 3" xfId="11815"/>
    <cellStyle name="Input 2 5 3 6 3" xfId="11816"/>
    <cellStyle name="Input 2 5 3 6 3 2" xfId="11817"/>
    <cellStyle name="Input 2 5 3 6 3 3" xfId="11818"/>
    <cellStyle name="Input 2 5 3 6 4" xfId="11819"/>
    <cellStyle name="Input 2 5 3 6 4 2" xfId="11820"/>
    <cellStyle name="Input 2 5 3 6 4 3" xfId="11821"/>
    <cellStyle name="Input 2 5 3 6 5" xfId="11822"/>
    <cellStyle name="Input 2 5 3 6 5 2" xfId="11823"/>
    <cellStyle name="Input 2 5 3 6 5 3" xfId="11824"/>
    <cellStyle name="Input 2 5 3 6 6" xfId="11825"/>
    <cellStyle name="Input 2 5 3 6 6 2" xfId="11826"/>
    <cellStyle name="Input 2 5 3 6 6 3" xfId="11827"/>
    <cellStyle name="Input 2 5 3 6 7" xfId="11828"/>
    <cellStyle name="Input 2 5 3 6 8" xfId="11829"/>
    <cellStyle name="Input 2 5 3 6 9" xfId="11830"/>
    <cellStyle name="Input 2 5 3 7" xfId="11831"/>
    <cellStyle name="Input 2 5 3 7 2" xfId="11832"/>
    <cellStyle name="Input 2 5 3 7 2 2" xfId="11833"/>
    <cellStyle name="Input 2 5 3 7 2 3" xfId="11834"/>
    <cellStyle name="Input 2 5 3 7 3" xfId="11835"/>
    <cellStyle name="Input 2 5 3 7 3 2" xfId="11836"/>
    <cellStyle name="Input 2 5 3 7 3 3" xfId="11837"/>
    <cellStyle name="Input 2 5 3 7 4" xfId="11838"/>
    <cellStyle name="Input 2 5 3 7 4 2" xfId="11839"/>
    <cellStyle name="Input 2 5 3 7 4 3" xfId="11840"/>
    <cellStyle name="Input 2 5 3 7 5" xfId="11841"/>
    <cellStyle name="Input 2 5 3 7 5 2" xfId="11842"/>
    <cellStyle name="Input 2 5 3 7 5 3" xfId="11843"/>
    <cellStyle name="Input 2 5 3 7 6" xfId="11844"/>
    <cellStyle name="Input 2 5 3 7 6 2" xfId="11845"/>
    <cellStyle name="Input 2 5 3 7 6 3" xfId="11846"/>
    <cellStyle name="Input 2 5 3 7 7" xfId="11847"/>
    <cellStyle name="Input 2 5 3 7 8" xfId="11848"/>
    <cellStyle name="Input 2 5 3 7 9" xfId="11849"/>
    <cellStyle name="Input 2 5 3 8" xfId="11850"/>
    <cellStyle name="Input 2 5 3 8 2" xfId="11851"/>
    <cellStyle name="Input 2 5 3 8 2 2" xfId="11852"/>
    <cellStyle name="Input 2 5 3 8 2 3" xfId="11853"/>
    <cellStyle name="Input 2 5 3 8 3" xfId="11854"/>
    <cellStyle name="Input 2 5 3 8 3 2" xfId="11855"/>
    <cellStyle name="Input 2 5 3 8 3 3" xfId="11856"/>
    <cellStyle name="Input 2 5 3 8 4" xfId="11857"/>
    <cellStyle name="Input 2 5 3 8 4 2" xfId="11858"/>
    <cellStyle name="Input 2 5 3 8 4 3" xfId="11859"/>
    <cellStyle name="Input 2 5 3 8 5" xfId="11860"/>
    <cellStyle name="Input 2 5 3 8 5 2" xfId="11861"/>
    <cellStyle name="Input 2 5 3 8 5 3" xfId="11862"/>
    <cellStyle name="Input 2 5 3 8 6" xfId="11863"/>
    <cellStyle name="Input 2 5 3 8 6 2" xfId="11864"/>
    <cellStyle name="Input 2 5 3 8 6 3" xfId="11865"/>
    <cellStyle name="Input 2 5 3 8 7" xfId="11866"/>
    <cellStyle name="Input 2 5 3 8 8" xfId="11867"/>
    <cellStyle name="Input 2 5 3 8 9" xfId="11868"/>
    <cellStyle name="Input 2 5 3 9" xfId="11869"/>
    <cellStyle name="Input 2 5 3 9 2" xfId="11870"/>
    <cellStyle name="Input 2 5 3 9 2 2" xfId="11871"/>
    <cellStyle name="Input 2 5 3 9 2 3" xfId="11872"/>
    <cellStyle name="Input 2 5 3 9 3" xfId="11873"/>
    <cellStyle name="Input 2 5 3 9 3 2" xfId="11874"/>
    <cellStyle name="Input 2 5 3 9 3 3" xfId="11875"/>
    <cellStyle name="Input 2 5 3 9 4" xfId="11876"/>
    <cellStyle name="Input 2 5 3 9 4 2" xfId="11877"/>
    <cellStyle name="Input 2 5 3 9 4 3" xfId="11878"/>
    <cellStyle name="Input 2 5 3 9 5" xfId="11879"/>
    <cellStyle name="Input 2 5 3 9 5 2" xfId="11880"/>
    <cellStyle name="Input 2 5 3 9 5 3" xfId="11881"/>
    <cellStyle name="Input 2 5 3 9 6" xfId="11882"/>
    <cellStyle name="Input 2 5 3 9 6 2" xfId="11883"/>
    <cellStyle name="Input 2 5 3 9 6 3" xfId="11884"/>
    <cellStyle name="Input 2 5 3 9 7" xfId="11885"/>
    <cellStyle name="Input 2 5 3 9 8" xfId="11886"/>
    <cellStyle name="Input 2 5 3 9 9" xfId="11887"/>
    <cellStyle name="Input 2 5 4" xfId="11888"/>
    <cellStyle name="Input 2 5 4 10" xfId="11889"/>
    <cellStyle name="Input 2 5 4 10 2" xfId="11890"/>
    <cellStyle name="Input 2 5 4 10 2 2" xfId="11891"/>
    <cellStyle name="Input 2 5 4 10 2 3" xfId="11892"/>
    <cellStyle name="Input 2 5 4 10 3" xfId="11893"/>
    <cellStyle name="Input 2 5 4 10 3 2" xfId="11894"/>
    <cellStyle name="Input 2 5 4 10 3 3" xfId="11895"/>
    <cellStyle name="Input 2 5 4 10 4" xfId="11896"/>
    <cellStyle name="Input 2 5 4 10 4 2" xfId="11897"/>
    <cellStyle name="Input 2 5 4 10 4 3" xfId="11898"/>
    <cellStyle name="Input 2 5 4 10 5" xfId="11899"/>
    <cellStyle name="Input 2 5 4 10 5 2" xfId="11900"/>
    <cellStyle name="Input 2 5 4 10 5 3" xfId="11901"/>
    <cellStyle name="Input 2 5 4 10 6" xfId="11902"/>
    <cellStyle name="Input 2 5 4 10 6 2" xfId="11903"/>
    <cellStyle name="Input 2 5 4 10 6 3" xfId="11904"/>
    <cellStyle name="Input 2 5 4 10 7" xfId="11905"/>
    <cellStyle name="Input 2 5 4 10 8" xfId="11906"/>
    <cellStyle name="Input 2 5 4 11" xfId="11907"/>
    <cellStyle name="Input 2 5 4 11 2" xfId="11908"/>
    <cellStyle name="Input 2 5 4 11 2 2" xfId="11909"/>
    <cellStyle name="Input 2 5 4 11 2 3" xfId="11910"/>
    <cellStyle name="Input 2 5 4 11 3" xfId="11911"/>
    <cellStyle name="Input 2 5 4 11 3 2" xfId="11912"/>
    <cellStyle name="Input 2 5 4 11 3 3" xfId="11913"/>
    <cellStyle name="Input 2 5 4 11 4" xfId="11914"/>
    <cellStyle name="Input 2 5 4 11 4 2" xfId="11915"/>
    <cellStyle name="Input 2 5 4 11 4 3" xfId="11916"/>
    <cellStyle name="Input 2 5 4 11 5" xfId="11917"/>
    <cellStyle name="Input 2 5 4 11 5 2" xfId="11918"/>
    <cellStyle name="Input 2 5 4 11 5 3" xfId="11919"/>
    <cellStyle name="Input 2 5 4 11 6" xfId="11920"/>
    <cellStyle name="Input 2 5 4 11 6 2" xfId="11921"/>
    <cellStyle name="Input 2 5 4 11 6 3" xfId="11922"/>
    <cellStyle name="Input 2 5 4 11 7" xfId="11923"/>
    <cellStyle name="Input 2 5 4 11 8" xfId="11924"/>
    <cellStyle name="Input 2 5 4 12" xfId="11925"/>
    <cellStyle name="Input 2 5 4 12 2" xfId="11926"/>
    <cellStyle name="Input 2 5 4 12 2 2" xfId="11927"/>
    <cellStyle name="Input 2 5 4 12 2 3" xfId="11928"/>
    <cellStyle name="Input 2 5 4 12 3" xfId="11929"/>
    <cellStyle name="Input 2 5 4 12 3 2" xfId="11930"/>
    <cellStyle name="Input 2 5 4 12 3 3" xfId="11931"/>
    <cellStyle name="Input 2 5 4 12 4" xfId="11932"/>
    <cellStyle name="Input 2 5 4 12 4 2" xfId="11933"/>
    <cellStyle name="Input 2 5 4 12 4 3" xfId="11934"/>
    <cellStyle name="Input 2 5 4 12 5" xfId="11935"/>
    <cellStyle name="Input 2 5 4 12 5 2" xfId="11936"/>
    <cellStyle name="Input 2 5 4 12 5 3" xfId="11937"/>
    <cellStyle name="Input 2 5 4 12 6" xfId="11938"/>
    <cellStyle name="Input 2 5 4 12 6 2" xfId="11939"/>
    <cellStyle name="Input 2 5 4 12 6 3" xfId="11940"/>
    <cellStyle name="Input 2 5 4 12 7" xfId="11941"/>
    <cellStyle name="Input 2 5 4 12 8" xfId="11942"/>
    <cellStyle name="Input 2 5 4 13" xfId="11943"/>
    <cellStyle name="Input 2 5 4 13 2" xfId="11944"/>
    <cellStyle name="Input 2 5 4 13 2 2" xfId="11945"/>
    <cellStyle name="Input 2 5 4 13 2 3" xfId="11946"/>
    <cellStyle name="Input 2 5 4 13 3" xfId="11947"/>
    <cellStyle name="Input 2 5 4 13 3 2" xfId="11948"/>
    <cellStyle name="Input 2 5 4 13 3 3" xfId="11949"/>
    <cellStyle name="Input 2 5 4 13 4" xfId="11950"/>
    <cellStyle name="Input 2 5 4 13 4 2" xfId="11951"/>
    <cellStyle name="Input 2 5 4 13 4 3" xfId="11952"/>
    <cellStyle name="Input 2 5 4 13 5" xfId="11953"/>
    <cellStyle name="Input 2 5 4 13 5 2" xfId="11954"/>
    <cellStyle name="Input 2 5 4 13 5 3" xfId="11955"/>
    <cellStyle name="Input 2 5 4 13 6" xfId="11956"/>
    <cellStyle name="Input 2 5 4 13 6 2" xfId="11957"/>
    <cellStyle name="Input 2 5 4 13 6 3" xfId="11958"/>
    <cellStyle name="Input 2 5 4 13 7" xfId="11959"/>
    <cellStyle name="Input 2 5 4 13 8" xfId="11960"/>
    <cellStyle name="Input 2 5 4 14" xfId="11961"/>
    <cellStyle name="Input 2 5 4 14 2" xfId="11962"/>
    <cellStyle name="Input 2 5 4 14 2 2" xfId="11963"/>
    <cellStyle name="Input 2 5 4 14 2 3" xfId="11964"/>
    <cellStyle name="Input 2 5 4 14 3" xfId="11965"/>
    <cellStyle name="Input 2 5 4 14 3 2" xfId="11966"/>
    <cellStyle name="Input 2 5 4 14 3 3" xfId="11967"/>
    <cellStyle name="Input 2 5 4 14 4" xfId="11968"/>
    <cellStyle name="Input 2 5 4 14 4 2" xfId="11969"/>
    <cellStyle name="Input 2 5 4 14 4 3" xfId="11970"/>
    <cellStyle name="Input 2 5 4 14 5" xfId="11971"/>
    <cellStyle name="Input 2 5 4 14 5 2" xfId="11972"/>
    <cellStyle name="Input 2 5 4 14 5 3" xfId="11973"/>
    <cellStyle name="Input 2 5 4 14 6" xfId="11974"/>
    <cellStyle name="Input 2 5 4 14 6 2" xfId="11975"/>
    <cellStyle name="Input 2 5 4 14 6 3" xfId="11976"/>
    <cellStyle name="Input 2 5 4 14 7" xfId="11977"/>
    <cellStyle name="Input 2 5 4 14 8" xfId="11978"/>
    <cellStyle name="Input 2 5 4 15" xfId="11979"/>
    <cellStyle name="Input 2 5 4 15 2" xfId="11980"/>
    <cellStyle name="Input 2 5 4 15 3" xfId="11981"/>
    <cellStyle name="Input 2 5 4 16" xfId="11982"/>
    <cellStyle name="Input 2 5 4 2" xfId="11983"/>
    <cellStyle name="Input 2 5 4 2 2" xfId="11984"/>
    <cellStyle name="Input 2 5 4 2 2 2" xfId="11985"/>
    <cellStyle name="Input 2 5 4 2 2 3" xfId="11986"/>
    <cellStyle name="Input 2 5 4 2 3" xfId="11987"/>
    <cellStyle name="Input 2 5 4 2 3 2" xfId="11988"/>
    <cellStyle name="Input 2 5 4 2 3 3" xfId="11989"/>
    <cellStyle name="Input 2 5 4 2 4" xfId="11990"/>
    <cellStyle name="Input 2 5 4 2 4 2" xfId="11991"/>
    <cellStyle name="Input 2 5 4 2 4 3" xfId="11992"/>
    <cellStyle name="Input 2 5 4 2 5" xfId="11993"/>
    <cellStyle name="Input 2 5 4 2 5 2" xfId="11994"/>
    <cellStyle name="Input 2 5 4 2 5 3" xfId="11995"/>
    <cellStyle name="Input 2 5 4 2 6" xfId="11996"/>
    <cellStyle name="Input 2 5 4 2 6 2" xfId="11997"/>
    <cellStyle name="Input 2 5 4 2 6 3" xfId="11998"/>
    <cellStyle name="Input 2 5 4 2 7" xfId="11999"/>
    <cellStyle name="Input 2 5 4 2 8" xfId="12000"/>
    <cellStyle name="Input 2 5 4 2 9" xfId="12001"/>
    <cellStyle name="Input 2 5 4 3" xfId="12002"/>
    <cellStyle name="Input 2 5 4 3 2" xfId="12003"/>
    <cellStyle name="Input 2 5 4 3 2 2" xfId="12004"/>
    <cellStyle name="Input 2 5 4 3 2 3" xfId="12005"/>
    <cellStyle name="Input 2 5 4 3 3" xfId="12006"/>
    <cellStyle name="Input 2 5 4 3 3 2" xfId="12007"/>
    <cellStyle name="Input 2 5 4 3 3 3" xfId="12008"/>
    <cellStyle name="Input 2 5 4 3 4" xfId="12009"/>
    <cellStyle name="Input 2 5 4 3 4 2" xfId="12010"/>
    <cellStyle name="Input 2 5 4 3 4 3" xfId="12011"/>
    <cellStyle name="Input 2 5 4 3 5" xfId="12012"/>
    <cellStyle name="Input 2 5 4 3 5 2" xfId="12013"/>
    <cellStyle name="Input 2 5 4 3 5 3" xfId="12014"/>
    <cellStyle name="Input 2 5 4 3 6" xfId="12015"/>
    <cellStyle name="Input 2 5 4 3 6 2" xfId="12016"/>
    <cellStyle name="Input 2 5 4 3 6 3" xfId="12017"/>
    <cellStyle name="Input 2 5 4 3 7" xfId="12018"/>
    <cellStyle name="Input 2 5 4 3 8" xfId="12019"/>
    <cellStyle name="Input 2 5 4 3 9" xfId="12020"/>
    <cellStyle name="Input 2 5 4 4" xfId="12021"/>
    <cellStyle name="Input 2 5 4 4 2" xfId="12022"/>
    <cellStyle name="Input 2 5 4 4 2 2" xfId="12023"/>
    <cellStyle name="Input 2 5 4 4 2 3" xfId="12024"/>
    <cellStyle name="Input 2 5 4 4 3" xfId="12025"/>
    <cellStyle name="Input 2 5 4 4 3 2" xfId="12026"/>
    <cellStyle name="Input 2 5 4 4 3 3" xfId="12027"/>
    <cellStyle name="Input 2 5 4 4 4" xfId="12028"/>
    <cellStyle name="Input 2 5 4 4 4 2" xfId="12029"/>
    <cellStyle name="Input 2 5 4 4 4 3" xfId="12030"/>
    <cellStyle name="Input 2 5 4 4 5" xfId="12031"/>
    <cellStyle name="Input 2 5 4 4 5 2" xfId="12032"/>
    <cellStyle name="Input 2 5 4 4 5 3" xfId="12033"/>
    <cellStyle name="Input 2 5 4 4 6" xfId="12034"/>
    <cellStyle name="Input 2 5 4 4 6 2" xfId="12035"/>
    <cellStyle name="Input 2 5 4 4 6 3" xfId="12036"/>
    <cellStyle name="Input 2 5 4 4 7" xfId="12037"/>
    <cellStyle name="Input 2 5 4 4 8" xfId="12038"/>
    <cellStyle name="Input 2 5 4 4 9" xfId="12039"/>
    <cellStyle name="Input 2 5 4 5" xfId="12040"/>
    <cellStyle name="Input 2 5 4 5 2" xfId="12041"/>
    <cellStyle name="Input 2 5 4 5 2 2" xfId="12042"/>
    <cellStyle name="Input 2 5 4 5 2 3" xfId="12043"/>
    <cellStyle name="Input 2 5 4 5 3" xfId="12044"/>
    <cellStyle name="Input 2 5 4 5 3 2" xfId="12045"/>
    <cellStyle name="Input 2 5 4 5 3 3" xfId="12046"/>
    <cellStyle name="Input 2 5 4 5 4" xfId="12047"/>
    <cellStyle name="Input 2 5 4 5 4 2" xfId="12048"/>
    <cellStyle name="Input 2 5 4 5 4 3" xfId="12049"/>
    <cellStyle name="Input 2 5 4 5 5" xfId="12050"/>
    <cellStyle name="Input 2 5 4 5 5 2" xfId="12051"/>
    <cellStyle name="Input 2 5 4 5 5 3" xfId="12052"/>
    <cellStyle name="Input 2 5 4 5 6" xfId="12053"/>
    <cellStyle name="Input 2 5 4 5 6 2" xfId="12054"/>
    <cellStyle name="Input 2 5 4 5 6 3" xfId="12055"/>
    <cellStyle name="Input 2 5 4 5 7" xfId="12056"/>
    <cellStyle name="Input 2 5 4 5 8" xfId="12057"/>
    <cellStyle name="Input 2 5 4 5 9" xfId="12058"/>
    <cellStyle name="Input 2 5 4 6" xfId="12059"/>
    <cellStyle name="Input 2 5 4 6 2" xfId="12060"/>
    <cellStyle name="Input 2 5 4 6 2 2" xfId="12061"/>
    <cellStyle name="Input 2 5 4 6 2 3" xfId="12062"/>
    <cellStyle name="Input 2 5 4 6 3" xfId="12063"/>
    <cellStyle name="Input 2 5 4 6 3 2" xfId="12064"/>
    <cellStyle name="Input 2 5 4 6 3 3" xfId="12065"/>
    <cellStyle name="Input 2 5 4 6 4" xfId="12066"/>
    <cellStyle name="Input 2 5 4 6 4 2" xfId="12067"/>
    <cellStyle name="Input 2 5 4 6 4 3" xfId="12068"/>
    <cellStyle name="Input 2 5 4 6 5" xfId="12069"/>
    <cellStyle name="Input 2 5 4 6 5 2" xfId="12070"/>
    <cellStyle name="Input 2 5 4 6 5 3" xfId="12071"/>
    <cellStyle name="Input 2 5 4 6 6" xfId="12072"/>
    <cellStyle name="Input 2 5 4 6 6 2" xfId="12073"/>
    <cellStyle name="Input 2 5 4 6 6 3" xfId="12074"/>
    <cellStyle name="Input 2 5 4 6 7" xfId="12075"/>
    <cellStyle name="Input 2 5 4 6 8" xfId="12076"/>
    <cellStyle name="Input 2 5 4 6 9" xfId="12077"/>
    <cellStyle name="Input 2 5 4 7" xfId="12078"/>
    <cellStyle name="Input 2 5 4 7 2" xfId="12079"/>
    <cellStyle name="Input 2 5 4 7 2 2" xfId="12080"/>
    <cellStyle name="Input 2 5 4 7 2 3" xfId="12081"/>
    <cellStyle name="Input 2 5 4 7 3" xfId="12082"/>
    <cellStyle name="Input 2 5 4 7 3 2" xfId="12083"/>
    <cellStyle name="Input 2 5 4 7 3 3" xfId="12084"/>
    <cellStyle name="Input 2 5 4 7 4" xfId="12085"/>
    <cellStyle name="Input 2 5 4 7 4 2" xfId="12086"/>
    <cellStyle name="Input 2 5 4 7 4 3" xfId="12087"/>
    <cellStyle name="Input 2 5 4 7 5" xfId="12088"/>
    <cellStyle name="Input 2 5 4 7 5 2" xfId="12089"/>
    <cellStyle name="Input 2 5 4 7 5 3" xfId="12090"/>
    <cellStyle name="Input 2 5 4 7 6" xfId="12091"/>
    <cellStyle name="Input 2 5 4 7 6 2" xfId="12092"/>
    <cellStyle name="Input 2 5 4 7 6 3" xfId="12093"/>
    <cellStyle name="Input 2 5 4 7 7" xfId="12094"/>
    <cellStyle name="Input 2 5 4 7 8" xfId="12095"/>
    <cellStyle name="Input 2 5 4 7 9" xfId="12096"/>
    <cellStyle name="Input 2 5 4 8" xfId="12097"/>
    <cellStyle name="Input 2 5 4 8 2" xfId="12098"/>
    <cellStyle name="Input 2 5 4 8 2 2" xfId="12099"/>
    <cellStyle name="Input 2 5 4 8 2 3" xfId="12100"/>
    <cellStyle name="Input 2 5 4 8 3" xfId="12101"/>
    <cellStyle name="Input 2 5 4 8 3 2" xfId="12102"/>
    <cellStyle name="Input 2 5 4 8 3 3" xfId="12103"/>
    <cellStyle name="Input 2 5 4 8 4" xfId="12104"/>
    <cellStyle name="Input 2 5 4 8 4 2" xfId="12105"/>
    <cellStyle name="Input 2 5 4 8 4 3" xfId="12106"/>
    <cellStyle name="Input 2 5 4 8 5" xfId="12107"/>
    <cellStyle name="Input 2 5 4 8 5 2" xfId="12108"/>
    <cellStyle name="Input 2 5 4 8 5 3" xfId="12109"/>
    <cellStyle name="Input 2 5 4 8 6" xfId="12110"/>
    <cellStyle name="Input 2 5 4 8 6 2" xfId="12111"/>
    <cellStyle name="Input 2 5 4 8 6 3" xfId="12112"/>
    <cellStyle name="Input 2 5 4 8 7" xfId="12113"/>
    <cellStyle name="Input 2 5 4 8 8" xfId="12114"/>
    <cellStyle name="Input 2 5 4 8 9" xfId="12115"/>
    <cellStyle name="Input 2 5 4 9" xfId="12116"/>
    <cellStyle name="Input 2 5 4 9 2" xfId="12117"/>
    <cellStyle name="Input 2 5 4 9 2 2" xfId="12118"/>
    <cellStyle name="Input 2 5 4 9 2 3" xfId="12119"/>
    <cellStyle name="Input 2 5 4 9 3" xfId="12120"/>
    <cellStyle name="Input 2 5 4 9 3 2" xfId="12121"/>
    <cellStyle name="Input 2 5 4 9 3 3" xfId="12122"/>
    <cellStyle name="Input 2 5 4 9 4" xfId="12123"/>
    <cellStyle name="Input 2 5 4 9 4 2" xfId="12124"/>
    <cellStyle name="Input 2 5 4 9 4 3" xfId="12125"/>
    <cellStyle name="Input 2 5 4 9 5" xfId="12126"/>
    <cellStyle name="Input 2 5 4 9 5 2" xfId="12127"/>
    <cellStyle name="Input 2 5 4 9 5 3" xfId="12128"/>
    <cellStyle name="Input 2 5 4 9 6" xfId="12129"/>
    <cellStyle name="Input 2 5 4 9 6 2" xfId="12130"/>
    <cellStyle name="Input 2 5 4 9 6 3" xfId="12131"/>
    <cellStyle name="Input 2 5 4 9 7" xfId="12132"/>
    <cellStyle name="Input 2 5 4 9 8" xfId="12133"/>
    <cellStyle name="Input 2 5 5" xfId="12134"/>
    <cellStyle name="Input 2 5 5 10" xfId="12135"/>
    <cellStyle name="Input 2 5 5 11" xfId="12136"/>
    <cellStyle name="Input 2 5 5 2" xfId="12137"/>
    <cellStyle name="Input 2 5 5 2 2" xfId="12138"/>
    <cellStyle name="Input 2 5 5 2 3" xfId="12139"/>
    <cellStyle name="Input 2 5 5 2 4" xfId="12140"/>
    <cellStyle name="Input 2 5 5 3" xfId="12141"/>
    <cellStyle name="Input 2 5 5 3 2" xfId="12142"/>
    <cellStyle name="Input 2 5 5 3 3" xfId="12143"/>
    <cellStyle name="Input 2 5 5 3 4" xfId="12144"/>
    <cellStyle name="Input 2 5 5 4" xfId="12145"/>
    <cellStyle name="Input 2 5 5 4 2" xfId="12146"/>
    <cellStyle name="Input 2 5 5 4 3" xfId="12147"/>
    <cellStyle name="Input 2 5 5 4 4" xfId="12148"/>
    <cellStyle name="Input 2 5 5 5" xfId="12149"/>
    <cellStyle name="Input 2 5 5 5 2" xfId="12150"/>
    <cellStyle name="Input 2 5 5 5 3" xfId="12151"/>
    <cellStyle name="Input 2 5 5 5 4" xfId="12152"/>
    <cellStyle name="Input 2 5 5 6" xfId="12153"/>
    <cellStyle name="Input 2 5 5 6 2" xfId="12154"/>
    <cellStyle name="Input 2 5 5 6 3" xfId="12155"/>
    <cellStyle name="Input 2 5 5 6 4" xfId="12156"/>
    <cellStyle name="Input 2 5 5 7" xfId="12157"/>
    <cellStyle name="Input 2 5 5 8" xfId="12158"/>
    <cellStyle name="Input 2 5 5 9" xfId="12159"/>
    <cellStyle name="Input 2 5 6" xfId="12160"/>
    <cellStyle name="Input 2 5 6 10" xfId="12161"/>
    <cellStyle name="Input 2 5 6 2" xfId="12162"/>
    <cellStyle name="Input 2 5 6 2 2" xfId="12163"/>
    <cellStyle name="Input 2 5 6 2 3" xfId="12164"/>
    <cellStyle name="Input 2 5 6 2 4" xfId="12165"/>
    <cellStyle name="Input 2 5 6 3" xfId="12166"/>
    <cellStyle name="Input 2 5 6 3 2" xfId="12167"/>
    <cellStyle name="Input 2 5 6 3 3" xfId="12168"/>
    <cellStyle name="Input 2 5 6 3 4" xfId="12169"/>
    <cellStyle name="Input 2 5 6 4" xfId="12170"/>
    <cellStyle name="Input 2 5 6 4 2" xfId="12171"/>
    <cellStyle name="Input 2 5 6 4 3" xfId="12172"/>
    <cellStyle name="Input 2 5 6 4 4" xfId="12173"/>
    <cellStyle name="Input 2 5 6 5" xfId="12174"/>
    <cellStyle name="Input 2 5 6 5 2" xfId="12175"/>
    <cellStyle name="Input 2 5 6 5 3" xfId="12176"/>
    <cellStyle name="Input 2 5 6 5 4" xfId="12177"/>
    <cellStyle name="Input 2 5 6 6" xfId="12178"/>
    <cellStyle name="Input 2 5 6 6 2" xfId="12179"/>
    <cellStyle name="Input 2 5 6 6 3" xfId="12180"/>
    <cellStyle name="Input 2 5 6 6 4" xfId="12181"/>
    <cellStyle name="Input 2 5 6 7" xfId="12182"/>
    <cellStyle name="Input 2 5 6 8" xfId="12183"/>
    <cellStyle name="Input 2 5 6 9" xfId="12184"/>
    <cellStyle name="Input 2 5 7" xfId="12185"/>
    <cellStyle name="Input 2 5 7 2" xfId="12186"/>
    <cellStyle name="Input 2 5 7 2 2" xfId="12187"/>
    <cellStyle name="Input 2 5 7 2 3" xfId="12188"/>
    <cellStyle name="Input 2 5 7 3" xfId="12189"/>
    <cellStyle name="Input 2 5 7 3 2" xfId="12190"/>
    <cellStyle name="Input 2 5 7 3 3" xfId="12191"/>
    <cellStyle name="Input 2 5 7 4" xfId="12192"/>
    <cellStyle name="Input 2 5 7 4 2" xfId="12193"/>
    <cellStyle name="Input 2 5 7 4 3" xfId="12194"/>
    <cellStyle name="Input 2 5 7 5" xfId="12195"/>
    <cellStyle name="Input 2 5 7 5 2" xfId="12196"/>
    <cellStyle name="Input 2 5 7 5 3" xfId="12197"/>
    <cellStyle name="Input 2 5 7 6" xfId="12198"/>
    <cellStyle name="Input 2 5 7 6 2" xfId="12199"/>
    <cellStyle name="Input 2 5 7 6 3" xfId="12200"/>
    <cellStyle name="Input 2 5 7 7" xfId="12201"/>
    <cellStyle name="Input 2 5 7 8" xfId="12202"/>
    <cellStyle name="Input 2 5 7 9" xfId="12203"/>
    <cellStyle name="Input 2 5 8" xfId="12204"/>
    <cellStyle name="Input 2 5 8 2" xfId="12205"/>
    <cellStyle name="Input 2 5 8 2 2" xfId="12206"/>
    <cellStyle name="Input 2 5 8 2 3" xfId="12207"/>
    <cellStyle name="Input 2 5 8 3" xfId="12208"/>
    <cellStyle name="Input 2 5 8 3 2" xfId="12209"/>
    <cellStyle name="Input 2 5 8 3 3" xfId="12210"/>
    <cellStyle name="Input 2 5 8 4" xfId="12211"/>
    <cellStyle name="Input 2 5 8 4 2" xfId="12212"/>
    <cellStyle name="Input 2 5 8 4 3" xfId="12213"/>
    <cellStyle name="Input 2 5 8 5" xfId="12214"/>
    <cellStyle name="Input 2 5 8 5 2" xfId="12215"/>
    <cellStyle name="Input 2 5 8 5 3" xfId="12216"/>
    <cellStyle name="Input 2 5 8 6" xfId="12217"/>
    <cellStyle name="Input 2 5 8 6 2" xfId="12218"/>
    <cellStyle name="Input 2 5 8 6 3" xfId="12219"/>
    <cellStyle name="Input 2 5 8 7" xfId="12220"/>
    <cellStyle name="Input 2 5 8 8" xfId="12221"/>
    <cellStyle name="Input 2 5 8 9" xfId="12222"/>
    <cellStyle name="Input 2 5 9" xfId="12223"/>
    <cellStyle name="Input 2 5 9 2" xfId="12224"/>
    <cellStyle name="Input 2 5 9 2 2" xfId="12225"/>
    <cellStyle name="Input 2 5 9 2 3" xfId="12226"/>
    <cellStyle name="Input 2 5 9 3" xfId="12227"/>
    <cellStyle name="Input 2 5 9 3 2" xfId="12228"/>
    <cellStyle name="Input 2 5 9 3 3" xfId="12229"/>
    <cellStyle name="Input 2 5 9 4" xfId="12230"/>
    <cellStyle name="Input 2 5 9 4 2" xfId="12231"/>
    <cellStyle name="Input 2 5 9 4 3" xfId="12232"/>
    <cellStyle name="Input 2 5 9 5" xfId="12233"/>
    <cellStyle name="Input 2 5 9 5 2" xfId="12234"/>
    <cellStyle name="Input 2 5 9 5 3" xfId="12235"/>
    <cellStyle name="Input 2 5 9 6" xfId="12236"/>
    <cellStyle name="Input 2 5 9 6 2" xfId="12237"/>
    <cellStyle name="Input 2 5 9 6 3" xfId="12238"/>
    <cellStyle name="Input 2 5 9 7" xfId="12239"/>
    <cellStyle name="Input 2 5 9 8" xfId="12240"/>
    <cellStyle name="Input 2 5 9 9" xfId="12241"/>
    <cellStyle name="Input 2 6" xfId="12242"/>
    <cellStyle name="Input 2 6 10" xfId="12243"/>
    <cellStyle name="Input 2 6 10 2" xfId="12244"/>
    <cellStyle name="Input 2 6 10 2 2" xfId="12245"/>
    <cellStyle name="Input 2 6 10 2 3" xfId="12246"/>
    <cellStyle name="Input 2 6 10 3" xfId="12247"/>
    <cellStyle name="Input 2 6 10 3 2" xfId="12248"/>
    <cellStyle name="Input 2 6 10 3 3" xfId="12249"/>
    <cellStyle name="Input 2 6 10 4" xfId="12250"/>
    <cellStyle name="Input 2 6 10 4 2" xfId="12251"/>
    <cellStyle name="Input 2 6 10 4 3" xfId="12252"/>
    <cellStyle name="Input 2 6 10 5" xfId="12253"/>
    <cellStyle name="Input 2 6 10 5 2" xfId="12254"/>
    <cellStyle name="Input 2 6 10 5 3" xfId="12255"/>
    <cellStyle name="Input 2 6 10 6" xfId="12256"/>
    <cellStyle name="Input 2 6 10 6 2" xfId="12257"/>
    <cellStyle name="Input 2 6 10 6 3" xfId="12258"/>
    <cellStyle name="Input 2 6 10 7" xfId="12259"/>
    <cellStyle name="Input 2 6 10 8" xfId="12260"/>
    <cellStyle name="Input 2 6 11" xfId="12261"/>
    <cellStyle name="Input 2 6 11 2" xfId="12262"/>
    <cellStyle name="Input 2 6 11 2 2" xfId="12263"/>
    <cellStyle name="Input 2 6 11 2 3" xfId="12264"/>
    <cellStyle name="Input 2 6 11 3" xfId="12265"/>
    <cellStyle name="Input 2 6 11 3 2" xfId="12266"/>
    <cellStyle name="Input 2 6 11 3 3" xfId="12267"/>
    <cellStyle name="Input 2 6 11 4" xfId="12268"/>
    <cellStyle name="Input 2 6 11 4 2" xfId="12269"/>
    <cellStyle name="Input 2 6 11 4 3" xfId="12270"/>
    <cellStyle name="Input 2 6 11 5" xfId="12271"/>
    <cellStyle name="Input 2 6 11 5 2" xfId="12272"/>
    <cellStyle name="Input 2 6 11 5 3" xfId="12273"/>
    <cellStyle name="Input 2 6 11 6" xfId="12274"/>
    <cellStyle name="Input 2 6 11 6 2" xfId="12275"/>
    <cellStyle name="Input 2 6 11 6 3" xfId="12276"/>
    <cellStyle name="Input 2 6 11 7" xfId="12277"/>
    <cellStyle name="Input 2 6 11 8" xfId="12278"/>
    <cellStyle name="Input 2 6 12" xfId="12279"/>
    <cellStyle name="Input 2 6 12 2" xfId="12280"/>
    <cellStyle name="Input 2 6 12 2 2" xfId="12281"/>
    <cellStyle name="Input 2 6 12 2 3" xfId="12282"/>
    <cellStyle name="Input 2 6 12 3" xfId="12283"/>
    <cellStyle name="Input 2 6 12 3 2" xfId="12284"/>
    <cellStyle name="Input 2 6 12 3 3" xfId="12285"/>
    <cellStyle name="Input 2 6 12 4" xfId="12286"/>
    <cellStyle name="Input 2 6 12 4 2" xfId="12287"/>
    <cellStyle name="Input 2 6 12 4 3" xfId="12288"/>
    <cellStyle name="Input 2 6 12 5" xfId="12289"/>
    <cellStyle name="Input 2 6 12 5 2" xfId="12290"/>
    <cellStyle name="Input 2 6 12 5 3" xfId="12291"/>
    <cellStyle name="Input 2 6 12 6" xfId="12292"/>
    <cellStyle name="Input 2 6 12 6 2" xfId="12293"/>
    <cellStyle name="Input 2 6 12 6 3" xfId="12294"/>
    <cellStyle name="Input 2 6 12 7" xfId="12295"/>
    <cellStyle name="Input 2 6 12 8" xfId="12296"/>
    <cellStyle name="Input 2 6 13" xfId="12297"/>
    <cellStyle name="Input 2 6 13 2" xfId="12298"/>
    <cellStyle name="Input 2 6 13 2 2" xfId="12299"/>
    <cellStyle name="Input 2 6 13 2 3" xfId="12300"/>
    <cellStyle name="Input 2 6 13 3" xfId="12301"/>
    <cellStyle name="Input 2 6 13 3 2" xfId="12302"/>
    <cellStyle name="Input 2 6 13 3 3" xfId="12303"/>
    <cellStyle name="Input 2 6 13 4" xfId="12304"/>
    <cellStyle name="Input 2 6 13 4 2" xfId="12305"/>
    <cellStyle name="Input 2 6 13 4 3" xfId="12306"/>
    <cellStyle name="Input 2 6 13 5" xfId="12307"/>
    <cellStyle name="Input 2 6 13 5 2" xfId="12308"/>
    <cellStyle name="Input 2 6 13 5 3" xfId="12309"/>
    <cellStyle name="Input 2 6 13 6" xfId="12310"/>
    <cellStyle name="Input 2 6 13 6 2" xfId="12311"/>
    <cellStyle name="Input 2 6 13 6 3" xfId="12312"/>
    <cellStyle name="Input 2 6 13 7" xfId="12313"/>
    <cellStyle name="Input 2 6 13 8" xfId="12314"/>
    <cellStyle name="Input 2 6 14" xfId="12315"/>
    <cellStyle name="Input 2 6 14 2" xfId="12316"/>
    <cellStyle name="Input 2 6 14 2 2" xfId="12317"/>
    <cellStyle name="Input 2 6 14 2 3" xfId="12318"/>
    <cellStyle name="Input 2 6 14 3" xfId="12319"/>
    <cellStyle name="Input 2 6 14 3 2" xfId="12320"/>
    <cellStyle name="Input 2 6 14 3 3" xfId="12321"/>
    <cellStyle name="Input 2 6 14 4" xfId="12322"/>
    <cellStyle name="Input 2 6 14 4 2" xfId="12323"/>
    <cellStyle name="Input 2 6 14 4 3" xfId="12324"/>
    <cellStyle name="Input 2 6 14 5" xfId="12325"/>
    <cellStyle name="Input 2 6 14 5 2" xfId="12326"/>
    <cellStyle name="Input 2 6 14 5 3" xfId="12327"/>
    <cellStyle name="Input 2 6 14 6" xfId="12328"/>
    <cellStyle name="Input 2 6 14 6 2" xfId="12329"/>
    <cellStyle name="Input 2 6 14 6 3" xfId="12330"/>
    <cellStyle name="Input 2 6 14 7" xfId="12331"/>
    <cellStyle name="Input 2 6 14 8" xfId="12332"/>
    <cellStyle name="Input 2 6 15" xfId="12333"/>
    <cellStyle name="Input 2 6 15 2" xfId="12334"/>
    <cellStyle name="Input 2 6 15 3" xfId="12335"/>
    <cellStyle name="Input 2 6 16" xfId="12336"/>
    <cellStyle name="Input 2 6 2" xfId="12337"/>
    <cellStyle name="Input 2 6 2 2" xfId="12338"/>
    <cellStyle name="Input 2 6 2 2 2" xfId="12339"/>
    <cellStyle name="Input 2 6 2 2 3" xfId="12340"/>
    <cellStyle name="Input 2 6 2 3" xfId="12341"/>
    <cellStyle name="Input 2 6 2 3 2" xfId="12342"/>
    <cellStyle name="Input 2 6 2 3 3" xfId="12343"/>
    <cellStyle name="Input 2 6 2 4" xfId="12344"/>
    <cellStyle name="Input 2 6 2 4 2" xfId="12345"/>
    <cellStyle name="Input 2 6 2 4 3" xfId="12346"/>
    <cellStyle name="Input 2 6 2 5" xfId="12347"/>
    <cellStyle name="Input 2 6 2 5 2" xfId="12348"/>
    <cellStyle name="Input 2 6 2 5 3" xfId="12349"/>
    <cellStyle name="Input 2 6 2 6" xfId="12350"/>
    <cellStyle name="Input 2 6 2 6 2" xfId="12351"/>
    <cellStyle name="Input 2 6 2 6 3" xfId="12352"/>
    <cellStyle name="Input 2 6 2 7" xfId="12353"/>
    <cellStyle name="Input 2 6 2 8" xfId="12354"/>
    <cellStyle name="Input 2 6 2 9" xfId="12355"/>
    <cellStyle name="Input 2 6 3" xfId="12356"/>
    <cellStyle name="Input 2 6 3 2" xfId="12357"/>
    <cellStyle name="Input 2 6 3 2 2" xfId="12358"/>
    <cellStyle name="Input 2 6 3 2 3" xfId="12359"/>
    <cellStyle name="Input 2 6 3 3" xfId="12360"/>
    <cellStyle name="Input 2 6 3 3 2" xfId="12361"/>
    <cellStyle name="Input 2 6 3 3 3" xfId="12362"/>
    <cellStyle name="Input 2 6 3 4" xfId="12363"/>
    <cellStyle name="Input 2 6 3 4 2" xfId="12364"/>
    <cellStyle name="Input 2 6 3 4 3" xfId="12365"/>
    <cellStyle name="Input 2 6 3 5" xfId="12366"/>
    <cellStyle name="Input 2 6 3 5 2" xfId="12367"/>
    <cellStyle name="Input 2 6 3 5 3" xfId="12368"/>
    <cellStyle name="Input 2 6 3 6" xfId="12369"/>
    <cellStyle name="Input 2 6 3 6 2" xfId="12370"/>
    <cellStyle name="Input 2 6 3 6 3" xfId="12371"/>
    <cellStyle name="Input 2 6 3 7" xfId="12372"/>
    <cellStyle name="Input 2 6 3 8" xfId="12373"/>
    <cellStyle name="Input 2 6 3 9" xfId="12374"/>
    <cellStyle name="Input 2 6 4" xfId="12375"/>
    <cellStyle name="Input 2 6 4 2" xfId="12376"/>
    <cellStyle name="Input 2 6 4 2 2" xfId="12377"/>
    <cellStyle name="Input 2 6 4 2 3" xfId="12378"/>
    <cellStyle name="Input 2 6 4 3" xfId="12379"/>
    <cellStyle name="Input 2 6 4 3 2" xfId="12380"/>
    <cellStyle name="Input 2 6 4 3 3" xfId="12381"/>
    <cellStyle name="Input 2 6 4 4" xfId="12382"/>
    <cellStyle name="Input 2 6 4 4 2" xfId="12383"/>
    <cellStyle name="Input 2 6 4 4 3" xfId="12384"/>
    <cellStyle name="Input 2 6 4 5" xfId="12385"/>
    <cellStyle name="Input 2 6 4 5 2" xfId="12386"/>
    <cellStyle name="Input 2 6 4 5 3" xfId="12387"/>
    <cellStyle name="Input 2 6 4 6" xfId="12388"/>
    <cellStyle name="Input 2 6 4 6 2" xfId="12389"/>
    <cellStyle name="Input 2 6 4 6 3" xfId="12390"/>
    <cellStyle name="Input 2 6 4 7" xfId="12391"/>
    <cellStyle name="Input 2 6 4 8" xfId="12392"/>
    <cellStyle name="Input 2 6 4 9" xfId="12393"/>
    <cellStyle name="Input 2 6 5" xfId="12394"/>
    <cellStyle name="Input 2 6 5 2" xfId="12395"/>
    <cellStyle name="Input 2 6 5 2 2" xfId="12396"/>
    <cellStyle name="Input 2 6 5 2 3" xfId="12397"/>
    <cellStyle name="Input 2 6 5 3" xfId="12398"/>
    <cellStyle name="Input 2 6 5 3 2" xfId="12399"/>
    <cellStyle name="Input 2 6 5 3 3" xfId="12400"/>
    <cellStyle name="Input 2 6 5 4" xfId="12401"/>
    <cellStyle name="Input 2 6 5 4 2" xfId="12402"/>
    <cellStyle name="Input 2 6 5 4 3" xfId="12403"/>
    <cellStyle name="Input 2 6 5 5" xfId="12404"/>
    <cellStyle name="Input 2 6 5 5 2" xfId="12405"/>
    <cellStyle name="Input 2 6 5 5 3" xfId="12406"/>
    <cellStyle name="Input 2 6 5 6" xfId="12407"/>
    <cellStyle name="Input 2 6 5 6 2" xfId="12408"/>
    <cellStyle name="Input 2 6 5 6 3" xfId="12409"/>
    <cellStyle name="Input 2 6 5 7" xfId="12410"/>
    <cellStyle name="Input 2 6 5 8" xfId="12411"/>
    <cellStyle name="Input 2 6 5 9" xfId="12412"/>
    <cellStyle name="Input 2 6 6" xfId="12413"/>
    <cellStyle name="Input 2 6 6 2" xfId="12414"/>
    <cellStyle name="Input 2 6 6 2 2" xfId="12415"/>
    <cellStyle name="Input 2 6 6 2 3" xfId="12416"/>
    <cellStyle name="Input 2 6 6 3" xfId="12417"/>
    <cellStyle name="Input 2 6 6 3 2" xfId="12418"/>
    <cellStyle name="Input 2 6 6 3 3" xfId="12419"/>
    <cellStyle name="Input 2 6 6 4" xfId="12420"/>
    <cellStyle name="Input 2 6 6 4 2" xfId="12421"/>
    <cellStyle name="Input 2 6 6 4 3" xfId="12422"/>
    <cellStyle name="Input 2 6 6 5" xfId="12423"/>
    <cellStyle name="Input 2 6 6 5 2" xfId="12424"/>
    <cellStyle name="Input 2 6 6 5 3" xfId="12425"/>
    <cellStyle name="Input 2 6 6 6" xfId="12426"/>
    <cellStyle name="Input 2 6 6 6 2" xfId="12427"/>
    <cellStyle name="Input 2 6 6 6 3" xfId="12428"/>
    <cellStyle name="Input 2 6 6 7" xfId="12429"/>
    <cellStyle name="Input 2 6 6 8" xfId="12430"/>
    <cellStyle name="Input 2 6 6 9" xfId="12431"/>
    <cellStyle name="Input 2 6 7" xfId="12432"/>
    <cellStyle name="Input 2 6 7 2" xfId="12433"/>
    <cellStyle name="Input 2 6 7 2 2" xfId="12434"/>
    <cellStyle name="Input 2 6 7 2 3" xfId="12435"/>
    <cellStyle name="Input 2 6 7 3" xfId="12436"/>
    <cellStyle name="Input 2 6 7 3 2" xfId="12437"/>
    <cellStyle name="Input 2 6 7 3 3" xfId="12438"/>
    <cellStyle name="Input 2 6 7 4" xfId="12439"/>
    <cellStyle name="Input 2 6 7 4 2" xfId="12440"/>
    <cellStyle name="Input 2 6 7 4 3" xfId="12441"/>
    <cellStyle name="Input 2 6 7 5" xfId="12442"/>
    <cellStyle name="Input 2 6 7 5 2" xfId="12443"/>
    <cellStyle name="Input 2 6 7 5 3" xfId="12444"/>
    <cellStyle name="Input 2 6 7 6" xfId="12445"/>
    <cellStyle name="Input 2 6 7 6 2" xfId="12446"/>
    <cellStyle name="Input 2 6 7 6 3" xfId="12447"/>
    <cellStyle name="Input 2 6 7 7" xfId="12448"/>
    <cellStyle name="Input 2 6 7 8" xfId="12449"/>
    <cellStyle name="Input 2 6 7 9" xfId="12450"/>
    <cellStyle name="Input 2 6 8" xfId="12451"/>
    <cellStyle name="Input 2 6 8 2" xfId="12452"/>
    <cellStyle name="Input 2 6 8 2 2" xfId="12453"/>
    <cellStyle name="Input 2 6 8 2 3" xfId="12454"/>
    <cellStyle name="Input 2 6 8 3" xfId="12455"/>
    <cellStyle name="Input 2 6 8 3 2" xfId="12456"/>
    <cellStyle name="Input 2 6 8 3 3" xfId="12457"/>
    <cellStyle name="Input 2 6 8 4" xfId="12458"/>
    <cellStyle name="Input 2 6 8 4 2" xfId="12459"/>
    <cellStyle name="Input 2 6 8 4 3" xfId="12460"/>
    <cellStyle name="Input 2 6 8 5" xfId="12461"/>
    <cellStyle name="Input 2 6 8 5 2" xfId="12462"/>
    <cellStyle name="Input 2 6 8 5 3" xfId="12463"/>
    <cellStyle name="Input 2 6 8 6" xfId="12464"/>
    <cellStyle name="Input 2 6 8 6 2" xfId="12465"/>
    <cellStyle name="Input 2 6 8 6 3" xfId="12466"/>
    <cellStyle name="Input 2 6 8 7" xfId="12467"/>
    <cellStyle name="Input 2 6 8 8" xfId="12468"/>
    <cellStyle name="Input 2 6 8 9" xfId="12469"/>
    <cellStyle name="Input 2 6 9" xfId="12470"/>
    <cellStyle name="Input 2 6 9 2" xfId="12471"/>
    <cellStyle name="Input 2 6 9 2 2" xfId="12472"/>
    <cellStyle name="Input 2 6 9 2 3" xfId="12473"/>
    <cellStyle name="Input 2 6 9 3" xfId="12474"/>
    <cellStyle name="Input 2 6 9 3 2" xfId="12475"/>
    <cellStyle name="Input 2 6 9 3 3" xfId="12476"/>
    <cellStyle name="Input 2 6 9 4" xfId="12477"/>
    <cellStyle name="Input 2 6 9 4 2" xfId="12478"/>
    <cellStyle name="Input 2 6 9 4 3" xfId="12479"/>
    <cellStyle name="Input 2 6 9 5" xfId="12480"/>
    <cellStyle name="Input 2 6 9 5 2" xfId="12481"/>
    <cellStyle name="Input 2 6 9 5 3" xfId="12482"/>
    <cellStyle name="Input 2 6 9 6" xfId="12483"/>
    <cellStyle name="Input 2 6 9 6 2" xfId="12484"/>
    <cellStyle name="Input 2 6 9 6 3" xfId="12485"/>
    <cellStyle name="Input 2 6 9 7" xfId="12486"/>
    <cellStyle name="Input 2 6 9 8" xfId="12487"/>
    <cellStyle name="Input 2 7" xfId="12488"/>
    <cellStyle name="Input 2 7 10" xfId="12489"/>
    <cellStyle name="Input 2 7 11" xfId="12490"/>
    <cellStyle name="Input 2 7 2" xfId="12491"/>
    <cellStyle name="Input 2 7 2 2" xfId="12492"/>
    <cellStyle name="Input 2 7 2 3" xfId="12493"/>
    <cellStyle name="Input 2 7 2 4" xfId="12494"/>
    <cellStyle name="Input 2 7 3" xfId="12495"/>
    <cellStyle name="Input 2 7 3 2" xfId="12496"/>
    <cellStyle name="Input 2 7 3 3" xfId="12497"/>
    <cellStyle name="Input 2 7 3 4" xfId="12498"/>
    <cellStyle name="Input 2 7 4" xfId="12499"/>
    <cellStyle name="Input 2 7 4 2" xfId="12500"/>
    <cellStyle name="Input 2 7 4 3" xfId="12501"/>
    <cellStyle name="Input 2 7 4 4" xfId="12502"/>
    <cellStyle name="Input 2 7 5" xfId="12503"/>
    <cellStyle name="Input 2 7 5 2" xfId="12504"/>
    <cellStyle name="Input 2 7 5 3" xfId="12505"/>
    <cellStyle name="Input 2 7 5 4" xfId="12506"/>
    <cellStyle name="Input 2 7 6" xfId="12507"/>
    <cellStyle name="Input 2 7 6 2" xfId="12508"/>
    <cellStyle name="Input 2 7 6 3" xfId="12509"/>
    <cellStyle name="Input 2 7 6 4" xfId="12510"/>
    <cellStyle name="Input 2 7 7" xfId="12511"/>
    <cellStyle name="Input 2 7 8" xfId="12512"/>
    <cellStyle name="Input 2 7 9" xfId="12513"/>
    <cellStyle name="Input 2 8" xfId="12514"/>
    <cellStyle name="Input 2 8 10" xfId="12515"/>
    <cellStyle name="Input 2 8 2" xfId="12516"/>
    <cellStyle name="Input 2 8 2 2" xfId="12517"/>
    <cellStyle name="Input 2 8 2 3" xfId="12518"/>
    <cellStyle name="Input 2 8 2 4" xfId="12519"/>
    <cellStyle name="Input 2 8 3" xfId="12520"/>
    <cellStyle name="Input 2 8 3 2" xfId="12521"/>
    <cellStyle name="Input 2 8 3 3" xfId="12522"/>
    <cellStyle name="Input 2 8 3 4" xfId="12523"/>
    <cellStyle name="Input 2 8 4" xfId="12524"/>
    <cellStyle name="Input 2 8 4 2" xfId="12525"/>
    <cellStyle name="Input 2 8 4 3" xfId="12526"/>
    <cellStyle name="Input 2 8 4 4" xfId="12527"/>
    <cellStyle name="Input 2 8 5" xfId="12528"/>
    <cellStyle name="Input 2 8 5 2" xfId="12529"/>
    <cellStyle name="Input 2 8 5 3" xfId="12530"/>
    <cellStyle name="Input 2 8 5 4" xfId="12531"/>
    <cellStyle name="Input 2 8 6" xfId="12532"/>
    <cellStyle name="Input 2 8 6 2" xfId="12533"/>
    <cellStyle name="Input 2 8 6 3" xfId="12534"/>
    <cellStyle name="Input 2 8 6 4" xfId="12535"/>
    <cellStyle name="Input 2 8 7" xfId="12536"/>
    <cellStyle name="Input 2 8 8" xfId="12537"/>
    <cellStyle name="Input 2 8 9" xfId="12538"/>
    <cellStyle name="Input 2 9" xfId="12539"/>
    <cellStyle name="Input 2 9 2" xfId="12540"/>
    <cellStyle name="Input 2 9 2 2" xfId="12541"/>
    <cellStyle name="Input 2 9 2 3" xfId="12542"/>
    <cellStyle name="Input 2 9 3" xfId="12543"/>
    <cellStyle name="Input 2 9 3 2" xfId="12544"/>
    <cellStyle name="Input 2 9 3 3" xfId="12545"/>
    <cellStyle name="Input 2 9 4" xfId="12546"/>
    <cellStyle name="Input 2 9 4 2" xfId="12547"/>
    <cellStyle name="Input 2 9 4 3" xfId="12548"/>
    <cellStyle name="Input 2 9 5" xfId="12549"/>
    <cellStyle name="Input 2 9 5 2" xfId="12550"/>
    <cellStyle name="Input 2 9 5 3" xfId="12551"/>
    <cellStyle name="Input 2 9 6" xfId="12552"/>
    <cellStyle name="Input 2 9 6 2" xfId="12553"/>
    <cellStyle name="Input 2 9 6 3" xfId="12554"/>
    <cellStyle name="Input 2 9 7" xfId="12555"/>
    <cellStyle name="Input 2 9 8" xfId="12556"/>
    <cellStyle name="Input 2 9 9" xfId="12557"/>
    <cellStyle name="Input 3" xfId="12558"/>
    <cellStyle name="Input|Date" xfId="50806"/>
    <cellStyle name="Input1" xfId="12559"/>
    <cellStyle name="Input1 2" xfId="12560"/>
    <cellStyle name="Input1 3" xfId="12561"/>
    <cellStyle name="Input1 4" xfId="12562"/>
    <cellStyle name="Input1 5" xfId="12563"/>
    <cellStyle name="Input1%" xfId="12564"/>
    <cellStyle name="Input1_ICRC Electricity model 1-1  (1 Feb 2003) " xfId="12565"/>
    <cellStyle name="Input1default" xfId="12566"/>
    <cellStyle name="Input1default%" xfId="12567"/>
    <cellStyle name="Input2" xfId="12568"/>
    <cellStyle name="Input2 2" xfId="12569"/>
    <cellStyle name="Input3" xfId="12570"/>
    <cellStyle name="Input3 2" xfId="12571"/>
    <cellStyle name="Input3 3" xfId="12572"/>
    <cellStyle name="Input3 4" xfId="12573"/>
    <cellStyle name="Input3 5" xfId="12574"/>
    <cellStyle name="InputCell" xfId="12575"/>
    <cellStyle name="key result" xfId="12576"/>
    <cellStyle name="Lines" xfId="12577"/>
    <cellStyle name="Linked Cell 2" xfId="12578"/>
    <cellStyle name="Local import" xfId="12579"/>
    <cellStyle name="Local import %" xfId="12580"/>
    <cellStyle name="Mine" xfId="12581"/>
    <cellStyle name="Model Name" xfId="12582"/>
    <cellStyle name="Neutral 2" xfId="12583"/>
    <cellStyle name="NonInputCell" xfId="12584"/>
    <cellStyle name="Normal" xfId="0" builtinId="0"/>
    <cellStyle name="Normal - Style1" xfId="12585"/>
    <cellStyle name="Normal 10" xfId="12586"/>
    <cellStyle name="Normal 11" xfId="12587"/>
    <cellStyle name="Normal 114" xfId="12588"/>
    <cellStyle name="Normal 12" xfId="12589"/>
    <cellStyle name="Normal 13" xfId="12590"/>
    <cellStyle name="Normal 13 2" xfId="9"/>
    <cellStyle name="Normal 13_29(d) - Gas extensions -tariffs" xfId="12591"/>
    <cellStyle name="Normal 14" xfId="12592"/>
    <cellStyle name="Normal 14 2" xfId="12593"/>
    <cellStyle name="Normal 143" xfId="12594"/>
    <cellStyle name="Normal 144" xfId="12595"/>
    <cellStyle name="Normal 147" xfId="12596"/>
    <cellStyle name="Normal 148" xfId="12597"/>
    <cellStyle name="Normal 149" xfId="12598"/>
    <cellStyle name="Normal 15" xfId="12599"/>
    <cellStyle name="Normal 150" xfId="12600"/>
    <cellStyle name="Normal 151" xfId="12601"/>
    <cellStyle name="Normal 152" xfId="12602"/>
    <cellStyle name="Normal 153" xfId="12603"/>
    <cellStyle name="Normal 154" xfId="12604"/>
    <cellStyle name="Normal 155" xfId="12605"/>
    <cellStyle name="Normal 156" xfId="12606"/>
    <cellStyle name="Normal 16" xfId="12607"/>
    <cellStyle name="Normal 161" xfId="12608"/>
    <cellStyle name="Normal 162" xfId="12609"/>
    <cellStyle name="Normal 163" xfId="12610"/>
    <cellStyle name="Normal 164" xfId="12611"/>
    <cellStyle name="Normal 169" xfId="12612"/>
    <cellStyle name="Normal 17" xfId="12613"/>
    <cellStyle name="Normal 170" xfId="12614"/>
    <cellStyle name="Normal 171" xfId="12615"/>
    <cellStyle name="Normal 172" xfId="12616"/>
    <cellStyle name="Normal 177" xfId="12617"/>
    <cellStyle name="Normal 178" xfId="12618"/>
    <cellStyle name="Normal 179" xfId="12619"/>
    <cellStyle name="Normal 18" xfId="12620"/>
    <cellStyle name="Normal 180" xfId="12621"/>
    <cellStyle name="Normal 181" xfId="12622"/>
    <cellStyle name="Normal 182" xfId="12623"/>
    <cellStyle name="Normal 183" xfId="12624"/>
    <cellStyle name="Normal 184" xfId="12625"/>
    <cellStyle name="Normal 185" xfId="12626"/>
    <cellStyle name="Normal 186" xfId="12627"/>
    <cellStyle name="Normal 187" xfId="12628"/>
    <cellStyle name="Normal 188" xfId="12629"/>
    <cellStyle name="Normal 189" xfId="12630"/>
    <cellStyle name="Normal 19" xfId="50804"/>
    <cellStyle name="Normal 190" xfId="12631"/>
    <cellStyle name="Normal 192" xfId="12632"/>
    <cellStyle name="Normal 193" xfId="12633"/>
    <cellStyle name="Normal 196" xfId="12634"/>
    <cellStyle name="Normal 197" xfId="12635"/>
    <cellStyle name="Normal 198" xfId="12636"/>
    <cellStyle name="Normal 199" xfId="12637"/>
    <cellStyle name="Normal 2" xfId="7"/>
    <cellStyle name="Normal 2 2" xfId="12638"/>
    <cellStyle name="Normal 2 2 2" xfId="12639"/>
    <cellStyle name="Normal 2 2 2 2" xfId="12640"/>
    <cellStyle name="Normal 2 2 3" xfId="12641"/>
    <cellStyle name="Normal 2 3" xfId="12642"/>
    <cellStyle name="Normal 2 3 2" xfId="12643"/>
    <cellStyle name="Normal 2 3_29(d) - Gas extensions -tariffs" xfId="12644"/>
    <cellStyle name="Normal 2 4" xfId="12645"/>
    <cellStyle name="Normal 2 5" xfId="12646"/>
    <cellStyle name="Normal 2_29(d) - Gas extensions -tariffs" xfId="12647"/>
    <cellStyle name="Normal 20" xfId="12648"/>
    <cellStyle name="Normal 200" xfId="12649"/>
    <cellStyle name="Normal 201" xfId="12650"/>
    <cellStyle name="Normal 202" xfId="12651"/>
    <cellStyle name="Normal 203" xfId="12652"/>
    <cellStyle name="Normal 204" xfId="12653"/>
    <cellStyle name="Normal 205" xfId="12654"/>
    <cellStyle name="Normal 207" xfId="12655"/>
    <cellStyle name="Normal 208" xfId="12656"/>
    <cellStyle name="Normal 209" xfId="12657"/>
    <cellStyle name="Normal 21" xfId="50808"/>
    <cellStyle name="Normal 210" xfId="12658"/>
    <cellStyle name="Normal 211" xfId="12659"/>
    <cellStyle name="Normal 212" xfId="12660"/>
    <cellStyle name="Normal 213" xfId="12661"/>
    <cellStyle name="Normal 214" xfId="12662"/>
    <cellStyle name="Normal 215" xfId="12663"/>
    <cellStyle name="Normal 216" xfId="12664"/>
    <cellStyle name="Normal 22" xfId="50812"/>
    <cellStyle name="Normal 23" xfId="50813"/>
    <cellStyle name="Normal 24" xfId="50814"/>
    <cellStyle name="Normal 3" xfId="12665"/>
    <cellStyle name="Normal 3 2" xfId="12666"/>
    <cellStyle name="Normal 3 3" xfId="12667"/>
    <cellStyle name="Normal 3 3 2" xfId="50779"/>
    <cellStyle name="Normal 3 4" xfId="12668"/>
    <cellStyle name="Normal 3 5" xfId="12669"/>
    <cellStyle name="Normal 3_29(d) - Gas extensions -tariffs" xfId="12670"/>
    <cellStyle name="Normal 37" xfId="12671"/>
    <cellStyle name="Normal 38" xfId="12672"/>
    <cellStyle name="Normal 38 2" xfId="12673"/>
    <cellStyle name="Normal 38_29(d) - Gas extensions -tariffs" xfId="12674"/>
    <cellStyle name="Normal 39" xfId="12675"/>
    <cellStyle name="Normal 4" xfId="12676"/>
    <cellStyle name="Normal 4 2" xfId="12677"/>
    <cellStyle name="Normal 4 2 2" xfId="12678"/>
    <cellStyle name="Normal 4 3" xfId="12679"/>
    <cellStyle name="Normal 4 3 2" xfId="12680"/>
    <cellStyle name="Normal 4 4" xfId="12681"/>
    <cellStyle name="Normal 4 5" xfId="50809"/>
    <cellStyle name="Normal 4_29(d) - Gas extensions -tariffs" xfId="12682"/>
    <cellStyle name="Normal 40" xfId="12683"/>
    <cellStyle name="Normal 40 2" xfId="12684"/>
    <cellStyle name="Normal 40_29(d) - Gas extensions -tariffs" xfId="12685"/>
    <cellStyle name="Normal 5" xfId="12686"/>
    <cellStyle name="Normal 5 2" xfId="12687"/>
    <cellStyle name="Normal 6" xfId="12688"/>
    <cellStyle name="Normal 6 2" xfId="12689"/>
    <cellStyle name="Normal 7" xfId="12690"/>
    <cellStyle name="Normal 7 2" xfId="12691"/>
    <cellStyle name="Normal 7 2 2" xfId="12692"/>
    <cellStyle name="Normal 8" xfId="10"/>
    <cellStyle name="Normal 8 2" xfId="12693"/>
    <cellStyle name="Normal 9" xfId="12694"/>
    <cellStyle name="Normal_AER11 4935  VIC gas access arrangement review 2012 - RIN  - AER regulatory information instrument - - APA GasNet draft RIN" xfId="50807"/>
    <cellStyle name="Note 2" xfId="12695"/>
    <cellStyle name="Note 2 10" xfId="12696"/>
    <cellStyle name="Note 2 10 10" xfId="12697"/>
    <cellStyle name="Note 2 10 2" xfId="12698"/>
    <cellStyle name="Note 2 10 2 2" xfId="12699"/>
    <cellStyle name="Note 2 10 2 3" xfId="12700"/>
    <cellStyle name="Note 2 10 2 4" xfId="12701"/>
    <cellStyle name="Note 2 10 3" xfId="12702"/>
    <cellStyle name="Note 2 10 3 2" xfId="12703"/>
    <cellStyle name="Note 2 10 3 3" xfId="12704"/>
    <cellStyle name="Note 2 10 3 4" xfId="12705"/>
    <cellStyle name="Note 2 10 4" xfId="12706"/>
    <cellStyle name="Note 2 10 4 2" xfId="12707"/>
    <cellStyle name="Note 2 10 4 3" xfId="12708"/>
    <cellStyle name="Note 2 10 4 4" xfId="12709"/>
    <cellStyle name="Note 2 10 5" xfId="12710"/>
    <cellStyle name="Note 2 10 5 2" xfId="12711"/>
    <cellStyle name="Note 2 10 5 3" xfId="12712"/>
    <cellStyle name="Note 2 10 5 4" xfId="12713"/>
    <cellStyle name="Note 2 10 6" xfId="12714"/>
    <cellStyle name="Note 2 10 6 2" xfId="12715"/>
    <cellStyle name="Note 2 10 6 3" xfId="12716"/>
    <cellStyle name="Note 2 10 6 4" xfId="12717"/>
    <cellStyle name="Note 2 10 7" xfId="12718"/>
    <cellStyle name="Note 2 10 8" xfId="12719"/>
    <cellStyle name="Note 2 10 9" xfId="12720"/>
    <cellStyle name="Note 2 11" xfId="12721"/>
    <cellStyle name="Note 2 11 2" xfId="12722"/>
    <cellStyle name="Note 2 11 2 2" xfId="12723"/>
    <cellStyle name="Note 2 11 2 3" xfId="12724"/>
    <cellStyle name="Note 2 11 3" xfId="12725"/>
    <cellStyle name="Note 2 11 3 2" xfId="12726"/>
    <cellStyle name="Note 2 11 3 3" xfId="12727"/>
    <cellStyle name="Note 2 11 4" xfId="12728"/>
    <cellStyle name="Note 2 11 4 2" xfId="12729"/>
    <cellStyle name="Note 2 11 4 3" xfId="12730"/>
    <cellStyle name="Note 2 11 5" xfId="12731"/>
    <cellStyle name="Note 2 11 5 2" xfId="12732"/>
    <cellStyle name="Note 2 11 5 3" xfId="12733"/>
    <cellStyle name="Note 2 11 6" xfId="12734"/>
    <cellStyle name="Note 2 11 6 2" xfId="12735"/>
    <cellStyle name="Note 2 11 6 3" xfId="12736"/>
    <cellStyle name="Note 2 11 7" xfId="12737"/>
    <cellStyle name="Note 2 11 8" xfId="12738"/>
    <cellStyle name="Note 2 11 9" xfId="12739"/>
    <cellStyle name="Note 2 12" xfId="12740"/>
    <cellStyle name="Note 2 12 2" xfId="12741"/>
    <cellStyle name="Note 2 12 2 2" xfId="12742"/>
    <cellStyle name="Note 2 12 2 3" xfId="12743"/>
    <cellStyle name="Note 2 12 3" xfId="12744"/>
    <cellStyle name="Note 2 12 3 2" xfId="12745"/>
    <cellStyle name="Note 2 12 3 3" xfId="12746"/>
    <cellStyle name="Note 2 12 4" xfId="12747"/>
    <cellStyle name="Note 2 12 4 2" xfId="12748"/>
    <cellStyle name="Note 2 12 4 3" xfId="12749"/>
    <cellStyle name="Note 2 12 5" xfId="12750"/>
    <cellStyle name="Note 2 12 5 2" xfId="12751"/>
    <cellStyle name="Note 2 12 5 3" xfId="12752"/>
    <cellStyle name="Note 2 12 6" xfId="12753"/>
    <cellStyle name="Note 2 12 6 2" xfId="12754"/>
    <cellStyle name="Note 2 12 6 3" xfId="12755"/>
    <cellStyle name="Note 2 12 7" xfId="12756"/>
    <cellStyle name="Note 2 12 8" xfId="12757"/>
    <cellStyle name="Note 2 12 9" xfId="12758"/>
    <cellStyle name="Note 2 13" xfId="12759"/>
    <cellStyle name="Note 2 13 2" xfId="12760"/>
    <cellStyle name="Note 2 13 2 2" xfId="12761"/>
    <cellStyle name="Note 2 13 2 3" xfId="12762"/>
    <cellStyle name="Note 2 13 3" xfId="12763"/>
    <cellStyle name="Note 2 13 3 2" xfId="12764"/>
    <cellStyle name="Note 2 13 3 3" xfId="12765"/>
    <cellStyle name="Note 2 13 4" xfId="12766"/>
    <cellStyle name="Note 2 13 4 2" xfId="12767"/>
    <cellStyle name="Note 2 13 4 3" xfId="12768"/>
    <cellStyle name="Note 2 13 5" xfId="12769"/>
    <cellStyle name="Note 2 13 5 2" xfId="12770"/>
    <cellStyle name="Note 2 13 5 3" xfId="12771"/>
    <cellStyle name="Note 2 13 6" xfId="12772"/>
    <cellStyle name="Note 2 13 6 2" xfId="12773"/>
    <cellStyle name="Note 2 13 6 3" xfId="12774"/>
    <cellStyle name="Note 2 13 7" xfId="12775"/>
    <cellStyle name="Note 2 13 8" xfId="12776"/>
    <cellStyle name="Note 2 13 9" xfId="12777"/>
    <cellStyle name="Note 2 14" xfId="12778"/>
    <cellStyle name="Note 2 14 2" xfId="12779"/>
    <cellStyle name="Note 2 14 2 2" xfId="12780"/>
    <cellStyle name="Note 2 14 2 3" xfId="12781"/>
    <cellStyle name="Note 2 14 3" xfId="12782"/>
    <cellStyle name="Note 2 14 3 2" xfId="12783"/>
    <cellStyle name="Note 2 14 3 3" xfId="12784"/>
    <cellStyle name="Note 2 14 4" xfId="12785"/>
    <cellStyle name="Note 2 14 4 2" xfId="12786"/>
    <cellStyle name="Note 2 14 4 3" xfId="12787"/>
    <cellStyle name="Note 2 14 5" xfId="12788"/>
    <cellStyle name="Note 2 14 5 2" xfId="12789"/>
    <cellStyle name="Note 2 14 5 3" xfId="12790"/>
    <cellStyle name="Note 2 14 6" xfId="12791"/>
    <cellStyle name="Note 2 14 6 2" xfId="12792"/>
    <cellStyle name="Note 2 14 6 3" xfId="12793"/>
    <cellStyle name="Note 2 14 7" xfId="12794"/>
    <cellStyle name="Note 2 14 8" xfId="12795"/>
    <cellStyle name="Note 2 14 9" xfId="12796"/>
    <cellStyle name="Note 2 15" xfId="12797"/>
    <cellStyle name="Note 2 15 2" xfId="12798"/>
    <cellStyle name="Note 2 15 2 2" xfId="12799"/>
    <cellStyle name="Note 2 15 2 3" xfId="12800"/>
    <cellStyle name="Note 2 15 3" xfId="12801"/>
    <cellStyle name="Note 2 15 3 2" xfId="12802"/>
    <cellStyle name="Note 2 15 3 3" xfId="12803"/>
    <cellStyle name="Note 2 15 4" xfId="12804"/>
    <cellStyle name="Note 2 15 4 2" xfId="12805"/>
    <cellStyle name="Note 2 15 4 3" xfId="12806"/>
    <cellStyle name="Note 2 15 5" xfId="12807"/>
    <cellStyle name="Note 2 15 5 2" xfId="12808"/>
    <cellStyle name="Note 2 15 5 3" xfId="12809"/>
    <cellStyle name="Note 2 15 6" xfId="12810"/>
    <cellStyle name="Note 2 15 6 2" xfId="12811"/>
    <cellStyle name="Note 2 15 6 3" xfId="12812"/>
    <cellStyle name="Note 2 15 7" xfId="12813"/>
    <cellStyle name="Note 2 15 8" xfId="12814"/>
    <cellStyle name="Note 2 15 9" xfId="12815"/>
    <cellStyle name="Note 2 16" xfId="12816"/>
    <cellStyle name="Note 2 16 2" xfId="12817"/>
    <cellStyle name="Note 2 16 2 2" xfId="12818"/>
    <cellStyle name="Note 2 16 2 3" xfId="12819"/>
    <cellStyle name="Note 2 16 3" xfId="12820"/>
    <cellStyle name="Note 2 16 3 2" xfId="12821"/>
    <cellStyle name="Note 2 16 3 3" xfId="12822"/>
    <cellStyle name="Note 2 16 4" xfId="12823"/>
    <cellStyle name="Note 2 16 4 2" xfId="12824"/>
    <cellStyle name="Note 2 16 4 3" xfId="12825"/>
    <cellStyle name="Note 2 16 5" xfId="12826"/>
    <cellStyle name="Note 2 16 5 2" xfId="12827"/>
    <cellStyle name="Note 2 16 5 3" xfId="12828"/>
    <cellStyle name="Note 2 16 6" xfId="12829"/>
    <cellStyle name="Note 2 16 6 2" xfId="12830"/>
    <cellStyle name="Note 2 16 6 3" xfId="12831"/>
    <cellStyle name="Note 2 16 7" xfId="12832"/>
    <cellStyle name="Note 2 16 8" xfId="12833"/>
    <cellStyle name="Note 2 16 9" xfId="12834"/>
    <cellStyle name="Note 2 17" xfId="12835"/>
    <cellStyle name="Note 2 18" xfId="12836"/>
    <cellStyle name="Note 2 19" xfId="12837"/>
    <cellStyle name="Note 2 2" xfId="12838"/>
    <cellStyle name="Note 2 2 10" xfId="12839"/>
    <cellStyle name="Note 2 2 10 2" xfId="12840"/>
    <cellStyle name="Note 2 2 10 2 2" xfId="12841"/>
    <cellStyle name="Note 2 2 10 2 3" xfId="12842"/>
    <cellStyle name="Note 2 2 10 3" xfId="12843"/>
    <cellStyle name="Note 2 2 10 3 2" xfId="12844"/>
    <cellStyle name="Note 2 2 10 3 3" xfId="12845"/>
    <cellStyle name="Note 2 2 10 4" xfId="12846"/>
    <cellStyle name="Note 2 2 10 4 2" xfId="12847"/>
    <cellStyle name="Note 2 2 10 4 3" xfId="12848"/>
    <cellStyle name="Note 2 2 10 5" xfId="12849"/>
    <cellStyle name="Note 2 2 10 5 2" xfId="12850"/>
    <cellStyle name="Note 2 2 10 5 3" xfId="12851"/>
    <cellStyle name="Note 2 2 10 6" xfId="12852"/>
    <cellStyle name="Note 2 2 10 6 2" xfId="12853"/>
    <cellStyle name="Note 2 2 10 6 3" xfId="12854"/>
    <cellStyle name="Note 2 2 10 7" xfId="12855"/>
    <cellStyle name="Note 2 2 10 8" xfId="12856"/>
    <cellStyle name="Note 2 2 10 9" xfId="12857"/>
    <cellStyle name="Note 2 2 11" xfId="12858"/>
    <cellStyle name="Note 2 2 11 2" xfId="12859"/>
    <cellStyle name="Note 2 2 11 2 2" xfId="12860"/>
    <cellStyle name="Note 2 2 11 2 3" xfId="12861"/>
    <cellStyle name="Note 2 2 11 3" xfId="12862"/>
    <cellStyle name="Note 2 2 11 3 2" xfId="12863"/>
    <cellStyle name="Note 2 2 11 3 3" xfId="12864"/>
    <cellStyle name="Note 2 2 11 4" xfId="12865"/>
    <cellStyle name="Note 2 2 11 4 2" xfId="12866"/>
    <cellStyle name="Note 2 2 11 4 3" xfId="12867"/>
    <cellStyle name="Note 2 2 11 5" xfId="12868"/>
    <cellStyle name="Note 2 2 11 5 2" xfId="12869"/>
    <cellStyle name="Note 2 2 11 5 3" xfId="12870"/>
    <cellStyle name="Note 2 2 11 6" xfId="12871"/>
    <cellStyle name="Note 2 2 11 6 2" xfId="12872"/>
    <cellStyle name="Note 2 2 11 6 3" xfId="12873"/>
    <cellStyle name="Note 2 2 11 7" xfId="12874"/>
    <cellStyle name="Note 2 2 11 8" xfId="12875"/>
    <cellStyle name="Note 2 2 11 9" xfId="12876"/>
    <cellStyle name="Note 2 2 12" xfId="12877"/>
    <cellStyle name="Note 2 2 12 2" xfId="12878"/>
    <cellStyle name="Note 2 2 12 2 2" xfId="12879"/>
    <cellStyle name="Note 2 2 12 2 3" xfId="12880"/>
    <cellStyle name="Note 2 2 12 3" xfId="12881"/>
    <cellStyle name="Note 2 2 12 3 2" xfId="12882"/>
    <cellStyle name="Note 2 2 12 3 3" xfId="12883"/>
    <cellStyle name="Note 2 2 12 4" xfId="12884"/>
    <cellStyle name="Note 2 2 12 4 2" xfId="12885"/>
    <cellStyle name="Note 2 2 12 4 3" xfId="12886"/>
    <cellStyle name="Note 2 2 12 5" xfId="12887"/>
    <cellStyle name="Note 2 2 12 5 2" xfId="12888"/>
    <cellStyle name="Note 2 2 12 5 3" xfId="12889"/>
    <cellStyle name="Note 2 2 12 6" xfId="12890"/>
    <cellStyle name="Note 2 2 12 6 2" xfId="12891"/>
    <cellStyle name="Note 2 2 12 6 3" xfId="12892"/>
    <cellStyle name="Note 2 2 12 7" xfId="12893"/>
    <cellStyle name="Note 2 2 12 8" xfId="12894"/>
    <cellStyle name="Note 2 2 12 9" xfId="12895"/>
    <cellStyle name="Note 2 2 13" xfId="12896"/>
    <cellStyle name="Note 2 2 13 2" xfId="12897"/>
    <cellStyle name="Note 2 2 13 2 2" xfId="12898"/>
    <cellStyle name="Note 2 2 13 2 3" xfId="12899"/>
    <cellStyle name="Note 2 2 13 3" xfId="12900"/>
    <cellStyle name="Note 2 2 13 3 2" xfId="12901"/>
    <cellStyle name="Note 2 2 13 3 3" xfId="12902"/>
    <cellStyle name="Note 2 2 13 4" xfId="12903"/>
    <cellStyle name="Note 2 2 13 4 2" xfId="12904"/>
    <cellStyle name="Note 2 2 13 4 3" xfId="12905"/>
    <cellStyle name="Note 2 2 13 5" xfId="12906"/>
    <cellStyle name="Note 2 2 13 5 2" xfId="12907"/>
    <cellStyle name="Note 2 2 13 5 3" xfId="12908"/>
    <cellStyle name="Note 2 2 13 6" xfId="12909"/>
    <cellStyle name="Note 2 2 13 6 2" xfId="12910"/>
    <cellStyle name="Note 2 2 13 6 3" xfId="12911"/>
    <cellStyle name="Note 2 2 13 7" xfId="12912"/>
    <cellStyle name="Note 2 2 13 8" xfId="12913"/>
    <cellStyle name="Note 2 2 13 9" xfId="12914"/>
    <cellStyle name="Note 2 2 14" xfId="12915"/>
    <cellStyle name="Note 2 2 14 2" xfId="12916"/>
    <cellStyle name="Note 2 2 14 2 2" xfId="12917"/>
    <cellStyle name="Note 2 2 14 2 3" xfId="12918"/>
    <cellStyle name="Note 2 2 14 3" xfId="12919"/>
    <cellStyle name="Note 2 2 14 3 2" xfId="12920"/>
    <cellStyle name="Note 2 2 14 3 3" xfId="12921"/>
    <cellStyle name="Note 2 2 14 4" xfId="12922"/>
    <cellStyle name="Note 2 2 14 4 2" xfId="12923"/>
    <cellStyle name="Note 2 2 14 4 3" xfId="12924"/>
    <cellStyle name="Note 2 2 14 5" xfId="12925"/>
    <cellStyle name="Note 2 2 14 5 2" xfId="12926"/>
    <cellStyle name="Note 2 2 14 5 3" xfId="12927"/>
    <cellStyle name="Note 2 2 14 6" xfId="12928"/>
    <cellStyle name="Note 2 2 14 6 2" xfId="12929"/>
    <cellStyle name="Note 2 2 14 6 3" xfId="12930"/>
    <cellStyle name="Note 2 2 14 7" xfId="12931"/>
    <cellStyle name="Note 2 2 14 8" xfId="12932"/>
    <cellStyle name="Note 2 2 14 9" xfId="12933"/>
    <cellStyle name="Note 2 2 15" xfId="12934"/>
    <cellStyle name="Note 2 2 16" xfId="12935"/>
    <cellStyle name="Note 2 2 17" xfId="12936"/>
    <cellStyle name="Note 2 2 18" xfId="12937"/>
    <cellStyle name="Note 2 2 19" xfId="12938"/>
    <cellStyle name="Note 2 2 2" xfId="12939"/>
    <cellStyle name="Note 2 2 2 10" xfId="12940"/>
    <cellStyle name="Note 2 2 2 10 2" xfId="12941"/>
    <cellStyle name="Note 2 2 2 10 2 2" xfId="12942"/>
    <cellStyle name="Note 2 2 2 10 2 3" xfId="12943"/>
    <cellStyle name="Note 2 2 2 10 3" xfId="12944"/>
    <cellStyle name="Note 2 2 2 10 3 2" xfId="12945"/>
    <cellStyle name="Note 2 2 2 10 3 3" xfId="12946"/>
    <cellStyle name="Note 2 2 2 10 4" xfId="12947"/>
    <cellStyle name="Note 2 2 2 10 4 2" xfId="12948"/>
    <cellStyle name="Note 2 2 2 10 4 3" xfId="12949"/>
    <cellStyle name="Note 2 2 2 10 5" xfId="12950"/>
    <cellStyle name="Note 2 2 2 10 5 2" xfId="12951"/>
    <cellStyle name="Note 2 2 2 10 5 3" xfId="12952"/>
    <cellStyle name="Note 2 2 2 10 6" xfId="12953"/>
    <cellStyle name="Note 2 2 2 10 6 2" xfId="12954"/>
    <cellStyle name="Note 2 2 2 10 6 3" xfId="12955"/>
    <cellStyle name="Note 2 2 2 10 7" xfId="12956"/>
    <cellStyle name="Note 2 2 2 10 8" xfId="12957"/>
    <cellStyle name="Note 2 2 2 10 9" xfId="12958"/>
    <cellStyle name="Note 2 2 2 11" xfId="12959"/>
    <cellStyle name="Note 2 2 2 11 2" xfId="12960"/>
    <cellStyle name="Note 2 2 2 11 2 2" xfId="12961"/>
    <cellStyle name="Note 2 2 2 11 2 3" xfId="12962"/>
    <cellStyle name="Note 2 2 2 11 3" xfId="12963"/>
    <cellStyle name="Note 2 2 2 11 3 2" xfId="12964"/>
    <cellStyle name="Note 2 2 2 11 3 3" xfId="12965"/>
    <cellStyle name="Note 2 2 2 11 4" xfId="12966"/>
    <cellStyle name="Note 2 2 2 11 4 2" xfId="12967"/>
    <cellStyle name="Note 2 2 2 11 4 3" xfId="12968"/>
    <cellStyle name="Note 2 2 2 11 5" xfId="12969"/>
    <cellStyle name="Note 2 2 2 11 5 2" xfId="12970"/>
    <cellStyle name="Note 2 2 2 11 5 3" xfId="12971"/>
    <cellStyle name="Note 2 2 2 11 6" xfId="12972"/>
    <cellStyle name="Note 2 2 2 11 6 2" xfId="12973"/>
    <cellStyle name="Note 2 2 2 11 6 3" xfId="12974"/>
    <cellStyle name="Note 2 2 2 11 7" xfId="12975"/>
    <cellStyle name="Note 2 2 2 11 8" xfId="12976"/>
    <cellStyle name="Note 2 2 2 11 9" xfId="12977"/>
    <cellStyle name="Note 2 2 2 12" xfId="12978"/>
    <cellStyle name="Note 2 2 2 12 2" xfId="12979"/>
    <cellStyle name="Note 2 2 2 12 2 2" xfId="12980"/>
    <cellStyle name="Note 2 2 2 12 2 3" xfId="12981"/>
    <cellStyle name="Note 2 2 2 12 3" xfId="12982"/>
    <cellStyle name="Note 2 2 2 12 3 2" xfId="12983"/>
    <cellStyle name="Note 2 2 2 12 3 3" xfId="12984"/>
    <cellStyle name="Note 2 2 2 12 4" xfId="12985"/>
    <cellStyle name="Note 2 2 2 12 4 2" xfId="12986"/>
    <cellStyle name="Note 2 2 2 12 4 3" xfId="12987"/>
    <cellStyle name="Note 2 2 2 12 5" xfId="12988"/>
    <cellStyle name="Note 2 2 2 12 5 2" xfId="12989"/>
    <cellStyle name="Note 2 2 2 12 5 3" xfId="12990"/>
    <cellStyle name="Note 2 2 2 12 6" xfId="12991"/>
    <cellStyle name="Note 2 2 2 12 6 2" xfId="12992"/>
    <cellStyle name="Note 2 2 2 12 6 3" xfId="12993"/>
    <cellStyle name="Note 2 2 2 12 7" xfId="12994"/>
    <cellStyle name="Note 2 2 2 12 8" xfId="12995"/>
    <cellStyle name="Note 2 2 2 12 9" xfId="12996"/>
    <cellStyle name="Note 2 2 2 13" xfId="12997"/>
    <cellStyle name="Note 2 2 2 13 2" xfId="12998"/>
    <cellStyle name="Note 2 2 2 13 2 2" xfId="12999"/>
    <cellStyle name="Note 2 2 2 13 2 3" xfId="13000"/>
    <cellStyle name="Note 2 2 2 13 3" xfId="13001"/>
    <cellStyle name="Note 2 2 2 13 3 2" xfId="13002"/>
    <cellStyle name="Note 2 2 2 13 3 3" xfId="13003"/>
    <cellStyle name="Note 2 2 2 13 4" xfId="13004"/>
    <cellStyle name="Note 2 2 2 13 4 2" xfId="13005"/>
    <cellStyle name="Note 2 2 2 13 4 3" xfId="13006"/>
    <cellStyle name="Note 2 2 2 13 5" xfId="13007"/>
    <cellStyle name="Note 2 2 2 13 5 2" xfId="13008"/>
    <cellStyle name="Note 2 2 2 13 5 3" xfId="13009"/>
    <cellStyle name="Note 2 2 2 13 6" xfId="13010"/>
    <cellStyle name="Note 2 2 2 13 6 2" xfId="13011"/>
    <cellStyle name="Note 2 2 2 13 6 3" xfId="13012"/>
    <cellStyle name="Note 2 2 2 13 7" xfId="13013"/>
    <cellStyle name="Note 2 2 2 13 8" xfId="13014"/>
    <cellStyle name="Note 2 2 2 13 9" xfId="13015"/>
    <cellStyle name="Note 2 2 2 14" xfId="13016"/>
    <cellStyle name="Note 2 2 2 15" xfId="13017"/>
    <cellStyle name="Note 2 2 2 16" xfId="13018"/>
    <cellStyle name="Note 2 2 2 17" xfId="13019"/>
    <cellStyle name="Note 2 2 2 18" xfId="13020"/>
    <cellStyle name="Note 2 2 2 19" xfId="13021"/>
    <cellStyle name="Note 2 2 2 2" xfId="13022"/>
    <cellStyle name="Note 2 2 2 2 10" xfId="13023"/>
    <cellStyle name="Note 2 2 2 2 10 2" xfId="13024"/>
    <cellStyle name="Note 2 2 2 2 10 2 2" xfId="13025"/>
    <cellStyle name="Note 2 2 2 2 10 2 3" xfId="13026"/>
    <cellStyle name="Note 2 2 2 2 10 3" xfId="13027"/>
    <cellStyle name="Note 2 2 2 2 10 3 2" xfId="13028"/>
    <cellStyle name="Note 2 2 2 2 10 3 3" xfId="13029"/>
    <cellStyle name="Note 2 2 2 2 10 4" xfId="13030"/>
    <cellStyle name="Note 2 2 2 2 10 4 2" xfId="13031"/>
    <cellStyle name="Note 2 2 2 2 10 4 3" xfId="13032"/>
    <cellStyle name="Note 2 2 2 2 10 5" xfId="13033"/>
    <cellStyle name="Note 2 2 2 2 10 5 2" xfId="13034"/>
    <cellStyle name="Note 2 2 2 2 10 5 3" xfId="13035"/>
    <cellStyle name="Note 2 2 2 2 10 6" xfId="13036"/>
    <cellStyle name="Note 2 2 2 2 10 6 2" xfId="13037"/>
    <cellStyle name="Note 2 2 2 2 10 6 3" xfId="13038"/>
    <cellStyle name="Note 2 2 2 2 10 7" xfId="13039"/>
    <cellStyle name="Note 2 2 2 2 10 8" xfId="13040"/>
    <cellStyle name="Note 2 2 2 2 11" xfId="13041"/>
    <cellStyle name="Note 2 2 2 2 11 2" xfId="13042"/>
    <cellStyle name="Note 2 2 2 2 11 2 2" xfId="13043"/>
    <cellStyle name="Note 2 2 2 2 11 2 3" xfId="13044"/>
    <cellStyle name="Note 2 2 2 2 11 3" xfId="13045"/>
    <cellStyle name="Note 2 2 2 2 11 3 2" xfId="13046"/>
    <cellStyle name="Note 2 2 2 2 11 3 3" xfId="13047"/>
    <cellStyle name="Note 2 2 2 2 11 4" xfId="13048"/>
    <cellStyle name="Note 2 2 2 2 11 4 2" xfId="13049"/>
    <cellStyle name="Note 2 2 2 2 11 4 3" xfId="13050"/>
    <cellStyle name="Note 2 2 2 2 11 5" xfId="13051"/>
    <cellStyle name="Note 2 2 2 2 11 5 2" xfId="13052"/>
    <cellStyle name="Note 2 2 2 2 11 5 3" xfId="13053"/>
    <cellStyle name="Note 2 2 2 2 11 6" xfId="13054"/>
    <cellStyle name="Note 2 2 2 2 11 6 2" xfId="13055"/>
    <cellStyle name="Note 2 2 2 2 11 6 3" xfId="13056"/>
    <cellStyle name="Note 2 2 2 2 11 7" xfId="13057"/>
    <cellStyle name="Note 2 2 2 2 11 8" xfId="13058"/>
    <cellStyle name="Note 2 2 2 2 12" xfId="13059"/>
    <cellStyle name="Note 2 2 2 2 12 2" xfId="13060"/>
    <cellStyle name="Note 2 2 2 2 12 2 2" xfId="13061"/>
    <cellStyle name="Note 2 2 2 2 12 2 3" xfId="13062"/>
    <cellStyle name="Note 2 2 2 2 12 3" xfId="13063"/>
    <cellStyle name="Note 2 2 2 2 12 3 2" xfId="13064"/>
    <cellStyle name="Note 2 2 2 2 12 3 3" xfId="13065"/>
    <cellStyle name="Note 2 2 2 2 12 4" xfId="13066"/>
    <cellStyle name="Note 2 2 2 2 12 4 2" xfId="13067"/>
    <cellStyle name="Note 2 2 2 2 12 4 3" xfId="13068"/>
    <cellStyle name="Note 2 2 2 2 12 5" xfId="13069"/>
    <cellStyle name="Note 2 2 2 2 12 5 2" xfId="13070"/>
    <cellStyle name="Note 2 2 2 2 12 5 3" xfId="13071"/>
    <cellStyle name="Note 2 2 2 2 12 6" xfId="13072"/>
    <cellStyle name="Note 2 2 2 2 12 6 2" xfId="13073"/>
    <cellStyle name="Note 2 2 2 2 12 6 3" xfId="13074"/>
    <cellStyle name="Note 2 2 2 2 12 7" xfId="13075"/>
    <cellStyle name="Note 2 2 2 2 12 8" xfId="13076"/>
    <cellStyle name="Note 2 2 2 2 13" xfId="13077"/>
    <cellStyle name="Note 2 2 2 2 13 2" xfId="13078"/>
    <cellStyle name="Note 2 2 2 2 13 2 2" xfId="13079"/>
    <cellStyle name="Note 2 2 2 2 13 2 3" xfId="13080"/>
    <cellStyle name="Note 2 2 2 2 13 3" xfId="13081"/>
    <cellStyle name="Note 2 2 2 2 13 3 2" xfId="13082"/>
    <cellStyle name="Note 2 2 2 2 13 3 3" xfId="13083"/>
    <cellStyle name="Note 2 2 2 2 13 4" xfId="13084"/>
    <cellStyle name="Note 2 2 2 2 13 4 2" xfId="13085"/>
    <cellStyle name="Note 2 2 2 2 13 4 3" xfId="13086"/>
    <cellStyle name="Note 2 2 2 2 13 5" xfId="13087"/>
    <cellStyle name="Note 2 2 2 2 13 5 2" xfId="13088"/>
    <cellStyle name="Note 2 2 2 2 13 5 3" xfId="13089"/>
    <cellStyle name="Note 2 2 2 2 13 6" xfId="13090"/>
    <cellStyle name="Note 2 2 2 2 13 6 2" xfId="13091"/>
    <cellStyle name="Note 2 2 2 2 13 6 3" xfId="13092"/>
    <cellStyle name="Note 2 2 2 2 13 7" xfId="13093"/>
    <cellStyle name="Note 2 2 2 2 13 8" xfId="13094"/>
    <cellStyle name="Note 2 2 2 2 14" xfId="13095"/>
    <cellStyle name="Note 2 2 2 2 14 2" xfId="13096"/>
    <cellStyle name="Note 2 2 2 2 14 2 2" xfId="13097"/>
    <cellStyle name="Note 2 2 2 2 14 2 3" xfId="13098"/>
    <cellStyle name="Note 2 2 2 2 14 3" xfId="13099"/>
    <cellStyle name="Note 2 2 2 2 14 3 2" xfId="13100"/>
    <cellStyle name="Note 2 2 2 2 14 3 3" xfId="13101"/>
    <cellStyle name="Note 2 2 2 2 14 4" xfId="13102"/>
    <cellStyle name="Note 2 2 2 2 14 4 2" xfId="13103"/>
    <cellStyle name="Note 2 2 2 2 14 4 3" xfId="13104"/>
    <cellStyle name="Note 2 2 2 2 14 5" xfId="13105"/>
    <cellStyle name="Note 2 2 2 2 14 5 2" xfId="13106"/>
    <cellStyle name="Note 2 2 2 2 14 5 3" xfId="13107"/>
    <cellStyle name="Note 2 2 2 2 14 6" xfId="13108"/>
    <cellStyle name="Note 2 2 2 2 14 6 2" xfId="13109"/>
    <cellStyle name="Note 2 2 2 2 14 6 3" xfId="13110"/>
    <cellStyle name="Note 2 2 2 2 14 7" xfId="13111"/>
    <cellStyle name="Note 2 2 2 2 14 8" xfId="13112"/>
    <cellStyle name="Note 2 2 2 2 15" xfId="13113"/>
    <cellStyle name="Note 2 2 2 2 15 2" xfId="13114"/>
    <cellStyle name="Note 2 2 2 2 15 2 2" xfId="13115"/>
    <cellStyle name="Note 2 2 2 2 15 2 3" xfId="13116"/>
    <cellStyle name="Note 2 2 2 2 15 3" xfId="13117"/>
    <cellStyle name="Note 2 2 2 2 15 3 2" xfId="13118"/>
    <cellStyle name="Note 2 2 2 2 15 3 3" xfId="13119"/>
    <cellStyle name="Note 2 2 2 2 15 4" xfId="13120"/>
    <cellStyle name="Note 2 2 2 2 15 4 2" xfId="13121"/>
    <cellStyle name="Note 2 2 2 2 15 4 3" xfId="13122"/>
    <cellStyle name="Note 2 2 2 2 15 5" xfId="13123"/>
    <cellStyle name="Note 2 2 2 2 15 5 2" xfId="13124"/>
    <cellStyle name="Note 2 2 2 2 15 5 3" xfId="13125"/>
    <cellStyle name="Note 2 2 2 2 15 6" xfId="13126"/>
    <cellStyle name="Note 2 2 2 2 15 6 2" xfId="13127"/>
    <cellStyle name="Note 2 2 2 2 15 6 3" xfId="13128"/>
    <cellStyle name="Note 2 2 2 2 15 7" xfId="13129"/>
    <cellStyle name="Note 2 2 2 2 15 8" xfId="13130"/>
    <cellStyle name="Note 2 2 2 2 16" xfId="13131"/>
    <cellStyle name="Note 2 2 2 2 2" xfId="13132"/>
    <cellStyle name="Note 2 2 2 2 2 2" xfId="13133"/>
    <cellStyle name="Note 2 2 2 2 2 2 2" xfId="13134"/>
    <cellStyle name="Note 2 2 2 2 2 2 3" xfId="13135"/>
    <cellStyle name="Note 2 2 2 2 2 3" xfId="13136"/>
    <cellStyle name="Note 2 2 2 2 2 3 2" xfId="13137"/>
    <cellStyle name="Note 2 2 2 2 2 3 3" xfId="13138"/>
    <cellStyle name="Note 2 2 2 2 2 4" xfId="13139"/>
    <cellStyle name="Note 2 2 2 2 2 4 2" xfId="13140"/>
    <cellStyle name="Note 2 2 2 2 2 4 3" xfId="13141"/>
    <cellStyle name="Note 2 2 2 2 2 5" xfId="13142"/>
    <cellStyle name="Note 2 2 2 2 2 5 2" xfId="13143"/>
    <cellStyle name="Note 2 2 2 2 2 5 3" xfId="13144"/>
    <cellStyle name="Note 2 2 2 2 2 6" xfId="13145"/>
    <cellStyle name="Note 2 2 2 2 2 6 2" xfId="13146"/>
    <cellStyle name="Note 2 2 2 2 2 6 3" xfId="13147"/>
    <cellStyle name="Note 2 2 2 2 2 7" xfId="13148"/>
    <cellStyle name="Note 2 2 2 2 2 8" xfId="13149"/>
    <cellStyle name="Note 2 2 2 2 2 9" xfId="13150"/>
    <cellStyle name="Note 2 2 2 2 3" xfId="13151"/>
    <cellStyle name="Note 2 2 2 2 3 2" xfId="13152"/>
    <cellStyle name="Note 2 2 2 2 3 2 2" xfId="13153"/>
    <cellStyle name="Note 2 2 2 2 3 2 3" xfId="13154"/>
    <cellStyle name="Note 2 2 2 2 3 3" xfId="13155"/>
    <cellStyle name="Note 2 2 2 2 3 3 2" xfId="13156"/>
    <cellStyle name="Note 2 2 2 2 3 3 3" xfId="13157"/>
    <cellStyle name="Note 2 2 2 2 3 4" xfId="13158"/>
    <cellStyle name="Note 2 2 2 2 3 4 2" xfId="13159"/>
    <cellStyle name="Note 2 2 2 2 3 4 3" xfId="13160"/>
    <cellStyle name="Note 2 2 2 2 3 5" xfId="13161"/>
    <cellStyle name="Note 2 2 2 2 3 5 2" xfId="13162"/>
    <cellStyle name="Note 2 2 2 2 3 5 3" xfId="13163"/>
    <cellStyle name="Note 2 2 2 2 3 6" xfId="13164"/>
    <cellStyle name="Note 2 2 2 2 3 6 2" xfId="13165"/>
    <cellStyle name="Note 2 2 2 2 3 6 3" xfId="13166"/>
    <cellStyle name="Note 2 2 2 2 3 7" xfId="13167"/>
    <cellStyle name="Note 2 2 2 2 3 8" xfId="13168"/>
    <cellStyle name="Note 2 2 2 2 3 9" xfId="13169"/>
    <cellStyle name="Note 2 2 2 2 4" xfId="13170"/>
    <cellStyle name="Note 2 2 2 2 4 2" xfId="13171"/>
    <cellStyle name="Note 2 2 2 2 4 2 2" xfId="13172"/>
    <cellStyle name="Note 2 2 2 2 4 2 3" xfId="13173"/>
    <cellStyle name="Note 2 2 2 2 4 3" xfId="13174"/>
    <cellStyle name="Note 2 2 2 2 4 3 2" xfId="13175"/>
    <cellStyle name="Note 2 2 2 2 4 3 3" xfId="13176"/>
    <cellStyle name="Note 2 2 2 2 4 4" xfId="13177"/>
    <cellStyle name="Note 2 2 2 2 4 4 2" xfId="13178"/>
    <cellStyle name="Note 2 2 2 2 4 4 3" xfId="13179"/>
    <cellStyle name="Note 2 2 2 2 4 5" xfId="13180"/>
    <cellStyle name="Note 2 2 2 2 4 5 2" xfId="13181"/>
    <cellStyle name="Note 2 2 2 2 4 5 3" xfId="13182"/>
    <cellStyle name="Note 2 2 2 2 4 6" xfId="13183"/>
    <cellStyle name="Note 2 2 2 2 4 6 2" xfId="13184"/>
    <cellStyle name="Note 2 2 2 2 4 6 3" xfId="13185"/>
    <cellStyle name="Note 2 2 2 2 4 7" xfId="13186"/>
    <cellStyle name="Note 2 2 2 2 4 8" xfId="13187"/>
    <cellStyle name="Note 2 2 2 2 4 9" xfId="13188"/>
    <cellStyle name="Note 2 2 2 2 5" xfId="13189"/>
    <cellStyle name="Note 2 2 2 2 5 2" xfId="13190"/>
    <cellStyle name="Note 2 2 2 2 5 2 2" xfId="13191"/>
    <cellStyle name="Note 2 2 2 2 5 2 3" xfId="13192"/>
    <cellStyle name="Note 2 2 2 2 5 3" xfId="13193"/>
    <cellStyle name="Note 2 2 2 2 5 3 2" xfId="13194"/>
    <cellStyle name="Note 2 2 2 2 5 3 3" xfId="13195"/>
    <cellStyle name="Note 2 2 2 2 5 4" xfId="13196"/>
    <cellStyle name="Note 2 2 2 2 5 4 2" xfId="13197"/>
    <cellStyle name="Note 2 2 2 2 5 4 3" xfId="13198"/>
    <cellStyle name="Note 2 2 2 2 5 5" xfId="13199"/>
    <cellStyle name="Note 2 2 2 2 5 5 2" xfId="13200"/>
    <cellStyle name="Note 2 2 2 2 5 5 3" xfId="13201"/>
    <cellStyle name="Note 2 2 2 2 5 6" xfId="13202"/>
    <cellStyle name="Note 2 2 2 2 5 6 2" xfId="13203"/>
    <cellStyle name="Note 2 2 2 2 5 6 3" xfId="13204"/>
    <cellStyle name="Note 2 2 2 2 5 7" xfId="13205"/>
    <cellStyle name="Note 2 2 2 2 5 8" xfId="13206"/>
    <cellStyle name="Note 2 2 2 2 5 9" xfId="13207"/>
    <cellStyle name="Note 2 2 2 2 6" xfId="13208"/>
    <cellStyle name="Note 2 2 2 2 6 2" xfId="13209"/>
    <cellStyle name="Note 2 2 2 2 6 2 2" xfId="13210"/>
    <cellStyle name="Note 2 2 2 2 6 2 3" xfId="13211"/>
    <cellStyle name="Note 2 2 2 2 6 3" xfId="13212"/>
    <cellStyle name="Note 2 2 2 2 6 3 2" xfId="13213"/>
    <cellStyle name="Note 2 2 2 2 6 3 3" xfId="13214"/>
    <cellStyle name="Note 2 2 2 2 6 4" xfId="13215"/>
    <cellStyle name="Note 2 2 2 2 6 4 2" xfId="13216"/>
    <cellStyle name="Note 2 2 2 2 6 4 3" xfId="13217"/>
    <cellStyle name="Note 2 2 2 2 6 5" xfId="13218"/>
    <cellStyle name="Note 2 2 2 2 6 5 2" xfId="13219"/>
    <cellStyle name="Note 2 2 2 2 6 5 3" xfId="13220"/>
    <cellStyle name="Note 2 2 2 2 6 6" xfId="13221"/>
    <cellStyle name="Note 2 2 2 2 6 6 2" xfId="13222"/>
    <cellStyle name="Note 2 2 2 2 6 6 3" xfId="13223"/>
    <cellStyle name="Note 2 2 2 2 6 7" xfId="13224"/>
    <cellStyle name="Note 2 2 2 2 6 8" xfId="13225"/>
    <cellStyle name="Note 2 2 2 2 6 9" xfId="13226"/>
    <cellStyle name="Note 2 2 2 2 7" xfId="13227"/>
    <cellStyle name="Note 2 2 2 2 7 2" xfId="13228"/>
    <cellStyle name="Note 2 2 2 2 7 2 2" xfId="13229"/>
    <cellStyle name="Note 2 2 2 2 7 2 3" xfId="13230"/>
    <cellStyle name="Note 2 2 2 2 7 3" xfId="13231"/>
    <cellStyle name="Note 2 2 2 2 7 3 2" xfId="13232"/>
    <cellStyle name="Note 2 2 2 2 7 3 3" xfId="13233"/>
    <cellStyle name="Note 2 2 2 2 7 4" xfId="13234"/>
    <cellStyle name="Note 2 2 2 2 7 4 2" xfId="13235"/>
    <cellStyle name="Note 2 2 2 2 7 4 3" xfId="13236"/>
    <cellStyle name="Note 2 2 2 2 7 5" xfId="13237"/>
    <cellStyle name="Note 2 2 2 2 7 5 2" xfId="13238"/>
    <cellStyle name="Note 2 2 2 2 7 5 3" xfId="13239"/>
    <cellStyle name="Note 2 2 2 2 7 6" xfId="13240"/>
    <cellStyle name="Note 2 2 2 2 7 6 2" xfId="13241"/>
    <cellStyle name="Note 2 2 2 2 7 6 3" xfId="13242"/>
    <cellStyle name="Note 2 2 2 2 7 7" xfId="13243"/>
    <cellStyle name="Note 2 2 2 2 7 8" xfId="13244"/>
    <cellStyle name="Note 2 2 2 2 7 9" xfId="13245"/>
    <cellStyle name="Note 2 2 2 2 8" xfId="13246"/>
    <cellStyle name="Note 2 2 2 2 8 2" xfId="13247"/>
    <cellStyle name="Note 2 2 2 2 8 2 2" xfId="13248"/>
    <cellStyle name="Note 2 2 2 2 8 2 3" xfId="13249"/>
    <cellStyle name="Note 2 2 2 2 8 3" xfId="13250"/>
    <cellStyle name="Note 2 2 2 2 8 3 2" xfId="13251"/>
    <cellStyle name="Note 2 2 2 2 8 3 3" xfId="13252"/>
    <cellStyle name="Note 2 2 2 2 8 4" xfId="13253"/>
    <cellStyle name="Note 2 2 2 2 8 4 2" xfId="13254"/>
    <cellStyle name="Note 2 2 2 2 8 4 3" xfId="13255"/>
    <cellStyle name="Note 2 2 2 2 8 5" xfId="13256"/>
    <cellStyle name="Note 2 2 2 2 8 5 2" xfId="13257"/>
    <cellStyle name="Note 2 2 2 2 8 5 3" xfId="13258"/>
    <cellStyle name="Note 2 2 2 2 8 6" xfId="13259"/>
    <cellStyle name="Note 2 2 2 2 8 6 2" xfId="13260"/>
    <cellStyle name="Note 2 2 2 2 8 6 3" xfId="13261"/>
    <cellStyle name="Note 2 2 2 2 8 7" xfId="13262"/>
    <cellStyle name="Note 2 2 2 2 8 8" xfId="13263"/>
    <cellStyle name="Note 2 2 2 2 8 9" xfId="13264"/>
    <cellStyle name="Note 2 2 2 2 9" xfId="13265"/>
    <cellStyle name="Note 2 2 2 2 9 2" xfId="13266"/>
    <cellStyle name="Note 2 2 2 2 9 2 2" xfId="13267"/>
    <cellStyle name="Note 2 2 2 2 9 2 3" xfId="13268"/>
    <cellStyle name="Note 2 2 2 2 9 3" xfId="13269"/>
    <cellStyle name="Note 2 2 2 2 9 3 2" xfId="13270"/>
    <cellStyle name="Note 2 2 2 2 9 3 3" xfId="13271"/>
    <cellStyle name="Note 2 2 2 2 9 4" xfId="13272"/>
    <cellStyle name="Note 2 2 2 2 9 4 2" xfId="13273"/>
    <cellStyle name="Note 2 2 2 2 9 4 3" xfId="13274"/>
    <cellStyle name="Note 2 2 2 2 9 5" xfId="13275"/>
    <cellStyle name="Note 2 2 2 2 9 5 2" xfId="13276"/>
    <cellStyle name="Note 2 2 2 2 9 5 3" xfId="13277"/>
    <cellStyle name="Note 2 2 2 2 9 6" xfId="13278"/>
    <cellStyle name="Note 2 2 2 2 9 6 2" xfId="13279"/>
    <cellStyle name="Note 2 2 2 2 9 6 3" xfId="13280"/>
    <cellStyle name="Note 2 2 2 2 9 7" xfId="13281"/>
    <cellStyle name="Note 2 2 2 2 9 8" xfId="13282"/>
    <cellStyle name="Note 2 2 2 3" xfId="13283"/>
    <cellStyle name="Note 2 2 2 3 10" xfId="13284"/>
    <cellStyle name="Note 2 2 2 3 10 2" xfId="13285"/>
    <cellStyle name="Note 2 2 2 3 10 2 2" xfId="13286"/>
    <cellStyle name="Note 2 2 2 3 10 2 3" xfId="13287"/>
    <cellStyle name="Note 2 2 2 3 10 3" xfId="13288"/>
    <cellStyle name="Note 2 2 2 3 10 3 2" xfId="13289"/>
    <cellStyle name="Note 2 2 2 3 10 3 3" xfId="13290"/>
    <cellStyle name="Note 2 2 2 3 10 4" xfId="13291"/>
    <cellStyle name="Note 2 2 2 3 10 4 2" xfId="13292"/>
    <cellStyle name="Note 2 2 2 3 10 4 3" xfId="13293"/>
    <cellStyle name="Note 2 2 2 3 10 5" xfId="13294"/>
    <cellStyle name="Note 2 2 2 3 10 5 2" xfId="13295"/>
    <cellStyle name="Note 2 2 2 3 10 5 3" xfId="13296"/>
    <cellStyle name="Note 2 2 2 3 10 6" xfId="13297"/>
    <cellStyle name="Note 2 2 2 3 10 6 2" xfId="13298"/>
    <cellStyle name="Note 2 2 2 3 10 6 3" xfId="13299"/>
    <cellStyle name="Note 2 2 2 3 10 7" xfId="13300"/>
    <cellStyle name="Note 2 2 2 3 10 8" xfId="13301"/>
    <cellStyle name="Note 2 2 2 3 11" xfId="13302"/>
    <cellStyle name="Note 2 2 2 3 11 2" xfId="13303"/>
    <cellStyle name="Note 2 2 2 3 11 2 2" xfId="13304"/>
    <cellStyle name="Note 2 2 2 3 11 2 3" xfId="13305"/>
    <cellStyle name="Note 2 2 2 3 11 3" xfId="13306"/>
    <cellStyle name="Note 2 2 2 3 11 3 2" xfId="13307"/>
    <cellStyle name="Note 2 2 2 3 11 3 3" xfId="13308"/>
    <cellStyle name="Note 2 2 2 3 11 4" xfId="13309"/>
    <cellStyle name="Note 2 2 2 3 11 4 2" xfId="13310"/>
    <cellStyle name="Note 2 2 2 3 11 4 3" xfId="13311"/>
    <cellStyle name="Note 2 2 2 3 11 5" xfId="13312"/>
    <cellStyle name="Note 2 2 2 3 11 5 2" xfId="13313"/>
    <cellStyle name="Note 2 2 2 3 11 5 3" xfId="13314"/>
    <cellStyle name="Note 2 2 2 3 11 6" xfId="13315"/>
    <cellStyle name="Note 2 2 2 3 11 6 2" xfId="13316"/>
    <cellStyle name="Note 2 2 2 3 11 6 3" xfId="13317"/>
    <cellStyle name="Note 2 2 2 3 11 7" xfId="13318"/>
    <cellStyle name="Note 2 2 2 3 11 8" xfId="13319"/>
    <cellStyle name="Note 2 2 2 3 12" xfId="13320"/>
    <cellStyle name="Note 2 2 2 3 12 2" xfId="13321"/>
    <cellStyle name="Note 2 2 2 3 12 2 2" xfId="13322"/>
    <cellStyle name="Note 2 2 2 3 12 2 3" xfId="13323"/>
    <cellStyle name="Note 2 2 2 3 12 3" xfId="13324"/>
    <cellStyle name="Note 2 2 2 3 12 3 2" xfId="13325"/>
    <cellStyle name="Note 2 2 2 3 12 3 3" xfId="13326"/>
    <cellStyle name="Note 2 2 2 3 12 4" xfId="13327"/>
    <cellStyle name="Note 2 2 2 3 12 4 2" xfId="13328"/>
    <cellStyle name="Note 2 2 2 3 12 4 3" xfId="13329"/>
    <cellStyle name="Note 2 2 2 3 12 5" xfId="13330"/>
    <cellStyle name="Note 2 2 2 3 12 5 2" xfId="13331"/>
    <cellStyle name="Note 2 2 2 3 12 5 3" xfId="13332"/>
    <cellStyle name="Note 2 2 2 3 12 6" xfId="13333"/>
    <cellStyle name="Note 2 2 2 3 12 6 2" xfId="13334"/>
    <cellStyle name="Note 2 2 2 3 12 6 3" xfId="13335"/>
    <cellStyle name="Note 2 2 2 3 12 7" xfId="13336"/>
    <cellStyle name="Note 2 2 2 3 12 8" xfId="13337"/>
    <cellStyle name="Note 2 2 2 3 13" xfId="13338"/>
    <cellStyle name="Note 2 2 2 3 13 2" xfId="13339"/>
    <cellStyle name="Note 2 2 2 3 13 2 2" xfId="13340"/>
    <cellStyle name="Note 2 2 2 3 13 2 3" xfId="13341"/>
    <cellStyle name="Note 2 2 2 3 13 3" xfId="13342"/>
    <cellStyle name="Note 2 2 2 3 13 3 2" xfId="13343"/>
    <cellStyle name="Note 2 2 2 3 13 3 3" xfId="13344"/>
    <cellStyle name="Note 2 2 2 3 13 4" xfId="13345"/>
    <cellStyle name="Note 2 2 2 3 13 4 2" xfId="13346"/>
    <cellStyle name="Note 2 2 2 3 13 4 3" xfId="13347"/>
    <cellStyle name="Note 2 2 2 3 13 5" xfId="13348"/>
    <cellStyle name="Note 2 2 2 3 13 5 2" xfId="13349"/>
    <cellStyle name="Note 2 2 2 3 13 5 3" xfId="13350"/>
    <cellStyle name="Note 2 2 2 3 13 6" xfId="13351"/>
    <cellStyle name="Note 2 2 2 3 13 6 2" xfId="13352"/>
    <cellStyle name="Note 2 2 2 3 13 6 3" xfId="13353"/>
    <cellStyle name="Note 2 2 2 3 13 7" xfId="13354"/>
    <cellStyle name="Note 2 2 2 3 13 8" xfId="13355"/>
    <cellStyle name="Note 2 2 2 3 14" xfId="13356"/>
    <cellStyle name="Note 2 2 2 3 14 2" xfId="13357"/>
    <cellStyle name="Note 2 2 2 3 14 2 2" xfId="13358"/>
    <cellStyle name="Note 2 2 2 3 14 2 3" xfId="13359"/>
    <cellStyle name="Note 2 2 2 3 14 3" xfId="13360"/>
    <cellStyle name="Note 2 2 2 3 14 3 2" xfId="13361"/>
    <cellStyle name="Note 2 2 2 3 14 3 3" xfId="13362"/>
    <cellStyle name="Note 2 2 2 3 14 4" xfId="13363"/>
    <cellStyle name="Note 2 2 2 3 14 4 2" xfId="13364"/>
    <cellStyle name="Note 2 2 2 3 14 4 3" xfId="13365"/>
    <cellStyle name="Note 2 2 2 3 14 5" xfId="13366"/>
    <cellStyle name="Note 2 2 2 3 14 5 2" xfId="13367"/>
    <cellStyle name="Note 2 2 2 3 14 5 3" xfId="13368"/>
    <cellStyle name="Note 2 2 2 3 14 6" xfId="13369"/>
    <cellStyle name="Note 2 2 2 3 14 6 2" xfId="13370"/>
    <cellStyle name="Note 2 2 2 3 14 6 3" xfId="13371"/>
    <cellStyle name="Note 2 2 2 3 14 7" xfId="13372"/>
    <cellStyle name="Note 2 2 2 3 14 8" xfId="13373"/>
    <cellStyle name="Note 2 2 2 3 15" xfId="13374"/>
    <cellStyle name="Note 2 2 2 3 15 2" xfId="13375"/>
    <cellStyle name="Note 2 2 2 3 15 2 2" xfId="13376"/>
    <cellStyle name="Note 2 2 2 3 15 2 3" xfId="13377"/>
    <cellStyle name="Note 2 2 2 3 15 3" xfId="13378"/>
    <cellStyle name="Note 2 2 2 3 15 3 2" xfId="13379"/>
    <cellStyle name="Note 2 2 2 3 15 3 3" xfId="13380"/>
    <cellStyle name="Note 2 2 2 3 15 4" xfId="13381"/>
    <cellStyle name="Note 2 2 2 3 15 4 2" xfId="13382"/>
    <cellStyle name="Note 2 2 2 3 15 4 3" xfId="13383"/>
    <cellStyle name="Note 2 2 2 3 15 5" xfId="13384"/>
    <cellStyle name="Note 2 2 2 3 15 5 2" xfId="13385"/>
    <cellStyle name="Note 2 2 2 3 15 5 3" xfId="13386"/>
    <cellStyle name="Note 2 2 2 3 15 6" xfId="13387"/>
    <cellStyle name="Note 2 2 2 3 15 6 2" xfId="13388"/>
    <cellStyle name="Note 2 2 2 3 15 6 3" xfId="13389"/>
    <cellStyle name="Note 2 2 2 3 15 7" xfId="13390"/>
    <cellStyle name="Note 2 2 2 3 15 8" xfId="13391"/>
    <cellStyle name="Note 2 2 2 3 16" xfId="13392"/>
    <cellStyle name="Note 2 2 2 3 2" xfId="13393"/>
    <cellStyle name="Note 2 2 2 3 2 2" xfId="13394"/>
    <cellStyle name="Note 2 2 2 3 2 2 2" xfId="13395"/>
    <cellStyle name="Note 2 2 2 3 2 2 3" xfId="13396"/>
    <cellStyle name="Note 2 2 2 3 2 3" xfId="13397"/>
    <cellStyle name="Note 2 2 2 3 2 3 2" xfId="13398"/>
    <cellStyle name="Note 2 2 2 3 2 3 3" xfId="13399"/>
    <cellStyle name="Note 2 2 2 3 2 4" xfId="13400"/>
    <cellStyle name="Note 2 2 2 3 2 4 2" xfId="13401"/>
    <cellStyle name="Note 2 2 2 3 2 4 3" xfId="13402"/>
    <cellStyle name="Note 2 2 2 3 2 5" xfId="13403"/>
    <cellStyle name="Note 2 2 2 3 2 5 2" xfId="13404"/>
    <cellStyle name="Note 2 2 2 3 2 5 3" xfId="13405"/>
    <cellStyle name="Note 2 2 2 3 2 6" xfId="13406"/>
    <cellStyle name="Note 2 2 2 3 2 6 2" xfId="13407"/>
    <cellStyle name="Note 2 2 2 3 2 6 3" xfId="13408"/>
    <cellStyle name="Note 2 2 2 3 2 7" xfId="13409"/>
    <cellStyle name="Note 2 2 2 3 2 8" xfId="13410"/>
    <cellStyle name="Note 2 2 2 3 2 9" xfId="13411"/>
    <cellStyle name="Note 2 2 2 3 3" xfId="13412"/>
    <cellStyle name="Note 2 2 2 3 3 2" xfId="13413"/>
    <cellStyle name="Note 2 2 2 3 3 2 2" xfId="13414"/>
    <cellStyle name="Note 2 2 2 3 3 2 3" xfId="13415"/>
    <cellStyle name="Note 2 2 2 3 3 3" xfId="13416"/>
    <cellStyle name="Note 2 2 2 3 3 3 2" xfId="13417"/>
    <cellStyle name="Note 2 2 2 3 3 3 3" xfId="13418"/>
    <cellStyle name="Note 2 2 2 3 3 4" xfId="13419"/>
    <cellStyle name="Note 2 2 2 3 3 4 2" xfId="13420"/>
    <cellStyle name="Note 2 2 2 3 3 4 3" xfId="13421"/>
    <cellStyle name="Note 2 2 2 3 3 5" xfId="13422"/>
    <cellStyle name="Note 2 2 2 3 3 5 2" xfId="13423"/>
    <cellStyle name="Note 2 2 2 3 3 5 3" xfId="13424"/>
    <cellStyle name="Note 2 2 2 3 3 6" xfId="13425"/>
    <cellStyle name="Note 2 2 2 3 3 6 2" xfId="13426"/>
    <cellStyle name="Note 2 2 2 3 3 6 3" xfId="13427"/>
    <cellStyle name="Note 2 2 2 3 3 7" xfId="13428"/>
    <cellStyle name="Note 2 2 2 3 3 8" xfId="13429"/>
    <cellStyle name="Note 2 2 2 3 3 9" xfId="13430"/>
    <cellStyle name="Note 2 2 2 3 4" xfId="13431"/>
    <cellStyle name="Note 2 2 2 3 4 2" xfId="13432"/>
    <cellStyle name="Note 2 2 2 3 4 2 2" xfId="13433"/>
    <cellStyle name="Note 2 2 2 3 4 2 3" xfId="13434"/>
    <cellStyle name="Note 2 2 2 3 4 3" xfId="13435"/>
    <cellStyle name="Note 2 2 2 3 4 3 2" xfId="13436"/>
    <cellStyle name="Note 2 2 2 3 4 3 3" xfId="13437"/>
    <cellStyle name="Note 2 2 2 3 4 4" xfId="13438"/>
    <cellStyle name="Note 2 2 2 3 4 4 2" xfId="13439"/>
    <cellStyle name="Note 2 2 2 3 4 4 3" xfId="13440"/>
    <cellStyle name="Note 2 2 2 3 4 5" xfId="13441"/>
    <cellStyle name="Note 2 2 2 3 4 5 2" xfId="13442"/>
    <cellStyle name="Note 2 2 2 3 4 5 3" xfId="13443"/>
    <cellStyle name="Note 2 2 2 3 4 6" xfId="13444"/>
    <cellStyle name="Note 2 2 2 3 4 6 2" xfId="13445"/>
    <cellStyle name="Note 2 2 2 3 4 6 3" xfId="13446"/>
    <cellStyle name="Note 2 2 2 3 4 7" xfId="13447"/>
    <cellStyle name="Note 2 2 2 3 4 8" xfId="13448"/>
    <cellStyle name="Note 2 2 2 3 4 9" xfId="13449"/>
    <cellStyle name="Note 2 2 2 3 5" xfId="13450"/>
    <cellStyle name="Note 2 2 2 3 5 2" xfId="13451"/>
    <cellStyle name="Note 2 2 2 3 5 2 2" xfId="13452"/>
    <cellStyle name="Note 2 2 2 3 5 2 3" xfId="13453"/>
    <cellStyle name="Note 2 2 2 3 5 3" xfId="13454"/>
    <cellStyle name="Note 2 2 2 3 5 3 2" xfId="13455"/>
    <cellStyle name="Note 2 2 2 3 5 3 3" xfId="13456"/>
    <cellStyle name="Note 2 2 2 3 5 4" xfId="13457"/>
    <cellStyle name="Note 2 2 2 3 5 4 2" xfId="13458"/>
    <cellStyle name="Note 2 2 2 3 5 4 3" xfId="13459"/>
    <cellStyle name="Note 2 2 2 3 5 5" xfId="13460"/>
    <cellStyle name="Note 2 2 2 3 5 5 2" xfId="13461"/>
    <cellStyle name="Note 2 2 2 3 5 5 3" xfId="13462"/>
    <cellStyle name="Note 2 2 2 3 5 6" xfId="13463"/>
    <cellStyle name="Note 2 2 2 3 5 6 2" xfId="13464"/>
    <cellStyle name="Note 2 2 2 3 5 6 3" xfId="13465"/>
    <cellStyle name="Note 2 2 2 3 5 7" xfId="13466"/>
    <cellStyle name="Note 2 2 2 3 5 8" xfId="13467"/>
    <cellStyle name="Note 2 2 2 3 5 9" xfId="13468"/>
    <cellStyle name="Note 2 2 2 3 6" xfId="13469"/>
    <cellStyle name="Note 2 2 2 3 6 2" xfId="13470"/>
    <cellStyle name="Note 2 2 2 3 6 2 2" xfId="13471"/>
    <cellStyle name="Note 2 2 2 3 6 2 3" xfId="13472"/>
    <cellStyle name="Note 2 2 2 3 6 3" xfId="13473"/>
    <cellStyle name="Note 2 2 2 3 6 3 2" xfId="13474"/>
    <cellStyle name="Note 2 2 2 3 6 3 3" xfId="13475"/>
    <cellStyle name="Note 2 2 2 3 6 4" xfId="13476"/>
    <cellStyle name="Note 2 2 2 3 6 4 2" xfId="13477"/>
    <cellStyle name="Note 2 2 2 3 6 4 3" xfId="13478"/>
    <cellStyle name="Note 2 2 2 3 6 5" xfId="13479"/>
    <cellStyle name="Note 2 2 2 3 6 5 2" xfId="13480"/>
    <cellStyle name="Note 2 2 2 3 6 5 3" xfId="13481"/>
    <cellStyle name="Note 2 2 2 3 6 6" xfId="13482"/>
    <cellStyle name="Note 2 2 2 3 6 6 2" xfId="13483"/>
    <cellStyle name="Note 2 2 2 3 6 6 3" xfId="13484"/>
    <cellStyle name="Note 2 2 2 3 6 7" xfId="13485"/>
    <cellStyle name="Note 2 2 2 3 6 8" xfId="13486"/>
    <cellStyle name="Note 2 2 2 3 6 9" xfId="13487"/>
    <cellStyle name="Note 2 2 2 3 7" xfId="13488"/>
    <cellStyle name="Note 2 2 2 3 7 2" xfId="13489"/>
    <cellStyle name="Note 2 2 2 3 7 2 2" xfId="13490"/>
    <cellStyle name="Note 2 2 2 3 7 2 3" xfId="13491"/>
    <cellStyle name="Note 2 2 2 3 7 3" xfId="13492"/>
    <cellStyle name="Note 2 2 2 3 7 3 2" xfId="13493"/>
    <cellStyle name="Note 2 2 2 3 7 3 3" xfId="13494"/>
    <cellStyle name="Note 2 2 2 3 7 4" xfId="13495"/>
    <cellStyle name="Note 2 2 2 3 7 4 2" xfId="13496"/>
    <cellStyle name="Note 2 2 2 3 7 4 3" xfId="13497"/>
    <cellStyle name="Note 2 2 2 3 7 5" xfId="13498"/>
    <cellStyle name="Note 2 2 2 3 7 5 2" xfId="13499"/>
    <cellStyle name="Note 2 2 2 3 7 5 3" xfId="13500"/>
    <cellStyle name="Note 2 2 2 3 7 6" xfId="13501"/>
    <cellStyle name="Note 2 2 2 3 7 6 2" xfId="13502"/>
    <cellStyle name="Note 2 2 2 3 7 6 3" xfId="13503"/>
    <cellStyle name="Note 2 2 2 3 7 7" xfId="13504"/>
    <cellStyle name="Note 2 2 2 3 7 8" xfId="13505"/>
    <cellStyle name="Note 2 2 2 3 7 9" xfId="13506"/>
    <cellStyle name="Note 2 2 2 3 8" xfId="13507"/>
    <cellStyle name="Note 2 2 2 3 8 2" xfId="13508"/>
    <cellStyle name="Note 2 2 2 3 8 2 2" xfId="13509"/>
    <cellStyle name="Note 2 2 2 3 8 2 3" xfId="13510"/>
    <cellStyle name="Note 2 2 2 3 8 3" xfId="13511"/>
    <cellStyle name="Note 2 2 2 3 8 3 2" xfId="13512"/>
    <cellStyle name="Note 2 2 2 3 8 3 3" xfId="13513"/>
    <cellStyle name="Note 2 2 2 3 8 4" xfId="13514"/>
    <cellStyle name="Note 2 2 2 3 8 4 2" xfId="13515"/>
    <cellStyle name="Note 2 2 2 3 8 4 3" xfId="13516"/>
    <cellStyle name="Note 2 2 2 3 8 5" xfId="13517"/>
    <cellStyle name="Note 2 2 2 3 8 5 2" xfId="13518"/>
    <cellStyle name="Note 2 2 2 3 8 5 3" xfId="13519"/>
    <cellStyle name="Note 2 2 2 3 8 6" xfId="13520"/>
    <cellStyle name="Note 2 2 2 3 8 6 2" xfId="13521"/>
    <cellStyle name="Note 2 2 2 3 8 6 3" xfId="13522"/>
    <cellStyle name="Note 2 2 2 3 8 7" xfId="13523"/>
    <cellStyle name="Note 2 2 2 3 8 8" xfId="13524"/>
    <cellStyle name="Note 2 2 2 3 8 9" xfId="13525"/>
    <cellStyle name="Note 2 2 2 3 9" xfId="13526"/>
    <cellStyle name="Note 2 2 2 3 9 2" xfId="13527"/>
    <cellStyle name="Note 2 2 2 3 9 2 2" xfId="13528"/>
    <cellStyle name="Note 2 2 2 3 9 2 3" xfId="13529"/>
    <cellStyle name="Note 2 2 2 3 9 3" xfId="13530"/>
    <cellStyle name="Note 2 2 2 3 9 3 2" xfId="13531"/>
    <cellStyle name="Note 2 2 2 3 9 3 3" xfId="13532"/>
    <cellStyle name="Note 2 2 2 3 9 4" xfId="13533"/>
    <cellStyle name="Note 2 2 2 3 9 4 2" xfId="13534"/>
    <cellStyle name="Note 2 2 2 3 9 4 3" xfId="13535"/>
    <cellStyle name="Note 2 2 2 3 9 5" xfId="13536"/>
    <cellStyle name="Note 2 2 2 3 9 5 2" xfId="13537"/>
    <cellStyle name="Note 2 2 2 3 9 5 3" xfId="13538"/>
    <cellStyle name="Note 2 2 2 3 9 6" xfId="13539"/>
    <cellStyle name="Note 2 2 2 3 9 6 2" xfId="13540"/>
    <cellStyle name="Note 2 2 2 3 9 6 3" xfId="13541"/>
    <cellStyle name="Note 2 2 2 3 9 7" xfId="13542"/>
    <cellStyle name="Note 2 2 2 3 9 8" xfId="13543"/>
    <cellStyle name="Note 2 2 2 4" xfId="13544"/>
    <cellStyle name="Note 2 2 2 4 10" xfId="13545"/>
    <cellStyle name="Note 2 2 2 4 11" xfId="13546"/>
    <cellStyle name="Note 2 2 2 4 2" xfId="13547"/>
    <cellStyle name="Note 2 2 2 4 2 2" xfId="13548"/>
    <cellStyle name="Note 2 2 2 4 2 3" xfId="13549"/>
    <cellStyle name="Note 2 2 2 4 2 4" xfId="13550"/>
    <cellStyle name="Note 2 2 2 4 3" xfId="13551"/>
    <cellStyle name="Note 2 2 2 4 3 2" xfId="13552"/>
    <cellStyle name="Note 2 2 2 4 3 3" xfId="13553"/>
    <cellStyle name="Note 2 2 2 4 3 4" xfId="13554"/>
    <cellStyle name="Note 2 2 2 4 4" xfId="13555"/>
    <cellStyle name="Note 2 2 2 4 4 2" xfId="13556"/>
    <cellStyle name="Note 2 2 2 4 4 3" xfId="13557"/>
    <cellStyle name="Note 2 2 2 4 4 4" xfId="13558"/>
    <cellStyle name="Note 2 2 2 4 5" xfId="13559"/>
    <cellStyle name="Note 2 2 2 4 5 2" xfId="13560"/>
    <cellStyle name="Note 2 2 2 4 5 3" xfId="13561"/>
    <cellStyle name="Note 2 2 2 4 5 4" xfId="13562"/>
    <cellStyle name="Note 2 2 2 4 6" xfId="13563"/>
    <cellStyle name="Note 2 2 2 4 6 2" xfId="13564"/>
    <cellStyle name="Note 2 2 2 4 6 3" xfId="13565"/>
    <cellStyle name="Note 2 2 2 4 6 4" xfId="13566"/>
    <cellStyle name="Note 2 2 2 4 7" xfId="13567"/>
    <cellStyle name="Note 2 2 2 4 8" xfId="13568"/>
    <cellStyle name="Note 2 2 2 4 9" xfId="13569"/>
    <cellStyle name="Note 2 2 2 5" xfId="13570"/>
    <cellStyle name="Note 2 2 2 5 10" xfId="13571"/>
    <cellStyle name="Note 2 2 2 5 2" xfId="13572"/>
    <cellStyle name="Note 2 2 2 5 2 2" xfId="13573"/>
    <cellStyle name="Note 2 2 2 5 2 3" xfId="13574"/>
    <cellStyle name="Note 2 2 2 5 2 4" xfId="13575"/>
    <cellStyle name="Note 2 2 2 5 3" xfId="13576"/>
    <cellStyle name="Note 2 2 2 5 3 2" xfId="13577"/>
    <cellStyle name="Note 2 2 2 5 3 3" xfId="13578"/>
    <cellStyle name="Note 2 2 2 5 3 4" xfId="13579"/>
    <cellStyle name="Note 2 2 2 5 4" xfId="13580"/>
    <cellStyle name="Note 2 2 2 5 4 2" xfId="13581"/>
    <cellStyle name="Note 2 2 2 5 4 3" xfId="13582"/>
    <cellStyle name="Note 2 2 2 5 4 4" xfId="13583"/>
    <cellStyle name="Note 2 2 2 5 5" xfId="13584"/>
    <cellStyle name="Note 2 2 2 5 5 2" xfId="13585"/>
    <cellStyle name="Note 2 2 2 5 5 3" xfId="13586"/>
    <cellStyle name="Note 2 2 2 5 5 4" xfId="13587"/>
    <cellStyle name="Note 2 2 2 5 6" xfId="13588"/>
    <cellStyle name="Note 2 2 2 5 6 2" xfId="13589"/>
    <cellStyle name="Note 2 2 2 5 6 3" xfId="13590"/>
    <cellStyle name="Note 2 2 2 5 6 4" xfId="13591"/>
    <cellStyle name="Note 2 2 2 5 7" xfId="13592"/>
    <cellStyle name="Note 2 2 2 5 8" xfId="13593"/>
    <cellStyle name="Note 2 2 2 5 9" xfId="13594"/>
    <cellStyle name="Note 2 2 2 6" xfId="13595"/>
    <cellStyle name="Note 2 2 2 6 2" xfId="13596"/>
    <cellStyle name="Note 2 2 2 6 2 2" xfId="13597"/>
    <cellStyle name="Note 2 2 2 6 2 3" xfId="13598"/>
    <cellStyle name="Note 2 2 2 6 3" xfId="13599"/>
    <cellStyle name="Note 2 2 2 6 3 2" xfId="13600"/>
    <cellStyle name="Note 2 2 2 6 3 3" xfId="13601"/>
    <cellStyle name="Note 2 2 2 6 4" xfId="13602"/>
    <cellStyle name="Note 2 2 2 6 4 2" xfId="13603"/>
    <cellStyle name="Note 2 2 2 6 4 3" xfId="13604"/>
    <cellStyle name="Note 2 2 2 6 5" xfId="13605"/>
    <cellStyle name="Note 2 2 2 6 5 2" xfId="13606"/>
    <cellStyle name="Note 2 2 2 6 5 3" xfId="13607"/>
    <cellStyle name="Note 2 2 2 6 6" xfId="13608"/>
    <cellStyle name="Note 2 2 2 6 6 2" xfId="13609"/>
    <cellStyle name="Note 2 2 2 6 6 3" xfId="13610"/>
    <cellStyle name="Note 2 2 2 6 7" xfId="13611"/>
    <cellStyle name="Note 2 2 2 6 8" xfId="13612"/>
    <cellStyle name="Note 2 2 2 6 9" xfId="13613"/>
    <cellStyle name="Note 2 2 2 7" xfId="13614"/>
    <cellStyle name="Note 2 2 2 7 2" xfId="13615"/>
    <cellStyle name="Note 2 2 2 7 2 2" xfId="13616"/>
    <cellStyle name="Note 2 2 2 7 2 3" xfId="13617"/>
    <cellStyle name="Note 2 2 2 7 3" xfId="13618"/>
    <cellStyle name="Note 2 2 2 7 3 2" xfId="13619"/>
    <cellStyle name="Note 2 2 2 7 3 3" xfId="13620"/>
    <cellStyle name="Note 2 2 2 7 4" xfId="13621"/>
    <cellStyle name="Note 2 2 2 7 4 2" xfId="13622"/>
    <cellStyle name="Note 2 2 2 7 4 3" xfId="13623"/>
    <cellStyle name="Note 2 2 2 7 5" xfId="13624"/>
    <cellStyle name="Note 2 2 2 7 5 2" xfId="13625"/>
    <cellStyle name="Note 2 2 2 7 5 3" xfId="13626"/>
    <cellStyle name="Note 2 2 2 7 6" xfId="13627"/>
    <cellStyle name="Note 2 2 2 7 6 2" xfId="13628"/>
    <cellStyle name="Note 2 2 2 7 6 3" xfId="13629"/>
    <cellStyle name="Note 2 2 2 7 7" xfId="13630"/>
    <cellStyle name="Note 2 2 2 7 8" xfId="13631"/>
    <cellStyle name="Note 2 2 2 7 9" xfId="13632"/>
    <cellStyle name="Note 2 2 2 8" xfId="13633"/>
    <cellStyle name="Note 2 2 2 8 2" xfId="13634"/>
    <cellStyle name="Note 2 2 2 8 2 2" xfId="13635"/>
    <cellStyle name="Note 2 2 2 8 2 3" xfId="13636"/>
    <cellStyle name="Note 2 2 2 8 3" xfId="13637"/>
    <cellStyle name="Note 2 2 2 8 3 2" xfId="13638"/>
    <cellStyle name="Note 2 2 2 8 3 3" xfId="13639"/>
    <cellStyle name="Note 2 2 2 8 4" xfId="13640"/>
    <cellStyle name="Note 2 2 2 8 4 2" xfId="13641"/>
    <cellStyle name="Note 2 2 2 8 4 3" xfId="13642"/>
    <cellStyle name="Note 2 2 2 8 5" xfId="13643"/>
    <cellStyle name="Note 2 2 2 8 5 2" xfId="13644"/>
    <cellStyle name="Note 2 2 2 8 5 3" xfId="13645"/>
    <cellStyle name="Note 2 2 2 8 6" xfId="13646"/>
    <cellStyle name="Note 2 2 2 8 6 2" xfId="13647"/>
    <cellStyle name="Note 2 2 2 8 6 3" xfId="13648"/>
    <cellStyle name="Note 2 2 2 8 7" xfId="13649"/>
    <cellStyle name="Note 2 2 2 8 8" xfId="13650"/>
    <cellStyle name="Note 2 2 2 8 9" xfId="13651"/>
    <cellStyle name="Note 2 2 2 9" xfId="13652"/>
    <cellStyle name="Note 2 2 2 9 2" xfId="13653"/>
    <cellStyle name="Note 2 2 2 9 2 2" xfId="13654"/>
    <cellStyle name="Note 2 2 2 9 2 3" xfId="13655"/>
    <cellStyle name="Note 2 2 2 9 3" xfId="13656"/>
    <cellStyle name="Note 2 2 2 9 3 2" xfId="13657"/>
    <cellStyle name="Note 2 2 2 9 3 3" xfId="13658"/>
    <cellStyle name="Note 2 2 2 9 4" xfId="13659"/>
    <cellStyle name="Note 2 2 2 9 4 2" xfId="13660"/>
    <cellStyle name="Note 2 2 2 9 4 3" xfId="13661"/>
    <cellStyle name="Note 2 2 2 9 5" xfId="13662"/>
    <cellStyle name="Note 2 2 2 9 5 2" xfId="13663"/>
    <cellStyle name="Note 2 2 2 9 5 3" xfId="13664"/>
    <cellStyle name="Note 2 2 2 9 6" xfId="13665"/>
    <cellStyle name="Note 2 2 2 9 6 2" xfId="13666"/>
    <cellStyle name="Note 2 2 2 9 6 3" xfId="13667"/>
    <cellStyle name="Note 2 2 2 9 7" xfId="13668"/>
    <cellStyle name="Note 2 2 2 9 8" xfId="13669"/>
    <cellStyle name="Note 2 2 2 9 9" xfId="13670"/>
    <cellStyle name="Note 2 2 20" xfId="13671"/>
    <cellStyle name="Note 2 2 3" xfId="13672"/>
    <cellStyle name="Note 2 2 3 10" xfId="13673"/>
    <cellStyle name="Note 2 2 3 10 2" xfId="13674"/>
    <cellStyle name="Note 2 2 3 10 2 2" xfId="13675"/>
    <cellStyle name="Note 2 2 3 10 2 3" xfId="13676"/>
    <cellStyle name="Note 2 2 3 10 3" xfId="13677"/>
    <cellStyle name="Note 2 2 3 10 3 2" xfId="13678"/>
    <cellStyle name="Note 2 2 3 10 3 3" xfId="13679"/>
    <cellStyle name="Note 2 2 3 10 4" xfId="13680"/>
    <cellStyle name="Note 2 2 3 10 4 2" xfId="13681"/>
    <cellStyle name="Note 2 2 3 10 4 3" xfId="13682"/>
    <cellStyle name="Note 2 2 3 10 5" xfId="13683"/>
    <cellStyle name="Note 2 2 3 10 5 2" xfId="13684"/>
    <cellStyle name="Note 2 2 3 10 5 3" xfId="13685"/>
    <cellStyle name="Note 2 2 3 10 6" xfId="13686"/>
    <cellStyle name="Note 2 2 3 10 6 2" xfId="13687"/>
    <cellStyle name="Note 2 2 3 10 6 3" xfId="13688"/>
    <cellStyle name="Note 2 2 3 10 7" xfId="13689"/>
    <cellStyle name="Note 2 2 3 10 8" xfId="13690"/>
    <cellStyle name="Note 2 2 3 11" xfId="13691"/>
    <cellStyle name="Note 2 2 3 11 2" xfId="13692"/>
    <cellStyle name="Note 2 2 3 11 2 2" xfId="13693"/>
    <cellStyle name="Note 2 2 3 11 2 3" xfId="13694"/>
    <cellStyle name="Note 2 2 3 11 3" xfId="13695"/>
    <cellStyle name="Note 2 2 3 11 3 2" xfId="13696"/>
    <cellStyle name="Note 2 2 3 11 3 3" xfId="13697"/>
    <cellStyle name="Note 2 2 3 11 4" xfId="13698"/>
    <cellStyle name="Note 2 2 3 11 4 2" xfId="13699"/>
    <cellStyle name="Note 2 2 3 11 4 3" xfId="13700"/>
    <cellStyle name="Note 2 2 3 11 5" xfId="13701"/>
    <cellStyle name="Note 2 2 3 11 5 2" xfId="13702"/>
    <cellStyle name="Note 2 2 3 11 5 3" xfId="13703"/>
    <cellStyle name="Note 2 2 3 11 6" xfId="13704"/>
    <cellStyle name="Note 2 2 3 11 6 2" xfId="13705"/>
    <cellStyle name="Note 2 2 3 11 6 3" xfId="13706"/>
    <cellStyle name="Note 2 2 3 11 7" xfId="13707"/>
    <cellStyle name="Note 2 2 3 11 8" xfId="13708"/>
    <cellStyle name="Note 2 2 3 12" xfId="13709"/>
    <cellStyle name="Note 2 2 3 12 2" xfId="13710"/>
    <cellStyle name="Note 2 2 3 12 2 2" xfId="13711"/>
    <cellStyle name="Note 2 2 3 12 2 3" xfId="13712"/>
    <cellStyle name="Note 2 2 3 12 3" xfId="13713"/>
    <cellStyle name="Note 2 2 3 12 3 2" xfId="13714"/>
    <cellStyle name="Note 2 2 3 12 3 3" xfId="13715"/>
    <cellStyle name="Note 2 2 3 12 4" xfId="13716"/>
    <cellStyle name="Note 2 2 3 12 4 2" xfId="13717"/>
    <cellStyle name="Note 2 2 3 12 4 3" xfId="13718"/>
    <cellStyle name="Note 2 2 3 12 5" xfId="13719"/>
    <cellStyle name="Note 2 2 3 12 5 2" xfId="13720"/>
    <cellStyle name="Note 2 2 3 12 5 3" xfId="13721"/>
    <cellStyle name="Note 2 2 3 12 6" xfId="13722"/>
    <cellStyle name="Note 2 2 3 12 6 2" xfId="13723"/>
    <cellStyle name="Note 2 2 3 12 6 3" xfId="13724"/>
    <cellStyle name="Note 2 2 3 12 7" xfId="13725"/>
    <cellStyle name="Note 2 2 3 12 8" xfId="13726"/>
    <cellStyle name="Note 2 2 3 13" xfId="13727"/>
    <cellStyle name="Note 2 2 3 13 2" xfId="13728"/>
    <cellStyle name="Note 2 2 3 13 2 2" xfId="13729"/>
    <cellStyle name="Note 2 2 3 13 2 3" xfId="13730"/>
    <cellStyle name="Note 2 2 3 13 3" xfId="13731"/>
    <cellStyle name="Note 2 2 3 13 3 2" xfId="13732"/>
    <cellStyle name="Note 2 2 3 13 3 3" xfId="13733"/>
    <cellStyle name="Note 2 2 3 13 4" xfId="13734"/>
    <cellStyle name="Note 2 2 3 13 4 2" xfId="13735"/>
    <cellStyle name="Note 2 2 3 13 4 3" xfId="13736"/>
    <cellStyle name="Note 2 2 3 13 5" xfId="13737"/>
    <cellStyle name="Note 2 2 3 13 5 2" xfId="13738"/>
    <cellStyle name="Note 2 2 3 13 5 3" xfId="13739"/>
    <cellStyle name="Note 2 2 3 13 6" xfId="13740"/>
    <cellStyle name="Note 2 2 3 13 6 2" xfId="13741"/>
    <cellStyle name="Note 2 2 3 13 6 3" xfId="13742"/>
    <cellStyle name="Note 2 2 3 13 7" xfId="13743"/>
    <cellStyle name="Note 2 2 3 13 8" xfId="13744"/>
    <cellStyle name="Note 2 2 3 14" xfId="13745"/>
    <cellStyle name="Note 2 2 3 14 2" xfId="13746"/>
    <cellStyle name="Note 2 2 3 14 2 2" xfId="13747"/>
    <cellStyle name="Note 2 2 3 14 2 3" xfId="13748"/>
    <cellStyle name="Note 2 2 3 14 3" xfId="13749"/>
    <cellStyle name="Note 2 2 3 14 3 2" xfId="13750"/>
    <cellStyle name="Note 2 2 3 14 3 3" xfId="13751"/>
    <cellStyle name="Note 2 2 3 14 4" xfId="13752"/>
    <cellStyle name="Note 2 2 3 14 4 2" xfId="13753"/>
    <cellStyle name="Note 2 2 3 14 4 3" xfId="13754"/>
    <cellStyle name="Note 2 2 3 14 5" xfId="13755"/>
    <cellStyle name="Note 2 2 3 14 5 2" xfId="13756"/>
    <cellStyle name="Note 2 2 3 14 5 3" xfId="13757"/>
    <cellStyle name="Note 2 2 3 14 6" xfId="13758"/>
    <cellStyle name="Note 2 2 3 14 6 2" xfId="13759"/>
    <cellStyle name="Note 2 2 3 14 6 3" xfId="13760"/>
    <cellStyle name="Note 2 2 3 14 7" xfId="13761"/>
    <cellStyle name="Note 2 2 3 14 8" xfId="13762"/>
    <cellStyle name="Note 2 2 3 15" xfId="13763"/>
    <cellStyle name="Note 2 2 3 15 2" xfId="13764"/>
    <cellStyle name="Note 2 2 3 15 2 2" xfId="13765"/>
    <cellStyle name="Note 2 2 3 15 2 3" xfId="13766"/>
    <cellStyle name="Note 2 2 3 15 3" xfId="13767"/>
    <cellStyle name="Note 2 2 3 15 3 2" xfId="13768"/>
    <cellStyle name="Note 2 2 3 15 3 3" xfId="13769"/>
    <cellStyle name="Note 2 2 3 15 4" xfId="13770"/>
    <cellStyle name="Note 2 2 3 15 4 2" xfId="13771"/>
    <cellStyle name="Note 2 2 3 15 4 3" xfId="13772"/>
    <cellStyle name="Note 2 2 3 15 5" xfId="13773"/>
    <cellStyle name="Note 2 2 3 15 5 2" xfId="13774"/>
    <cellStyle name="Note 2 2 3 15 5 3" xfId="13775"/>
    <cellStyle name="Note 2 2 3 15 6" xfId="13776"/>
    <cellStyle name="Note 2 2 3 15 6 2" xfId="13777"/>
    <cellStyle name="Note 2 2 3 15 6 3" xfId="13778"/>
    <cellStyle name="Note 2 2 3 15 7" xfId="13779"/>
    <cellStyle name="Note 2 2 3 15 8" xfId="13780"/>
    <cellStyle name="Note 2 2 3 16" xfId="13781"/>
    <cellStyle name="Note 2 2 3 2" xfId="13782"/>
    <cellStyle name="Note 2 2 3 2 2" xfId="13783"/>
    <cellStyle name="Note 2 2 3 2 2 2" xfId="13784"/>
    <cellStyle name="Note 2 2 3 2 2 3" xfId="13785"/>
    <cellStyle name="Note 2 2 3 2 3" xfId="13786"/>
    <cellStyle name="Note 2 2 3 2 3 2" xfId="13787"/>
    <cellStyle name="Note 2 2 3 2 3 3" xfId="13788"/>
    <cellStyle name="Note 2 2 3 2 4" xfId="13789"/>
    <cellStyle name="Note 2 2 3 2 4 2" xfId="13790"/>
    <cellStyle name="Note 2 2 3 2 4 3" xfId="13791"/>
    <cellStyle name="Note 2 2 3 2 5" xfId="13792"/>
    <cellStyle name="Note 2 2 3 2 5 2" xfId="13793"/>
    <cellStyle name="Note 2 2 3 2 5 3" xfId="13794"/>
    <cellStyle name="Note 2 2 3 2 6" xfId="13795"/>
    <cellStyle name="Note 2 2 3 2 6 2" xfId="13796"/>
    <cellStyle name="Note 2 2 3 2 6 3" xfId="13797"/>
    <cellStyle name="Note 2 2 3 2 7" xfId="13798"/>
    <cellStyle name="Note 2 2 3 2 8" xfId="13799"/>
    <cellStyle name="Note 2 2 3 2 9" xfId="13800"/>
    <cellStyle name="Note 2 2 3 3" xfId="13801"/>
    <cellStyle name="Note 2 2 3 3 2" xfId="13802"/>
    <cellStyle name="Note 2 2 3 3 2 2" xfId="13803"/>
    <cellStyle name="Note 2 2 3 3 2 3" xfId="13804"/>
    <cellStyle name="Note 2 2 3 3 3" xfId="13805"/>
    <cellStyle name="Note 2 2 3 3 3 2" xfId="13806"/>
    <cellStyle name="Note 2 2 3 3 3 3" xfId="13807"/>
    <cellStyle name="Note 2 2 3 3 4" xfId="13808"/>
    <cellStyle name="Note 2 2 3 3 4 2" xfId="13809"/>
    <cellStyle name="Note 2 2 3 3 4 3" xfId="13810"/>
    <cellStyle name="Note 2 2 3 3 5" xfId="13811"/>
    <cellStyle name="Note 2 2 3 3 5 2" xfId="13812"/>
    <cellStyle name="Note 2 2 3 3 5 3" xfId="13813"/>
    <cellStyle name="Note 2 2 3 3 6" xfId="13814"/>
    <cellStyle name="Note 2 2 3 3 6 2" xfId="13815"/>
    <cellStyle name="Note 2 2 3 3 6 3" xfId="13816"/>
    <cellStyle name="Note 2 2 3 3 7" xfId="13817"/>
    <cellStyle name="Note 2 2 3 3 8" xfId="13818"/>
    <cellStyle name="Note 2 2 3 3 9" xfId="13819"/>
    <cellStyle name="Note 2 2 3 4" xfId="13820"/>
    <cellStyle name="Note 2 2 3 4 2" xfId="13821"/>
    <cellStyle name="Note 2 2 3 4 2 2" xfId="13822"/>
    <cellStyle name="Note 2 2 3 4 2 3" xfId="13823"/>
    <cellStyle name="Note 2 2 3 4 3" xfId="13824"/>
    <cellStyle name="Note 2 2 3 4 3 2" xfId="13825"/>
    <cellStyle name="Note 2 2 3 4 3 3" xfId="13826"/>
    <cellStyle name="Note 2 2 3 4 4" xfId="13827"/>
    <cellStyle name="Note 2 2 3 4 4 2" xfId="13828"/>
    <cellStyle name="Note 2 2 3 4 4 3" xfId="13829"/>
    <cellStyle name="Note 2 2 3 4 5" xfId="13830"/>
    <cellStyle name="Note 2 2 3 4 5 2" xfId="13831"/>
    <cellStyle name="Note 2 2 3 4 5 3" xfId="13832"/>
    <cellStyle name="Note 2 2 3 4 6" xfId="13833"/>
    <cellStyle name="Note 2 2 3 4 6 2" xfId="13834"/>
    <cellStyle name="Note 2 2 3 4 6 3" xfId="13835"/>
    <cellStyle name="Note 2 2 3 4 7" xfId="13836"/>
    <cellStyle name="Note 2 2 3 4 8" xfId="13837"/>
    <cellStyle name="Note 2 2 3 4 9" xfId="13838"/>
    <cellStyle name="Note 2 2 3 5" xfId="13839"/>
    <cellStyle name="Note 2 2 3 5 2" xfId="13840"/>
    <cellStyle name="Note 2 2 3 5 2 2" xfId="13841"/>
    <cellStyle name="Note 2 2 3 5 2 3" xfId="13842"/>
    <cellStyle name="Note 2 2 3 5 3" xfId="13843"/>
    <cellStyle name="Note 2 2 3 5 3 2" xfId="13844"/>
    <cellStyle name="Note 2 2 3 5 3 3" xfId="13845"/>
    <cellStyle name="Note 2 2 3 5 4" xfId="13846"/>
    <cellStyle name="Note 2 2 3 5 4 2" xfId="13847"/>
    <cellStyle name="Note 2 2 3 5 4 3" xfId="13848"/>
    <cellStyle name="Note 2 2 3 5 5" xfId="13849"/>
    <cellStyle name="Note 2 2 3 5 5 2" xfId="13850"/>
    <cellStyle name="Note 2 2 3 5 5 3" xfId="13851"/>
    <cellStyle name="Note 2 2 3 5 6" xfId="13852"/>
    <cellStyle name="Note 2 2 3 5 6 2" xfId="13853"/>
    <cellStyle name="Note 2 2 3 5 6 3" xfId="13854"/>
    <cellStyle name="Note 2 2 3 5 7" xfId="13855"/>
    <cellStyle name="Note 2 2 3 5 8" xfId="13856"/>
    <cellStyle name="Note 2 2 3 5 9" xfId="13857"/>
    <cellStyle name="Note 2 2 3 6" xfId="13858"/>
    <cellStyle name="Note 2 2 3 6 2" xfId="13859"/>
    <cellStyle name="Note 2 2 3 6 2 2" xfId="13860"/>
    <cellStyle name="Note 2 2 3 6 2 3" xfId="13861"/>
    <cellStyle name="Note 2 2 3 6 3" xfId="13862"/>
    <cellStyle name="Note 2 2 3 6 3 2" xfId="13863"/>
    <cellStyle name="Note 2 2 3 6 3 3" xfId="13864"/>
    <cellStyle name="Note 2 2 3 6 4" xfId="13865"/>
    <cellStyle name="Note 2 2 3 6 4 2" xfId="13866"/>
    <cellStyle name="Note 2 2 3 6 4 3" xfId="13867"/>
    <cellStyle name="Note 2 2 3 6 5" xfId="13868"/>
    <cellStyle name="Note 2 2 3 6 5 2" xfId="13869"/>
    <cellStyle name="Note 2 2 3 6 5 3" xfId="13870"/>
    <cellStyle name="Note 2 2 3 6 6" xfId="13871"/>
    <cellStyle name="Note 2 2 3 6 6 2" xfId="13872"/>
    <cellStyle name="Note 2 2 3 6 6 3" xfId="13873"/>
    <cellStyle name="Note 2 2 3 6 7" xfId="13874"/>
    <cellStyle name="Note 2 2 3 6 8" xfId="13875"/>
    <cellStyle name="Note 2 2 3 6 9" xfId="13876"/>
    <cellStyle name="Note 2 2 3 7" xfId="13877"/>
    <cellStyle name="Note 2 2 3 7 2" xfId="13878"/>
    <cellStyle name="Note 2 2 3 7 2 2" xfId="13879"/>
    <cellStyle name="Note 2 2 3 7 2 3" xfId="13880"/>
    <cellStyle name="Note 2 2 3 7 3" xfId="13881"/>
    <cellStyle name="Note 2 2 3 7 3 2" xfId="13882"/>
    <cellStyle name="Note 2 2 3 7 3 3" xfId="13883"/>
    <cellStyle name="Note 2 2 3 7 4" xfId="13884"/>
    <cellStyle name="Note 2 2 3 7 4 2" xfId="13885"/>
    <cellStyle name="Note 2 2 3 7 4 3" xfId="13886"/>
    <cellStyle name="Note 2 2 3 7 5" xfId="13887"/>
    <cellStyle name="Note 2 2 3 7 5 2" xfId="13888"/>
    <cellStyle name="Note 2 2 3 7 5 3" xfId="13889"/>
    <cellStyle name="Note 2 2 3 7 6" xfId="13890"/>
    <cellStyle name="Note 2 2 3 7 6 2" xfId="13891"/>
    <cellStyle name="Note 2 2 3 7 6 3" xfId="13892"/>
    <cellStyle name="Note 2 2 3 7 7" xfId="13893"/>
    <cellStyle name="Note 2 2 3 7 8" xfId="13894"/>
    <cellStyle name="Note 2 2 3 7 9" xfId="13895"/>
    <cellStyle name="Note 2 2 3 8" xfId="13896"/>
    <cellStyle name="Note 2 2 3 8 2" xfId="13897"/>
    <cellStyle name="Note 2 2 3 8 2 2" xfId="13898"/>
    <cellStyle name="Note 2 2 3 8 2 3" xfId="13899"/>
    <cellStyle name="Note 2 2 3 8 3" xfId="13900"/>
    <cellStyle name="Note 2 2 3 8 3 2" xfId="13901"/>
    <cellStyle name="Note 2 2 3 8 3 3" xfId="13902"/>
    <cellStyle name="Note 2 2 3 8 4" xfId="13903"/>
    <cellStyle name="Note 2 2 3 8 4 2" xfId="13904"/>
    <cellStyle name="Note 2 2 3 8 4 3" xfId="13905"/>
    <cellStyle name="Note 2 2 3 8 5" xfId="13906"/>
    <cellStyle name="Note 2 2 3 8 5 2" xfId="13907"/>
    <cellStyle name="Note 2 2 3 8 5 3" xfId="13908"/>
    <cellStyle name="Note 2 2 3 8 6" xfId="13909"/>
    <cellStyle name="Note 2 2 3 8 6 2" xfId="13910"/>
    <cellStyle name="Note 2 2 3 8 6 3" xfId="13911"/>
    <cellStyle name="Note 2 2 3 8 7" xfId="13912"/>
    <cellStyle name="Note 2 2 3 8 8" xfId="13913"/>
    <cellStyle name="Note 2 2 3 8 9" xfId="13914"/>
    <cellStyle name="Note 2 2 3 9" xfId="13915"/>
    <cellStyle name="Note 2 2 3 9 2" xfId="13916"/>
    <cellStyle name="Note 2 2 3 9 2 2" xfId="13917"/>
    <cellStyle name="Note 2 2 3 9 2 3" xfId="13918"/>
    <cellStyle name="Note 2 2 3 9 3" xfId="13919"/>
    <cellStyle name="Note 2 2 3 9 3 2" xfId="13920"/>
    <cellStyle name="Note 2 2 3 9 3 3" xfId="13921"/>
    <cellStyle name="Note 2 2 3 9 4" xfId="13922"/>
    <cellStyle name="Note 2 2 3 9 4 2" xfId="13923"/>
    <cellStyle name="Note 2 2 3 9 4 3" xfId="13924"/>
    <cellStyle name="Note 2 2 3 9 5" xfId="13925"/>
    <cellStyle name="Note 2 2 3 9 5 2" xfId="13926"/>
    <cellStyle name="Note 2 2 3 9 5 3" xfId="13927"/>
    <cellStyle name="Note 2 2 3 9 6" xfId="13928"/>
    <cellStyle name="Note 2 2 3 9 6 2" xfId="13929"/>
    <cellStyle name="Note 2 2 3 9 6 3" xfId="13930"/>
    <cellStyle name="Note 2 2 3 9 7" xfId="13931"/>
    <cellStyle name="Note 2 2 3 9 8" xfId="13932"/>
    <cellStyle name="Note 2 2 4" xfId="13933"/>
    <cellStyle name="Note 2 2 4 10" xfId="13934"/>
    <cellStyle name="Note 2 2 4 10 2" xfId="13935"/>
    <cellStyle name="Note 2 2 4 10 2 2" xfId="13936"/>
    <cellStyle name="Note 2 2 4 10 2 3" xfId="13937"/>
    <cellStyle name="Note 2 2 4 10 3" xfId="13938"/>
    <cellStyle name="Note 2 2 4 10 3 2" xfId="13939"/>
    <cellStyle name="Note 2 2 4 10 3 3" xfId="13940"/>
    <cellStyle name="Note 2 2 4 10 4" xfId="13941"/>
    <cellStyle name="Note 2 2 4 10 4 2" xfId="13942"/>
    <cellStyle name="Note 2 2 4 10 4 3" xfId="13943"/>
    <cellStyle name="Note 2 2 4 10 5" xfId="13944"/>
    <cellStyle name="Note 2 2 4 10 5 2" xfId="13945"/>
    <cellStyle name="Note 2 2 4 10 5 3" xfId="13946"/>
    <cellStyle name="Note 2 2 4 10 6" xfId="13947"/>
    <cellStyle name="Note 2 2 4 10 6 2" xfId="13948"/>
    <cellStyle name="Note 2 2 4 10 6 3" xfId="13949"/>
    <cellStyle name="Note 2 2 4 10 7" xfId="13950"/>
    <cellStyle name="Note 2 2 4 10 8" xfId="13951"/>
    <cellStyle name="Note 2 2 4 11" xfId="13952"/>
    <cellStyle name="Note 2 2 4 11 2" xfId="13953"/>
    <cellStyle name="Note 2 2 4 11 2 2" xfId="13954"/>
    <cellStyle name="Note 2 2 4 11 2 3" xfId="13955"/>
    <cellStyle name="Note 2 2 4 11 3" xfId="13956"/>
    <cellStyle name="Note 2 2 4 11 3 2" xfId="13957"/>
    <cellStyle name="Note 2 2 4 11 3 3" xfId="13958"/>
    <cellStyle name="Note 2 2 4 11 4" xfId="13959"/>
    <cellStyle name="Note 2 2 4 11 4 2" xfId="13960"/>
    <cellStyle name="Note 2 2 4 11 4 3" xfId="13961"/>
    <cellStyle name="Note 2 2 4 11 5" xfId="13962"/>
    <cellStyle name="Note 2 2 4 11 5 2" xfId="13963"/>
    <cellStyle name="Note 2 2 4 11 5 3" xfId="13964"/>
    <cellStyle name="Note 2 2 4 11 6" xfId="13965"/>
    <cellStyle name="Note 2 2 4 11 6 2" xfId="13966"/>
    <cellStyle name="Note 2 2 4 11 6 3" xfId="13967"/>
    <cellStyle name="Note 2 2 4 11 7" xfId="13968"/>
    <cellStyle name="Note 2 2 4 11 8" xfId="13969"/>
    <cellStyle name="Note 2 2 4 12" xfId="13970"/>
    <cellStyle name="Note 2 2 4 12 2" xfId="13971"/>
    <cellStyle name="Note 2 2 4 12 2 2" xfId="13972"/>
    <cellStyle name="Note 2 2 4 12 2 3" xfId="13973"/>
    <cellStyle name="Note 2 2 4 12 3" xfId="13974"/>
    <cellStyle name="Note 2 2 4 12 3 2" xfId="13975"/>
    <cellStyle name="Note 2 2 4 12 3 3" xfId="13976"/>
    <cellStyle name="Note 2 2 4 12 4" xfId="13977"/>
    <cellStyle name="Note 2 2 4 12 4 2" xfId="13978"/>
    <cellStyle name="Note 2 2 4 12 4 3" xfId="13979"/>
    <cellStyle name="Note 2 2 4 12 5" xfId="13980"/>
    <cellStyle name="Note 2 2 4 12 5 2" xfId="13981"/>
    <cellStyle name="Note 2 2 4 12 5 3" xfId="13982"/>
    <cellStyle name="Note 2 2 4 12 6" xfId="13983"/>
    <cellStyle name="Note 2 2 4 12 6 2" xfId="13984"/>
    <cellStyle name="Note 2 2 4 12 6 3" xfId="13985"/>
    <cellStyle name="Note 2 2 4 12 7" xfId="13986"/>
    <cellStyle name="Note 2 2 4 12 8" xfId="13987"/>
    <cellStyle name="Note 2 2 4 13" xfId="13988"/>
    <cellStyle name="Note 2 2 4 13 2" xfId="13989"/>
    <cellStyle name="Note 2 2 4 13 2 2" xfId="13990"/>
    <cellStyle name="Note 2 2 4 13 2 3" xfId="13991"/>
    <cellStyle name="Note 2 2 4 13 3" xfId="13992"/>
    <cellStyle name="Note 2 2 4 13 3 2" xfId="13993"/>
    <cellStyle name="Note 2 2 4 13 3 3" xfId="13994"/>
    <cellStyle name="Note 2 2 4 13 4" xfId="13995"/>
    <cellStyle name="Note 2 2 4 13 4 2" xfId="13996"/>
    <cellStyle name="Note 2 2 4 13 4 3" xfId="13997"/>
    <cellStyle name="Note 2 2 4 13 5" xfId="13998"/>
    <cellStyle name="Note 2 2 4 13 5 2" xfId="13999"/>
    <cellStyle name="Note 2 2 4 13 5 3" xfId="14000"/>
    <cellStyle name="Note 2 2 4 13 6" xfId="14001"/>
    <cellStyle name="Note 2 2 4 13 6 2" xfId="14002"/>
    <cellStyle name="Note 2 2 4 13 6 3" xfId="14003"/>
    <cellStyle name="Note 2 2 4 13 7" xfId="14004"/>
    <cellStyle name="Note 2 2 4 13 8" xfId="14005"/>
    <cellStyle name="Note 2 2 4 14" xfId="14006"/>
    <cellStyle name="Note 2 2 4 14 2" xfId="14007"/>
    <cellStyle name="Note 2 2 4 14 2 2" xfId="14008"/>
    <cellStyle name="Note 2 2 4 14 2 3" xfId="14009"/>
    <cellStyle name="Note 2 2 4 14 3" xfId="14010"/>
    <cellStyle name="Note 2 2 4 14 3 2" xfId="14011"/>
    <cellStyle name="Note 2 2 4 14 3 3" xfId="14012"/>
    <cellStyle name="Note 2 2 4 14 4" xfId="14013"/>
    <cellStyle name="Note 2 2 4 14 4 2" xfId="14014"/>
    <cellStyle name="Note 2 2 4 14 4 3" xfId="14015"/>
    <cellStyle name="Note 2 2 4 14 5" xfId="14016"/>
    <cellStyle name="Note 2 2 4 14 5 2" xfId="14017"/>
    <cellStyle name="Note 2 2 4 14 5 3" xfId="14018"/>
    <cellStyle name="Note 2 2 4 14 6" xfId="14019"/>
    <cellStyle name="Note 2 2 4 14 6 2" xfId="14020"/>
    <cellStyle name="Note 2 2 4 14 6 3" xfId="14021"/>
    <cellStyle name="Note 2 2 4 14 7" xfId="14022"/>
    <cellStyle name="Note 2 2 4 14 8" xfId="14023"/>
    <cellStyle name="Note 2 2 4 15" xfId="14024"/>
    <cellStyle name="Note 2 2 4 15 2" xfId="14025"/>
    <cellStyle name="Note 2 2 4 15 2 2" xfId="14026"/>
    <cellStyle name="Note 2 2 4 15 2 3" xfId="14027"/>
    <cellStyle name="Note 2 2 4 15 3" xfId="14028"/>
    <cellStyle name="Note 2 2 4 15 3 2" xfId="14029"/>
    <cellStyle name="Note 2 2 4 15 3 3" xfId="14030"/>
    <cellStyle name="Note 2 2 4 15 4" xfId="14031"/>
    <cellStyle name="Note 2 2 4 15 4 2" xfId="14032"/>
    <cellStyle name="Note 2 2 4 15 4 3" xfId="14033"/>
    <cellStyle name="Note 2 2 4 15 5" xfId="14034"/>
    <cellStyle name="Note 2 2 4 15 5 2" xfId="14035"/>
    <cellStyle name="Note 2 2 4 15 5 3" xfId="14036"/>
    <cellStyle name="Note 2 2 4 15 6" xfId="14037"/>
    <cellStyle name="Note 2 2 4 15 6 2" xfId="14038"/>
    <cellStyle name="Note 2 2 4 15 6 3" xfId="14039"/>
    <cellStyle name="Note 2 2 4 15 7" xfId="14040"/>
    <cellStyle name="Note 2 2 4 15 8" xfId="14041"/>
    <cellStyle name="Note 2 2 4 16" xfId="14042"/>
    <cellStyle name="Note 2 2 4 2" xfId="14043"/>
    <cellStyle name="Note 2 2 4 2 2" xfId="14044"/>
    <cellStyle name="Note 2 2 4 2 2 2" xfId="14045"/>
    <cellStyle name="Note 2 2 4 2 2 3" xfId="14046"/>
    <cellStyle name="Note 2 2 4 2 3" xfId="14047"/>
    <cellStyle name="Note 2 2 4 2 3 2" xfId="14048"/>
    <cellStyle name="Note 2 2 4 2 3 3" xfId="14049"/>
    <cellStyle name="Note 2 2 4 2 4" xfId="14050"/>
    <cellStyle name="Note 2 2 4 2 4 2" xfId="14051"/>
    <cellStyle name="Note 2 2 4 2 4 3" xfId="14052"/>
    <cellStyle name="Note 2 2 4 2 5" xfId="14053"/>
    <cellStyle name="Note 2 2 4 2 5 2" xfId="14054"/>
    <cellStyle name="Note 2 2 4 2 5 3" xfId="14055"/>
    <cellStyle name="Note 2 2 4 2 6" xfId="14056"/>
    <cellStyle name="Note 2 2 4 2 6 2" xfId="14057"/>
    <cellStyle name="Note 2 2 4 2 6 3" xfId="14058"/>
    <cellStyle name="Note 2 2 4 2 7" xfId="14059"/>
    <cellStyle name="Note 2 2 4 2 8" xfId="14060"/>
    <cellStyle name="Note 2 2 4 2 9" xfId="14061"/>
    <cellStyle name="Note 2 2 4 3" xfId="14062"/>
    <cellStyle name="Note 2 2 4 3 2" xfId="14063"/>
    <cellStyle name="Note 2 2 4 3 2 2" xfId="14064"/>
    <cellStyle name="Note 2 2 4 3 2 3" xfId="14065"/>
    <cellStyle name="Note 2 2 4 3 3" xfId="14066"/>
    <cellStyle name="Note 2 2 4 3 3 2" xfId="14067"/>
    <cellStyle name="Note 2 2 4 3 3 3" xfId="14068"/>
    <cellStyle name="Note 2 2 4 3 4" xfId="14069"/>
    <cellStyle name="Note 2 2 4 3 4 2" xfId="14070"/>
    <cellStyle name="Note 2 2 4 3 4 3" xfId="14071"/>
    <cellStyle name="Note 2 2 4 3 5" xfId="14072"/>
    <cellStyle name="Note 2 2 4 3 5 2" xfId="14073"/>
    <cellStyle name="Note 2 2 4 3 5 3" xfId="14074"/>
    <cellStyle name="Note 2 2 4 3 6" xfId="14075"/>
    <cellStyle name="Note 2 2 4 3 6 2" xfId="14076"/>
    <cellStyle name="Note 2 2 4 3 6 3" xfId="14077"/>
    <cellStyle name="Note 2 2 4 3 7" xfId="14078"/>
    <cellStyle name="Note 2 2 4 3 8" xfId="14079"/>
    <cellStyle name="Note 2 2 4 3 9" xfId="14080"/>
    <cellStyle name="Note 2 2 4 4" xfId="14081"/>
    <cellStyle name="Note 2 2 4 4 2" xfId="14082"/>
    <cellStyle name="Note 2 2 4 4 2 2" xfId="14083"/>
    <cellStyle name="Note 2 2 4 4 2 3" xfId="14084"/>
    <cellStyle name="Note 2 2 4 4 3" xfId="14085"/>
    <cellStyle name="Note 2 2 4 4 3 2" xfId="14086"/>
    <cellStyle name="Note 2 2 4 4 3 3" xfId="14087"/>
    <cellStyle name="Note 2 2 4 4 4" xfId="14088"/>
    <cellStyle name="Note 2 2 4 4 4 2" xfId="14089"/>
    <cellStyle name="Note 2 2 4 4 4 3" xfId="14090"/>
    <cellStyle name="Note 2 2 4 4 5" xfId="14091"/>
    <cellStyle name="Note 2 2 4 4 5 2" xfId="14092"/>
    <cellStyle name="Note 2 2 4 4 5 3" xfId="14093"/>
    <cellStyle name="Note 2 2 4 4 6" xfId="14094"/>
    <cellStyle name="Note 2 2 4 4 6 2" xfId="14095"/>
    <cellStyle name="Note 2 2 4 4 6 3" xfId="14096"/>
    <cellStyle name="Note 2 2 4 4 7" xfId="14097"/>
    <cellStyle name="Note 2 2 4 4 8" xfId="14098"/>
    <cellStyle name="Note 2 2 4 4 9" xfId="14099"/>
    <cellStyle name="Note 2 2 4 5" xfId="14100"/>
    <cellStyle name="Note 2 2 4 5 2" xfId="14101"/>
    <cellStyle name="Note 2 2 4 5 2 2" xfId="14102"/>
    <cellStyle name="Note 2 2 4 5 2 3" xfId="14103"/>
    <cellStyle name="Note 2 2 4 5 3" xfId="14104"/>
    <cellStyle name="Note 2 2 4 5 3 2" xfId="14105"/>
    <cellStyle name="Note 2 2 4 5 3 3" xfId="14106"/>
    <cellStyle name="Note 2 2 4 5 4" xfId="14107"/>
    <cellStyle name="Note 2 2 4 5 4 2" xfId="14108"/>
    <cellStyle name="Note 2 2 4 5 4 3" xfId="14109"/>
    <cellStyle name="Note 2 2 4 5 5" xfId="14110"/>
    <cellStyle name="Note 2 2 4 5 5 2" xfId="14111"/>
    <cellStyle name="Note 2 2 4 5 5 3" xfId="14112"/>
    <cellStyle name="Note 2 2 4 5 6" xfId="14113"/>
    <cellStyle name="Note 2 2 4 5 6 2" xfId="14114"/>
    <cellStyle name="Note 2 2 4 5 6 3" xfId="14115"/>
    <cellStyle name="Note 2 2 4 5 7" xfId="14116"/>
    <cellStyle name="Note 2 2 4 5 8" xfId="14117"/>
    <cellStyle name="Note 2 2 4 5 9" xfId="14118"/>
    <cellStyle name="Note 2 2 4 6" xfId="14119"/>
    <cellStyle name="Note 2 2 4 6 2" xfId="14120"/>
    <cellStyle name="Note 2 2 4 6 2 2" xfId="14121"/>
    <cellStyle name="Note 2 2 4 6 2 3" xfId="14122"/>
    <cellStyle name="Note 2 2 4 6 3" xfId="14123"/>
    <cellStyle name="Note 2 2 4 6 3 2" xfId="14124"/>
    <cellStyle name="Note 2 2 4 6 3 3" xfId="14125"/>
    <cellStyle name="Note 2 2 4 6 4" xfId="14126"/>
    <cellStyle name="Note 2 2 4 6 4 2" xfId="14127"/>
    <cellStyle name="Note 2 2 4 6 4 3" xfId="14128"/>
    <cellStyle name="Note 2 2 4 6 5" xfId="14129"/>
    <cellStyle name="Note 2 2 4 6 5 2" xfId="14130"/>
    <cellStyle name="Note 2 2 4 6 5 3" xfId="14131"/>
    <cellStyle name="Note 2 2 4 6 6" xfId="14132"/>
    <cellStyle name="Note 2 2 4 6 6 2" xfId="14133"/>
    <cellStyle name="Note 2 2 4 6 6 3" xfId="14134"/>
    <cellStyle name="Note 2 2 4 6 7" xfId="14135"/>
    <cellStyle name="Note 2 2 4 6 8" xfId="14136"/>
    <cellStyle name="Note 2 2 4 6 9" xfId="14137"/>
    <cellStyle name="Note 2 2 4 7" xfId="14138"/>
    <cellStyle name="Note 2 2 4 7 2" xfId="14139"/>
    <cellStyle name="Note 2 2 4 7 2 2" xfId="14140"/>
    <cellStyle name="Note 2 2 4 7 2 3" xfId="14141"/>
    <cellStyle name="Note 2 2 4 7 3" xfId="14142"/>
    <cellStyle name="Note 2 2 4 7 3 2" xfId="14143"/>
    <cellStyle name="Note 2 2 4 7 3 3" xfId="14144"/>
    <cellStyle name="Note 2 2 4 7 4" xfId="14145"/>
    <cellStyle name="Note 2 2 4 7 4 2" xfId="14146"/>
    <cellStyle name="Note 2 2 4 7 4 3" xfId="14147"/>
    <cellStyle name="Note 2 2 4 7 5" xfId="14148"/>
    <cellStyle name="Note 2 2 4 7 5 2" xfId="14149"/>
    <cellStyle name="Note 2 2 4 7 5 3" xfId="14150"/>
    <cellStyle name="Note 2 2 4 7 6" xfId="14151"/>
    <cellStyle name="Note 2 2 4 7 6 2" xfId="14152"/>
    <cellStyle name="Note 2 2 4 7 6 3" xfId="14153"/>
    <cellStyle name="Note 2 2 4 7 7" xfId="14154"/>
    <cellStyle name="Note 2 2 4 7 8" xfId="14155"/>
    <cellStyle name="Note 2 2 4 7 9" xfId="14156"/>
    <cellStyle name="Note 2 2 4 8" xfId="14157"/>
    <cellStyle name="Note 2 2 4 8 2" xfId="14158"/>
    <cellStyle name="Note 2 2 4 8 2 2" xfId="14159"/>
    <cellStyle name="Note 2 2 4 8 2 3" xfId="14160"/>
    <cellStyle name="Note 2 2 4 8 3" xfId="14161"/>
    <cellStyle name="Note 2 2 4 8 3 2" xfId="14162"/>
    <cellStyle name="Note 2 2 4 8 3 3" xfId="14163"/>
    <cellStyle name="Note 2 2 4 8 4" xfId="14164"/>
    <cellStyle name="Note 2 2 4 8 4 2" xfId="14165"/>
    <cellStyle name="Note 2 2 4 8 4 3" xfId="14166"/>
    <cellStyle name="Note 2 2 4 8 5" xfId="14167"/>
    <cellStyle name="Note 2 2 4 8 5 2" xfId="14168"/>
    <cellStyle name="Note 2 2 4 8 5 3" xfId="14169"/>
    <cellStyle name="Note 2 2 4 8 6" xfId="14170"/>
    <cellStyle name="Note 2 2 4 8 6 2" xfId="14171"/>
    <cellStyle name="Note 2 2 4 8 6 3" xfId="14172"/>
    <cellStyle name="Note 2 2 4 8 7" xfId="14173"/>
    <cellStyle name="Note 2 2 4 8 8" xfId="14174"/>
    <cellStyle name="Note 2 2 4 8 9" xfId="14175"/>
    <cellStyle name="Note 2 2 4 9" xfId="14176"/>
    <cellStyle name="Note 2 2 4 9 2" xfId="14177"/>
    <cellStyle name="Note 2 2 4 9 2 2" xfId="14178"/>
    <cellStyle name="Note 2 2 4 9 2 3" xfId="14179"/>
    <cellStyle name="Note 2 2 4 9 3" xfId="14180"/>
    <cellStyle name="Note 2 2 4 9 3 2" xfId="14181"/>
    <cellStyle name="Note 2 2 4 9 3 3" xfId="14182"/>
    <cellStyle name="Note 2 2 4 9 4" xfId="14183"/>
    <cellStyle name="Note 2 2 4 9 4 2" xfId="14184"/>
    <cellStyle name="Note 2 2 4 9 4 3" xfId="14185"/>
    <cellStyle name="Note 2 2 4 9 5" xfId="14186"/>
    <cellStyle name="Note 2 2 4 9 5 2" xfId="14187"/>
    <cellStyle name="Note 2 2 4 9 5 3" xfId="14188"/>
    <cellStyle name="Note 2 2 4 9 6" xfId="14189"/>
    <cellStyle name="Note 2 2 4 9 6 2" xfId="14190"/>
    <cellStyle name="Note 2 2 4 9 6 3" xfId="14191"/>
    <cellStyle name="Note 2 2 4 9 7" xfId="14192"/>
    <cellStyle name="Note 2 2 4 9 8" xfId="14193"/>
    <cellStyle name="Note 2 2 5" xfId="14194"/>
    <cellStyle name="Note 2 2 5 10" xfId="14195"/>
    <cellStyle name="Note 2 2 5 11" xfId="14196"/>
    <cellStyle name="Note 2 2 5 2" xfId="14197"/>
    <cellStyle name="Note 2 2 5 2 2" xfId="14198"/>
    <cellStyle name="Note 2 2 5 2 3" xfId="14199"/>
    <cellStyle name="Note 2 2 5 2 4" xfId="14200"/>
    <cellStyle name="Note 2 2 5 3" xfId="14201"/>
    <cellStyle name="Note 2 2 5 3 2" xfId="14202"/>
    <cellStyle name="Note 2 2 5 3 3" xfId="14203"/>
    <cellStyle name="Note 2 2 5 3 4" xfId="14204"/>
    <cellStyle name="Note 2 2 5 4" xfId="14205"/>
    <cellStyle name="Note 2 2 5 4 2" xfId="14206"/>
    <cellStyle name="Note 2 2 5 4 3" xfId="14207"/>
    <cellStyle name="Note 2 2 5 4 4" xfId="14208"/>
    <cellStyle name="Note 2 2 5 5" xfId="14209"/>
    <cellStyle name="Note 2 2 5 5 2" xfId="14210"/>
    <cellStyle name="Note 2 2 5 5 3" xfId="14211"/>
    <cellStyle name="Note 2 2 5 5 4" xfId="14212"/>
    <cellStyle name="Note 2 2 5 6" xfId="14213"/>
    <cellStyle name="Note 2 2 5 6 2" xfId="14214"/>
    <cellStyle name="Note 2 2 5 6 3" xfId="14215"/>
    <cellStyle name="Note 2 2 5 6 4" xfId="14216"/>
    <cellStyle name="Note 2 2 5 7" xfId="14217"/>
    <cellStyle name="Note 2 2 5 8" xfId="14218"/>
    <cellStyle name="Note 2 2 5 9" xfId="14219"/>
    <cellStyle name="Note 2 2 6" xfId="14220"/>
    <cellStyle name="Note 2 2 6 10" xfId="14221"/>
    <cellStyle name="Note 2 2 6 2" xfId="14222"/>
    <cellStyle name="Note 2 2 6 2 2" xfId="14223"/>
    <cellStyle name="Note 2 2 6 2 3" xfId="14224"/>
    <cellStyle name="Note 2 2 6 2 4" xfId="14225"/>
    <cellStyle name="Note 2 2 6 3" xfId="14226"/>
    <cellStyle name="Note 2 2 6 3 2" xfId="14227"/>
    <cellStyle name="Note 2 2 6 3 3" xfId="14228"/>
    <cellStyle name="Note 2 2 6 3 4" xfId="14229"/>
    <cellStyle name="Note 2 2 6 4" xfId="14230"/>
    <cellStyle name="Note 2 2 6 4 2" xfId="14231"/>
    <cellStyle name="Note 2 2 6 4 3" xfId="14232"/>
    <cellStyle name="Note 2 2 6 4 4" xfId="14233"/>
    <cellStyle name="Note 2 2 6 5" xfId="14234"/>
    <cellStyle name="Note 2 2 6 5 2" xfId="14235"/>
    <cellStyle name="Note 2 2 6 5 3" xfId="14236"/>
    <cellStyle name="Note 2 2 6 5 4" xfId="14237"/>
    <cellStyle name="Note 2 2 6 6" xfId="14238"/>
    <cellStyle name="Note 2 2 6 6 2" xfId="14239"/>
    <cellStyle name="Note 2 2 6 6 3" xfId="14240"/>
    <cellStyle name="Note 2 2 6 6 4" xfId="14241"/>
    <cellStyle name="Note 2 2 6 7" xfId="14242"/>
    <cellStyle name="Note 2 2 6 8" xfId="14243"/>
    <cellStyle name="Note 2 2 6 9" xfId="14244"/>
    <cellStyle name="Note 2 2 7" xfId="14245"/>
    <cellStyle name="Note 2 2 7 2" xfId="14246"/>
    <cellStyle name="Note 2 2 7 2 2" xfId="14247"/>
    <cellStyle name="Note 2 2 7 2 3" xfId="14248"/>
    <cellStyle name="Note 2 2 7 3" xfId="14249"/>
    <cellStyle name="Note 2 2 7 3 2" xfId="14250"/>
    <cellStyle name="Note 2 2 7 3 3" xfId="14251"/>
    <cellStyle name="Note 2 2 7 4" xfId="14252"/>
    <cellStyle name="Note 2 2 7 4 2" xfId="14253"/>
    <cellStyle name="Note 2 2 7 4 3" xfId="14254"/>
    <cellStyle name="Note 2 2 7 5" xfId="14255"/>
    <cellStyle name="Note 2 2 7 5 2" xfId="14256"/>
    <cellStyle name="Note 2 2 7 5 3" xfId="14257"/>
    <cellStyle name="Note 2 2 7 6" xfId="14258"/>
    <cellStyle name="Note 2 2 7 6 2" xfId="14259"/>
    <cellStyle name="Note 2 2 7 6 3" xfId="14260"/>
    <cellStyle name="Note 2 2 7 7" xfId="14261"/>
    <cellStyle name="Note 2 2 7 8" xfId="14262"/>
    <cellStyle name="Note 2 2 7 9" xfId="14263"/>
    <cellStyle name="Note 2 2 8" xfId="14264"/>
    <cellStyle name="Note 2 2 8 2" xfId="14265"/>
    <cellStyle name="Note 2 2 8 2 2" xfId="14266"/>
    <cellStyle name="Note 2 2 8 2 3" xfId="14267"/>
    <cellStyle name="Note 2 2 8 3" xfId="14268"/>
    <cellStyle name="Note 2 2 8 3 2" xfId="14269"/>
    <cellStyle name="Note 2 2 8 3 3" xfId="14270"/>
    <cellStyle name="Note 2 2 8 4" xfId="14271"/>
    <cellStyle name="Note 2 2 8 4 2" xfId="14272"/>
    <cellStyle name="Note 2 2 8 4 3" xfId="14273"/>
    <cellStyle name="Note 2 2 8 5" xfId="14274"/>
    <cellStyle name="Note 2 2 8 5 2" xfId="14275"/>
    <cellStyle name="Note 2 2 8 5 3" xfId="14276"/>
    <cellStyle name="Note 2 2 8 6" xfId="14277"/>
    <cellStyle name="Note 2 2 8 6 2" xfId="14278"/>
    <cellStyle name="Note 2 2 8 6 3" xfId="14279"/>
    <cellStyle name="Note 2 2 8 7" xfId="14280"/>
    <cellStyle name="Note 2 2 8 8" xfId="14281"/>
    <cellStyle name="Note 2 2 8 9" xfId="14282"/>
    <cellStyle name="Note 2 2 9" xfId="14283"/>
    <cellStyle name="Note 2 2 9 2" xfId="14284"/>
    <cellStyle name="Note 2 2 9 2 2" xfId="14285"/>
    <cellStyle name="Note 2 2 9 2 3" xfId="14286"/>
    <cellStyle name="Note 2 2 9 3" xfId="14287"/>
    <cellStyle name="Note 2 2 9 3 2" xfId="14288"/>
    <cellStyle name="Note 2 2 9 3 3" xfId="14289"/>
    <cellStyle name="Note 2 2 9 4" xfId="14290"/>
    <cellStyle name="Note 2 2 9 4 2" xfId="14291"/>
    <cellStyle name="Note 2 2 9 4 3" xfId="14292"/>
    <cellStyle name="Note 2 2 9 5" xfId="14293"/>
    <cellStyle name="Note 2 2 9 5 2" xfId="14294"/>
    <cellStyle name="Note 2 2 9 5 3" xfId="14295"/>
    <cellStyle name="Note 2 2 9 6" xfId="14296"/>
    <cellStyle name="Note 2 2 9 6 2" xfId="14297"/>
    <cellStyle name="Note 2 2 9 6 3" xfId="14298"/>
    <cellStyle name="Note 2 2 9 7" xfId="14299"/>
    <cellStyle name="Note 2 2 9 8" xfId="14300"/>
    <cellStyle name="Note 2 2 9 9" xfId="14301"/>
    <cellStyle name="Note 2 20" xfId="14302"/>
    <cellStyle name="Note 2 21" xfId="14303"/>
    <cellStyle name="Note 2 22" xfId="14304"/>
    <cellStyle name="Note 2 3" xfId="14305"/>
    <cellStyle name="Note 2 3 10" xfId="14306"/>
    <cellStyle name="Note 2 3 10 2" xfId="14307"/>
    <cellStyle name="Note 2 3 10 2 2" xfId="14308"/>
    <cellStyle name="Note 2 3 10 2 3" xfId="14309"/>
    <cellStyle name="Note 2 3 10 3" xfId="14310"/>
    <cellStyle name="Note 2 3 10 3 2" xfId="14311"/>
    <cellStyle name="Note 2 3 10 3 3" xfId="14312"/>
    <cellStyle name="Note 2 3 10 4" xfId="14313"/>
    <cellStyle name="Note 2 3 10 4 2" xfId="14314"/>
    <cellStyle name="Note 2 3 10 4 3" xfId="14315"/>
    <cellStyle name="Note 2 3 10 5" xfId="14316"/>
    <cellStyle name="Note 2 3 10 5 2" xfId="14317"/>
    <cellStyle name="Note 2 3 10 5 3" xfId="14318"/>
    <cellStyle name="Note 2 3 10 6" xfId="14319"/>
    <cellStyle name="Note 2 3 10 6 2" xfId="14320"/>
    <cellStyle name="Note 2 3 10 6 3" xfId="14321"/>
    <cellStyle name="Note 2 3 10 7" xfId="14322"/>
    <cellStyle name="Note 2 3 10 8" xfId="14323"/>
    <cellStyle name="Note 2 3 10 9" xfId="14324"/>
    <cellStyle name="Note 2 3 11" xfId="14325"/>
    <cellStyle name="Note 2 3 11 2" xfId="14326"/>
    <cellStyle name="Note 2 3 11 2 2" xfId="14327"/>
    <cellStyle name="Note 2 3 11 2 3" xfId="14328"/>
    <cellStyle name="Note 2 3 11 3" xfId="14329"/>
    <cellStyle name="Note 2 3 11 3 2" xfId="14330"/>
    <cellStyle name="Note 2 3 11 3 3" xfId="14331"/>
    <cellStyle name="Note 2 3 11 4" xfId="14332"/>
    <cellStyle name="Note 2 3 11 4 2" xfId="14333"/>
    <cellStyle name="Note 2 3 11 4 3" xfId="14334"/>
    <cellStyle name="Note 2 3 11 5" xfId="14335"/>
    <cellStyle name="Note 2 3 11 5 2" xfId="14336"/>
    <cellStyle name="Note 2 3 11 5 3" xfId="14337"/>
    <cellStyle name="Note 2 3 11 6" xfId="14338"/>
    <cellStyle name="Note 2 3 11 6 2" xfId="14339"/>
    <cellStyle name="Note 2 3 11 6 3" xfId="14340"/>
    <cellStyle name="Note 2 3 11 7" xfId="14341"/>
    <cellStyle name="Note 2 3 11 8" xfId="14342"/>
    <cellStyle name="Note 2 3 11 9" xfId="14343"/>
    <cellStyle name="Note 2 3 12" xfId="14344"/>
    <cellStyle name="Note 2 3 12 2" xfId="14345"/>
    <cellStyle name="Note 2 3 12 2 2" xfId="14346"/>
    <cellStyle name="Note 2 3 12 2 3" xfId="14347"/>
    <cellStyle name="Note 2 3 12 3" xfId="14348"/>
    <cellStyle name="Note 2 3 12 3 2" xfId="14349"/>
    <cellStyle name="Note 2 3 12 3 3" xfId="14350"/>
    <cellStyle name="Note 2 3 12 4" xfId="14351"/>
    <cellStyle name="Note 2 3 12 4 2" xfId="14352"/>
    <cellStyle name="Note 2 3 12 4 3" xfId="14353"/>
    <cellStyle name="Note 2 3 12 5" xfId="14354"/>
    <cellStyle name="Note 2 3 12 5 2" xfId="14355"/>
    <cellStyle name="Note 2 3 12 5 3" xfId="14356"/>
    <cellStyle name="Note 2 3 12 6" xfId="14357"/>
    <cellStyle name="Note 2 3 12 6 2" xfId="14358"/>
    <cellStyle name="Note 2 3 12 6 3" xfId="14359"/>
    <cellStyle name="Note 2 3 12 7" xfId="14360"/>
    <cellStyle name="Note 2 3 12 8" xfId="14361"/>
    <cellStyle name="Note 2 3 12 9" xfId="14362"/>
    <cellStyle name="Note 2 3 13" xfId="14363"/>
    <cellStyle name="Note 2 3 13 2" xfId="14364"/>
    <cellStyle name="Note 2 3 13 2 2" xfId="14365"/>
    <cellStyle name="Note 2 3 13 2 3" xfId="14366"/>
    <cellStyle name="Note 2 3 13 3" xfId="14367"/>
    <cellStyle name="Note 2 3 13 3 2" xfId="14368"/>
    <cellStyle name="Note 2 3 13 3 3" xfId="14369"/>
    <cellStyle name="Note 2 3 13 4" xfId="14370"/>
    <cellStyle name="Note 2 3 13 4 2" xfId="14371"/>
    <cellStyle name="Note 2 3 13 4 3" xfId="14372"/>
    <cellStyle name="Note 2 3 13 5" xfId="14373"/>
    <cellStyle name="Note 2 3 13 5 2" xfId="14374"/>
    <cellStyle name="Note 2 3 13 5 3" xfId="14375"/>
    <cellStyle name="Note 2 3 13 6" xfId="14376"/>
    <cellStyle name="Note 2 3 13 6 2" xfId="14377"/>
    <cellStyle name="Note 2 3 13 6 3" xfId="14378"/>
    <cellStyle name="Note 2 3 13 7" xfId="14379"/>
    <cellStyle name="Note 2 3 13 8" xfId="14380"/>
    <cellStyle name="Note 2 3 13 9" xfId="14381"/>
    <cellStyle name="Note 2 3 14" xfId="14382"/>
    <cellStyle name="Note 2 3 14 2" xfId="14383"/>
    <cellStyle name="Note 2 3 14 2 2" xfId="14384"/>
    <cellStyle name="Note 2 3 14 2 3" xfId="14385"/>
    <cellStyle name="Note 2 3 14 3" xfId="14386"/>
    <cellStyle name="Note 2 3 14 3 2" xfId="14387"/>
    <cellStyle name="Note 2 3 14 3 3" xfId="14388"/>
    <cellStyle name="Note 2 3 14 4" xfId="14389"/>
    <cellStyle name="Note 2 3 14 4 2" xfId="14390"/>
    <cellStyle name="Note 2 3 14 4 3" xfId="14391"/>
    <cellStyle name="Note 2 3 14 5" xfId="14392"/>
    <cellStyle name="Note 2 3 14 5 2" xfId="14393"/>
    <cellStyle name="Note 2 3 14 5 3" xfId="14394"/>
    <cellStyle name="Note 2 3 14 6" xfId="14395"/>
    <cellStyle name="Note 2 3 14 6 2" xfId="14396"/>
    <cellStyle name="Note 2 3 14 6 3" xfId="14397"/>
    <cellStyle name="Note 2 3 14 7" xfId="14398"/>
    <cellStyle name="Note 2 3 14 8" xfId="14399"/>
    <cellStyle name="Note 2 3 14 9" xfId="14400"/>
    <cellStyle name="Note 2 3 15" xfId="14401"/>
    <cellStyle name="Note 2 3 16" xfId="14402"/>
    <cellStyle name="Note 2 3 17" xfId="14403"/>
    <cellStyle name="Note 2 3 18" xfId="14404"/>
    <cellStyle name="Note 2 3 19" xfId="14405"/>
    <cellStyle name="Note 2 3 2" xfId="14406"/>
    <cellStyle name="Note 2 3 2 10" xfId="14407"/>
    <cellStyle name="Note 2 3 2 10 2" xfId="14408"/>
    <cellStyle name="Note 2 3 2 10 2 2" xfId="14409"/>
    <cellStyle name="Note 2 3 2 10 2 3" xfId="14410"/>
    <cellStyle name="Note 2 3 2 10 3" xfId="14411"/>
    <cellStyle name="Note 2 3 2 10 3 2" xfId="14412"/>
    <cellStyle name="Note 2 3 2 10 3 3" xfId="14413"/>
    <cellStyle name="Note 2 3 2 10 4" xfId="14414"/>
    <cellStyle name="Note 2 3 2 10 4 2" xfId="14415"/>
    <cellStyle name="Note 2 3 2 10 4 3" xfId="14416"/>
    <cellStyle name="Note 2 3 2 10 5" xfId="14417"/>
    <cellStyle name="Note 2 3 2 10 5 2" xfId="14418"/>
    <cellStyle name="Note 2 3 2 10 5 3" xfId="14419"/>
    <cellStyle name="Note 2 3 2 10 6" xfId="14420"/>
    <cellStyle name="Note 2 3 2 10 6 2" xfId="14421"/>
    <cellStyle name="Note 2 3 2 10 6 3" xfId="14422"/>
    <cellStyle name="Note 2 3 2 10 7" xfId="14423"/>
    <cellStyle name="Note 2 3 2 10 8" xfId="14424"/>
    <cellStyle name="Note 2 3 2 10 9" xfId="14425"/>
    <cellStyle name="Note 2 3 2 11" xfId="14426"/>
    <cellStyle name="Note 2 3 2 11 2" xfId="14427"/>
    <cellStyle name="Note 2 3 2 11 2 2" xfId="14428"/>
    <cellStyle name="Note 2 3 2 11 2 3" xfId="14429"/>
    <cellStyle name="Note 2 3 2 11 3" xfId="14430"/>
    <cellStyle name="Note 2 3 2 11 3 2" xfId="14431"/>
    <cellStyle name="Note 2 3 2 11 3 3" xfId="14432"/>
    <cellStyle name="Note 2 3 2 11 4" xfId="14433"/>
    <cellStyle name="Note 2 3 2 11 4 2" xfId="14434"/>
    <cellStyle name="Note 2 3 2 11 4 3" xfId="14435"/>
    <cellStyle name="Note 2 3 2 11 5" xfId="14436"/>
    <cellStyle name="Note 2 3 2 11 5 2" xfId="14437"/>
    <cellStyle name="Note 2 3 2 11 5 3" xfId="14438"/>
    <cellStyle name="Note 2 3 2 11 6" xfId="14439"/>
    <cellStyle name="Note 2 3 2 11 6 2" xfId="14440"/>
    <cellStyle name="Note 2 3 2 11 6 3" xfId="14441"/>
    <cellStyle name="Note 2 3 2 11 7" xfId="14442"/>
    <cellStyle name="Note 2 3 2 11 8" xfId="14443"/>
    <cellStyle name="Note 2 3 2 11 9" xfId="14444"/>
    <cellStyle name="Note 2 3 2 12" xfId="14445"/>
    <cellStyle name="Note 2 3 2 12 2" xfId="14446"/>
    <cellStyle name="Note 2 3 2 12 2 2" xfId="14447"/>
    <cellStyle name="Note 2 3 2 12 2 3" xfId="14448"/>
    <cellStyle name="Note 2 3 2 12 3" xfId="14449"/>
    <cellStyle name="Note 2 3 2 12 3 2" xfId="14450"/>
    <cellStyle name="Note 2 3 2 12 3 3" xfId="14451"/>
    <cellStyle name="Note 2 3 2 12 4" xfId="14452"/>
    <cellStyle name="Note 2 3 2 12 4 2" xfId="14453"/>
    <cellStyle name="Note 2 3 2 12 4 3" xfId="14454"/>
    <cellStyle name="Note 2 3 2 12 5" xfId="14455"/>
    <cellStyle name="Note 2 3 2 12 5 2" xfId="14456"/>
    <cellStyle name="Note 2 3 2 12 5 3" xfId="14457"/>
    <cellStyle name="Note 2 3 2 12 6" xfId="14458"/>
    <cellStyle name="Note 2 3 2 12 6 2" xfId="14459"/>
    <cellStyle name="Note 2 3 2 12 6 3" xfId="14460"/>
    <cellStyle name="Note 2 3 2 12 7" xfId="14461"/>
    <cellStyle name="Note 2 3 2 12 8" xfId="14462"/>
    <cellStyle name="Note 2 3 2 12 9" xfId="14463"/>
    <cellStyle name="Note 2 3 2 13" xfId="14464"/>
    <cellStyle name="Note 2 3 2 13 2" xfId="14465"/>
    <cellStyle name="Note 2 3 2 13 2 2" xfId="14466"/>
    <cellStyle name="Note 2 3 2 13 2 3" xfId="14467"/>
    <cellStyle name="Note 2 3 2 13 3" xfId="14468"/>
    <cellStyle name="Note 2 3 2 13 3 2" xfId="14469"/>
    <cellStyle name="Note 2 3 2 13 3 3" xfId="14470"/>
    <cellStyle name="Note 2 3 2 13 4" xfId="14471"/>
    <cellStyle name="Note 2 3 2 13 4 2" xfId="14472"/>
    <cellStyle name="Note 2 3 2 13 4 3" xfId="14473"/>
    <cellStyle name="Note 2 3 2 13 5" xfId="14474"/>
    <cellStyle name="Note 2 3 2 13 5 2" xfId="14475"/>
    <cellStyle name="Note 2 3 2 13 5 3" xfId="14476"/>
    <cellStyle name="Note 2 3 2 13 6" xfId="14477"/>
    <cellStyle name="Note 2 3 2 13 6 2" xfId="14478"/>
    <cellStyle name="Note 2 3 2 13 6 3" xfId="14479"/>
    <cellStyle name="Note 2 3 2 13 7" xfId="14480"/>
    <cellStyle name="Note 2 3 2 13 8" xfId="14481"/>
    <cellStyle name="Note 2 3 2 13 9" xfId="14482"/>
    <cellStyle name="Note 2 3 2 14" xfId="14483"/>
    <cellStyle name="Note 2 3 2 15" xfId="14484"/>
    <cellStyle name="Note 2 3 2 16" xfId="14485"/>
    <cellStyle name="Note 2 3 2 17" xfId="14486"/>
    <cellStyle name="Note 2 3 2 18" xfId="14487"/>
    <cellStyle name="Note 2 3 2 19" xfId="14488"/>
    <cellStyle name="Note 2 3 2 2" xfId="14489"/>
    <cellStyle name="Note 2 3 2 2 10" xfId="14490"/>
    <cellStyle name="Note 2 3 2 2 10 2" xfId="14491"/>
    <cellStyle name="Note 2 3 2 2 10 2 2" xfId="14492"/>
    <cellStyle name="Note 2 3 2 2 10 2 3" xfId="14493"/>
    <cellStyle name="Note 2 3 2 2 10 3" xfId="14494"/>
    <cellStyle name="Note 2 3 2 2 10 3 2" xfId="14495"/>
    <cellStyle name="Note 2 3 2 2 10 3 3" xfId="14496"/>
    <cellStyle name="Note 2 3 2 2 10 4" xfId="14497"/>
    <cellStyle name="Note 2 3 2 2 10 4 2" xfId="14498"/>
    <cellStyle name="Note 2 3 2 2 10 4 3" xfId="14499"/>
    <cellStyle name="Note 2 3 2 2 10 5" xfId="14500"/>
    <cellStyle name="Note 2 3 2 2 10 5 2" xfId="14501"/>
    <cellStyle name="Note 2 3 2 2 10 5 3" xfId="14502"/>
    <cellStyle name="Note 2 3 2 2 10 6" xfId="14503"/>
    <cellStyle name="Note 2 3 2 2 10 6 2" xfId="14504"/>
    <cellStyle name="Note 2 3 2 2 10 6 3" xfId="14505"/>
    <cellStyle name="Note 2 3 2 2 10 7" xfId="14506"/>
    <cellStyle name="Note 2 3 2 2 10 8" xfId="14507"/>
    <cellStyle name="Note 2 3 2 2 11" xfId="14508"/>
    <cellStyle name="Note 2 3 2 2 11 2" xfId="14509"/>
    <cellStyle name="Note 2 3 2 2 11 2 2" xfId="14510"/>
    <cellStyle name="Note 2 3 2 2 11 2 3" xfId="14511"/>
    <cellStyle name="Note 2 3 2 2 11 3" xfId="14512"/>
    <cellStyle name="Note 2 3 2 2 11 3 2" xfId="14513"/>
    <cellStyle name="Note 2 3 2 2 11 3 3" xfId="14514"/>
    <cellStyle name="Note 2 3 2 2 11 4" xfId="14515"/>
    <cellStyle name="Note 2 3 2 2 11 4 2" xfId="14516"/>
    <cellStyle name="Note 2 3 2 2 11 4 3" xfId="14517"/>
    <cellStyle name="Note 2 3 2 2 11 5" xfId="14518"/>
    <cellStyle name="Note 2 3 2 2 11 5 2" xfId="14519"/>
    <cellStyle name="Note 2 3 2 2 11 5 3" xfId="14520"/>
    <cellStyle name="Note 2 3 2 2 11 6" xfId="14521"/>
    <cellStyle name="Note 2 3 2 2 11 6 2" xfId="14522"/>
    <cellStyle name="Note 2 3 2 2 11 6 3" xfId="14523"/>
    <cellStyle name="Note 2 3 2 2 11 7" xfId="14524"/>
    <cellStyle name="Note 2 3 2 2 11 8" xfId="14525"/>
    <cellStyle name="Note 2 3 2 2 12" xfId="14526"/>
    <cellStyle name="Note 2 3 2 2 12 2" xfId="14527"/>
    <cellStyle name="Note 2 3 2 2 12 2 2" xfId="14528"/>
    <cellStyle name="Note 2 3 2 2 12 2 3" xfId="14529"/>
    <cellStyle name="Note 2 3 2 2 12 3" xfId="14530"/>
    <cellStyle name="Note 2 3 2 2 12 3 2" xfId="14531"/>
    <cellStyle name="Note 2 3 2 2 12 3 3" xfId="14532"/>
    <cellStyle name="Note 2 3 2 2 12 4" xfId="14533"/>
    <cellStyle name="Note 2 3 2 2 12 4 2" xfId="14534"/>
    <cellStyle name="Note 2 3 2 2 12 4 3" xfId="14535"/>
    <cellStyle name="Note 2 3 2 2 12 5" xfId="14536"/>
    <cellStyle name="Note 2 3 2 2 12 5 2" xfId="14537"/>
    <cellStyle name="Note 2 3 2 2 12 5 3" xfId="14538"/>
    <cellStyle name="Note 2 3 2 2 12 6" xfId="14539"/>
    <cellStyle name="Note 2 3 2 2 12 6 2" xfId="14540"/>
    <cellStyle name="Note 2 3 2 2 12 6 3" xfId="14541"/>
    <cellStyle name="Note 2 3 2 2 12 7" xfId="14542"/>
    <cellStyle name="Note 2 3 2 2 12 8" xfId="14543"/>
    <cellStyle name="Note 2 3 2 2 13" xfId="14544"/>
    <cellStyle name="Note 2 3 2 2 13 2" xfId="14545"/>
    <cellStyle name="Note 2 3 2 2 13 2 2" xfId="14546"/>
    <cellStyle name="Note 2 3 2 2 13 2 3" xfId="14547"/>
    <cellStyle name="Note 2 3 2 2 13 3" xfId="14548"/>
    <cellStyle name="Note 2 3 2 2 13 3 2" xfId="14549"/>
    <cellStyle name="Note 2 3 2 2 13 3 3" xfId="14550"/>
    <cellStyle name="Note 2 3 2 2 13 4" xfId="14551"/>
    <cellStyle name="Note 2 3 2 2 13 4 2" xfId="14552"/>
    <cellStyle name="Note 2 3 2 2 13 4 3" xfId="14553"/>
    <cellStyle name="Note 2 3 2 2 13 5" xfId="14554"/>
    <cellStyle name="Note 2 3 2 2 13 5 2" xfId="14555"/>
    <cellStyle name="Note 2 3 2 2 13 5 3" xfId="14556"/>
    <cellStyle name="Note 2 3 2 2 13 6" xfId="14557"/>
    <cellStyle name="Note 2 3 2 2 13 6 2" xfId="14558"/>
    <cellStyle name="Note 2 3 2 2 13 6 3" xfId="14559"/>
    <cellStyle name="Note 2 3 2 2 13 7" xfId="14560"/>
    <cellStyle name="Note 2 3 2 2 13 8" xfId="14561"/>
    <cellStyle name="Note 2 3 2 2 14" xfId="14562"/>
    <cellStyle name="Note 2 3 2 2 14 2" xfId="14563"/>
    <cellStyle name="Note 2 3 2 2 14 2 2" xfId="14564"/>
    <cellStyle name="Note 2 3 2 2 14 2 3" xfId="14565"/>
    <cellStyle name="Note 2 3 2 2 14 3" xfId="14566"/>
    <cellStyle name="Note 2 3 2 2 14 3 2" xfId="14567"/>
    <cellStyle name="Note 2 3 2 2 14 3 3" xfId="14568"/>
    <cellStyle name="Note 2 3 2 2 14 4" xfId="14569"/>
    <cellStyle name="Note 2 3 2 2 14 4 2" xfId="14570"/>
    <cellStyle name="Note 2 3 2 2 14 4 3" xfId="14571"/>
    <cellStyle name="Note 2 3 2 2 14 5" xfId="14572"/>
    <cellStyle name="Note 2 3 2 2 14 5 2" xfId="14573"/>
    <cellStyle name="Note 2 3 2 2 14 5 3" xfId="14574"/>
    <cellStyle name="Note 2 3 2 2 14 6" xfId="14575"/>
    <cellStyle name="Note 2 3 2 2 14 6 2" xfId="14576"/>
    <cellStyle name="Note 2 3 2 2 14 6 3" xfId="14577"/>
    <cellStyle name="Note 2 3 2 2 14 7" xfId="14578"/>
    <cellStyle name="Note 2 3 2 2 14 8" xfId="14579"/>
    <cellStyle name="Note 2 3 2 2 15" xfId="14580"/>
    <cellStyle name="Note 2 3 2 2 15 2" xfId="14581"/>
    <cellStyle name="Note 2 3 2 2 15 2 2" xfId="14582"/>
    <cellStyle name="Note 2 3 2 2 15 2 3" xfId="14583"/>
    <cellStyle name="Note 2 3 2 2 15 3" xfId="14584"/>
    <cellStyle name="Note 2 3 2 2 15 3 2" xfId="14585"/>
    <cellStyle name="Note 2 3 2 2 15 3 3" xfId="14586"/>
    <cellStyle name="Note 2 3 2 2 15 4" xfId="14587"/>
    <cellStyle name="Note 2 3 2 2 15 4 2" xfId="14588"/>
    <cellStyle name="Note 2 3 2 2 15 4 3" xfId="14589"/>
    <cellStyle name="Note 2 3 2 2 15 5" xfId="14590"/>
    <cellStyle name="Note 2 3 2 2 15 5 2" xfId="14591"/>
    <cellStyle name="Note 2 3 2 2 15 5 3" xfId="14592"/>
    <cellStyle name="Note 2 3 2 2 15 6" xfId="14593"/>
    <cellStyle name="Note 2 3 2 2 15 6 2" xfId="14594"/>
    <cellStyle name="Note 2 3 2 2 15 6 3" xfId="14595"/>
    <cellStyle name="Note 2 3 2 2 15 7" xfId="14596"/>
    <cellStyle name="Note 2 3 2 2 15 8" xfId="14597"/>
    <cellStyle name="Note 2 3 2 2 16" xfId="14598"/>
    <cellStyle name="Note 2 3 2 2 2" xfId="14599"/>
    <cellStyle name="Note 2 3 2 2 2 2" xfId="14600"/>
    <cellStyle name="Note 2 3 2 2 2 2 2" xfId="14601"/>
    <cellStyle name="Note 2 3 2 2 2 2 3" xfId="14602"/>
    <cellStyle name="Note 2 3 2 2 2 3" xfId="14603"/>
    <cellStyle name="Note 2 3 2 2 2 3 2" xfId="14604"/>
    <cellStyle name="Note 2 3 2 2 2 3 3" xfId="14605"/>
    <cellStyle name="Note 2 3 2 2 2 4" xfId="14606"/>
    <cellStyle name="Note 2 3 2 2 2 4 2" xfId="14607"/>
    <cellStyle name="Note 2 3 2 2 2 4 3" xfId="14608"/>
    <cellStyle name="Note 2 3 2 2 2 5" xfId="14609"/>
    <cellStyle name="Note 2 3 2 2 2 5 2" xfId="14610"/>
    <cellStyle name="Note 2 3 2 2 2 5 3" xfId="14611"/>
    <cellStyle name="Note 2 3 2 2 2 6" xfId="14612"/>
    <cellStyle name="Note 2 3 2 2 2 6 2" xfId="14613"/>
    <cellStyle name="Note 2 3 2 2 2 6 3" xfId="14614"/>
    <cellStyle name="Note 2 3 2 2 2 7" xfId="14615"/>
    <cellStyle name="Note 2 3 2 2 2 8" xfId="14616"/>
    <cellStyle name="Note 2 3 2 2 2 9" xfId="14617"/>
    <cellStyle name="Note 2 3 2 2 3" xfId="14618"/>
    <cellStyle name="Note 2 3 2 2 3 2" xfId="14619"/>
    <cellStyle name="Note 2 3 2 2 3 2 2" xfId="14620"/>
    <cellStyle name="Note 2 3 2 2 3 2 3" xfId="14621"/>
    <cellStyle name="Note 2 3 2 2 3 3" xfId="14622"/>
    <cellStyle name="Note 2 3 2 2 3 3 2" xfId="14623"/>
    <cellStyle name="Note 2 3 2 2 3 3 3" xfId="14624"/>
    <cellStyle name="Note 2 3 2 2 3 4" xfId="14625"/>
    <cellStyle name="Note 2 3 2 2 3 4 2" xfId="14626"/>
    <cellStyle name="Note 2 3 2 2 3 4 3" xfId="14627"/>
    <cellStyle name="Note 2 3 2 2 3 5" xfId="14628"/>
    <cellStyle name="Note 2 3 2 2 3 5 2" xfId="14629"/>
    <cellStyle name="Note 2 3 2 2 3 5 3" xfId="14630"/>
    <cellStyle name="Note 2 3 2 2 3 6" xfId="14631"/>
    <cellStyle name="Note 2 3 2 2 3 6 2" xfId="14632"/>
    <cellStyle name="Note 2 3 2 2 3 6 3" xfId="14633"/>
    <cellStyle name="Note 2 3 2 2 3 7" xfId="14634"/>
    <cellStyle name="Note 2 3 2 2 3 8" xfId="14635"/>
    <cellStyle name="Note 2 3 2 2 3 9" xfId="14636"/>
    <cellStyle name="Note 2 3 2 2 4" xfId="14637"/>
    <cellStyle name="Note 2 3 2 2 4 2" xfId="14638"/>
    <cellStyle name="Note 2 3 2 2 4 2 2" xfId="14639"/>
    <cellStyle name="Note 2 3 2 2 4 2 3" xfId="14640"/>
    <cellStyle name="Note 2 3 2 2 4 3" xfId="14641"/>
    <cellStyle name="Note 2 3 2 2 4 3 2" xfId="14642"/>
    <cellStyle name="Note 2 3 2 2 4 3 3" xfId="14643"/>
    <cellStyle name="Note 2 3 2 2 4 4" xfId="14644"/>
    <cellStyle name="Note 2 3 2 2 4 4 2" xfId="14645"/>
    <cellStyle name="Note 2 3 2 2 4 4 3" xfId="14646"/>
    <cellStyle name="Note 2 3 2 2 4 5" xfId="14647"/>
    <cellStyle name="Note 2 3 2 2 4 5 2" xfId="14648"/>
    <cellStyle name="Note 2 3 2 2 4 5 3" xfId="14649"/>
    <cellStyle name="Note 2 3 2 2 4 6" xfId="14650"/>
    <cellStyle name="Note 2 3 2 2 4 6 2" xfId="14651"/>
    <cellStyle name="Note 2 3 2 2 4 6 3" xfId="14652"/>
    <cellStyle name="Note 2 3 2 2 4 7" xfId="14653"/>
    <cellStyle name="Note 2 3 2 2 4 8" xfId="14654"/>
    <cellStyle name="Note 2 3 2 2 4 9" xfId="14655"/>
    <cellStyle name="Note 2 3 2 2 5" xfId="14656"/>
    <cellStyle name="Note 2 3 2 2 5 2" xfId="14657"/>
    <cellStyle name="Note 2 3 2 2 5 2 2" xfId="14658"/>
    <cellStyle name="Note 2 3 2 2 5 2 3" xfId="14659"/>
    <cellStyle name="Note 2 3 2 2 5 3" xfId="14660"/>
    <cellStyle name="Note 2 3 2 2 5 3 2" xfId="14661"/>
    <cellStyle name="Note 2 3 2 2 5 3 3" xfId="14662"/>
    <cellStyle name="Note 2 3 2 2 5 4" xfId="14663"/>
    <cellStyle name="Note 2 3 2 2 5 4 2" xfId="14664"/>
    <cellStyle name="Note 2 3 2 2 5 4 3" xfId="14665"/>
    <cellStyle name="Note 2 3 2 2 5 5" xfId="14666"/>
    <cellStyle name="Note 2 3 2 2 5 5 2" xfId="14667"/>
    <cellStyle name="Note 2 3 2 2 5 5 3" xfId="14668"/>
    <cellStyle name="Note 2 3 2 2 5 6" xfId="14669"/>
    <cellStyle name="Note 2 3 2 2 5 6 2" xfId="14670"/>
    <cellStyle name="Note 2 3 2 2 5 6 3" xfId="14671"/>
    <cellStyle name="Note 2 3 2 2 5 7" xfId="14672"/>
    <cellStyle name="Note 2 3 2 2 5 8" xfId="14673"/>
    <cellStyle name="Note 2 3 2 2 5 9" xfId="14674"/>
    <cellStyle name="Note 2 3 2 2 6" xfId="14675"/>
    <cellStyle name="Note 2 3 2 2 6 2" xfId="14676"/>
    <cellStyle name="Note 2 3 2 2 6 2 2" xfId="14677"/>
    <cellStyle name="Note 2 3 2 2 6 2 3" xfId="14678"/>
    <cellStyle name="Note 2 3 2 2 6 3" xfId="14679"/>
    <cellStyle name="Note 2 3 2 2 6 3 2" xfId="14680"/>
    <cellStyle name="Note 2 3 2 2 6 3 3" xfId="14681"/>
    <cellStyle name="Note 2 3 2 2 6 4" xfId="14682"/>
    <cellStyle name="Note 2 3 2 2 6 4 2" xfId="14683"/>
    <cellStyle name="Note 2 3 2 2 6 4 3" xfId="14684"/>
    <cellStyle name="Note 2 3 2 2 6 5" xfId="14685"/>
    <cellStyle name="Note 2 3 2 2 6 5 2" xfId="14686"/>
    <cellStyle name="Note 2 3 2 2 6 5 3" xfId="14687"/>
    <cellStyle name="Note 2 3 2 2 6 6" xfId="14688"/>
    <cellStyle name="Note 2 3 2 2 6 6 2" xfId="14689"/>
    <cellStyle name="Note 2 3 2 2 6 6 3" xfId="14690"/>
    <cellStyle name="Note 2 3 2 2 6 7" xfId="14691"/>
    <cellStyle name="Note 2 3 2 2 6 8" xfId="14692"/>
    <cellStyle name="Note 2 3 2 2 6 9" xfId="14693"/>
    <cellStyle name="Note 2 3 2 2 7" xfId="14694"/>
    <cellStyle name="Note 2 3 2 2 7 2" xfId="14695"/>
    <cellStyle name="Note 2 3 2 2 7 2 2" xfId="14696"/>
    <cellStyle name="Note 2 3 2 2 7 2 3" xfId="14697"/>
    <cellStyle name="Note 2 3 2 2 7 3" xfId="14698"/>
    <cellStyle name="Note 2 3 2 2 7 3 2" xfId="14699"/>
    <cellStyle name="Note 2 3 2 2 7 3 3" xfId="14700"/>
    <cellStyle name="Note 2 3 2 2 7 4" xfId="14701"/>
    <cellStyle name="Note 2 3 2 2 7 4 2" xfId="14702"/>
    <cellStyle name="Note 2 3 2 2 7 4 3" xfId="14703"/>
    <cellStyle name="Note 2 3 2 2 7 5" xfId="14704"/>
    <cellStyle name="Note 2 3 2 2 7 5 2" xfId="14705"/>
    <cellStyle name="Note 2 3 2 2 7 5 3" xfId="14706"/>
    <cellStyle name="Note 2 3 2 2 7 6" xfId="14707"/>
    <cellStyle name="Note 2 3 2 2 7 6 2" xfId="14708"/>
    <cellStyle name="Note 2 3 2 2 7 6 3" xfId="14709"/>
    <cellStyle name="Note 2 3 2 2 7 7" xfId="14710"/>
    <cellStyle name="Note 2 3 2 2 7 8" xfId="14711"/>
    <cellStyle name="Note 2 3 2 2 7 9" xfId="14712"/>
    <cellStyle name="Note 2 3 2 2 8" xfId="14713"/>
    <cellStyle name="Note 2 3 2 2 8 2" xfId="14714"/>
    <cellStyle name="Note 2 3 2 2 8 2 2" xfId="14715"/>
    <cellStyle name="Note 2 3 2 2 8 2 3" xfId="14716"/>
    <cellStyle name="Note 2 3 2 2 8 3" xfId="14717"/>
    <cellStyle name="Note 2 3 2 2 8 3 2" xfId="14718"/>
    <cellStyle name="Note 2 3 2 2 8 3 3" xfId="14719"/>
    <cellStyle name="Note 2 3 2 2 8 4" xfId="14720"/>
    <cellStyle name="Note 2 3 2 2 8 4 2" xfId="14721"/>
    <cellStyle name="Note 2 3 2 2 8 4 3" xfId="14722"/>
    <cellStyle name="Note 2 3 2 2 8 5" xfId="14723"/>
    <cellStyle name="Note 2 3 2 2 8 5 2" xfId="14724"/>
    <cellStyle name="Note 2 3 2 2 8 5 3" xfId="14725"/>
    <cellStyle name="Note 2 3 2 2 8 6" xfId="14726"/>
    <cellStyle name="Note 2 3 2 2 8 6 2" xfId="14727"/>
    <cellStyle name="Note 2 3 2 2 8 6 3" xfId="14728"/>
    <cellStyle name="Note 2 3 2 2 8 7" xfId="14729"/>
    <cellStyle name="Note 2 3 2 2 8 8" xfId="14730"/>
    <cellStyle name="Note 2 3 2 2 8 9" xfId="14731"/>
    <cellStyle name="Note 2 3 2 2 9" xfId="14732"/>
    <cellStyle name="Note 2 3 2 2 9 2" xfId="14733"/>
    <cellStyle name="Note 2 3 2 2 9 2 2" xfId="14734"/>
    <cellStyle name="Note 2 3 2 2 9 2 3" xfId="14735"/>
    <cellStyle name="Note 2 3 2 2 9 3" xfId="14736"/>
    <cellStyle name="Note 2 3 2 2 9 3 2" xfId="14737"/>
    <cellStyle name="Note 2 3 2 2 9 3 3" xfId="14738"/>
    <cellStyle name="Note 2 3 2 2 9 4" xfId="14739"/>
    <cellStyle name="Note 2 3 2 2 9 4 2" xfId="14740"/>
    <cellStyle name="Note 2 3 2 2 9 4 3" xfId="14741"/>
    <cellStyle name="Note 2 3 2 2 9 5" xfId="14742"/>
    <cellStyle name="Note 2 3 2 2 9 5 2" xfId="14743"/>
    <cellStyle name="Note 2 3 2 2 9 5 3" xfId="14744"/>
    <cellStyle name="Note 2 3 2 2 9 6" xfId="14745"/>
    <cellStyle name="Note 2 3 2 2 9 6 2" xfId="14746"/>
    <cellStyle name="Note 2 3 2 2 9 6 3" xfId="14747"/>
    <cellStyle name="Note 2 3 2 2 9 7" xfId="14748"/>
    <cellStyle name="Note 2 3 2 2 9 8" xfId="14749"/>
    <cellStyle name="Note 2 3 2 3" xfId="14750"/>
    <cellStyle name="Note 2 3 2 3 10" xfId="14751"/>
    <cellStyle name="Note 2 3 2 3 10 2" xfId="14752"/>
    <cellStyle name="Note 2 3 2 3 10 2 2" xfId="14753"/>
    <cellStyle name="Note 2 3 2 3 10 2 3" xfId="14754"/>
    <cellStyle name="Note 2 3 2 3 10 3" xfId="14755"/>
    <cellStyle name="Note 2 3 2 3 10 3 2" xfId="14756"/>
    <cellStyle name="Note 2 3 2 3 10 3 3" xfId="14757"/>
    <cellStyle name="Note 2 3 2 3 10 4" xfId="14758"/>
    <cellStyle name="Note 2 3 2 3 10 4 2" xfId="14759"/>
    <cellStyle name="Note 2 3 2 3 10 4 3" xfId="14760"/>
    <cellStyle name="Note 2 3 2 3 10 5" xfId="14761"/>
    <cellStyle name="Note 2 3 2 3 10 5 2" xfId="14762"/>
    <cellStyle name="Note 2 3 2 3 10 5 3" xfId="14763"/>
    <cellStyle name="Note 2 3 2 3 10 6" xfId="14764"/>
    <cellStyle name="Note 2 3 2 3 10 6 2" xfId="14765"/>
    <cellStyle name="Note 2 3 2 3 10 6 3" xfId="14766"/>
    <cellStyle name="Note 2 3 2 3 10 7" xfId="14767"/>
    <cellStyle name="Note 2 3 2 3 10 8" xfId="14768"/>
    <cellStyle name="Note 2 3 2 3 11" xfId="14769"/>
    <cellStyle name="Note 2 3 2 3 11 2" xfId="14770"/>
    <cellStyle name="Note 2 3 2 3 11 2 2" xfId="14771"/>
    <cellStyle name="Note 2 3 2 3 11 2 3" xfId="14772"/>
    <cellStyle name="Note 2 3 2 3 11 3" xfId="14773"/>
    <cellStyle name="Note 2 3 2 3 11 3 2" xfId="14774"/>
    <cellStyle name="Note 2 3 2 3 11 3 3" xfId="14775"/>
    <cellStyle name="Note 2 3 2 3 11 4" xfId="14776"/>
    <cellStyle name="Note 2 3 2 3 11 4 2" xfId="14777"/>
    <cellStyle name="Note 2 3 2 3 11 4 3" xfId="14778"/>
    <cellStyle name="Note 2 3 2 3 11 5" xfId="14779"/>
    <cellStyle name="Note 2 3 2 3 11 5 2" xfId="14780"/>
    <cellStyle name="Note 2 3 2 3 11 5 3" xfId="14781"/>
    <cellStyle name="Note 2 3 2 3 11 6" xfId="14782"/>
    <cellStyle name="Note 2 3 2 3 11 6 2" xfId="14783"/>
    <cellStyle name="Note 2 3 2 3 11 6 3" xfId="14784"/>
    <cellStyle name="Note 2 3 2 3 11 7" xfId="14785"/>
    <cellStyle name="Note 2 3 2 3 11 8" xfId="14786"/>
    <cellStyle name="Note 2 3 2 3 12" xfId="14787"/>
    <cellStyle name="Note 2 3 2 3 12 2" xfId="14788"/>
    <cellStyle name="Note 2 3 2 3 12 2 2" xfId="14789"/>
    <cellStyle name="Note 2 3 2 3 12 2 3" xfId="14790"/>
    <cellStyle name="Note 2 3 2 3 12 3" xfId="14791"/>
    <cellStyle name="Note 2 3 2 3 12 3 2" xfId="14792"/>
    <cellStyle name="Note 2 3 2 3 12 3 3" xfId="14793"/>
    <cellStyle name="Note 2 3 2 3 12 4" xfId="14794"/>
    <cellStyle name="Note 2 3 2 3 12 4 2" xfId="14795"/>
    <cellStyle name="Note 2 3 2 3 12 4 3" xfId="14796"/>
    <cellStyle name="Note 2 3 2 3 12 5" xfId="14797"/>
    <cellStyle name="Note 2 3 2 3 12 5 2" xfId="14798"/>
    <cellStyle name="Note 2 3 2 3 12 5 3" xfId="14799"/>
    <cellStyle name="Note 2 3 2 3 12 6" xfId="14800"/>
    <cellStyle name="Note 2 3 2 3 12 6 2" xfId="14801"/>
    <cellStyle name="Note 2 3 2 3 12 6 3" xfId="14802"/>
    <cellStyle name="Note 2 3 2 3 12 7" xfId="14803"/>
    <cellStyle name="Note 2 3 2 3 12 8" xfId="14804"/>
    <cellStyle name="Note 2 3 2 3 13" xfId="14805"/>
    <cellStyle name="Note 2 3 2 3 13 2" xfId="14806"/>
    <cellStyle name="Note 2 3 2 3 13 2 2" xfId="14807"/>
    <cellStyle name="Note 2 3 2 3 13 2 3" xfId="14808"/>
    <cellStyle name="Note 2 3 2 3 13 3" xfId="14809"/>
    <cellStyle name="Note 2 3 2 3 13 3 2" xfId="14810"/>
    <cellStyle name="Note 2 3 2 3 13 3 3" xfId="14811"/>
    <cellStyle name="Note 2 3 2 3 13 4" xfId="14812"/>
    <cellStyle name="Note 2 3 2 3 13 4 2" xfId="14813"/>
    <cellStyle name="Note 2 3 2 3 13 4 3" xfId="14814"/>
    <cellStyle name="Note 2 3 2 3 13 5" xfId="14815"/>
    <cellStyle name="Note 2 3 2 3 13 5 2" xfId="14816"/>
    <cellStyle name="Note 2 3 2 3 13 5 3" xfId="14817"/>
    <cellStyle name="Note 2 3 2 3 13 6" xfId="14818"/>
    <cellStyle name="Note 2 3 2 3 13 6 2" xfId="14819"/>
    <cellStyle name="Note 2 3 2 3 13 6 3" xfId="14820"/>
    <cellStyle name="Note 2 3 2 3 13 7" xfId="14821"/>
    <cellStyle name="Note 2 3 2 3 13 8" xfId="14822"/>
    <cellStyle name="Note 2 3 2 3 14" xfId="14823"/>
    <cellStyle name="Note 2 3 2 3 14 2" xfId="14824"/>
    <cellStyle name="Note 2 3 2 3 14 2 2" xfId="14825"/>
    <cellStyle name="Note 2 3 2 3 14 2 3" xfId="14826"/>
    <cellStyle name="Note 2 3 2 3 14 3" xfId="14827"/>
    <cellStyle name="Note 2 3 2 3 14 3 2" xfId="14828"/>
    <cellStyle name="Note 2 3 2 3 14 3 3" xfId="14829"/>
    <cellStyle name="Note 2 3 2 3 14 4" xfId="14830"/>
    <cellStyle name="Note 2 3 2 3 14 4 2" xfId="14831"/>
    <cellStyle name="Note 2 3 2 3 14 4 3" xfId="14832"/>
    <cellStyle name="Note 2 3 2 3 14 5" xfId="14833"/>
    <cellStyle name="Note 2 3 2 3 14 5 2" xfId="14834"/>
    <cellStyle name="Note 2 3 2 3 14 5 3" xfId="14835"/>
    <cellStyle name="Note 2 3 2 3 14 6" xfId="14836"/>
    <cellStyle name="Note 2 3 2 3 14 6 2" xfId="14837"/>
    <cellStyle name="Note 2 3 2 3 14 6 3" xfId="14838"/>
    <cellStyle name="Note 2 3 2 3 14 7" xfId="14839"/>
    <cellStyle name="Note 2 3 2 3 14 8" xfId="14840"/>
    <cellStyle name="Note 2 3 2 3 15" xfId="14841"/>
    <cellStyle name="Note 2 3 2 3 15 2" xfId="14842"/>
    <cellStyle name="Note 2 3 2 3 15 2 2" xfId="14843"/>
    <cellStyle name="Note 2 3 2 3 15 2 3" xfId="14844"/>
    <cellStyle name="Note 2 3 2 3 15 3" xfId="14845"/>
    <cellStyle name="Note 2 3 2 3 15 3 2" xfId="14846"/>
    <cellStyle name="Note 2 3 2 3 15 3 3" xfId="14847"/>
    <cellStyle name="Note 2 3 2 3 15 4" xfId="14848"/>
    <cellStyle name="Note 2 3 2 3 15 4 2" xfId="14849"/>
    <cellStyle name="Note 2 3 2 3 15 4 3" xfId="14850"/>
    <cellStyle name="Note 2 3 2 3 15 5" xfId="14851"/>
    <cellStyle name="Note 2 3 2 3 15 5 2" xfId="14852"/>
    <cellStyle name="Note 2 3 2 3 15 5 3" xfId="14853"/>
    <cellStyle name="Note 2 3 2 3 15 6" xfId="14854"/>
    <cellStyle name="Note 2 3 2 3 15 6 2" xfId="14855"/>
    <cellStyle name="Note 2 3 2 3 15 6 3" xfId="14856"/>
    <cellStyle name="Note 2 3 2 3 15 7" xfId="14857"/>
    <cellStyle name="Note 2 3 2 3 15 8" xfId="14858"/>
    <cellStyle name="Note 2 3 2 3 16" xfId="14859"/>
    <cellStyle name="Note 2 3 2 3 2" xfId="14860"/>
    <cellStyle name="Note 2 3 2 3 2 2" xfId="14861"/>
    <cellStyle name="Note 2 3 2 3 2 2 2" xfId="14862"/>
    <cellStyle name="Note 2 3 2 3 2 2 3" xfId="14863"/>
    <cellStyle name="Note 2 3 2 3 2 3" xfId="14864"/>
    <cellStyle name="Note 2 3 2 3 2 3 2" xfId="14865"/>
    <cellStyle name="Note 2 3 2 3 2 3 3" xfId="14866"/>
    <cellStyle name="Note 2 3 2 3 2 4" xfId="14867"/>
    <cellStyle name="Note 2 3 2 3 2 4 2" xfId="14868"/>
    <cellStyle name="Note 2 3 2 3 2 4 3" xfId="14869"/>
    <cellStyle name="Note 2 3 2 3 2 5" xfId="14870"/>
    <cellStyle name="Note 2 3 2 3 2 5 2" xfId="14871"/>
    <cellStyle name="Note 2 3 2 3 2 5 3" xfId="14872"/>
    <cellStyle name="Note 2 3 2 3 2 6" xfId="14873"/>
    <cellStyle name="Note 2 3 2 3 2 6 2" xfId="14874"/>
    <cellStyle name="Note 2 3 2 3 2 6 3" xfId="14875"/>
    <cellStyle name="Note 2 3 2 3 2 7" xfId="14876"/>
    <cellStyle name="Note 2 3 2 3 2 8" xfId="14877"/>
    <cellStyle name="Note 2 3 2 3 2 9" xfId="14878"/>
    <cellStyle name="Note 2 3 2 3 3" xfId="14879"/>
    <cellStyle name="Note 2 3 2 3 3 2" xfId="14880"/>
    <cellStyle name="Note 2 3 2 3 3 2 2" xfId="14881"/>
    <cellStyle name="Note 2 3 2 3 3 2 3" xfId="14882"/>
    <cellStyle name="Note 2 3 2 3 3 3" xfId="14883"/>
    <cellStyle name="Note 2 3 2 3 3 3 2" xfId="14884"/>
    <cellStyle name="Note 2 3 2 3 3 3 3" xfId="14885"/>
    <cellStyle name="Note 2 3 2 3 3 4" xfId="14886"/>
    <cellStyle name="Note 2 3 2 3 3 4 2" xfId="14887"/>
    <cellStyle name="Note 2 3 2 3 3 4 3" xfId="14888"/>
    <cellStyle name="Note 2 3 2 3 3 5" xfId="14889"/>
    <cellStyle name="Note 2 3 2 3 3 5 2" xfId="14890"/>
    <cellStyle name="Note 2 3 2 3 3 5 3" xfId="14891"/>
    <cellStyle name="Note 2 3 2 3 3 6" xfId="14892"/>
    <cellStyle name="Note 2 3 2 3 3 6 2" xfId="14893"/>
    <cellStyle name="Note 2 3 2 3 3 6 3" xfId="14894"/>
    <cellStyle name="Note 2 3 2 3 3 7" xfId="14895"/>
    <cellStyle name="Note 2 3 2 3 3 8" xfId="14896"/>
    <cellStyle name="Note 2 3 2 3 3 9" xfId="14897"/>
    <cellStyle name="Note 2 3 2 3 4" xfId="14898"/>
    <cellStyle name="Note 2 3 2 3 4 2" xfId="14899"/>
    <cellStyle name="Note 2 3 2 3 4 2 2" xfId="14900"/>
    <cellStyle name="Note 2 3 2 3 4 2 3" xfId="14901"/>
    <cellStyle name="Note 2 3 2 3 4 3" xfId="14902"/>
    <cellStyle name="Note 2 3 2 3 4 3 2" xfId="14903"/>
    <cellStyle name="Note 2 3 2 3 4 3 3" xfId="14904"/>
    <cellStyle name="Note 2 3 2 3 4 4" xfId="14905"/>
    <cellStyle name="Note 2 3 2 3 4 4 2" xfId="14906"/>
    <cellStyle name="Note 2 3 2 3 4 4 3" xfId="14907"/>
    <cellStyle name="Note 2 3 2 3 4 5" xfId="14908"/>
    <cellStyle name="Note 2 3 2 3 4 5 2" xfId="14909"/>
    <cellStyle name="Note 2 3 2 3 4 5 3" xfId="14910"/>
    <cellStyle name="Note 2 3 2 3 4 6" xfId="14911"/>
    <cellStyle name="Note 2 3 2 3 4 6 2" xfId="14912"/>
    <cellStyle name="Note 2 3 2 3 4 6 3" xfId="14913"/>
    <cellStyle name="Note 2 3 2 3 4 7" xfId="14914"/>
    <cellStyle name="Note 2 3 2 3 4 8" xfId="14915"/>
    <cellStyle name="Note 2 3 2 3 4 9" xfId="14916"/>
    <cellStyle name="Note 2 3 2 3 5" xfId="14917"/>
    <cellStyle name="Note 2 3 2 3 5 2" xfId="14918"/>
    <cellStyle name="Note 2 3 2 3 5 2 2" xfId="14919"/>
    <cellStyle name="Note 2 3 2 3 5 2 3" xfId="14920"/>
    <cellStyle name="Note 2 3 2 3 5 3" xfId="14921"/>
    <cellStyle name="Note 2 3 2 3 5 3 2" xfId="14922"/>
    <cellStyle name="Note 2 3 2 3 5 3 3" xfId="14923"/>
    <cellStyle name="Note 2 3 2 3 5 4" xfId="14924"/>
    <cellStyle name="Note 2 3 2 3 5 4 2" xfId="14925"/>
    <cellStyle name="Note 2 3 2 3 5 4 3" xfId="14926"/>
    <cellStyle name="Note 2 3 2 3 5 5" xfId="14927"/>
    <cellStyle name="Note 2 3 2 3 5 5 2" xfId="14928"/>
    <cellStyle name="Note 2 3 2 3 5 5 3" xfId="14929"/>
    <cellStyle name="Note 2 3 2 3 5 6" xfId="14930"/>
    <cellStyle name="Note 2 3 2 3 5 6 2" xfId="14931"/>
    <cellStyle name="Note 2 3 2 3 5 6 3" xfId="14932"/>
    <cellStyle name="Note 2 3 2 3 5 7" xfId="14933"/>
    <cellStyle name="Note 2 3 2 3 5 8" xfId="14934"/>
    <cellStyle name="Note 2 3 2 3 5 9" xfId="14935"/>
    <cellStyle name="Note 2 3 2 3 6" xfId="14936"/>
    <cellStyle name="Note 2 3 2 3 6 2" xfId="14937"/>
    <cellStyle name="Note 2 3 2 3 6 2 2" xfId="14938"/>
    <cellStyle name="Note 2 3 2 3 6 2 3" xfId="14939"/>
    <cellStyle name="Note 2 3 2 3 6 3" xfId="14940"/>
    <cellStyle name="Note 2 3 2 3 6 3 2" xfId="14941"/>
    <cellStyle name="Note 2 3 2 3 6 3 3" xfId="14942"/>
    <cellStyle name="Note 2 3 2 3 6 4" xfId="14943"/>
    <cellStyle name="Note 2 3 2 3 6 4 2" xfId="14944"/>
    <cellStyle name="Note 2 3 2 3 6 4 3" xfId="14945"/>
    <cellStyle name="Note 2 3 2 3 6 5" xfId="14946"/>
    <cellStyle name="Note 2 3 2 3 6 5 2" xfId="14947"/>
    <cellStyle name="Note 2 3 2 3 6 5 3" xfId="14948"/>
    <cellStyle name="Note 2 3 2 3 6 6" xfId="14949"/>
    <cellStyle name="Note 2 3 2 3 6 6 2" xfId="14950"/>
    <cellStyle name="Note 2 3 2 3 6 6 3" xfId="14951"/>
    <cellStyle name="Note 2 3 2 3 6 7" xfId="14952"/>
    <cellStyle name="Note 2 3 2 3 6 8" xfId="14953"/>
    <cellStyle name="Note 2 3 2 3 6 9" xfId="14954"/>
    <cellStyle name="Note 2 3 2 3 7" xfId="14955"/>
    <cellStyle name="Note 2 3 2 3 7 2" xfId="14956"/>
    <cellStyle name="Note 2 3 2 3 7 2 2" xfId="14957"/>
    <cellStyle name="Note 2 3 2 3 7 2 3" xfId="14958"/>
    <cellStyle name="Note 2 3 2 3 7 3" xfId="14959"/>
    <cellStyle name="Note 2 3 2 3 7 3 2" xfId="14960"/>
    <cellStyle name="Note 2 3 2 3 7 3 3" xfId="14961"/>
    <cellStyle name="Note 2 3 2 3 7 4" xfId="14962"/>
    <cellStyle name="Note 2 3 2 3 7 4 2" xfId="14963"/>
    <cellStyle name="Note 2 3 2 3 7 4 3" xfId="14964"/>
    <cellStyle name="Note 2 3 2 3 7 5" xfId="14965"/>
    <cellStyle name="Note 2 3 2 3 7 5 2" xfId="14966"/>
    <cellStyle name="Note 2 3 2 3 7 5 3" xfId="14967"/>
    <cellStyle name="Note 2 3 2 3 7 6" xfId="14968"/>
    <cellStyle name="Note 2 3 2 3 7 6 2" xfId="14969"/>
    <cellStyle name="Note 2 3 2 3 7 6 3" xfId="14970"/>
    <cellStyle name="Note 2 3 2 3 7 7" xfId="14971"/>
    <cellStyle name="Note 2 3 2 3 7 8" xfId="14972"/>
    <cellStyle name="Note 2 3 2 3 7 9" xfId="14973"/>
    <cellStyle name="Note 2 3 2 3 8" xfId="14974"/>
    <cellStyle name="Note 2 3 2 3 8 2" xfId="14975"/>
    <cellStyle name="Note 2 3 2 3 8 2 2" xfId="14976"/>
    <cellStyle name="Note 2 3 2 3 8 2 3" xfId="14977"/>
    <cellStyle name="Note 2 3 2 3 8 3" xfId="14978"/>
    <cellStyle name="Note 2 3 2 3 8 3 2" xfId="14979"/>
    <cellStyle name="Note 2 3 2 3 8 3 3" xfId="14980"/>
    <cellStyle name="Note 2 3 2 3 8 4" xfId="14981"/>
    <cellStyle name="Note 2 3 2 3 8 4 2" xfId="14982"/>
    <cellStyle name="Note 2 3 2 3 8 4 3" xfId="14983"/>
    <cellStyle name="Note 2 3 2 3 8 5" xfId="14984"/>
    <cellStyle name="Note 2 3 2 3 8 5 2" xfId="14985"/>
    <cellStyle name="Note 2 3 2 3 8 5 3" xfId="14986"/>
    <cellStyle name="Note 2 3 2 3 8 6" xfId="14987"/>
    <cellStyle name="Note 2 3 2 3 8 6 2" xfId="14988"/>
    <cellStyle name="Note 2 3 2 3 8 6 3" xfId="14989"/>
    <cellStyle name="Note 2 3 2 3 8 7" xfId="14990"/>
    <cellStyle name="Note 2 3 2 3 8 8" xfId="14991"/>
    <cellStyle name="Note 2 3 2 3 8 9" xfId="14992"/>
    <cellStyle name="Note 2 3 2 3 9" xfId="14993"/>
    <cellStyle name="Note 2 3 2 3 9 2" xfId="14994"/>
    <cellStyle name="Note 2 3 2 3 9 2 2" xfId="14995"/>
    <cellStyle name="Note 2 3 2 3 9 2 3" xfId="14996"/>
    <cellStyle name="Note 2 3 2 3 9 3" xfId="14997"/>
    <cellStyle name="Note 2 3 2 3 9 3 2" xfId="14998"/>
    <cellStyle name="Note 2 3 2 3 9 3 3" xfId="14999"/>
    <cellStyle name="Note 2 3 2 3 9 4" xfId="15000"/>
    <cellStyle name="Note 2 3 2 3 9 4 2" xfId="15001"/>
    <cellStyle name="Note 2 3 2 3 9 4 3" xfId="15002"/>
    <cellStyle name="Note 2 3 2 3 9 5" xfId="15003"/>
    <cellStyle name="Note 2 3 2 3 9 5 2" xfId="15004"/>
    <cellStyle name="Note 2 3 2 3 9 5 3" xfId="15005"/>
    <cellStyle name="Note 2 3 2 3 9 6" xfId="15006"/>
    <cellStyle name="Note 2 3 2 3 9 6 2" xfId="15007"/>
    <cellStyle name="Note 2 3 2 3 9 6 3" xfId="15008"/>
    <cellStyle name="Note 2 3 2 3 9 7" xfId="15009"/>
    <cellStyle name="Note 2 3 2 3 9 8" xfId="15010"/>
    <cellStyle name="Note 2 3 2 4" xfId="15011"/>
    <cellStyle name="Note 2 3 2 4 10" xfId="15012"/>
    <cellStyle name="Note 2 3 2 4 11" xfId="15013"/>
    <cellStyle name="Note 2 3 2 4 2" xfId="15014"/>
    <cellStyle name="Note 2 3 2 4 2 2" xfId="15015"/>
    <cellStyle name="Note 2 3 2 4 2 3" xfId="15016"/>
    <cellStyle name="Note 2 3 2 4 2 4" xfId="15017"/>
    <cellStyle name="Note 2 3 2 4 3" xfId="15018"/>
    <cellStyle name="Note 2 3 2 4 3 2" xfId="15019"/>
    <cellStyle name="Note 2 3 2 4 3 3" xfId="15020"/>
    <cellStyle name="Note 2 3 2 4 3 4" xfId="15021"/>
    <cellStyle name="Note 2 3 2 4 4" xfId="15022"/>
    <cellStyle name="Note 2 3 2 4 4 2" xfId="15023"/>
    <cellStyle name="Note 2 3 2 4 4 3" xfId="15024"/>
    <cellStyle name="Note 2 3 2 4 4 4" xfId="15025"/>
    <cellStyle name="Note 2 3 2 4 5" xfId="15026"/>
    <cellStyle name="Note 2 3 2 4 5 2" xfId="15027"/>
    <cellStyle name="Note 2 3 2 4 5 3" xfId="15028"/>
    <cellStyle name="Note 2 3 2 4 5 4" xfId="15029"/>
    <cellStyle name="Note 2 3 2 4 6" xfId="15030"/>
    <cellStyle name="Note 2 3 2 4 6 2" xfId="15031"/>
    <cellStyle name="Note 2 3 2 4 6 3" xfId="15032"/>
    <cellStyle name="Note 2 3 2 4 6 4" xfId="15033"/>
    <cellStyle name="Note 2 3 2 4 7" xfId="15034"/>
    <cellStyle name="Note 2 3 2 4 8" xfId="15035"/>
    <cellStyle name="Note 2 3 2 4 9" xfId="15036"/>
    <cellStyle name="Note 2 3 2 5" xfId="15037"/>
    <cellStyle name="Note 2 3 2 5 10" xfId="15038"/>
    <cellStyle name="Note 2 3 2 5 2" xfId="15039"/>
    <cellStyle name="Note 2 3 2 5 2 2" xfId="15040"/>
    <cellStyle name="Note 2 3 2 5 2 3" xfId="15041"/>
    <cellStyle name="Note 2 3 2 5 2 4" xfId="15042"/>
    <cellStyle name="Note 2 3 2 5 3" xfId="15043"/>
    <cellStyle name="Note 2 3 2 5 3 2" xfId="15044"/>
    <cellStyle name="Note 2 3 2 5 3 3" xfId="15045"/>
    <cellStyle name="Note 2 3 2 5 3 4" xfId="15046"/>
    <cellStyle name="Note 2 3 2 5 4" xfId="15047"/>
    <cellStyle name="Note 2 3 2 5 4 2" xfId="15048"/>
    <cellStyle name="Note 2 3 2 5 4 3" xfId="15049"/>
    <cellStyle name="Note 2 3 2 5 4 4" xfId="15050"/>
    <cellStyle name="Note 2 3 2 5 5" xfId="15051"/>
    <cellStyle name="Note 2 3 2 5 5 2" xfId="15052"/>
    <cellStyle name="Note 2 3 2 5 5 3" xfId="15053"/>
    <cellStyle name="Note 2 3 2 5 5 4" xfId="15054"/>
    <cellStyle name="Note 2 3 2 5 6" xfId="15055"/>
    <cellStyle name="Note 2 3 2 5 6 2" xfId="15056"/>
    <cellStyle name="Note 2 3 2 5 6 3" xfId="15057"/>
    <cellStyle name="Note 2 3 2 5 6 4" xfId="15058"/>
    <cellStyle name="Note 2 3 2 5 7" xfId="15059"/>
    <cellStyle name="Note 2 3 2 5 8" xfId="15060"/>
    <cellStyle name="Note 2 3 2 5 9" xfId="15061"/>
    <cellStyle name="Note 2 3 2 6" xfId="15062"/>
    <cellStyle name="Note 2 3 2 6 2" xfId="15063"/>
    <cellStyle name="Note 2 3 2 6 2 2" xfId="15064"/>
    <cellStyle name="Note 2 3 2 6 2 3" xfId="15065"/>
    <cellStyle name="Note 2 3 2 6 3" xfId="15066"/>
    <cellStyle name="Note 2 3 2 6 3 2" xfId="15067"/>
    <cellStyle name="Note 2 3 2 6 3 3" xfId="15068"/>
    <cellStyle name="Note 2 3 2 6 4" xfId="15069"/>
    <cellStyle name="Note 2 3 2 6 4 2" xfId="15070"/>
    <cellStyle name="Note 2 3 2 6 4 3" xfId="15071"/>
    <cellStyle name="Note 2 3 2 6 5" xfId="15072"/>
    <cellStyle name="Note 2 3 2 6 5 2" xfId="15073"/>
    <cellStyle name="Note 2 3 2 6 5 3" xfId="15074"/>
    <cellStyle name="Note 2 3 2 6 6" xfId="15075"/>
    <cellStyle name="Note 2 3 2 6 6 2" xfId="15076"/>
    <cellStyle name="Note 2 3 2 6 6 3" xfId="15077"/>
    <cellStyle name="Note 2 3 2 6 7" xfId="15078"/>
    <cellStyle name="Note 2 3 2 6 8" xfId="15079"/>
    <cellStyle name="Note 2 3 2 6 9" xfId="15080"/>
    <cellStyle name="Note 2 3 2 7" xfId="15081"/>
    <cellStyle name="Note 2 3 2 7 2" xfId="15082"/>
    <cellStyle name="Note 2 3 2 7 2 2" xfId="15083"/>
    <cellStyle name="Note 2 3 2 7 2 3" xfId="15084"/>
    <cellStyle name="Note 2 3 2 7 3" xfId="15085"/>
    <cellStyle name="Note 2 3 2 7 3 2" xfId="15086"/>
    <cellStyle name="Note 2 3 2 7 3 3" xfId="15087"/>
    <cellStyle name="Note 2 3 2 7 4" xfId="15088"/>
    <cellStyle name="Note 2 3 2 7 4 2" xfId="15089"/>
    <cellStyle name="Note 2 3 2 7 4 3" xfId="15090"/>
    <cellStyle name="Note 2 3 2 7 5" xfId="15091"/>
    <cellStyle name="Note 2 3 2 7 5 2" xfId="15092"/>
    <cellStyle name="Note 2 3 2 7 5 3" xfId="15093"/>
    <cellStyle name="Note 2 3 2 7 6" xfId="15094"/>
    <cellStyle name="Note 2 3 2 7 6 2" xfId="15095"/>
    <cellStyle name="Note 2 3 2 7 6 3" xfId="15096"/>
    <cellStyle name="Note 2 3 2 7 7" xfId="15097"/>
    <cellStyle name="Note 2 3 2 7 8" xfId="15098"/>
    <cellStyle name="Note 2 3 2 7 9" xfId="15099"/>
    <cellStyle name="Note 2 3 2 8" xfId="15100"/>
    <cellStyle name="Note 2 3 2 8 2" xfId="15101"/>
    <cellStyle name="Note 2 3 2 8 2 2" xfId="15102"/>
    <cellStyle name="Note 2 3 2 8 2 3" xfId="15103"/>
    <cellStyle name="Note 2 3 2 8 3" xfId="15104"/>
    <cellStyle name="Note 2 3 2 8 3 2" xfId="15105"/>
    <cellStyle name="Note 2 3 2 8 3 3" xfId="15106"/>
    <cellStyle name="Note 2 3 2 8 4" xfId="15107"/>
    <cellStyle name="Note 2 3 2 8 4 2" xfId="15108"/>
    <cellStyle name="Note 2 3 2 8 4 3" xfId="15109"/>
    <cellStyle name="Note 2 3 2 8 5" xfId="15110"/>
    <cellStyle name="Note 2 3 2 8 5 2" xfId="15111"/>
    <cellStyle name="Note 2 3 2 8 5 3" xfId="15112"/>
    <cellStyle name="Note 2 3 2 8 6" xfId="15113"/>
    <cellStyle name="Note 2 3 2 8 6 2" xfId="15114"/>
    <cellStyle name="Note 2 3 2 8 6 3" xfId="15115"/>
    <cellStyle name="Note 2 3 2 8 7" xfId="15116"/>
    <cellStyle name="Note 2 3 2 8 8" xfId="15117"/>
    <cellStyle name="Note 2 3 2 8 9" xfId="15118"/>
    <cellStyle name="Note 2 3 2 9" xfId="15119"/>
    <cellStyle name="Note 2 3 2 9 2" xfId="15120"/>
    <cellStyle name="Note 2 3 2 9 2 2" xfId="15121"/>
    <cellStyle name="Note 2 3 2 9 2 3" xfId="15122"/>
    <cellStyle name="Note 2 3 2 9 3" xfId="15123"/>
    <cellStyle name="Note 2 3 2 9 3 2" xfId="15124"/>
    <cellStyle name="Note 2 3 2 9 3 3" xfId="15125"/>
    <cellStyle name="Note 2 3 2 9 4" xfId="15126"/>
    <cellStyle name="Note 2 3 2 9 4 2" xfId="15127"/>
    <cellStyle name="Note 2 3 2 9 4 3" xfId="15128"/>
    <cellStyle name="Note 2 3 2 9 5" xfId="15129"/>
    <cellStyle name="Note 2 3 2 9 5 2" xfId="15130"/>
    <cellStyle name="Note 2 3 2 9 5 3" xfId="15131"/>
    <cellStyle name="Note 2 3 2 9 6" xfId="15132"/>
    <cellStyle name="Note 2 3 2 9 6 2" xfId="15133"/>
    <cellStyle name="Note 2 3 2 9 6 3" xfId="15134"/>
    <cellStyle name="Note 2 3 2 9 7" xfId="15135"/>
    <cellStyle name="Note 2 3 2 9 8" xfId="15136"/>
    <cellStyle name="Note 2 3 2 9 9" xfId="15137"/>
    <cellStyle name="Note 2 3 20" xfId="15138"/>
    <cellStyle name="Note 2 3 3" xfId="15139"/>
    <cellStyle name="Note 2 3 3 10" xfId="15140"/>
    <cellStyle name="Note 2 3 3 10 2" xfId="15141"/>
    <cellStyle name="Note 2 3 3 10 2 2" xfId="15142"/>
    <cellStyle name="Note 2 3 3 10 2 3" xfId="15143"/>
    <cellStyle name="Note 2 3 3 10 3" xfId="15144"/>
    <cellStyle name="Note 2 3 3 10 3 2" xfId="15145"/>
    <cellStyle name="Note 2 3 3 10 3 3" xfId="15146"/>
    <cellStyle name="Note 2 3 3 10 4" xfId="15147"/>
    <cellStyle name="Note 2 3 3 10 4 2" xfId="15148"/>
    <cellStyle name="Note 2 3 3 10 4 3" xfId="15149"/>
    <cellStyle name="Note 2 3 3 10 5" xfId="15150"/>
    <cellStyle name="Note 2 3 3 10 5 2" xfId="15151"/>
    <cellStyle name="Note 2 3 3 10 5 3" xfId="15152"/>
    <cellStyle name="Note 2 3 3 10 6" xfId="15153"/>
    <cellStyle name="Note 2 3 3 10 6 2" xfId="15154"/>
    <cellStyle name="Note 2 3 3 10 6 3" xfId="15155"/>
    <cellStyle name="Note 2 3 3 10 7" xfId="15156"/>
    <cellStyle name="Note 2 3 3 10 8" xfId="15157"/>
    <cellStyle name="Note 2 3 3 11" xfId="15158"/>
    <cellStyle name="Note 2 3 3 11 2" xfId="15159"/>
    <cellStyle name="Note 2 3 3 11 2 2" xfId="15160"/>
    <cellStyle name="Note 2 3 3 11 2 3" xfId="15161"/>
    <cellStyle name="Note 2 3 3 11 3" xfId="15162"/>
    <cellStyle name="Note 2 3 3 11 3 2" xfId="15163"/>
    <cellStyle name="Note 2 3 3 11 3 3" xfId="15164"/>
    <cellStyle name="Note 2 3 3 11 4" xfId="15165"/>
    <cellStyle name="Note 2 3 3 11 4 2" xfId="15166"/>
    <cellStyle name="Note 2 3 3 11 4 3" xfId="15167"/>
    <cellStyle name="Note 2 3 3 11 5" xfId="15168"/>
    <cellStyle name="Note 2 3 3 11 5 2" xfId="15169"/>
    <cellStyle name="Note 2 3 3 11 5 3" xfId="15170"/>
    <cellStyle name="Note 2 3 3 11 6" xfId="15171"/>
    <cellStyle name="Note 2 3 3 11 6 2" xfId="15172"/>
    <cellStyle name="Note 2 3 3 11 6 3" xfId="15173"/>
    <cellStyle name="Note 2 3 3 11 7" xfId="15174"/>
    <cellStyle name="Note 2 3 3 11 8" xfId="15175"/>
    <cellStyle name="Note 2 3 3 12" xfId="15176"/>
    <cellStyle name="Note 2 3 3 12 2" xfId="15177"/>
    <cellStyle name="Note 2 3 3 12 2 2" xfId="15178"/>
    <cellStyle name="Note 2 3 3 12 2 3" xfId="15179"/>
    <cellStyle name="Note 2 3 3 12 3" xfId="15180"/>
    <cellStyle name="Note 2 3 3 12 3 2" xfId="15181"/>
    <cellStyle name="Note 2 3 3 12 3 3" xfId="15182"/>
    <cellStyle name="Note 2 3 3 12 4" xfId="15183"/>
    <cellStyle name="Note 2 3 3 12 4 2" xfId="15184"/>
    <cellStyle name="Note 2 3 3 12 4 3" xfId="15185"/>
    <cellStyle name="Note 2 3 3 12 5" xfId="15186"/>
    <cellStyle name="Note 2 3 3 12 5 2" xfId="15187"/>
    <cellStyle name="Note 2 3 3 12 5 3" xfId="15188"/>
    <cellStyle name="Note 2 3 3 12 6" xfId="15189"/>
    <cellStyle name="Note 2 3 3 12 6 2" xfId="15190"/>
    <cellStyle name="Note 2 3 3 12 6 3" xfId="15191"/>
    <cellStyle name="Note 2 3 3 12 7" xfId="15192"/>
    <cellStyle name="Note 2 3 3 12 8" xfId="15193"/>
    <cellStyle name="Note 2 3 3 13" xfId="15194"/>
    <cellStyle name="Note 2 3 3 13 2" xfId="15195"/>
    <cellStyle name="Note 2 3 3 13 2 2" xfId="15196"/>
    <cellStyle name="Note 2 3 3 13 2 3" xfId="15197"/>
    <cellStyle name="Note 2 3 3 13 3" xfId="15198"/>
    <cellStyle name="Note 2 3 3 13 3 2" xfId="15199"/>
    <cellStyle name="Note 2 3 3 13 3 3" xfId="15200"/>
    <cellStyle name="Note 2 3 3 13 4" xfId="15201"/>
    <cellStyle name="Note 2 3 3 13 4 2" xfId="15202"/>
    <cellStyle name="Note 2 3 3 13 4 3" xfId="15203"/>
    <cellStyle name="Note 2 3 3 13 5" xfId="15204"/>
    <cellStyle name="Note 2 3 3 13 5 2" xfId="15205"/>
    <cellStyle name="Note 2 3 3 13 5 3" xfId="15206"/>
    <cellStyle name="Note 2 3 3 13 6" xfId="15207"/>
    <cellStyle name="Note 2 3 3 13 6 2" xfId="15208"/>
    <cellStyle name="Note 2 3 3 13 6 3" xfId="15209"/>
    <cellStyle name="Note 2 3 3 13 7" xfId="15210"/>
    <cellStyle name="Note 2 3 3 13 8" xfId="15211"/>
    <cellStyle name="Note 2 3 3 14" xfId="15212"/>
    <cellStyle name="Note 2 3 3 14 2" xfId="15213"/>
    <cellStyle name="Note 2 3 3 14 2 2" xfId="15214"/>
    <cellStyle name="Note 2 3 3 14 2 3" xfId="15215"/>
    <cellStyle name="Note 2 3 3 14 3" xfId="15216"/>
    <cellStyle name="Note 2 3 3 14 3 2" xfId="15217"/>
    <cellStyle name="Note 2 3 3 14 3 3" xfId="15218"/>
    <cellStyle name="Note 2 3 3 14 4" xfId="15219"/>
    <cellStyle name="Note 2 3 3 14 4 2" xfId="15220"/>
    <cellStyle name="Note 2 3 3 14 4 3" xfId="15221"/>
    <cellStyle name="Note 2 3 3 14 5" xfId="15222"/>
    <cellStyle name="Note 2 3 3 14 5 2" xfId="15223"/>
    <cellStyle name="Note 2 3 3 14 5 3" xfId="15224"/>
    <cellStyle name="Note 2 3 3 14 6" xfId="15225"/>
    <cellStyle name="Note 2 3 3 14 6 2" xfId="15226"/>
    <cellStyle name="Note 2 3 3 14 6 3" xfId="15227"/>
    <cellStyle name="Note 2 3 3 14 7" xfId="15228"/>
    <cellStyle name="Note 2 3 3 14 8" xfId="15229"/>
    <cellStyle name="Note 2 3 3 15" xfId="15230"/>
    <cellStyle name="Note 2 3 3 15 2" xfId="15231"/>
    <cellStyle name="Note 2 3 3 15 2 2" xfId="15232"/>
    <cellStyle name="Note 2 3 3 15 2 3" xfId="15233"/>
    <cellStyle name="Note 2 3 3 15 3" xfId="15234"/>
    <cellStyle name="Note 2 3 3 15 3 2" xfId="15235"/>
    <cellStyle name="Note 2 3 3 15 3 3" xfId="15236"/>
    <cellStyle name="Note 2 3 3 15 4" xfId="15237"/>
    <cellStyle name="Note 2 3 3 15 4 2" xfId="15238"/>
    <cellStyle name="Note 2 3 3 15 4 3" xfId="15239"/>
    <cellStyle name="Note 2 3 3 15 5" xfId="15240"/>
    <cellStyle name="Note 2 3 3 15 5 2" xfId="15241"/>
    <cellStyle name="Note 2 3 3 15 5 3" xfId="15242"/>
    <cellStyle name="Note 2 3 3 15 6" xfId="15243"/>
    <cellStyle name="Note 2 3 3 15 6 2" xfId="15244"/>
    <cellStyle name="Note 2 3 3 15 6 3" xfId="15245"/>
    <cellStyle name="Note 2 3 3 15 7" xfId="15246"/>
    <cellStyle name="Note 2 3 3 15 8" xfId="15247"/>
    <cellStyle name="Note 2 3 3 16" xfId="15248"/>
    <cellStyle name="Note 2 3 3 2" xfId="15249"/>
    <cellStyle name="Note 2 3 3 2 2" xfId="15250"/>
    <cellStyle name="Note 2 3 3 2 2 2" xfId="15251"/>
    <cellStyle name="Note 2 3 3 2 2 3" xfId="15252"/>
    <cellStyle name="Note 2 3 3 2 3" xfId="15253"/>
    <cellStyle name="Note 2 3 3 2 3 2" xfId="15254"/>
    <cellStyle name="Note 2 3 3 2 3 3" xfId="15255"/>
    <cellStyle name="Note 2 3 3 2 4" xfId="15256"/>
    <cellStyle name="Note 2 3 3 2 4 2" xfId="15257"/>
    <cellStyle name="Note 2 3 3 2 4 3" xfId="15258"/>
    <cellStyle name="Note 2 3 3 2 5" xfId="15259"/>
    <cellStyle name="Note 2 3 3 2 5 2" xfId="15260"/>
    <cellStyle name="Note 2 3 3 2 5 3" xfId="15261"/>
    <cellStyle name="Note 2 3 3 2 6" xfId="15262"/>
    <cellStyle name="Note 2 3 3 2 6 2" xfId="15263"/>
    <cellStyle name="Note 2 3 3 2 6 3" xfId="15264"/>
    <cellStyle name="Note 2 3 3 2 7" xfId="15265"/>
    <cellStyle name="Note 2 3 3 2 8" xfId="15266"/>
    <cellStyle name="Note 2 3 3 2 9" xfId="15267"/>
    <cellStyle name="Note 2 3 3 3" xfId="15268"/>
    <cellStyle name="Note 2 3 3 3 2" xfId="15269"/>
    <cellStyle name="Note 2 3 3 3 2 2" xfId="15270"/>
    <cellStyle name="Note 2 3 3 3 2 3" xfId="15271"/>
    <cellStyle name="Note 2 3 3 3 3" xfId="15272"/>
    <cellStyle name="Note 2 3 3 3 3 2" xfId="15273"/>
    <cellStyle name="Note 2 3 3 3 3 3" xfId="15274"/>
    <cellStyle name="Note 2 3 3 3 4" xfId="15275"/>
    <cellStyle name="Note 2 3 3 3 4 2" xfId="15276"/>
    <cellStyle name="Note 2 3 3 3 4 3" xfId="15277"/>
    <cellStyle name="Note 2 3 3 3 5" xfId="15278"/>
    <cellStyle name="Note 2 3 3 3 5 2" xfId="15279"/>
    <cellStyle name="Note 2 3 3 3 5 3" xfId="15280"/>
    <cellStyle name="Note 2 3 3 3 6" xfId="15281"/>
    <cellStyle name="Note 2 3 3 3 6 2" xfId="15282"/>
    <cellStyle name="Note 2 3 3 3 6 3" xfId="15283"/>
    <cellStyle name="Note 2 3 3 3 7" xfId="15284"/>
    <cellStyle name="Note 2 3 3 3 8" xfId="15285"/>
    <cellStyle name="Note 2 3 3 3 9" xfId="15286"/>
    <cellStyle name="Note 2 3 3 4" xfId="15287"/>
    <cellStyle name="Note 2 3 3 4 2" xfId="15288"/>
    <cellStyle name="Note 2 3 3 4 2 2" xfId="15289"/>
    <cellStyle name="Note 2 3 3 4 2 3" xfId="15290"/>
    <cellStyle name="Note 2 3 3 4 3" xfId="15291"/>
    <cellStyle name="Note 2 3 3 4 3 2" xfId="15292"/>
    <cellStyle name="Note 2 3 3 4 3 3" xfId="15293"/>
    <cellStyle name="Note 2 3 3 4 4" xfId="15294"/>
    <cellStyle name="Note 2 3 3 4 4 2" xfId="15295"/>
    <cellStyle name="Note 2 3 3 4 4 3" xfId="15296"/>
    <cellStyle name="Note 2 3 3 4 5" xfId="15297"/>
    <cellStyle name="Note 2 3 3 4 5 2" xfId="15298"/>
    <cellStyle name="Note 2 3 3 4 5 3" xfId="15299"/>
    <cellStyle name="Note 2 3 3 4 6" xfId="15300"/>
    <cellStyle name="Note 2 3 3 4 6 2" xfId="15301"/>
    <cellStyle name="Note 2 3 3 4 6 3" xfId="15302"/>
    <cellStyle name="Note 2 3 3 4 7" xfId="15303"/>
    <cellStyle name="Note 2 3 3 4 8" xfId="15304"/>
    <cellStyle name="Note 2 3 3 4 9" xfId="15305"/>
    <cellStyle name="Note 2 3 3 5" xfId="15306"/>
    <cellStyle name="Note 2 3 3 5 2" xfId="15307"/>
    <cellStyle name="Note 2 3 3 5 2 2" xfId="15308"/>
    <cellStyle name="Note 2 3 3 5 2 3" xfId="15309"/>
    <cellStyle name="Note 2 3 3 5 3" xfId="15310"/>
    <cellStyle name="Note 2 3 3 5 3 2" xfId="15311"/>
    <cellStyle name="Note 2 3 3 5 3 3" xfId="15312"/>
    <cellStyle name="Note 2 3 3 5 4" xfId="15313"/>
    <cellStyle name="Note 2 3 3 5 4 2" xfId="15314"/>
    <cellStyle name="Note 2 3 3 5 4 3" xfId="15315"/>
    <cellStyle name="Note 2 3 3 5 5" xfId="15316"/>
    <cellStyle name="Note 2 3 3 5 5 2" xfId="15317"/>
    <cellStyle name="Note 2 3 3 5 5 3" xfId="15318"/>
    <cellStyle name="Note 2 3 3 5 6" xfId="15319"/>
    <cellStyle name="Note 2 3 3 5 6 2" xfId="15320"/>
    <cellStyle name="Note 2 3 3 5 6 3" xfId="15321"/>
    <cellStyle name="Note 2 3 3 5 7" xfId="15322"/>
    <cellStyle name="Note 2 3 3 5 8" xfId="15323"/>
    <cellStyle name="Note 2 3 3 5 9" xfId="15324"/>
    <cellStyle name="Note 2 3 3 6" xfId="15325"/>
    <cellStyle name="Note 2 3 3 6 2" xfId="15326"/>
    <cellStyle name="Note 2 3 3 6 2 2" xfId="15327"/>
    <cellStyle name="Note 2 3 3 6 2 3" xfId="15328"/>
    <cellStyle name="Note 2 3 3 6 3" xfId="15329"/>
    <cellStyle name="Note 2 3 3 6 3 2" xfId="15330"/>
    <cellStyle name="Note 2 3 3 6 3 3" xfId="15331"/>
    <cellStyle name="Note 2 3 3 6 4" xfId="15332"/>
    <cellStyle name="Note 2 3 3 6 4 2" xfId="15333"/>
    <cellStyle name="Note 2 3 3 6 4 3" xfId="15334"/>
    <cellStyle name="Note 2 3 3 6 5" xfId="15335"/>
    <cellStyle name="Note 2 3 3 6 5 2" xfId="15336"/>
    <cellStyle name="Note 2 3 3 6 5 3" xfId="15337"/>
    <cellStyle name="Note 2 3 3 6 6" xfId="15338"/>
    <cellStyle name="Note 2 3 3 6 6 2" xfId="15339"/>
    <cellStyle name="Note 2 3 3 6 6 3" xfId="15340"/>
    <cellStyle name="Note 2 3 3 6 7" xfId="15341"/>
    <cellStyle name="Note 2 3 3 6 8" xfId="15342"/>
    <cellStyle name="Note 2 3 3 6 9" xfId="15343"/>
    <cellStyle name="Note 2 3 3 7" xfId="15344"/>
    <cellStyle name="Note 2 3 3 7 2" xfId="15345"/>
    <cellStyle name="Note 2 3 3 7 2 2" xfId="15346"/>
    <cellStyle name="Note 2 3 3 7 2 3" xfId="15347"/>
    <cellStyle name="Note 2 3 3 7 3" xfId="15348"/>
    <cellStyle name="Note 2 3 3 7 3 2" xfId="15349"/>
    <cellStyle name="Note 2 3 3 7 3 3" xfId="15350"/>
    <cellStyle name="Note 2 3 3 7 4" xfId="15351"/>
    <cellStyle name="Note 2 3 3 7 4 2" xfId="15352"/>
    <cellStyle name="Note 2 3 3 7 4 3" xfId="15353"/>
    <cellStyle name="Note 2 3 3 7 5" xfId="15354"/>
    <cellStyle name="Note 2 3 3 7 5 2" xfId="15355"/>
    <cellStyle name="Note 2 3 3 7 5 3" xfId="15356"/>
    <cellStyle name="Note 2 3 3 7 6" xfId="15357"/>
    <cellStyle name="Note 2 3 3 7 6 2" xfId="15358"/>
    <cellStyle name="Note 2 3 3 7 6 3" xfId="15359"/>
    <cellStyle name="Note 2 3 3 7 7" xfId="15360"/>
    <cellStyle name="Note 2 3 3 7 8" xfId="15361"/>
    <cellStyle name="Note 2 3 3 7 9" xfId="15362"/>
    <cellStyle name="Note 2 3 3 8" xfId="15363"/>
    <cellStyle name="Note 2 3 3 8 2" xfId="15364"/>
    <cellStyle name="Note 2 3 3 8 2 2" xfId="15365"/>
    <cellStyle name="Note 2 3 3 8 2 3" xfId="15366"/>
    <cellStyle name="Note 2 3 3 8 3" xfId="15367"/>
    <cellStyle name="Note 2 3 3 8 3 2" xfId="15368"/>
    <cellStyle name="Note 2 3 3 8 3 3" xfId="15369"/>
    <cellStyle name="Note 2 3 3 8 4" xfId="15370"/>
    <cellStyle name="Note 2 3 3 8 4 2" xfId="15371"/>
    <cellStyle name="Note 2 3 3 8 4 3" xfId="15372"/>
    <cellStyle name="Note 2 3 3 8 5" xfId="15373"/>
    <cellStyle name="Note 2 3 3 8 5 2" xfId="15374"/>
    <cellStyle name="Note 2 3 3 8 5 3" xfId="15375"/>
    <cellStyle name="Note 2 3 3 8 6" xfId="15376"/>
    <cellStyle name="Note 2 3 3 8 6 2" xfId="15377"/>
    <cellStyle name="Note 2 3 3 8 6 3" xfId="15378"/>
    <cellStyle name="Note 2 3 3 8 7" xfId="15379"/>
    <cellStyle name="Note 2 3 3 8 8" xfId="15380"/>
    <cellStyle name="Note 2 3 3 8 9" xfId="15381"/>
    <cellStyle name="Note 2 3 3 9" xfId="15382"/>
    <cellStyle name="Note 2 3 3 9 2" xfId="15383"/>
    <cellStyle name="Note 2 3 3 9 2 2" xfId="15384"/>
    <cellStyle name="Note 2 3 3 9 2 3" xfId="15385"/>
    <cellStyle name="Note 2 3 3 9 3" xfId="15386"/>
    <cellStyle name="Note 2 3 3 9 3 2" xfId="15387"/>
    <cellStyle name="Note 2 3 3 9 3 3" xfId="15388"/>
    <cellStyle name="Note 2 3 3 9 4" xfId="15389"/>
    <cellStyle name="Note 2 3 3 9 4 2" xfId="15390"/>
    <cellStyle name="Note 2 3 3 9 4 3" xfId="15391"/>
    <cellStyle name="Note 2 3 3 9 5" xfId="15392"/>
    <cellStyle name="Note 2 3 3 9 5 2" xfId="15393"/>
    <cellStyle name="Note 2 3 3 9 5 3" xfId="15394"/>
    <cellStyle name="Note 2 3 3 9 6" xfId="15395"/>
    <cellStyle name="Note 2 3 3 9 6 2" xfId="15396"/>
    <cellStyle name="Note 2 3 3 9 6 3" xfId="15397"/>
    <cellStyle name="Note 2 3 3 9 7" xfId="15398"/>
    <cellStyle name="Note 2 3 3 9 8" xfId="15399"/>
    <cellStyle name="Note 2 3 4" xfId="15400"/>
    <cellStyle name="Note 2 3 4 10" xfId="15401"/>
    <cellStyle name="Note 2 3 4 10 2" xfId="15402"/>
    <cellStyle name="Note 2 3 4 10 2 2" xfId="15403"/>
    <cellStyle name="Note 2 3 4 10 2 3" xfId="15404"/>
    <cellStyle name="Note 2 3 4 10 3" xfId="15405"/>
    <cellStyle name="Note 2 3 4 10 3 2" xfId="15406"/>
    <cellStyle name="Note 2 3 4 10 3 3" xfId="15407"/>
    <cellStyle name="Note 2 3 4 10 4" xfId="15408"/>
    <cellStyle name="Note 2 3 4 10 4 2" xfId="15409"/>
    <cellStyle name="Note 2 3 4 10 4 3" xfId="15410"/>
    <cellStyle name="Note 2 3 4 10 5" xfId="15411"/>
    <cellStyle name="Note 2 3 4 10 5 2" xfId="15412"/>
    <cellStyle name="Note 2 3 4 10 5 3" xfId="15413"/>
    <cellStyle name="Note 2 3 4 10 6" xfId="15414"/>
    <cellStyle name="Note 2 3 4 10 6 2" xfId="15415"/>
    <cellStyle name="Note 2 3 4 10 6 3" xfId="15416"/>
    <cellStyle name="Note 2 3 4 10 7" xfId="15417"/>
    <cellStyle name="Note 2 3 4 10 8" xfId="15418"/>
    <cellStyle name="Note 2 3 4 11" xfId="15419"/>
    <cellStyle name="Note 2 3 4 11 2" xfId="15420"/>
    <cellStyle name="Note 2 3 4 11 2 2" xfId="15421"/>
    <cellStyle name="Note 2 3 4 11 2 3" xfId="15422"/>
    <cellStyle name="Note 2 3 4 11 3" xfId="15423"/>
    <cellStyle name="Note 2 3 4 11 3 2" xfId="15424"/>
    <cellStyle name="Note 2 3 4 11 3 3" xfId="15425"/>
    <cellStyle name="Note 2 3 4 11 4" xfId="15426"/>
    <cellStyle name="Note 2 3 4 11 4 2" xfId="15427"/>
    <cellStyle name="Note 2 3 4 11 4 3" xfId="15428"/>
    <cellStyle name="Note 2 3 4 11 5" xfId="15429"/>
    <cellStyle name="Note 2 3 4 11 5 2" xfId="15430"/>
    <cellStyle name="Note 2 3 4 11 5 3" xfId="15431"/>
    <cellStyle name="Note 2 3 4 11 6" xfId="15432"/>
    <cellStyle name="Note 2 3 4 11 6 2" xfId="15433"/>
    <cellStyle name="Note 2 3 4 11 6 3" xfId="15434"/>
    <cellStyle name="Note 2 3 4 11 7" xfId="15435"/>
    <cellStyle name="Note 2 3 4 11 8" xfId="15436"/>
    <cellStyle name="Note 2 3 4 12" xfId="15437"/>
    <cellStyle name="Note 2 3 4 12 2" xfId="15438"/>
    <cellStyle name="Note 2 3 4 12 2 2" xfId="15439"/>
    <cellStyle name="Note 2 3 4 12 2 3" xfId="15440"/>
    <cellStyle name="Note 2 3 4 12 3" xfId="15441"/>
    <cellStyle name="Note 2 3 4 12 3 2" xfId="15442"/>
    <cellStyle name="Note 2 3 4 12 3 3" xfId="15443"/>
    <cellStyle name="Note 2 3 4 12 4" xfId="15444"/>
    <cellStyle name="Note 2 3 4 12 4 2" xfId="15445"/>
    <cellStyle name="Note 2 3 4 12 4 3" xfId="15446"/>
    <cellStyle name="Note 2 3 4 12 5" xfId="15447"/>
    <cellStyle name="Note 2 3 4 12 5 2" xfId="15448"/>
    <cellStyle name="Note 2 3 4 12 5 3" xfId="15449"/>
    <cellStyle name="Note 2 3 4 12 6" xfId="15450"/>
    <cellStyle name="Note 2 3 4 12 6 2" xfId="15451"/>
    <cellStyle name="Note 2 3 4 12 6 3" xfId="15452"/>
    <cellStyle name="Note 2 3 4 12 7" xfId="15453"/>
    <cellStyle name="Note 2 3 4 12 8" xfId="15454"/>
    <cellStyle name="Note 2 3 4 13" xfId="15455"/>
    <cellStyle name="Note 2 3 4 13 2" xfId="15456"/>
    <cellStyle name="Note 2 3 4 13 2 2" xfId="15457"/>
    <cellStyle name="Note 2 3 4 13 2 3" xfId="15458"/>
    <cellStyle name="Note 2 3 4 13 3" xfId="15459"/>
    <cellStyle name="Note 2 3 4 13 3 2" xfId="15460"/>
    <cellStyle name="Note 2 3 4 13 3 3" xfId="15461"/>
    <cellStyle name="Note 2 3 4 13 4" xfId="15462"/>
    <cellStyle name="Note 2 3 4 13 4 2" xfId="15463"/>
    <cellStyle name="Note 2 3 4 13 4 3" xfId="15464"/>
    <cellStyle name="Note 2 3 4 13 5" xfId="15465"/>
    <cellStyle name="Note 2 3 4 13 5 2" xfId="15466"/>
    <cellStyle name="Note 2 3 4 13 5 3" xfId="15467"/>
    <cellStyle name="Note 2 3 4 13 6" xfId="15468"/>
    <cellStyle name="Note 2 3 4 13 6 2" xfId="15469"/>
    <cellStyle name="Note 2 3 4 13 6 3" xfId="15470"/>
    <cellStyle name="Note 2 3 4 13 7" xfId="15471"/>
    <cellStyle name="Note 2 3 4 13 8" xfId="15472"/>
    <cellStyle name="Note 2 3 4 14" xfId="15473"/>
    <cellStyle name="Note 2 3 4 14 2" xfId="15474"/>
    <cellStyle name="Note 2 3 4 14 2 2" xfId="15475"/>
    <cellStyle name="Note 2 3 4 14 2 3" xfId="15476"/>
    <cellStyle name="Note 2 3 4 14 3" xfId="15477"/>
    <cellStyle name="Note 2 3 4 14 3 2" xfId="15478"/>
    <cellStyle name="Note 2 3 4 14 3 3" xfId="15479"/>
    <cellStyle name="Note 2 3 4 14 4" xfId="15480"/>
    <cellStyle name="Note 2 3 4 14 4 2" xfId="15481"/>
    <cellStyle name="Note 2 3 4 14 4 3" xfId="15482"/>
    <cellStyle name="Note 2 3 4 14 5" xfId="15483"/>
    <cellStyle name="Note 2 3 4 14 5 2" xfId="15484"/>
    <cellStyle name="Note 2 3 4 14 5 3" xfId="15485"/>
    <cellStyle name="Note 2 3 4 14 6" xfId="15486"/>
    <cellStyle name="Note 2 3 4 14 6 2" xfId="15487"/>
    <cellStyle name="Note 2 3 4 14 6 3" xfId="15488"/>
    <cellStyle name="Note 2 3 4 14 7" xfId="15489"/>
    <cellStyle name="Note 2 3 4 14 8" xfId="15490"/>
    <cellStyle name="Note 2 3 4 15" xfId="15491"/>
    <cellStyle name="Note 2 3 4 15 2" xfId="15492"/>
    <cellStyle name="Note 2 3 4 15 2 2" xfId="15493"/>
    <cellStyle name="Note 2 3 4 15 2 3" xfId="15494"/>
    <cellStyle name="Note 2 3 4 15 3" xfId="15495"/>
    <cellStyle name="Note 2 3 4 15 3 2" xfId="15496"/>
    <cellStyle name="Note 2 3 4 15 3 3" xfId="15497"/>
    <cellStyle name="Note 2 3 4 15 4" xfId="15498"/>
    <cellStyle name="Note 2 3 4 15 4 2" xfId="15499"/>
    <cellStyle name="Note 2 3 4 15 4 3" xfId="15500"/>
    <cellStyle name="Note 2 3 4 15 5" xfId="15501"/>
    <cellStyle name="Note 2 3 4 15 5 2" xfId="15502"/>
    <cellStyle name="Note 2 3 4 15 5 3" xfId="15503"/>
    <cellStyle name="Note 2 3 4 15 6" xfId="15504"/>
    <cellStyle name="Note 2 3 4 15 6 2" xfId="15505"/>
    <cellStyle name="Note 2 3 4 15 6 3" xfId="15506"/>
    <cellStyle name="Note 2 3 4 15 7" xfId="15507"/>
    <cellStyle name="Note 2 3 4 15 8" xfId="15508"/>
    <cellStyle name="Note 2 3 4 16" xfId="15509"/>
    <cellStyle name="Note 2 3 4 2" xfId="15510"/>
    <cellStyle name="Note 2 3 4 2 2" xfId="15511"/>
    <cellStyle name="Note 2 3 4 2 2 2" xfId="15512"/>
    <cellStyle name="Note 2 3 4 2 2 3" xfId="15513"/>
    <cellStyle name="Note 2 3 4 2 3" xfId="15514"/>
    <cellStyle name="Note 2 3 4 2 3 2" xfId="15515"/>
    <cellStyle name="Note 2 3 4 2 3 3" xfId="15516"/>
    <cellStyle name="Note 2 3 4 2 4" xfId="15517"/>
    <cellStyle name="Note 2 3 4 2 4 2" xfId="15518"/>
    <cellStyle name="Note 2 3 4 2 4 3" xfId="15519"/>
    <cellStyle name="Note 2 3 4 2 5" xfId="15520"/>
    <cellStyle name="Note 2 3 4 2 5 2" xfId="15521"/>
    <cellStyle name="Note 2 3 4 2 5 3" xfId="15522"/>
    <cellStyle name="Note 2 3 4 2 6" xfId="15523"/>
    <cellStyle name="Note 2 3 4 2 6 2" xfId="15524"/>
    <cellStyle name="Note 2 3 4 2 6 3" xfId="15525"/>
    <cellStyle name="Note 2 3 4 2 7" xfId="15526"/>
    <cellStyle name="Note 2 3 4 2 8" xfId="15527"/>
    <cellStyle name="Note 2 3 4 2 9" xfId="15528"/>
    <cellStyle name="Note 2 3 4 3" xfId="15529"/>
    <cellStyle name="Note 2 3 4 3 2" xfId="15530"/>
    <cellStyle name="Note 2 3 4 3 2 2" xfId="15531"/>
    <cellStyle name="Note 2 3 4 3 2 3" xfId="15532"/>
    <cellStyle name="Note 2 3 4 3 3" xfId="15533"/>
    <cellStyle name="Note 2 3 4 3 3 2" xfId="15534"/>
    <cellStyle name="Note 2 3 4 3 3 3" xfId="15535"/>
    <cellStyle name="Note 2 3 4 3 4" xfId="15536"/>
    <cellStyle name="Note 2 3 4 3 4 2" xfId="15537"/>
    <cellStyle name="Note 2 3 4 3 4 3" xfId="15538"/>
    <cellStyle name="Note 2 3 4 3 5" xfId="15539"/>
    <cellStyle name="Note 2 3 4 3 5 2" xfId="15540"/>
    <cellStyle name="Note 2 3 4 3 5 3" xfId="15541"/>
    <cellStyle name="Note 2 3 4 3 6" xfId="15542"/>
    <cellStyle name="Note 2 3 4 3 6 2" xfId="15543"/>
    <cellStyle name="Note 2 3 4 3 6 3" xfId="15544"/>
    <cellStyle name="Note 2 3 4 3 7" xfId="15545"/>
    <cellStyle name="Note 2 3 4 3 8" xfId="15546"/>
    <cellStyle name="Note 2 3 4 3 9" xfId="15547"/>
    <cellStyle name="Note 2 3 4 4" xfId="15548"/>
    <cellStyle name="Note 2 3 4 4 2" xfId="15549"/>
    <cellStyle name="Note 2 3 4 4 2 2" xfId="15550"/>
    <cellStyle name="Note 2 3 4 4 2 3" xfId="15551"/>
    <cellStyle name="Note 2 3 4 4 3" xfId="15552"/>
    <cellStyle name="Note 2 3 4 4 3 2" xfId="15553"/>
    <cellStyle name="Note 2 3 4 4 3 3" xfId="15554"/>
    <cellStyle name="Note 2 3 4 4 4" xfId="15555"/>
    <cellStyle name="Note 2 3 4 4 4 2" xfId="15556"/>
    <cellStyle name="Note 2 3 4 4 4 3" xfId="15557"/>
    <cellStyle name="Note 2 3 4 4 5" xfId="15558"/>
    <cellStyle name="Note 2 3 4 4 5 2" xfId="15559"/>
    <cellStyle name="Note 2 3 4 4 5 3" xfId="15560"/>
    <cellStyle name="Note 2 3 4 4 6" xfId="15561"/>
    <cellStyle name="Note 2 3 4 4 6 2" xfId="15562"/>
    <cellStyle name="Note 2 3 4 4 6 3" xfId="15563"/>
    <cellStyle name="Note 2 3 4 4 7" xfId="15564"/>
    <cellStyle name="Note 2 3 4 4 8" xfId="15565"/>
    <cellStyle name="Note 2 3 4 4 9" xfId="15566"/>
    <cellStyle name="Note 2 3 4 5" xfId="15567"/>
    <cellStyle name="Note 2 3 4 5 2" xfId="15568"/>
    <cellStyle name="Note 2 3 4 5 2 2" xfId="15569"/>
    <cellStyle name="Note 2 3 4 5 2 3" xfId="15570"/>
    <cellStyle name="Note 2 3 4 5 3" xfId="15571"/>
    <cellStyle name="Note 2 3 4 5 3 2" xfId="15572"/>
    <cellStyle name="Note 2 3 4 5 3 3" xfId="15573"/>
    <cellStyle name="Note 2 3 4 5 4" xfId="15574"/>
    <cellStyle name="Note 2 3 4 5 4 2" xfId="15575"/>
    <cellStyle name="Note 2 3 4 5 4 3" xfId="15576"/>
    <cellStyle name="Note 2 3 4 5 5" xfId="15577"/>
    <cellStyle name="Note 2 3 4 5 5 2" xfId="15578"/>
    <cellStyle name="Note 2 3 4 5 5 3" xfId="15579"/>
    <cellStyle name="Note 2 3 4 5 6" xfId="15580"/>
    <cellStyle name="Note 2 3 4 5 6 2" xfId="15581"/>
    <cellStyle name="Note 2 3 4 5 6 3" xfId="15582"/>
    <cellStyle name="Note 2 3 4 5 7" xfId="15583"/>
    <cellStyle name="Note 2 3 4 5 8" xfId="15584"/>
    <cellStyle name="Note 2 3 4 5 9" xfId="15585"/>
    <cellStyle name="Note 2 3 4 6" xfId="15586"/>
    <cellStyle name="Note 2 3 4 6 2" xfId="15587"/>
    <cellStyle name="Note 2 3 4 6 2 2" xfId="15588"/>
    <cellStyle name="Note 2 3 4 6 2 3" xfId="15589"/>
    <cellStyle name="Note 2 3 4 6 3" xfId="15590"/>
    <cellStyle name="Note 2 3 4 6 3 2" xfId="15591"/>
    <cellStyle name="Note 2 3 4 6 3 3" xfId="15592"/>
    <cellStyle name="Note 2 3 4 6 4" xfId="15593"/>
    <cellStyle name="Note 2 3 4 6 4 2" xfId="15594"/>
    <cellStyle name="Note 2 3 4 6 4 3" xfId="15595"/>
    <cellStyle name="Note 2 3 4 6 5" xfId="15596"/>
    <cellStyle name="Note 2 3 4 6 5 2" xfId="15597"/>
    <cellStyle name="Note 2 3 4 6 5 3" xfId="15598"/>
    <cellStyle name="Note 2 3 4 6 6" xfId="15599"/>
    <cellStyle name="Note 2 3 4 6 6 2" xfId="15600"/>
    <cellStyle name="Note 2 3 4 6 6 3" xfId="15601"/>
    <cellStyle name="Note 2 3 4 6 7" xfId="15602"/>
    <cellStyle name="Note 2 3 4 6 8" xfId="15603"/>
    <cellStyle name="Note 2 3 4 6 9" xfId="15604"/>
    <cellStyle name="Note 2 3 4 7" xfId="15605"/>
    <cellStyle name="Note 2 3 4 7 2" xfId="15606"/>
    <cellStyle name="Note 2 3 4 7 2 2" xfId="15607"/>
    <cellStyle name="Note 2 3 4 7 2 3" xfId="15608"/>
    <cellStyle name="Note 2 3 4 7 3" xfId="15609"/>
    <cellStyle name="Note 2 3 4 7 3 2" xfId="15610"/>
    <cellStyle name="Note 2 3 4 7 3 3" xfId="15611"/>
    <cellStyle name="Note 2 3 4 7 4" xfId="15612"/>
    <cellStyle name="Note 2 3 4 7 4 2" xfId="15613"/>
    <cellStyle name="Note 2 3 4 7 4 3" xfId="15614"/>
    <cellStyle name="Note 2 3 4 7 5" xfId="15615"/>
    <cellStyle name="Note 2 3 4 7 5 2" xfId="15616"/>
    <cellStyle name="Note 2 3 4 7 5 3" xfId="15617"/>
    <cellStyle name="Note 2 3 4 7 6" xfId="15618"/>
    <cellStyle name="Note 2 3 4 7 6 2" xfId="15619"/>
    <cellStyle name="Note 2 3 4 7 6 3" xfId="15620"/>
    <cellStyle name="Note 2 3 4 7 7" xfId="15621"/>
    <cellStyle name="Note 2 3 4 7 8" xfId="15622"/>
    <cellStyle name="Note 2 3 4 7 9" xfId="15623"/>
    <cellStyle name="Note 2 3 4 8" xfId="15624"/>
    <cellStyle name="Note 2 3 4 8 2" xfId="15625"/>
    <cellStyle name="Note 2 3 4 8 2 2" xfId="15626"/>
    <cellStyle name="Note 2 3 4 8 2 3" xfId="15627"/>
    <cellStyle name="Note 2 3 4 8 3" xfId="15628"/>
    <cellStyle name="Note 2 3 4 8 3 2" xfId="15629"/>
    <cellStyle name="Note 2 3 4 8 3 3" xfId="15630"/>
    <cellStyle name="Note 2 3 4 8 4" xfId="15631"/>
    <cellStyle name="Note 2 3 4 8 4 2" xfId="15632"/>
    <cellStyle name="Note 2 3 4 8 4 3" xfId="15633"/>
    <cellStyle name="Note 2 3 4 8 5" xfId="15634"/>
    <cellStyle name="Note 2 3 4 8 5 2" xfId="15635"/>
    <cellStyle name="Note 2 3 4 8 5 3" xfId="15636"/>
    <cellStyle name="Note 2 3 4 8 6" xfId="15637"/>
    <cellStyle name="Note 2 3 4 8 6 2" xfId="15638"/>
    <cellStyle name="Note 2 3 4 8 6 3" xfId="15639"/>
    <cellStyle name="Note 2 3 4 8 7" xfId="15640"/>
    <cellStyle name="Note 2 3 4 8 8" xfId="15641"/>
    <cellStyle name="Note 2 3 4 8 9" xfId="15642"/>
    <cellStyle name="Note 2 3 4 9" xfId="15643"/>
    <cellStyle name="Note 2 3 4 9 2" xfId="15644"/>
    <cellStyle name="Note 2 3 4 9 2 2" xfId="15645"/>
    <cellStyle name="Note 2 3 4 9 2 3" xfId="15646"/>
    <cellStyle name="Note 2 3 4 9 3" xfId="15647"/>
    <cellStyle name="Note 2 3 4 9 3 2" xfId="15648"/>
    <cellStyle name="Note 2 3 4 9 3 3" xfId="15649"/>
    <cellStyle name="Note 2 3 4 9 4" xfId="15650"/>
    <cellStyle name="Note 2 3 4 9 4 2" xfId="15651"/>
    <cellStyle name="Note 2 3 4 9 4 3" xfId="15652"/>
    <cellStyle name="Note 2 3 4 9 5" xfId="15653"/>
    <cellStyle name="Note 2 3 4 9 5 2" xfId="15654"/>
    <cellStyle name="Note 2 3 4 9 5 3" xfId="15655"/>
    <cellStyle name="Note 2 3 4 9 6" xfId="15656"/>
    <cellStyle name="Note 2 3 4 9 6 2" xfId="15657"/>
    <cellStyle name="Note 2 3 4 9 6 3" xfId="15658"/>
    <cellStyle name="Note 2 3 4 9 7" xfId="15659"/>
    <cellStyle name="Note 2 3 4 9 8" xfId="15660"/>
    <cellStyle name="Note 2 3 5" xfId="15661"/>
    <cellStyle name="Note 2 3 5 10" xfId="15662"/>
    <cellStyle name="Note 2 3 5 11" xfId="15663"/>
    <cellStyle name="Note 2 3 5 2" xfId="15664"/>
    <cellStyle name="Note 2 3 5 2 2" xfId="15665"/>
    <cellStyle name="Note 2 3 5 2 3" xfId="15666"/>
    <cellStyle name="Note 2 3 5 2 4" xfId="15667"/>
    <cellStyle name="Note 2 3 5 3" xfId="15668"/>
    <cellStyle name="Note 2 3 5 3 2" xfId="15669"/>
    <cellStyle name="Note 2 3 5 3 3" xfId="15670"/>
    <cellStyle name="Note 2 3 5 3 4" xfId="15671"/>
    <cellStyle name="Note 2 3 5 4" xfId="15672"/>
    <cellStyle name="Note 2 3 5 4 2" xfId="15673"/>
    <cellStyle name="Note 2 3 5 4 3" xfId="15674"/>
    <cellStyle name="Note 2 3 5 4 4" xfId="15675"/>
    <cellStyle name="Note 2 3 5 5" xfId="15676"/>
    <cellStyle name="Note 2 3 5 5 2" xfId="15677"/>
    <cellStyle name="Note 2 3 5 5 3" xfId="15678"/>
    <cellStyle name="Note 2 3 5 5 4" xfId="15679"/>
    <cellStyle name="Note 2 3 5 6" xfId="15680"/>
    <cellStyle name="Note 2 3 5 6 2" xfId="15681"/>
    <cellStyle name="Note 2 3 5 6 3" xfId="15682"/>
    <cellStyle name="Note 2 3 5 6 4" xfId="15683"/>
    <cellStyle name="Note 2 3 5 7" xfId="15684"/>
    <cellStyle name="Note 2 3 5 8" xfId="15685"/>
    <cellStyle name="Note 2 3 5 9" xfId="15686"/>
    <cellStyle name="Note 2 3 6" xfId="15687"/>
    <cellStyle name="Note 2 3 6 10" xfId="15688"/>
    <cellStyle name="Note 2 3 6 2" xfId="15689"/>
    <cellStyle name="Note 2 3 6 2 2" xfId="15690"/>
    <cellStyle name="Note 2 3 6 2 3" xfId="15691"/>
    <cellStyle name="Note 2 3 6 2 4" xfId="15692"/>
    <cellStyle name="Note 2 3 6 3" xfId="15693"/>
    <cellStyle name="Note 2 3 6 3 2" xfId="15694"/>
    <cellStyle name="Note 2 3 6 3 3" xfId="15695"/>
    <cellStyle name="Note 2 3 6 3 4" xfId="15696"/>
    <cellStyle name="Note 2 3 6 4" xfId="15697"/>
    <cellStyle name="Note 2 3 6 4 2" xfId="15698"/>
    <cellStyle name="Note 2 3 6 4 3" xfId="15699"/>
    <cellStyle name="Note 2 3 6 4 4" xfId="15700"/>
    <cellStyle name="Note 2 3 6 5" xfId="15701"/>
    <cellStyle name="Note 2 3 6 5 2" xfId="15702"/>
    <cellStyle name="Note 2 3 6 5 3" xfId="15703"/>
    <cellStyle name="Note 2 3 6 5 4" xfId="15704"/>
    <cellStyle name="Note 2 3 6 6" xfId="15705"/>
    <cellStyle name="Note 2 3 6 6 2" xfId="15706"/>
    <cellStyle name="Note 2 3 6 6 3" xfId="15707"/>
    <cellStyle name="Note 2 3 6 6 4" xfId="15708"/>
    <cellStyle name="Note 2 3 6 7" xfId="15709"/>
    <cellStyle name="Note 2 3 6 8" xfId="15710"/>
    <cellStyle name="Note 2 3 6 9" xfId="15711"/>
    <cellStyle name="Note 2 3 7" xfId="15712"/>
    <cellStyle name="Note 2 3 7 2" xfId="15713"/>
    <cellStyle name="Note 2 3 7 2 2" xfId="15714"/>
    <cellStyle name="Note 2 3 7 2 3" xfId="15715"/>
    <cellStyle name="Note 2 3 7 3" xfId="15716"/>
    <cellStyle name="Note 2 3 7 3 2" xfId="15717"/>
    <cellStyle name="Note 2 3 7 3 3" xfId="15718"/>
    <cellStyle name="Note 2 3 7 4" xfId="15719"/>
    <cellStyle name="Note 2 3 7 4 2" xfId="15720"/>
    <cellStyle name="Note 2 3 7 4 3" xfId="15721"/>
    <cellStyle name="Note 2 3 7 5" xfId="15722"/>
    <cellStyle name="Note 2 3 7 5 2" xfId="15723"/>
    <cellStyle name="Note 2 3 7 5 3" xfId="15724"/>
    <cellStyle name="Note 2 3 7 6" xfId="15725"/>
    <cellStyle name="Note 2 3 7 6 2" xfId="15726"/>
    <cellStyle name="Note 2 3 7 6 3" xfId="15727"/>
    <cellStyle name="Note 2 3 7 7" xfId="15728"/>
    <cellStyle name="Note 2 3 7 8" xfId="15729"/>
    <cellStyle name="Note 2 3 7 9" xfId="15730"/>
    <cellStyle name="Note 2 3 8" xfId="15731"/>
    <cellStyle name="Note 2 3 8 2" xfId="15732"/>
    <cellStyle name="Note 2 3 8 2 2" xfId="15733"/>
    <cellStyle name="Note 2 3 8 2 3" xfId="15734"/>
    <cellStyle name="Note 2 3 8 3" xfId="15735"/>
    <cellStyle name="Note 2 3 8 3 2" xfId="15736"/>
    <cellStyle name="Note 2 3 8 3 3" xfId="15737"/>
    <cellStyle name="Note 2 3 8 4" xfId="15738"/>
    <cellStyle name="Note 2 3 8 4 2" xfId="15739"/>
    <cellStyle name="Note 2 3 8 4 3" xfId="15740"/>
    <cellStyle name="Note 2 3 8 5" xfId="15741"/>
    <cellStyle name="Note 2 3 8 5 2" xfId="15742"/>
    <cellStyle name="Note 2 3 8 5 3" xfId="15743"/>
    <cellStyle name="Note 2 3 8 6" xfId="15744"/>
    <cellStyle name="Note 2 3 8 6 2" xfId="15745"/>
    <cellStyle name="Note 2 3 8 6 3" xfId="15746"/>
    <cellStyle name="Note 2 3 8 7" xfId="15747"/>
    <cellStyle name="Note 2 3 8 8" xfId="15748"/>
    <cellStyle name="Note 2 3 8 9" xfId="15749"/>
    <cellStyle name="Note 2 3 9" xfId="15750"/>
    <cellStyle name="Note 2 3 9 2" xfId="15751"/>
    <cellStyle name="Note 2 3 9 2 2" xfId="15752"/>
    <cellStyle name="Note 2 3 9 2 3" xfId="15753"/>
    <cellStyle name="Note 2 3 9 3" xfId="15754"/>
    <cellStyle name="Note 2 3 9 3 2" xfId="15755"/>
    <cellStyle name="Note 2 3 9 3 3" xfId="15756"/>
    <cellStyle name="Note 2 3 9 4" xfId="15757"/>
    <cellStyle name="Note 2 3 9 4 2" xfId="15758"/>
    <cellStyle name="Note 2 3 9 4 3" xfId="15759"/>
    <cellStyle name="Note 2 3 9 5" xfId="15760"/>
    <cellStyle name="Note 2 3 9 5 2" xfId="15761"/>
    <cellStyle name="Note 2 3 9 5 3" xfId="15762"/>
    <cellStyle name="Note 2 3 9 6" xfId="15763"/>
    <cellStyle name="Note 2 3 9 6 2" xfId="15764"/>
    <cellStyle name="Note 2 3 9 6 3" xfId="15765"/>
    <cellStyle name="Note 2 3 9 7" xfId="15766"/>
    <cellStyle name="Note 2 3 9 8" xfId="15767"/>
    <cellStyle name="Note 2 3 9 9" xfId="15768"/>
    <cellStyle name="Note 2 4" xfId="15769"/>
    <cellStyle name="Note 2 4 10" xfId="15770"/>
    <cellStyle name="Note 2 4 10 2" xfId="15771"/>
    <cellStyle name="Note 2 4 10 2 2" xfId="15772"/>
    <cellStyle name="Note 2 4 10 2 3" xfId="15773"/>
    <cellStyle name="Note 2 4 10 3" xfId="15774"/>
    <cellStyle name="Note 2 4 10 3 2" xfId="15775"/>
    <cellStyle name="Note 2 4 10 3 3" xfId="15776"/>
    <cellStyle name="Note 2 4 10 4" xfId="15777"/>
    <cellStyle name="Note 2 4 10 4 2" xfId="15778"/>
    <cellStyle name="Note 2 4 10 4 3" xfId="15779"/>
    <cellStyle name="Note 2 4 10 5" xfId="15780"/>
    <cellStyle name="Note 2 4 10 5 2" xfId="15781"/>
    <cellStyle name="Note 2 4 10 5 3" xfId="15782"/>
    <cellStyle name="Note 2 4 10 6" xfId="15783"/>
    <cellStyle name="Note 2 4 10 6 2" xfId="15784"/>
    <cellStyle name="Note 2 4 10 6 3" xfId="15785"/>
    <cellStyle name="Note 2 4 10 7" xfId="15786"/>
    <cellStyle name="Note 2 4 10 8" xfId="15787"/>
    <cellStyle name="Note 2 4 10 9" xfId="15788"/>
    <cellStyle name="Note 2 4 11" xfId="15789"/>
    <cellStyle name="Note 2 4 11 2" xfId="15790"/>
    <cellStyle name="Note 2 4 11 2 2" xfId="15791"/>
    <cellStyle name="Note 2 4 11 2 3" xfId="15792"/>
    <cellStyle name="Note 2 4 11 3" xfId="15793"/>
    <cellStyle name="Note 2 4 11 3 2" xfId="15794"/>
    <cellStyle name="Note 2 4 11 3 3" xfId="15795"/>
    <cellStyle name="Note 2 4 11 4" xfId="15796"/>
    <cellStyle name="Note 2 4 11 4 2" xfId="15797"/>
    <cellStyle name="Note 2 4 11 4 3" xfId="15798"/>
    <cellStyle name="Note 2 4 11 5" xfId="15799"/>
    <cellStyle name="Note 2 4 11 5 2" xfId="15800"/>
    <cellStyle name="Note 2 4 11 5 3" xfId="15801"/>
    <cellStyle name="Note 2 4 11 6" xfId="15802"/>
    <cellStyle name="Note 2 4 11 6 2" xfId="15803"/>
    <cellStyle name="Note 2 4 11 6 3" xfId="15804"/>
    <cellStyle name="Note 2 4 11 7" xfId="15805"/>
    <cellStyle name="Note 2 4 11 8" xfId="15806"/>
    <cellStyle name="Note 2 4 11 9" xfId="15807"/>
    <cellStyle name="Note 2 4 12" xfId="15808"/>
    <cellStyle name="Note 2 4 12 2" xfId="15809"/>
    <cellStyle name="Note 2 4 12 2 2" xfId="15810"/>
    <cellStyle name="Note 2 4 12 2 3" xfId="15811"/>
    <cellStyle name="Note 2 4 12 3" xfId="15812"/>
    <cellStyle name="Note 2 4 12 3 2" xfId="15813"/>
    <cellStyle name="Note 2 4 12 3 3" xfId="15814"/>
    <cellStyle name="Note 2 4 12 4" xfId="15815"/>
    <cellStyle name="Note 2 4 12 4 2" xfId="15816"/>
    <cellStyle name="Note 2 4 12 4 3" xfId="15817"/>
    <cellStyle name="Note 2 4 12 5" xfId="15818"/>
    <cellStyle name="Note 2 4 12 5 2" xfId="15819"/>
    <cellStyle name="Note 2 4 12 5 3" xfId="15820"/>
    <cellStyle name="Note 2 4 12 6" xfId="15821"/>
    <cellStyle name="Note 2 4 12 6 2" xfId="15822"/>
    <cellStyle name="Note 2 4 12 6 3" xfId="15823"/>
    <cellStyle name="Note 2 4 12 7" xfId="15824"/>
    <cellStyle name="Note 2 4 12 8" xfId="15825"/>
    <cellStyle name="Note 2 4 12 9" xfId="15826"/>
    <cellStyle name="Note 2 4 13" xfId="15827"/>
    <cellStyle name="Note 2 4 13 2" xfId="15828"/>
    <cellStyle name="Note 2 4 13 2 2" xfId="15829"/>
    <cellStyle name="Note 2 4 13 2 3" xfId="15830"/>
    <cellStyle name="Note 2 4 13 3" xfId="15831"/>
    <cellStyle name="Note 2 4 13 3 2" xfId="15832"/>
    <cellStyle name="Note 2 4 13 3 3" xfId="15833"/>
    <cellStyle name="Note 2 4 13 4" xfId="15834"/>
    <cellStyle name="Note 2 4 13 4 2" xfId="15835"/>
    <cellStyle name="Note 2 4 13 4 3" xfId="15836"/>
    <cellStyle name="Note 2 4 13 5" xfId="15837"/>
    <cellStyle name="Note 2 4 13 5 2" xfId="15838"/>
    <cellStyle name="Note 2 4 13 5 3" xfId="15839"/>
    <cellStyle name="Note 2 4 13 6" xfId="15840"/>
    <cellStyle name="Note 2 4 13 6 2" xfId="15841"/>
    <cellStyle name="Note 2 4 13 6 3" xfId="15842"/>
    <cellStyle name="Note 2 4 13 7" xfId="15843"/>
    <cellStyle name="Note 2 4 13 8" xfId="15844"/>
    <cellStyle name="Note 2 4 13 9" xfId="15845"/>
    <cellStyle name="Note 2 4 14" xfId="15846"/>
    <cellStyle name="Note 2 4 14 2" xfId="15847"/>
    <cellStyle name="Note 2 4 14 2 2" xfId="15848"/>
    <cellStyle name="Note 2 4 14 2 3" xfId="15849"/>
    <cellStyle name="Note 2 4 14 3" xfId="15850"/>
    <cellStyle name="Note 2 4 14 3 2" xfId="15851"/>
    <cellStyle name="Note 2 4 14 3 3" xfId="15852"/>
    <cellStyle name="Note 2 4 14 4" xfId="15853"/>
    <cellStyle name="Note 2 4 14 4 2" xfId="15854"/>
    <cellStyle name="Note 2 4 14 4 3" xfId="15855"/>
    <cellStyle name="Note 2 4 14 5" xfId="15856"/>
    <cellStyle name="Note 2 4 14 5 2" xfId="15857"/>
    <cellStyle name="Note 2 4 14 5 3" xfId="15858"/>
    <cellStyle name="Note 2 4 14 6" xfId="15859"/>
    <cellStyle name="Note 2 4 14 6 2" xfId="15860"/>
    <cellStyle name="Note 2 4 14 6 3" xfId="15861"/>
    <cellStyle name="Note 2 4 14 7" xfId="15862"/>
    <cellStyle name="Note 2 4 14 8" xfId="15863"/>
    <cellStyle name="Note 2 4 14 9" xfId="15864"/>
    <cellStyle name="Note 2 4 15" xfId="15865"/>
    <cellStyle name="Note 2 4 16" xfId="15866"/>
    <cellStyle name="Note 2 4 17" xfId="15867"/>
    <cellStyle name="Note 2 4 18" xfId="15868"/>
    <cellStyle name="Note 2 4 19" xfId="15869"/>
    <cellStyle name="Note 2 4 2" xfId="15870"/>
    <cellStyle name="Note 2 4 2 10" xfId="15871"/>
    <cellStyle name="Note 2 4 2 10 2" xfId="15872"/>
    <cellStyle name="Note 2 4 2 10 2 2" xfId="15873"/>
    <cellStyle name="Note 2 4 2 10 2 3" xfId="15874"/>
    <cellStyle name="Note 2 4 2 10 3" xfId="15875"/>
    <cellStyle name="Note 2 4 2 10 3 2" xfId="15876"/>
    <cellStyle name="Note 2 4 2 10 3 3" xfId="15877"/>
    <cellStyle name="Note 2 4 2 10 4" xfId="15878"/>
    <cellStyle name="Note 2 4 2 10 4 2" xfId="15879"/>
    <cellStyle name="Note 2 4 2 10 4 3" xfId="15880"/>
    <cellStyle name="Note 2 4 2 10 5" xfId="15881"/>
    <cellStyle name="Note 2 4 2 10 5 2" xfId="15882"/>
    <cellStyle name="Note 2 4 2 10 5 3" xfId="15883"/>
    <cellStyle name="Note 2 4 2 10 6" xfId="15884"/>
    <cellStyle name="Note 2 4 2 10 6 2" xfId="15885"/>
    <cellStyle name="Note 2 4 2 10 6 3" xfId="15886"/>
    <cellStyle name="Note 2 4 2 10 7" xfId="15887"/>
    <cellStyle name="Note 2 4 2 10 8" xfId="15888"/>
    <cellStyle name="Note 2 4 2 10 9" xfId="15889"/>
    <cellStyle name="Note 2 4 2 11" xfId="15890"/>
    <cellStyle name="Note 2 4 2 11 2" xfId="15891"/>
    <cellStyle name="Note 2 4 2 11 2 2" xfId="15892"/>
    <cellStyle name="Note 2 4 2 11 2 3" xfId="15893"/>
    <cellStyle name="Note 2 4 2 11 3" xfId="15894"/>
    <cellStyle name="Note 2 4 2 11 3 2" xfId="15895"/>
    <cellStyle name="Note 2 4 2 11 3 3" xfId="15896"/>
    <cellStyle name="Note 2 4 2 11 4" xfId="15897"/>
    <cellStyle name="Note 2 4 2 11 4 2" xfId="15898"/>
    <cellStyle name="Note 2 4 2 11 4 3" xfId="15899"/>
    <cellStyle name="Note 2 4 2 11 5" xfId="15900"/>
    <cellStyle name="Note 2 4 2 11 5 2" xfId="15901"/>
    <cellStyle name="Note 2 4 2 11 5 3" xfId="15902"/>
    <cellStyle name="Note 2 4 2 11 6" xfId="15903"/>
    <cellStyle name="Note 2 4 2 11 6 2" xfId="15904"/>
    <cellStyle name="Note 2 4 2 11 6 3" xfId="15905"/>
    <cellStyle name="Note 2 4 2 11 7" xfId="15906"/>
    <cellStyle name="Note 2 4 2 11 8" xfId="15907"/>
    <cellStyle name="Note 2 4 2 11 9" xfId="15908"/>
    <cellStyle name="Note 2 4 2 12" xfId="15909"/>
    <cellStyle name="Note 2 4 2 12 2" xfId="15910"/>
    <cellStyle name="Note 2 4 2 12 2 2" xfId="15911"/>
    <cellStyle name="Note 2 4 2 12 2 3" xfId="15912"/>
    <cellStyle name="Note 2 4 2 12 3" xfId="15913"/>
    <cellStyle name="Note 2 4 2 12 3 2" xfId="15914"/>
    <cellStyle name="Note 2 4 2 12 3 3" xfId="15915"/>
    <cellStyle name="Note 2 4 2 12 4" xfId="15916"/>
    <cellStyle name="Note 2 4 2 12 4 2" xfId="15917"/>
    <cellStyle name="Note 2 4 2 12 4 3" xfId="15918"/>
    <cellStyle name="Note 2 4 2 12 5" xfId="15919"/>
    <cellStyle name="Note 2 4 2 12 5 2" xfId="15920"/>
    <cellStyle name="Note 2 4 2 12 5 3" xfId="15921"/>
    <cellStyle name="Note 2 4 2 12 6" xfId="15922"/>
    <cellStyle name="Note 2 4 2 12 6 2" xfId="15923"/>
    <cellStyle name="Note 2 4 2 12 6 3" xfId="15924"/>
    <cellStyle name="Note 2 4 2 12 7" xfId="15925"/>
    <cellStyle name="Note 2 4 2 12 8" xfId="15926"/>
    <cellStyle name="Note 2 4 2 12 9" xfId="15927"/>
    <cellStyle name="Note 2 4 2 13" xfId="15928"/>
    <cellStyle name="Note 2 4 2 13 2" xfId="15929"/>
    <cellStyle name="Note 2 4 2 13 2 2" xfId="15930"/>
    <cellStyle name="Note 2 4 2 13 2 3" xfId="15931"/>
    <cellStyle name="Note 2 4 2 13 3" xfId="15932"/>
    <cellStyle name="Note 2 4 2 13 3 2" xfId="15933"/>
    <cellStyle name="Note 2 4 2 13 3 3" xfId="15934"/>
    <cellStyle name="Note 2 4 2 13 4" xfId="15935"/>
    <cellStyle name="Note 2 4 2 13 4 2" xfId="15936"/>
    <cellStyle name="Note 2 4 2 13 4 3" xfId="15937"/>
    <cellStyle name="Note 2 4 2 13 5" xfId="15938"/>
    <cellStyle name="Note 2 4 2 13 5 2" xfId="15939"/>
    <cellStyle name="Note 2 4 2 13 5 3" xfId="15940"/>
    <cellStyle name="Note 2 4 2 13 6" xfId="15941"/>
    <cellStyle name="Note 2 4 2 13 6 2" xfId="15942"/>
    <cellStyle name="Note 2 4 2 13 6 3" xfId="15943"/>
    <cellStyle name="Note 2 4 2 13 7" xfId="15944"/>
    <cellStyle name="Note 2 4 2 13 8" xfId="15945"/>
    <cellStyle name="Note 2 4 2 13 9" xfId="15946"/>
    <cellStyle name="Note 2 4 2 14" xfId="15947"/>
    <cellStyle name="Note 2 4 2 15" xfId="15948"/>
    <cellStyle name="Note 2 4 2 16" xfId="15949"/>
    <cellStyle name="Note 2 4 2 17" xfId="15950"/>
    <cellStyle name="Note 2 4 2 18" xfId="15951"/>
    <cellStyle name="Note 2 4 2 19" xfId="15952"/>
    <cellStyle name="Note 2 4 2 2" xfId="15953"/>
    <cellStyle name="Note 2 4 2 2 10" xfId="15954"/>
    <cellStyle name="Note 2 4 2 2 10 2" xfId="15955"/>
    <cellStyle name="Note 2 4 2 2 10 2 2" xfId="15956"/>
    <cellStyle name="Note 2 4 2 2 10 2 3" xfId="15957"/>
    <cellStyle name="Note 2 4 2 2 10 3" xfId="15958"/>
    <cellStyle name="Note 2 4 2 2 10 3 2" xfId="15959"/>
    <cellStyle name="Note 2 4 2 2 10 3 3" xfId="15960"/>
    <cellStyle name="Note 2 4 2 2 10 4" xfId="15961"/>
    <cellStyle name="Note 2 4 2 2 10 4 2" xfId="15962"/>
    <cellStyle name="Note 2 4 2 2 10 4 3" xfId="15963"/>
    <cellStyle name="Note 2 4 2 2 10 5" xfId="15964"/>
    <cellStyle name="Note 2 4 2 2 10 5 2" xfId="15965"/>
    <cellStyle name="Note 2 4 2 2 10 5 3" xfId="15966"/>
    <cellStyle name="Note 2 4 2 2 10 6" xfId="15967"/>
    <cellStyle name="Note 2 4 2 2 10 6 2" xfId="15968"/>
    <cellStyle name="Note 2 4 2 2 10 6 3" xfId="15969"/>
    <cellStyle name="Note 2 4 2 2 10 7" xfId="15970"/>
    <cellStyle name="Note 2 4 2 2 10 8" xfId="15971"/>
    <cellStyle name="Note 2 4 2 2 11" xfId="15972"/>
    <cellStyle name="Note 2 4 2 2 11 2" xfId="15973"/>
    <cellStyle name="Note 2 4 2 2 11 2 2" xfId="15974"/>
    <cellStyle name="Note 2 4 2 2 11 2 3" xfId="15975"/>
    <cellStyle name="Note 2 4 2 2 11 3" xfId="15976"/>
    <cellStyle name="Note 2 4 2 2 11 3 2" xfId="15977"/>
    <cellStyle name="Note 2 4 2 2 11 3 3" xfId="15978"/>
    <cellStyle name="Note 2 4 2 2 11 4" xfId="15979"/>
    <cellStyle name="Note 2 4 2 2 11 4 2" xfId="15980"/>
    <cellStyle name="Note 2 4 2 2 11 4 3" xfId="15981"/>
    <cellStyle name="Note 2 4 2 2 11 5" xfId="15982"/>
    <cellStyle name="Note 2 4 2 2 11 5 2" xfId="15983"/>
    <cellStyle name="Note 2 4 2 2 11 5 3" xfId="15984"/>
    <cellStyle name="Note 2 4 2 2 11 6" xfId="15985"/>
    <cellStyle name="Note 2 4 2 2 11 6 2" xfId="15986"/>
    <cellStyle name="Note 2 4 2 2 11 6 3" xfId="15987"/>
    <cellStyle name="Note 2 4 2 2 11 7" xfId="15988"/>
    <cellStyle name="Note 2 4 2 2 11 8" xfId="15989"/>
    <cellStyle name="Note 2 4 2 2 12" xfId="15990"/>
    <cellStyle name="Note 2 4 2 2 12 2" xfId="15991"/>
    <cellStyle name="Note 2 4 2 2 12 2 2" xfId="15992"/>
    <cellStyle name="Note 2 4 2 2 12 2 3" xfId="15993"/>
    <cellStyle name="Note 2 4 2 2 12 3" xfId="15994"/>
    <cellStyle name="Note 2 4 2 2 12 3 2" xfId="15995"/>
    <cellStyle name="Note 2 4 2 2 12 3 3" xfId="15996"/>
    <cellStyle name="Note 2 4 2 2 12 4" xfId="15997"/>
    <cellStyle name="Note 2 4 2 2 12 4 2" xfId="15998"/>
    <cellStyle name="Note 2 4 2 2 12 4 3" xfId="15999"/>
    <cellStyle name="Note 2 4 2 2 12 5" xfId="16000"/>
    <cellStyle name="Note 2 4 2 2 12 5 2" xfId="16001"/>
    <cellStyle name="Note 2 4 2 2 12 5 3" xfId="16002"/>
    <cellStyle name="Note 2 4 2 2 12 6" xfId="16003"/>
    <cellStyle name="Note 2 4 2 2 12 6 2" xfId="16004"/>
    <cellStyle name="Note 2 4 2 2 12 6 3" xfId="16005"/>
    <cellStyle name="Note 2 4 2 2 12 7" xfId="16006"/>
    <cellStyle name="Note 2 4 2 2 12 8" xfId="16007"/>
    <cellStyle name="Note 2 4 2 2 13" xfId="16008"/>
    <cellStyle name="Note 2 4 2 2 13 2" xfId="16009"/>
    <cellStyle name="Note 2 4 2 2 13 2 2" xfId="16010"/>
    <cellStyle name="Note 2 4 2 2 13 2 3" xfId="16011"/>
    <cellStyle name="Note 2 4 2 2 13 3" xfId="16012"/>
    <cellStyle name="Note 2 4 2 2 13 3 2" xfId="16013"/>
    <cellStyle name="Note 2 4 2 2 13 3 3" xfId="16014"/>
    <cellStyle name="Note 2 4 2 2 13 4" xfId="16015"/>
    <cellStyle name="Note 2 4 2 2 13 4 2" xfId="16016"/>
    <cellStyle name="Note 2 4 2 2 13 4 3" xfId="16017"/>
    <cellStyle name="Note 2 4 2 2 13 5" xfId="16018"/>
    <cellStyle name="Note 2 4 2 2 13 5 2" xfId="16019"/>
    <cellStyle name="Note 2 4 2 2 13 5 3" xfId="16020"/>
    <cellStyle name="Note 2 4 2 2 13 6" xfId="16021"/>
    <cellStyle name="Note 2 4 2 2 13 6 2" xfId="16022"/>
    <cellStyle name="Note 2 4 2 2 13 6 3" xfId="16023"/>
    <cellStyle name="Note 2 4 2 2 13 7" xfId="16024"/>
    <cellStyle name="Note 2 4 2 2 13 8" xfId="16025"/>
    <cellStyle name="Note 2 4 2 2 14" xfId="16026"/>
    <cellStyle name="Note 2 4 2 2 14 2" xfId="16027"/>
    <cellStyle name="Note 2 4 2 2 14 2 2" xfId="16028"/>
    <cellStyle name="Note 2 4 2 2 14 2 3" xfId="16029"/>
    <cellStyle name="Note 2 4 2 2 14 3" xfId="16030"/>
    <cellStyle name="Note 2 4 2 2 14 3 2" xfId="16031"/>
    <cellStyle name="Note 2 4 2 2 14 3 3" xfId="16032"/>
    <cellStyle name="Note 2 4 2 2 14 4" xfId="16033"/>
    <cellStyle name="Note 2 4 2 2 14 4 2" xfId="16034"/>
    <cellStyle name="Note 2 4 2 2 14 4 3" xfId="16035"/>
    <cellStyle name="Note 2 4 2 2 14 5" xfId="16036"/>
    <cellStyle name="Note 2 4 2 2 14 5 2" xfId="16037"/>
    <cellStyle name="Note 2 4 2 2 14 5 3" xfId="16038"/>
    <cellStyle name="Note 2 4 2 2 14 6" xfId="16039"/>
    <cellStyle name="Note 2 4 2 2 14 6 2" xfId="16040"/>
    <cellStyle name="Note 2 4 2 2 14 6 3" xfId="16041"/>
    <cellStyle name="Note 2 4 2 2 14 7" xfId="16042"/>
    <cellStyle name="Note 2 4 2 2 14 8" xfId="16043"/>
    <cellStyle name="Note 2 4 2 2 15" xfId="16044"/>
    <cellStyle name="Note 2 4 2 2 15 2" xfId="16045"/>
    <cellStyle name="Note 2 4 2 2 15 2 2" xfId="16046"/>
    <cellStyle name="Note 2 4 2 2 15 2 3" xfId="16047"/>
    <cellStyle name="Note 2 4 2 2 15 3" xfId="16048"/>
    <cellStyle name="Note 2 4 2 2 15 3 2" xfId="16049"/>
    <cellStyle name="Note 2 4 2 2 15 3 3" xfId="16050"/>
    <cellStyle name="Note 2 4 2 2 15 4" xfId="16051"/>
    <cellStyle name="Note 2 4 2 2 15 4 2" xfId="16052"/>
    <cellStyle name="Note 2 4 2 2 15 4 3" xfId="16053"/>
    <cellStyle name="Note 2 4 2 2 15 5" xfId="16054"/>
    <cellStyle name="Note 2 4 2 2 15 5 2" xfId="16055"/>
    <cellStyle name="Note 2 4 2 2 15 5 3" xfId="16056"/>
    <cellStyle name="Note 2 4 2 2 15 6" xfId="16057"/>
    <cellStyle name="Note 2 4 2 2 15 6 2" xfId="16058"/>
    <cellStyle name="Note 2 4 2 2 15 6 3" xfId="16059"/>
    <cellStyle name="Note 2 4 2 2 15 7" xfId="16060"/>
    <cellStyle name="Note 2 4 2 2 15 8" xfId="16061"/>
    <cellStyle name="Note 2 4 2 2 16" xfId="16062"/>
    <cellStyle name="Note 2 4 2 2 2" xfId="16063"/>
    <cellStyle name="Note 2 4 2 2 2 2" xfId="16064"/>
    <cellStyle name="Note 2 4 2 2 2 2 2" xfId="16065"/>
    <cellStyle name="Note 2 4 2 2 2 2 3" xfId="16066"/>
    <cellStyle name="Note 2 4 2 2 2 3" xfId="16067"/>
    <cellStyle name="Note 2 4 2 2 2 3 2" xfId="16068"/>
    <cellStyle name="Note 2 4 2 2 2 3 3" xfId="16069"/>
    <cellStyle name="Note 2 4 2 2 2 4" xfId="16070"/>
    <cellStyle name="Note 2 4 2 2 2 4 2" xfId="16071"/>
    <cellStyle name="Note 2 4 2 2 2 4 3" xfId="16072"/>
    <cellStyle name="Note 2 4 2 2 2 5" xfId="16073"/>
    <cellStyle name="Note 2 4 2 2 2 5 2" xfId="16074"/>
    <cellStyle name="Note 2 4 2 2 2 5 3" xfId="16075"/>
    <cellStyle name="Note 2 4 2 2 2 6" xfId="16076"/>
    <cellStyle name="Note 2 4 2 2 2 6 2" xfId="16077"/>
    <cellStyle name="Note 2 4 2 2 2 6 3" xfId="16078"/>
    <cellStyle name="Note 2 4 2 2 2 7" xfId="16079"/>
    <cellStyle name="Note 2 4 2 2 2 8" xfId="16080"/>
    <cellStyle name="Note 2 4 2 2 2 9" xfId="16081"/>
    <cellStyle name="Note 2 4 2 2 3" xfId="16082"/>
    <cellStyle name="Note 2 4 2 2 3 2" xfId="16083"/>
    <cellStyle name="Note 2 4 2 2 3 2 2" xfId="16084"/>
    <cellStyle name="Note 2 4 2 2 3 2 3" xfId="16085"/>
    <cellStyle name="Note 2 4 2 2 3 3" xfId="16086"/>
    <cellStyle name="Note 2 4 2 2 3 3 2" xfId="16087"/>
    <cellStyle name="Note 2 4 2 2 3 3 3" xfId="16088"/>
    <cellStyle name="Note 2 4 2 2 3 4" xfId="16089"/>
    <cellStyle name="Note 2 4 2 2 3 4 2" xfId="16090"/>
    <cellStyle name="Note 2 4 2 2 3 4 3" xfId="16091"/>
    <cellStyle name="Note 2 4 2 2 3 5" xfId="16092"/>
    <cellStyle name="Note 2 4 2 2 3 5 2" xfId="16093"/>
    <cellStyle name="Note 2 4 2 2 3 5 3" xfId="16094"/>
    <cellStyle name="Note 2 4 2 2 3 6" xfId="16095"/>
    <cellStyle name="Note 2 4 2 2 3 6 2" xfId="16096"/>
    <cellStyle name="Note 2 4 2 2 3 6 3" xfId="16097"/>
    <cellStyle name="Note 2 4 2 2 3 7" xfId="16098"/>
    <cellStyle name="Note 2 4 2 2 3 8" xfId="16099"/>
    <cellStyle name="Note 2 4 2 2 3 9" xfId="16100"/>
    <cellStyle name="Note 2 4 2 2 4" xfId="16101"/>
    <cellStyle name="Note 2 4 2 2 4 2" xfId="16102"/>
    <cellStyle name="Note 2 4 2 2 4 2 2" xfId="16103"/>
    <cellStyle name="Note 2 4 2 2 4 2 3" xfId="16104"/>
    <cellStyle name="Note 2 4 2 2 4 3" xfId="16105"/>
    <cellStyle name="Note 2 4 2 2 4 3 2" xfId="16106"/>
    <cellStyle name="Note 2 4 2 2 4 3 3" xfId="16107"/>
    <cellStyle name="Note 2 4 2 2 4 4" xfId="16108"/>
    <cellStyle name="Note 2 4 2 2 4 4 2" xfId="16109"/>
    <cellStyle name="Note 2 4 2 2 4 4 3" xfId="16110"/>
    <cellStyle name="Note 2 4 2 2 4 5" xfId="16111"/>
    <cellStyle name="Note 2 4 2 2 4 5 2" xfId="16112"/>
    <cellStyle name="Note 2 4 2 2 4 5 3" xfId="16113"/>
    <cellStyle name="Note 2 4 2 2 4 6" xfId="16114"/>
    <cellStyle name="Note 2 4 2 2 4 6 2" xfId="16115"/>
    <cellStyle name="Note 2 4 2 2 4 6 3" xfId="16116"/>
    <cellStyle name="Note 2 4 2 2 4 7" xfId="16117"/>
    <cellStyle name="Note 2 4 2 2 4 8" xfId="16118"/>
    <cellStyle name="Note 2 4 2 2 4 9" xfId="16119"/>
    <cellStyle name="Note 2 4 2 2 5" xfId="16120"/>
    <cellStyle name="Note 2 4 2 2 5 2" xfId="16121"/>
    <cellStyle name="Note 2 4 2 2 5 2 2" xfId="16122"/>
    <cellStyle name="Note 2 4 2 2 5 2 3" xfId="16123"/>
    <cellStyle name="Note 2 4 2 2 5 3" xfId="16124"/>
    <cellStyle name="Note 2 4 2 2 5 3 2" xfId="16125"/>
    <cellStyle name="Note 2 4 2 2 5 3 3" xfId="16126"/>
    <cellStyle name="Note 2 4 2 2 5 4" xfId="16127"/>
    <cellStyle name="Note 2 4 2 2 5 4 2" xfId="16128"/>
    <cellStyle name="Note 2 4 2 2 5 4 3" xfId="16129"/>
    <cellStyle name="Note 2 4 2 2 5 5" xfId="16130"/>
    <cellStyle name="Note 2 4 2 2 5 5 2" xfId="16131"/>
    <cellStyle name="Note 2 4 2 2 5 5 3" xfId="16132"/>
    <cellStyle name="Note 2 4 2 2 5 6" xfId="16133"/>
    <cellStyle name="Note 2 4 2 2 5 6 2" xfId="16134"/>
    <cellStyle name="Note 2 4 2 2 5 6 3" xfId="16135"/>
    <cellStyle name="Note 2 4 2 2 5 7" xfId="16136"/>
    <cellStyle name="Note 2 4 2 2 5 8" xfId="16137"/>
    <cellStyle name="Note 2 4 2 2 5 9" xfId="16138"/>
    <cellStyle name="Note 2 4 2 2 6" xfId="16139"/>
    <cellStyle name="Note 2 4 2 2 6 2" xfId="16140"/>
    <cellStyle name="Note 2 4 2 2 6 2 2" xfId="16141"/>
    <cellStyle name="Note 2 4 2 2 6 2 3" xfId="16142"/>
    <cellStyle name="Note 2 4 2 2 6 3" xfId="16143"/>
    <cellStyle name="Note 2 4 2 2 6 3 2" xfId="16144"/>
    <cellStyle name="Note 2 4 2 2 6 3 3" xfId="16145"/>
    <cellStyle name="Note 2 4 2 2 6 4" xfId="16146"/>
    <cellStyle name="Note 2 4 2 2 6 4 2" xfId="16147"/>
    <cellStyle name="Note 2 4 2 2 6 4 3" xfId="16148"/>
    <cellStyle name="Note 2 4 2 2 6 5" xfId="16149"/>
    <cellStyle name="Note 2 4 2 2 6 5 2" xfId="16150"/>
    <cellStyle name="Note 2 4 2 2 6 5 3" xfId="16151"/>
    <cellStyle name="Note 2 4 2 2 6 6" xfId="16152"/>
    <cellStyle name="Note 2 4 2 2 6 6 2" xfId="16153"/>
    <cellStyle name="Note 2 4 2 2 6 6 3" xfId="16154"/>
    <cellStyle name="Note 2 4 2 2 6 7" xfId="16155"/>
    <cellStyle name="Note 2 4 2 2 6 8" xfId="16156"/>
    <cellStyle name="Note 2 4 2 2 6 9" xfId="16157"/>
    <cellStyle name="Note 2 4 2 2 7" xfId="16158"/>
    <cellStyle name="Note 2 4 2 2 7 2" xfId="16159"/>
    <cellStyle name="Note 2 4 2 2 7 2 2" xfId="16160"/>
    <cellStyle name="Note 2 4 2 2 7 2 3" xfId="16161"/>
    <cellStyle name="Note 2 4 2 2 7 3" xfId="16162"/>
    <cellStyle name="Note 2 4 2 2 7 3 2" xfId="16163"/>
    <cellStyle name="Note 2 4 2 2 7 3 3" xfId="16164"/>
    <cellStyle name="Note 2 4 2 2 7 4" xfId="16165"/>
    <cellStyle name="Note 2 4 2 2 7 4 2" xfId="16166"/>
    <cellStyle name="Note 2 4 2 2 7 4 3" xfId="16167"/>
    <cellStyle name="Note 2 4 2 2 7 5" xfId="16168"/>
    <cellStyle name="Note 2 4 2 2 7 5 2" xfId="16169"/>
    <cellStyle name="Note 2 4 2 2 7 5 3" xfId="16170"/>
    <cellStyle name="Note 2 4 2 2 7 6" xfId="16171"/>
    <cellStyle name="Note 2 4 2 2 7 6 2" xfId="16172"/>
    <cellStyle name="Note 2 4 2 2 7 6 3" xfId="16173"/>
    <cellStyle name="Note 2 4 2 2 7 7" xfId="16174"/>
    <cellStyle name="Note 2 4 2 2 7 8" xfId="16175"/>
    <cellStyle name="Note 2 4 2 2 7 9" xfId="16176"/>
    <cellStyle name="Note 2 4 2 2 8" xfId="16177"/>
    <cellStyle name="Note 2 4 2 2 8 2" xfId="16178"/>
    <cellStyle name="Note 2 4 2 2 8 2 2" xfId="16179"/>
    <cellStyle name="Note 2 4 2 2 8 2 3" xfId="16180"/>
    <cellStyle name="Note 2 4 2 2 8 3" xfId="16181"/>
    <cellStyle name="Note 2 4 2 2 8 3 2" xfId="16182"/>
    <cellStyle name="Note 2 4 2 2 8 3 3" xfId="16183"/>
    <cellStyle name="Note 2 4 2 2 8 4" xfId="16184"/>
    <cellStyle name="Note 2 4 2 2 8 4 2" xfId="16185"/>
    <cellStyle name="Note 2 4 2 2 8 4 3" xfId="16186"/>
    <cellStyle name="Note 2 4 2 2 8 5" xfId="16187"/>
    <cellStyle name="Note 2 4 2 2 8 5 2" xfId="16188"/>
    <cellStyle name="Note 2 4 2 2 8 5 3" xfId="16189"/>
    <cellStyle name="Note 2 4 2 2 8 6" xfId="16190"/>
    <cellStyle name="Note 2 4 2 2 8 6 2" xfId="16191"/>
    <cellStyle name="Note 2 4 2 2 8 6 3" xfId="16192"/>
    <cellStyle name="Note 2 4 2 2 8 7" xfId="16193"/>
    <cellStyle name="Note 2 4 2 2 8 8" xfId="16194"/>
    <cellStyle name="Note 2 4 2 2 8 9" xfId="16195"/>
    <cellStyle name="Note 2 4 2 2 9" xfId="16196"/>
    <cellStyle name="Note 2 4 2 2 9 2" xfId="16197"/>
    <cellStyle name="Note 2 4 2 2 9 2 2" xfId="16198"/>
    <cellStyle name="Note 2 4 2 2 9 2 3" xfId="16199"/>
    <cellStyle name="Note 2 4 2 2 9 3" xfId="16200"/>
    <cellStyle name="Note 2 4 2 2 9 3 2" xfId="16201"/>
    <cellStyle name="Note 2 4 2 2 9 3 3" xfId="16202"/>
    <cellStyle name="Note 2 4 2 2 9 4" xfId="16203"/>
    <cellStyle name="Note 2 4 2 2 9 4 2" xfId="16204"/>
    <cellStyle name="Note 2 4 2 2 9 4 3" xfId="16205"/>
    <cellStyle name="Note 2 4 2 2 9 5" xfId="16206"/>
    <cellStyle name="Note 2 4 2 2 9 5 2" xfId="16207"/>
    <cellStyle name="Note 2 4 2 2 9 5 3" xfId="16208"/>
    <cellStyle name="Note 2 4 2 2 9 6" xfId="16209"/>
    <cellStyle name="Note 2 4 2 2 9 6 2" xfId="16210"/>
    <cellStyle name="Note 2 4 2 2 9 6 3" xfId="16211"/>
    <cellStyle name="Note 2 4 2 2 9 7" xfId="16212"/>
    <cellStyle name="Note 2 4 2 2 9 8" xfId="16213"/>
    <cellStyle name="Note 2 4 2 3" xfId="16214"/>
    <cellStyle name="Note 2 4 2 3 10" xfId="16215"/>
    <cellStyle name="Note 2 4 2 3 10 2" xfId="16216"/>
    <cellStyle name="Note 2 4 2 3 10 2 2" xfId="16217"/>
    <cellStyle name="Note 2 4 2 3 10 2 3" xfId="16218"/>
    <cellStyle name="Note 2 4 2 3 10 3" xfId="16219"/>
    <cellStyle name="Note 2 4 2 3 10 3 2" xfId="16220"/>
    <cellStyle name="Note 2 4 2 3 10 3 3" xfId="16221"/>
    <cellStyle name="Note 2 4 2 3 10 4" xfId="16222"/>
    <cellStyle name="Note 2 4 2 3 10 4 2" xfId="16223"/>
    <cellStyle name="Note 2 4 2 3 10 4 3" xfId="16224"/>
    <cellStyle name="Note 2 4 2 3 10 5" xfId="16225"/>
    <cellStyle name="Note 2 4 2 3 10 5 2" xfId="16226"/>
    <cellStyle name="Note 2 4 2 3 10 5 3" xfId="16227"/>
    <cellStyle name="Note 2 4 2 3 10 6" xfId="16228"/>
    <cellStyle name="Note 2 4 2 3 10 6 2" xfId="16229"/>
    <cellStyle name="Note 2 4 2 3 10 6 3" xfId="16230"/>
    <cellStyle name="Note 2 4 2 3 10 7" xfId="16231"/>
    <cellStyle name="Note 2 4 2 3 10 8" xfId="16232"/>
    <cellStyle name="Note 2 4 2 3 11" xfId="16233"/>
    <cellStyle name="Note 2 4 2 3 11 2" xfId="16234"/>
    <cellStyle name="Note 2 4 2 3 11 2 2" xfId="16235"/>
    <cellStyle name="Note 2 4 2 3 11 2 3" xfId="16236"/>
    <cellStyle name="Note 2 4 2 3 11 3" xfId="16237"/>
    <cellStyle name="Note 2 4 2 3 11 3 2" xfId="16238"/>
    <cellStyle name="Note 2 4 2 3 11 3 3" xfId="16239"/>
    <cellStyle name="Note 2 4 2 3 11 4" xfId="16240"/>
    <cellStyle name="Note 2 4 2 3 11 4 2" xfId="16241"/>
    <cellStyle name="Note 2 4 2 3 11 4 3" xfId="16242"/>
    <cellStyle name="Note 2 4 2 3 11 5" xfId="16243"/>
    <cellStyle name="Note 2 4 2 3 11 5 2" xfId="16244"/>
    <cellStyle name="Note 2 4 2 3 11 5 3" xfId="16245"/>
    <cellStyle name="Note 2 4 2 3 11 6" xfId="16246"/>
    <cellStyle name="Note 2 4 2 3 11 6 2" xfId="16247"/>
    <cellStyle name="Note 2 4 2 3 11 6 3" xfId="16248"/>
    <cellStyle name="Note 2 4 2 3 11 7" xfId="16249"/>
    <cellStyle name="Note 2 4 2 3 11 8" xfId="16250"/>
    <cellStyle name="Note 2 4 2 3 12" xfId="16251"/>
    <cellStyle name="Note 2 4 2 3 12 2" xfId="16252"/>
    <cellStyle name="Note 2 4 2 3 12 2 2" xfId="16253"/>
    <cellStyle name="Note 2 4 2 3 12 2 3" xfId="16254"/>
    <cellStyle name="Note 2 4 2 3 12 3" xfId="16255"/>
    <cellStyle name="Note 2 4 2 3 12 3 2" xfId="16256"/>
    <cellStyle name="Note 2 4 2 3 12 3 3" xfId="16257"/>
    <cellStyle name="Note 2 4 2 3 12 4" xfId="16258"/>
    <cellStyle name="Note 2 4 2 3 12 4 2" xfId="16259"/>
    <cellStyle name="Note 2 4 2 3 12 4 3" xfId="16260"/>
    <cellStyle name="Note 2 4 2 3 12 5" xfId="16261"/>
    <cellStyle name="Note 2 4 2 3 12 5 2" xfId="16262"/>
    <cellStyle name="Note 2 4 2 3 12 5 3" xfId="16263"/>
    <cellStyle name="Note 2 4 2 3 12 6" xfId="16264"/>
    <cellStyle name="Note 2 4 2 3 12 6 2" xfId="16265"/>
    <cellStyle name="Note 2 4 2 3 12 6 3" xfId="16266"/>
    <cellStyle name="Note 2 4 2 3 12 7" xfId="16267"/>
    <cellStyle name="Note 2 4 2 3 12 8" xfId="16268"/>
    <cellStyle name="Note 2 4 2 3 13" xfId="16269"/>
    <cellStyle name="Note 2 4 2 3 13 2" xfId="16270"/>
    <cellStyle name="Note 2 4 2 3 13 2 2" xfId="16271"/>
    <cellStyle name="Note 2 4 2 3 13 2 3" xfId="16272"/>
    <cellStyle name="Note 2 4 2 3 13 3" xfId="16273"/>
    <cellStyle name="Note 2 4 2 3 13 3 2" xfId="16274"/>
    <cellStyle name="Note 2 4 2 3 13 3 3" xfId="16275"/>
    <cellStyle name="Note 2 4 2 3 13 4" xfId="16276"/>
    <cellStyle name="Note 2 4 2 3 13 4 2" xfId="16277"/>
    <cellStyle name="Note 2 4 2 3 13 4 3" xfId="16278"/>
    <cellStyle name="Note 2 4 2 3 13 5" xfId="16279"/>
    <cellStyle name="Note 2 4 2 3 13 5 2" xfId="16280"/>
    <cellStyle name="Note 2 4 2 3 13 5 3" xfId="16281"/>
    <cellStyle name="Note 2 4 2 3 13 6" xfId="16282"/>
    <cellStyle name="Note 2 4 2 3 13 6 2" xfId="16283"/>
    <cellStyle name="Note 2 4 2 3 13 6 3" xfId="16284"/>
    <cellStyle name="Note 2 4 2 3 13 7" xfId="16285"/>
    <cellStyle name="Note 2 4 2 3 13 8" xfId="16286"/>
    <cellStyle name="Note 2 4 2 3 14" xfId="16287"/>
    <cellStyle name="Note 2 4 2 3 14 2" xfId="16288"/>
    <cellStyle name="Note 2 4 2 3 14 2 2" xfId="16289"/>
    <cellStyle name="Note 2 4 2 3 14 2 3" xfId="16290"/>
    <cellStyle name="Note 2 4 2 3 14 3" xfId="16291"/>
    <cellStyle name="Note 2 4 2 3 14 3 2" xfId="16292"/>
    <cellStyle name="Note 2 4 2 3 14 3 3" xfId="16293"/>
    <cellStyle name="Note 2 4 2 3 14 4" xfId="16294"/>
    <cellStyle name="Note 2 4 2 3 14 4 2" xfId="16295"/>
    <cellStyle name="Note 2 4 2 3 14 4 3" xfId="16296"/>
    <cellStyle name="Note 2 4 2 3 14 5" xfId="16297"/>
    <cellStyle name="Note 2 4 2 3 14 5 2" xfId="16298"/>
    <cellStyle name="Note 2 4 2 3 14 5 3" xfId="16299"/>
    <cellStyle name="Note 2 4 2 3 14 6" xfId="16300"/>
    <cellStyle name="Note 2 4 2 3 14 6 2" xfId="16301"/>
    <cellStyle name="Note 2 4 2 3 14 6 3" xfId="16302"/>
    <cellStyle name="Note 2 4 2 3 14 7" xfId="16303"/>
    <cellStyle name="Note 2 4 2 3 14 8" xfId="16304"/>
    <cellStyle name="Note 2 4 2 3 15" xfId="16305"/>
    <cellStyle name="Note 2 4 2 3 15 2" xfId="16306"/>
    <cellStyle name="Note 2 4 2 3 15 2 2" xfId="16307"/>
    <cellStyle name="Note 2 4 2 3 15 2 3" xfId="16308"/>
    <cellStyle name="Note 2 4 2 3 15 3" xfId="16309"/>
    <cellStyle name="Note 2 4 2 3 15 3 2" xfId="16310"/>
    <cellStyle name="Note 2 4 2 3 15 3 3" xfId="16311"/>
    <cellStyle name="Note 2 4 2 3 15 4" xfId="16312"/>
    <cellStyle name="Note 2 4 2 3 15 4 2" xfId="16313"/>
    <cellStyle name="Note 2 4 2 3 15 4 3" xfId="16314"/>
    <cellStyle name="Note 2 4 2 3 15 5" xfId="16315"/>
    <cellStyle name="Note 2 4 2 3 15 5 2" xfId="16316"/>
    <cellStyle name="Note 2 4 2 3 15 5 3" xfId="16317"/>
    <cellStyle name="Note 2 4 2 3 15 6" xfId="16318"/>
    <cellStyle name="Note 2 4 2 3 15 6 2" xfId="16319"/>
    <cellStyle name="Note 2 4 2 3 15 6 3" xfId="16320"/>
    <cellStyle name="Note 2 4 2 3 15 7" xfId="16321"/>
    <cellStyle name="Note 2 4 2 3 15 8" xfId="16322"/>
    <cellStyle name="Note 2 4 2 3 16" xfId="16323"/>
    <cellStyle name="Note 2 4 2 3 2" xfId="16324"/>
    <cellStyle name="Note 2 4 2 3 2 2" xfId="16325"/>
    <cellStyle name="Note 2 4 2 3 2 2 2" xfId="16326"/>
    <cellStyle name="Note 2 4 2 3 2 2 3" xfId="16327"/>
    <cellStyle name="Note 2 4 2 3 2 3" xfId="16328"/>
    <cellStyle name="Note 2 4 2 3 2 3 2" xfId="16329"/>
    <cellStyle name="Note 2 4 2 3 2 3 3" xfId="16330"/>
    <cellStyle name="Note 2 4 2 3 2 4" xfId="16331"/>
    <cellStyle name="Note 2 4 2 3 2 4 2" xfId="16332"/>
    <cellStyle name="Note 2 4 2 3 2 4 3" xfId="16333"/>
    <cellStyle name="Note 2 4 2 3 2 5" xfId="16334"/>
    <cellStyle name="Note 2 4 2 3 2 5 2" xfId="16335"/>
    <cellStyle name="Note 2 4 2 3 2 5 3" xfId="16336"/>
    <cellStyle name="Note 2 4 2 3 2 6" xfId="16337"/>
    <cellStyle name="Note 2 4 2 3 2 6 2" xfId="16338"/>
    <cellStyle name="Note 2 4 2 3 2 6 3" xfId="16339"/>
    <cellStyle name="Note 2 4 2 3 2 7" xfId="16340"/>
    <cellStyle name="Note 2 4 2 3 2 8" xfId="16341"/>
    <cellStyle name="Note 2 4 2 3 2 9" xfId="16342"/>
    <cellStyle name="Note 2 4 2 3 3" xfId="16343"/>
    <cellStyle name="Note 2 4 2 3 3 2" xfId="16344"/>
    <cellStyle name="Note 2 4 2 3 3 2 2" xfId="16345"/>
    <cellStyle name="Note 2 4 2 3 3 2 3" xfId="16346"/>
    <cellStyle name="Note 2 4 2 3 3 3" xfId="16347"/>
    <cellStyle name="Note 2 4 2 3 3 3 2" xfId="16348"/>
    <cellStyle name="Note 2 4 2 3 3 3 3" xfId="16349"/>
    <cellStyle name="Note 2 4 2 3 3 4" xfId="16350"/>
    <cellStyle name="Note 2 4 2 3 3 4 2" xfId="16351"/>
    <cellStyle name="Note 2 4 2 3 3 4 3" xfId="16352"/>
    <cellStyle name="Note 2 4 2 3 3 5" xfId="16353"/>
    <cellStyle name="Note 2 4 2 3 3 5 2" xfId="16354"/>
    <cellStyle name="Note 2 4 2 3 3 5 3" xfId="16355"/>
    <cellStyle name="Note 2 4 2 3 3 6" xfId="16356"/>
    <cellStyle name="Note 2 4 2 3 3 6 2" xfId="16357"/>
    <cellStyle name="Note 2 4 2 3 3 6 3" xfId="16358"/>
    <cellStyle name="Note 2 4 2 3 3 7" xfId="16359"/>
    <cellStyle name="Note 2 4 2 3 3 8" xfId="16360"/>
    <cellStyle name="Note 2 4 2 3 3 9" xfId="16361"/>
    <cellStyle name="Note 2 4 2 3 4" xfId="16362"/>
    <cellStyle name="Note 2 4 2 3 4 2" xfId="16363"/>
    <cellStyle name="Note 2 4 2 3 4 2 2" xfId="16364"/>
    <cellStyle name="Note 2 4 2 3 4 2 3" xfId="16365"/>
    <cellStyle name="Note 2 4 2 3 4 3" xfId="16366"/>
    <cellStyle name="Note 2 4 2 3 4 3 2" xfId="16367"/>
    <cellStyle name="Note 2 4 2 3 4 3 3" xfId="16368"/>
    <cellStyle name="Note 2 4 2 3 4 4" xfId="16369"/>
    <cellStyle name="Note 2 4 2 3 4 4 2" xfId="16370"/>
    <cellStyle name="Note 2 4 2 3 4 4 3" xfId="16371"/>
    <cellStyle name="Note 2 4 2 3 4 5" xfId="16372"/>
    <cellStyle name="Note 2 4 2 3 4 5 2" xfId="16373"/>
    <cellStyle name="Note 2 4 2 3 4 5 3" xfId="16374"/>
    <cellStyle name="Note 2 4 2 3 4 6" xfId="16375"/>
    <cellStyle name="Note 2 4 2 3 4 6 2" xfId="16376"/>
    <cellStyle name="Note 2 4 2 3 4 6 3" xfId="16377"/>
    <cellStyle name="Note 2 4 2 3 4 7" xfId="16378"/>
    <cellStyle name="Note 2 4 2 3 4 8" xfId="16379"/>
    <cellStyle name="Note 2 4 2 3 4 9" xfId="16380"/>
    <cellStyle name="Note 2 4 2 3 5" xfId="16381"/>
    <cellStyle name="Note 2 4 2 3 5 2" xfId="16382"/>
    <cellStyle name="Note 2 4 2 3 5 2 2" xfId="16383"/>
    <cellStyle name="Note 2 4 2 3 5 2 3" xfId="16384"/>
    <cellStyle name="Note 2 4 2 3 5 3" xfId="16385"/>
    <cellStyle name="Note 2 4 2 3 5 3 2" xfId="16386"/>
    <cellStyle name="Note 2 4 2 3 5 3 3" xfId="16387"/>
    <cellStyle name="Note 2 4 2 3 5 4" xfId="16388"/>
    <cellStyle name="Note 2 4 2 3 5 4 2" xfId="16389"/>
    <cellStyle name="Note 2 4 2 3 5 4 3" xfId="16390"/>
    <cellStyle name="Note 2 4 2 3 5 5" xfId="16391"/>
    <cellStyle name="Note 2 4 2 3 5 5 2" xfId="16392"/>
    <cellStyle name="Note 2 4 2 3 5 5 3" xfId="16393"/>
    <cellStyle name="Note 2 4 2 3 5 6" xfId="16394"/>
    <cellStyle name="Note 2 4 2 3 5 6 2" xfId="16395"/>
    <cellStyle name="Note 2 4 2 3 5 6 3" xfId="16396"/>
    <cellStyle name="Note 2 4 2 3 5 7" xfId="16397"/>
    <cellStyle name="Note 2 4 2 3 5 8" xfId="16398"/>
    <cellStyle name="Note 2 4 2 3 5 9" xfId="16399"/>
    <cellStyle name="Note 2 4 2 3 6" xfId="16400"/>
    <cellStyle name="Note 2 4 2 3 6 2" xfId="16401"/>
    <cellStyle name="Note 2 4 2 3 6 2 2" xfId="16402"/>
    <cellStyle name="Note 2 4 2 3 6 2 3" xfId="16403"/>
    <cellStyle name="Note 2 4 2 3 6 3" xfId="16404"/>
    <cellStyle name="Note 2 4 2 3 6 3 2" xfId="16405"/>
    <cellStyle name="Note 2 4 2 3 6 3 3" xfId="16406"/>
    <cellStyle name="Note 2 4 2 3 6 4" xfId="16407"/>
    <cellStyle name="Note 2 4 2 3 6 4 2" xfId="16408"/>
    <cellStyle name="Note 2 4 2 3 6 4 3" xfId="16409"/>
    <cellStyle name="Note 2 4 2 3 6 5" xfId="16410"/>
    <cellStyle name="Note 2 4 2 3 6 5 2" xfId="16411"/>
    <cellStyle name="Note 2 4 2 3 6 5 3" xfId="16412"/>
    <cellStyle name="Note 2 4 2 3 6 6" xfId="16413"/>
    <cellStyle name="Note 2 4 2 3 6 6 2" xfId="16414"/>
    <cellStyle name="Note 2 4 2 3 6 6 3" xfId="16415"/>
    <cellStyle name="Note 2 4 2 3 6 7" xfId="16416"/>
    <cellStyle name="Note 2 4 2 3 6 8" xfId="16417"/>
    <cellStyle name="Note 2 4 2 3 6 9" xfId="16418"/>
    <cellStyle name="Note 2 4 2 3 7" xfId="16419"/>
    <cellStyle name="Note 2 4 2 3 7 2" xfId="16420"/>
    <cellStyle name="Note 2 4 2 3 7 2 2" xfId="16421"/>
    <cellStyle name="Note 2 4 2 3 7 2 3" xfId="16422"/>
    <cellStyle name="Note 2 4 2 3 7 3" xfId="16423"/>
    <cellStyle name="Note 2 4 2 3 7 3 2" xfId="16424"/>
    <cellStyle name="Note 2 4 2 3 7 3 3" xfId="16425"/>
    <cellStyle name="Note 2 4 2 3 7 4" xfId="16426"/>
    <cellStyle name="Note 2 4 2 3 7 4 2" xfId="16427"/>
    <cellStyle name="Note 2 4 2 3 7 4 3" xfId="16428"/>
    <cellStyle name="Note 2 4 2 3 7 5" xfId="16429"/>
    <cellStyle name="Note 2 4 2 3 7 5 2" xfId="16430"/>
    <cellStyle name="Note 2 4 2 3 7 5 3" xfId="16431"/>
    <cellStyle name="Note 2 4 2 3 7 6" xfId="16432"/>
    <cellStyle name="Note 2 4 2 3 7 6 2" xfId="16433"/>
    <cellStyle name="Note 2 4 2 3 7 6 3" xfId="16434"/>
    <cellStyle name="Note 2 4 2 3 7 7" xfId="16435"/>
    <cellStyle name="Note 2 4 2 3 7 8" xfId="16436"/>
    <cellStyle name="Note 2 4 2 3 7 9" xfId="16437"/>
    <cellStyle name="Note 2 4 2 3 8" xfId="16438"/>
    <cellStyle name="Note 2 4 2 3 8 2" xfId="16439"/>
    <cellStyle name="Note 2 4 2 3 8 2 2" xfId="16440"/>
    <cellStyle name="Note 2 4 2 3 8 2 3" xfId="16441"/>
    <cellStyle name="Note 2 4 2 3 8 3" xfId="16442"/>
    <cellStyle name="Note 2 4 2 3 8 3 2" xfId="16443"/>
    <cellStyle name="Note 2 4 2 3 8 3 3" xfId="16444"/>
    <cellStyle name="Note 2 4 2 3 8 4" xfId="16445"/>
    <cellStyle name="Note 2 4 2 3 8 4 2" xfId="16446"/>
    <cellStyle name="Note 2 4 2 3 8 4 3" xfId="16447"/>
    <cellStyle name="Note 2 4 2 3 8 5" xfId="16448"/>
    <cellStyle name="Note 2 4 2 3 8 5 2" xfId="16449"/>
    <cellStyle name="Note 2 4 2 3 8 5 3" xfId="16450"/>
    <cellStyle name="Note 2 4 2 3 8 6" xfId="16451"/>
    <cellStyle name="Note 2 4 2 3 8 6 2" xfId="16452"/>
    <cellStyle name="Note 2 4 2 3 8 6 3" xfId="16453"/>
    <cellStyle name="Note 2 4 2 3 8 7" xfId="16454"/>
    <cellStyle name="Note 2 4 2 3 8 8" xfId="16455"/>
    <cellStyle name="Note 2 4 2 3 8 9" xfId="16456"/>
    <cellStyle name="Note 2 4 2 3 9" xfId="16457"/>
    <cellStyle name="Note 2 4 2 3 9 2" xfId="16458"/>
    <cellStyle name="Note 2 4 2 3 9 2 2" xfId="16459"/>
    <cellStyle name="Note 2 4 2 3 9 2 3" xfId="16460"/>
    <cellStyle name="Note 2 4 2 3 9 3" xfId="16461"/>
    <cellStyle name="Note 2 4 2 3 9 3 2" xfId="16462"/>
    <cellStyle name="Note 2 4 2 3 9 3 3" xfId="16463"/>
    <cellStyle name="Note 2 4 2 3 9 4" xfId="16464"/>
    <cellStyle name="Note 2 4 2 3 9 4 2" xfId="16465"/>
    <cellStyle name="Note 2 4 2 3 9 4 3" xfId="16466"/>
    <cellStyle name="Note 2 4 2 3 9 5" xfId="16467"/>
    <cellStyle name="Note 2 4 2 3 9 5 2" xfId="16468"/>
    <cellStyle name="Note 2 4 2 3 9 5 3" xfId="16469"/>
    <cellStyle name="Note 2 4 2 3 9 6" xfId="16470"/>
    <cellStyle name="Note 2 4 2 3 9 6 2" xfId="16471"/>
    <cellStyle name="Note 2 4 2 3 9 6 3" xfId="16472"/>
    <cellStyle name="Note 2 4 2 3 9 7" xfId="16473"/>
    <cellStyle name="Note 2 4 2 3 9 8" xfId="16474"/>
    <cellStyle name="Note 2 4 2 4" xfId="16475"/>
    <cellStyle name="Note 2 4 2 4 10" xfId="16476"/>
    <cellStyle name="Note 2 4 2 4 11" xfId="16477"/>
    <cellStyle name="Note 2 4 2 4 2" xfId="16478"/>
    <cellStyle name="Note 2 4 2 4 2 2" xfId="16479"/>
    <cellStyle name="Note 2 4 2 4 2 3" xfId="16480"/>
    <cellStyle name="Note 2 4 2 4 2 4" xfId="16481"/>
    <cellStyle name="Note 2 4 2 4 3" xfId="16482"/>
    <cellStyle name="Note 2 4 2 4 3 2" xfId="16483"/>
    <cellStyle name="Note 2 4 2 4 3 3" xfId="16484"/>
    <cellStyle name="Note 2 4 2 4 3 4" xfId="16485"/>
    <cellStyle name="Note 2 4 2 4 4" xfId="16486"/>
    <cellStyle name="Note 2 4 2 4 4 2" xfId="16487"/>
    <cellStyle name="Note 2 4 2 4 4 3" xfId="16488"/>
    <cellStyle name="Note 2 4 2 4 4 4" xfId="16489"/>
    <cellStyle name="Note 2 4 2 4 5" xfId="16490"/>
    <cellStyle name="Note 2 4 2 4 5 2" xfId="16491"/>
    <cellStyle name="Note 2 4 2 4 5 3" xfId="16492"/>
    <cellStyle name="Note 2 4 2 4 5 4" xfId="16493"/>
    <cellStyle name="Note 2 4 2 4 6" xfId="16494"/>
    <cellStyle name="Note 2 4 2 4 6 2" xfId="16495"/>
    <cellStyle name="Note 2 4 2 4 6 3" xfId="16496"/>
    <cellStyle name="Note 2 4 2 4 6 4" xfId="16497"/>
    <cellStyle name="Note 2 4 2 4 7" xfId="16498"/>
    <cellStyle name="Note 2 4 2 4 8" xfId="16499"/>
    <cellStyle name="Note 2 4 2 4 9" xfId="16500"/>
    <cellStyle name="Note 2 4 2 5" xfId="16501"/>
    <cellStyle name="Note 2 4 2 5 10" xfId="16502"/>
    <cellStyle name="Note 2 4 2 5 2" xfId="16503"/>
    <cellStyle name="Note 2 4 2 5 2 2" xfId="16504"/>
    <cellStyle name="Note 2 4 2 5 2 3" xfId="16505"/>
    <cellStyle name="Note 2 4 2 5 2 4" xfId="16506"/>
    <cellStyle name="Note 2 4 2 5 3" xfId="16507"/>
    <cellStyle name="Note 2 4 2 5 3 2" xfId="16508"/>
    <cellStyle name="Note 2 4 2 5 3 3" xfId="16509"/>
    <cellStyle name="Note 2 4 2 5 3 4" xfId="16510"/>
    <cellStyle name="Note 2 4 2 5 4" xfId="16511"/>
    <cellStyle name="Note 2 4 2 5 4 2" xfId="16512"/>
    <cellStyle name="Note 2 4 2 5 4 3" xfId="16513"/>
    <cellStyle name="Note 2 4 2 5 4 4" xfId="16514"/>
    <cellStyle name="Note 2 4 2 5 5" xfId="16515"/>
    <cellStyle name="Note 2 4 2 5 5 2" xfId="16516"/>
    <cellStyle name="Note 2 4 2 5 5 3" xfId="16517"/>
    <cellStyle name="Note 2 4 2 5 5 4" xfId="16518"/>
    <cellStyle name="Note 2 4 2 5 6" xfId="16519"/>
    <cellStyle name="Note 2 4 2 5 6 2" xfId="16520"/>
    <cellStyle name="Note 2 4 2 5 6 3" xfId="16521"/>
    <cellStyle name="Note 2 4 2 5 6 4" xfId="16522"/>
    <cellStyle name="Note 2 4 2 5 7" xfId="16523"/>
    <cellStyle name="Note 2 4 2 5 8" xfId="16524"/>
    <cellStyle name="Note 2 4 2 5 9" xfId="16525"/>
    <cellStyle name="Note 2 4 2 6" xfId="16526"/>
    <cellStyle name="Note 2 4 2 6 2" xfId="16527"/>
    <cellStyle name="Note 2 4 2 6 2 2" xfId="16528"/>
    <cellStyle name="Note 2 4 2 6 2 3" xfId="16529"/>
    <cellStyle name="Note 2 4 2 6 3" xfId="16530"/>
    <cellStyle name="Note 2 4 2 6 3 2" xfId="16531"/>
    <cellStyle name="Note 2 4 2 6 3 3" xfId="16532"/>
    <cellStyle name="Note 2 4 2 6 4" xfId="16533"/>
    <cellStyle name="Note 2 4 2 6 4 2" xfId="16534"/>
    <cellStyle name="Note 2 4 2 6 4 3" xfId="16535"/>
    <cellStyle name="Note 2 4 2 6 5" xfId="16536"/>
    <cellStyle name="Note 2 4 2 6 5 2" xfId="16537"/>
    <cellStyle name="Note 2 4 2 6 5 3" xfId="16538"/>
    <cellStyle name="Note 2 4 2 6 6" xfId="16539"/>
    <cellStyle name="Note 2 4 2 6 6 2" xfId="16540"/>
    <cellStyle name="Note 2 4 2 6 6 3" xfId="16541"/>
    <cellStyle name="Note 2 4 2 6 7" xfId="16542"/>
    <cellStyle name="Note 2 4 2 6 8" xfId="16543"/>
    <cellStyle name="Note 2 4 2 6 9" xfId="16544"/>
    <cellStyle name="Note 2 4 2 7" xfId="16545"/>
    <cellStyle name="Note 2 4 2 7 2" xfId="16546"/>
    <cellStyle name="Note 2 4 2 7 2 2" xfId="16547"/>
    <cellStyle name="Note 2 4 2 7 2 3" xfId="16548"/>
    <cellStyle name="Note 2 4 2 7 3" xfId="16549"/>
    <cellStyle name="Note 2 4 2 7 3 2" xfId="16550"/>
    <cellStyle name="Note 2 4 2 7 3 3" xfId="16551"/>
    <cellStyle name="Note 2 4 2 7 4" xfId="16552"/>
    <cellStyle name="Note 2 4 2 7 4 2" xfId="16553"/>
    <cellStyle name="Note 2 4 2 7 4 3" xfId="16554"/>
    <cellStyle name="Note 2 4 2 7 5" xfId="16555"/>
    <cellStyle name="Note 2 4 2 7 5 2" xfId="16556"/>
    <cellStyle name="Note 2 4 2 7 5 3" xfId="16557"/>
    <cellStyle name="Note 2 4 2 7 6" xfId="16558"/>
    <cellStyle name="Note 2 4 2 7 6 2" xfId="16559"/>
    <cellStyle name="Note 2 4 2 7 6 3" xfId="16560"/>
    <cellStyle name="Note 2 4 2 7 7" xfId="16561"/>
    <cellStyle name="Note 2 4 2 7 8" xfId="16562"/>
    <cellStyle name="Note 2 4 2 7 9" xfId="16563"/>
    <cellStyle name="Note 2 4 2 8" xfId="16564"/>
    <cellStyle name="Note 2 4 2 8 2" xfId="16565"/>
    <cellStyle name="Note 2 4 2 8 2 2" xfId="16566"/>
    <cellStyle name="Note 2 4 2 8 2 3" xfId="16567"/>
    <cellStyle name="Note 2 4 2 8 3" xfId="16568"/>
    <cellStyle name="Note 2 4 2 8 3 2" xfId="16569"/>
    <cellStyle name="Note 2 4 2 8 3 3" xfId="16570"/>
    <cellStyle name="Note 2 4 2 8 4" xfId="16571"/>
    <cellStyle name="Note 2 4 2 8 4 2" xfId="16572"/>
    <cellStyle name="Note 2 4 2 8 4 3" xfId="16573"/>
    <cellStyle name="Note 2 4 2 8 5" xfId="16574"/>
    <cellStyle name="Note 2 4 2 8 5 2" xfId="16575"/>
    <cellStyle name="Note 2 4 2 8 5 3" xfId="16576"/>
    <cellStyle name="Note 2 4 2 8 6" xfId="16577"/>
    <cellStyle name="Note 2 4 2 8 6 2" xfId="16578"/>
    <cellStyle name="Note 2 4 2 8 6 3" xfId="16579"/>
    <cellStyle name="Note 2 4 2 8 7" xfId="16580"/>
    <cellStyle name="Note 2 4 2 8 8" xfId="16581"/>
    <cellStyle name="Note 2 4 2 8 9" xfId="16582"/>
    <cellStyle name="Note 2 4 2 9" xfId="16583"/>
    <cellStyle name="Note 2 4 2 9 2" xfId="16584"/>
    <cellStyle name="Note 2 4 2 9 2 2" xfId="16585"/>
    <cellStyle name="Note 2 4 2 9 2 3" xfId="16586"/>
    <cellStyle name="Note 2 4 2 9 3" xfId="16587"/>
    <cellStyle name="Note 2 4 2 9 3 2" xfId="16588"/>
    <cellStyle name="Note 2 4 2 9 3 3" xfId="16589"/>
    <cellStyle name="Note 2 4 2 9 4" xfId="16590"/>
    <cellStyle name="Note 2 4 2 9 4 2" xfId="16591"/>
    <cellStyle name="Note 2 4 2 9 4 3" xfId="16592"/>
    <cellStyle name="Note 2 4 2 9 5" xfId="16593"/>
    <cellStyle name="Note 2 4 2 9 5 2" xfId="16594"/>
    <cellStyle name="Note 2 4 2 9 5 3" xfId="16595"/>
    <cellStyle name="Note 2 4 2 9 6" xfId="16596"/>
    <cellStyle name="Note 2 4 2 9 6 2" xfId="16597"/>
    <cellStyle name="Note 2 4 2 9 6 3" xfId="16598"/>
    <cellStyle name="Note 2 4 2 9 7" xfId="16599"/>
    <cellStyle name="Note 2 4 2 9 8" xfId="16600"/>
    <cellStyle name="Note 2 4 2 9 9" xfId="16601"/>
    <cellStyle name="Note 2 4 20" xfId="16602"/>
    <cellStyle name="Note 2 4 3" xfId="16603"/>
    <cellStyle name="Note 2 4 3 10" xfId="16604"/>
    <cellStyle name="Note 2 4 3 10 2" xfId="16605"/>
    <cellStyle name="Note 2 4 3 10 2 2" xfId="16606"/>
    <cellStyle name="Note 2 4 3 10 2 3" xfId="16607"/>
    <cellStyle name="Note 2 4 3 10 3" xfId="16608"/>
    <cellStyle name="Note 2 4 3 10 3 2" xfId="16609"/>
    <cellStyle name="Note 2 4 3 10 3 3" xfId="16610"/>
    <cellStyle name="Note 2 4 3 10 4" xfId="16611"/>
    <cellStyle name="Note 2 4 3 10 4 2" xfId="16612"/>
    <cellStyle name="Note 2 4 3 10 4 3" xfId="16613"/>
    <cellStyle name="Note 2 4 3 10 5" xfId="16614"/>
    <cellStyle name="Note 2 4 3 10 5 2" xfId="16615"/>
    <cellStyle name="Note 2 4 3 10 5 3" xfId="16616"/>
    <cellStyle name="Note 2 4 3 10 6" xfId="16617"/>
    <cellStyle name="Note 2 4 3 10 6 2" xfId="16618"/>
    <cellStyle name="Note 2 4 3 10 6 3" xfId="16619"/>
    <cellStyle name="Note 2 4 3 10 7" xfId="16620"/>
    <cellStyle name="Note 2 4 3 10 8" xfId="16621"/>
    <cellStyle name="Note 2 4 3 11" xfId="16622"/>
    <cellStyle name="Note 2 4 3 11 2" xfId="16623"/>
    <cellStyle name="Note 2 4 3 11 2 2" xfId="16624"/>
    <cellStyle name="Note 2 4 3 11 2 3" xfId="16625"/>
    <cellStyle name="Note 2 4 3 11 3" xfId="16626"/>
    <cellStyle name="Note 2 4 3 11 3 2" xfId="16627"/>
    <cellStyle name="Note 2 4 3 11 3 3" xfId="16628"/>
    <cellStyle name="Note 2 4 3 11 4" xfId="16629"/>
    <cellStyle name="Note 2 4 3 11 4 2" xfId="16630"/>
    <cellStyle name="Note 2 4 3 11 4 3" xfId="16631"/>
    <cellStyle name="Note 2 4 3 11 5" xfId="16632"/>
    <cellStyle name="Note 2 4 3 11 5 2" xfId="16633"/>
    <cellStyle name="Note 2 4 3 11 5 3" xfId="16634"/>
    <cellStyle name="Note 2 4 3 11 6" xfId="16635"/>
    <cellStyle name="Note 2 4 3 11 6 2" xfId="16636"/>
    <cellStyle name="Note 2 4 3 11 6 3" xfId="16637"/>
    <cellStyle name="Note 2 4 3 11 7" xfId="16638"/>
    <cellStyle name="Note 2 4 3 11 8" xfId="16639"/>
    <cellStyle name="Note 2 4 3 12" xfId="16640"/>
    <cellStyle name="Note 2 4 3 12 2" xfId="16641"/>
    <cellStyle name="Note 2 4 3 12 2 2" xfId="16642"/>
    <cellStyle name="Note 2 4 3 12 2 3" xfId="16643"/>
    <cellStyle name="Note 2 4 3 12 3" xfId="16644"/>
    <cellStyle name="Note 2 4 3 12 3 2" xfId="16645"/>
    <cellStyle name="Note 2 4 3 12 3 3" xfId="16646"/>
    <cellStyle name="Note 2 4 3 12 4" xfId="16647"/>
    <cellStyle name="Note 2 4 3 12 4 2" xfId="16648"/>
    <cellStyle name="Note 2 4 3 12 4 3" xfId="16649"/>
    <cellStyle name="Note 2 4 3 12 5" xfId="16650"/>
    <cellStyle name="Note 2 4 3 12 5 2" xfId="16651"/>
    <cellStyle name="Note 2 4 3 12 5 3" xfId="16652"/>
    <cellStyle name="Note 2 4 3 12 6" xfId="16653"/>
    <cellStyle name="Note 2 4 3 12 6 2" xfId="16654"/>
    <cellStyle name="Note 2 4 3 12 6 3" xfId="16655"/>
    <cellStyle name="Note 2 4 3 12 7" xfId="16656"/>
    <cellStyle name="Note 2 4 3 12 8" xfId="16657"/>
    <cellStyle name="Note 2 4 3 13" xfId="16658"/>
    <cellStyle name="Note 2 4 3 13 2" xfId="16659"/>
    <cellStyle name="Note 2 4 3 13 2 2" xfId="16660"/>
    <cellStyle name="Note 2 4 3 13 2 3" xfId="16661"/>
    <cellStyle name="Note 2 4 3 13 3" xfId="16662"/>
    <cellStyle name="Note 2 4 3 13 3 2" xfId="16663"/>
    <cellStyle name="Note 2 4 3 13 3 3" xfId="16664"/>
    <cellStyle name="Note 2 4 3 13 4" xfId="16665"/>
    <cellStyle name="Note 2 4 3 13 4 2" xfId="16666"/>
    <cellStyle name="Note 2 4 3 13 4 3" xfId="16667"/>
    <cellStyle name="Note 2 4 3 13 5" xfId="16668"/>
    <cellStyle name="Note 2 4 3 13 5 2" xfId="16669"/>
    <cellStyle name="Note 2 4 3 13 5 3" xfId="16670"/>
    <cellStyle name="Note 2 4 3 13 6" xfId="16671"/>
    <cellStyle name="Note 2 4 3 13 6 2" xfId="16672"/>
    <cellStyle name="Note 2 4 3 13 6 3" xfId="16673"/>
    <cellStyle name="Note 2 4 3 13 7" xfId="16674"/>
    <cellStyle name="Note 2 4 3 13 8" xfId="16675"/>
    <cellStyle name="Note 2 4 3 14" xfId="16676"/>
    <cellStyle name="Note 2 4 3 14 2" xfId="16677"/>
    <cellStyle name="Note 2 4 3 14 2 2" xfId="16678"/>
    <cellStyle name="Note 2 4 3 14 2 3" xfId="16679"/>
    <cellStyle name="Note 2 4 3 14 3" xfId="16680"/>
    <cellStyle name="Note 2 4 3 14 3 2" xfId="16681"/>
    <cellStyle name="Note 2 4 3 14 3 3" xfId="16682"/>
    <cellStyle name="Note 2 4 3 14 4" xfId="16683"/>
    <cellStyle name="Note 2 4 3 14 4 2" xfId="16684"/>
    <cellStyle name="Note 2 4 3 14 4 3" xfId="16685"/>
    <cellStyle name="Note 2 4 3 14 5" xfId="16686"/>
    <cellStyle name="Note 2 4 3 14 5 2" xfId="16687"/>
    <cellStyle name="Note 2 4 3 14 5 3" xfId="16688"/>
    <cellStyle name="Note 2 4 3 14 6" xfId="16689"/>
    <cellStyle name="Note 2 4 3 14 6 2" xfId="16690"/>
    <cellStyle name="Note 2 4 3 14 6 3" xfId="16691"/>
    <cellStyle name="Note 2 4 3 14 7" xfId="16692"/>
    <cellStyle name="Note 2 4 3 14 8" xfId="16693"/>
    <cellStyle name="Note 2 4 3 15" xfId="16694"/>
    <cellStyle name="Note 2 4 3 15 2" xfId="16695"/>
    <cellStyle name="Note 2 4 3 15 2 2" xfId="16696"/>
    <cellStyle name="Note 2 4 3 15 2 3" xfId="16697"/>
    <cellStyle name="Note 2 4 3 15 3" xfId="16698"/>
    <cellStyle name="Note 2 4 3 15 3 2" xfId="16699"/>
    <cellStyle name="Note 2 4 3 15 3 3" xfId="16700"/>
    <cellStyle name="Note 2 4 3 15 4" xfId="16701"/>
    <cellStyle name="Note 2 4 3 15 4 2" xfId="16702"/>
    <cellStyle name="Note 2 4 3 15 4 3" xfId="16703"/>
    <cellStyle name="Note 2 4 3 15 5" xfId="16704"/>
    <cellStyle name="Note 2 4 3 15 5 2" xfId="16705"/>
    <cellStyle name="Note 2 4 3 15 5 3" xfId="16706"/>
    <cellStyle name="Note 2 4 3 15 6" xfId="16707"/>
    <cellStyle name="Note 2 4 3 15 6 2" xfId="16708"/>
    <cellStyle name="Note 2 4 3 15 6 3" xfId="16709"/>
    <cellStyle name="Note 2 4 3 15 7" xfId="16710"/>
    <cellStyle name="Note 2 4 3 15 8" xfId="16711"/>
    <cellStyle name="Note 2 4 3 16" xfId="16712"/>
    <cellStyle name="Note 2 4 3 2" xfId="16713"/>
    <cellStyle name="Note 2 4 3 2 2" xfId="16714"/>
    <cellStyle name="Note 2 4 3 2 2 2" xfId="16715"/>
    <cellStyle name="Note 2 4 3 2 2 3" xfId="16716"/>
    <cellStyle name="Note 2 4 3 2 3" xfId="16717"/>
    <cellStyle name="Note 2 4 3 2 3 2" xfId="16718"/>
    <cellStyle name="Note 2 4 3 2 3 3" xfId="16719"/>
    <cellStyle name="Note 2 4 3 2 4" xfId="16720"/>
    <cellStyle name="Note 2 4 3 2 4 2" xfId="16721"/>
    <cellStyle name="Note 2 4 3 2 4 3" xfId="16722"/>
    <cellStyle name="Note 2 4 3 2 5" xfId="16723"/>
    <cellStyle name="Note 2 4 3 2 5 2" xfId="16724"/>
    <cellStyle name="Note 2 4 3 2 5 3" xfId="16725"/>
    <cellStyle name="Note 2 4 3 2 6" xfId="16726"/>
    <cellStyle name="Note 2 4 3 2 6 2" xfId="16727"/>
    <cellStyle name="Note 2 4 3 2 6 3" xfId="16728"/>
    <cellStyle name="Note 2 4 3 2 7" xfId="16729"/>
    <cellStyle name="Note 2 4 3 2 8" xfId="16730"/>
    <cellStyle name="Note 2 4 3 2 9" xfId="16731"/>
    <cellStyle name="Note 2 4 3 3" xfId="16732"/>
    <cellStyle name="Note 2 4 3 3 2" xfId="16733"/>
    <cellStyle name="Note 2 4 3 3 2 2" xfId="16734"/>
    <cellStyle name="Note 2 4 3 3 2 3" xfId="16735"/>
    <cellStyle name="Note 2 4 3 3 3" xfId="16736"/>
    <cellStyle name="Note 2 4 3 3 3 2" xfId="16737"/>
    <cellStyle name="Note 2 4 3 3 3 3" xfId="16738"/>
    <cellStyle name="Note 2 4 3 3 4" xfId="16739"/>
    <cellStyle name="Note 2 4 3 3 4 2" xfId="16740"/>
    <cellStyle name="Note 2 4 3 3 4 3" xfId="16741"/>
    <cellStyle name="Note 2 4 3 3 5" xfId="16742"/>
    <cellStyle name="Note 2 4 3 3 5 2" xfId="16743"/>
    <cellStyle name="Note 2 4 3 3 5 3" xfId="16744"/>
    <cellStyle name="Note 2 4 3 3 6" xfId="16745"/>
    <cellStyle name="Note 2 4 3 3 6 2" xfId="16746"/>
    <cellStyle name="Note 2 4 3 3 6 3" xfId="16747"/>
    <cellStyle name="Note 2 4 3 3 7" xfId="16748"/>
    <cellStyle name="Note 2 4 3 3 8" xfId="16749"/>
    <cellStyle name="Note 2 4 3 3 9" xfId="16750"/>
    <cellStyle name="Note 2 4 3 4" xfId="16751"/>
    <cellStyle name="Note 2 4 3 4 2" xfId="16752"/>
    <cellStyle name="Note 2 4 3 4 2 2" xfId="16753"/>
    <cellStyle name="Note 2 4 3 4 2 3" xfId="16754"/>
    <cellStyle name="Note 2 4 3 4 3" xfId="16755"/>
    <cellStyle name="Note 2 4 3 4 3 2" xfId="16756"/>
    <cellStyle name="Note 2 4 3 4 3 3" xfId="16757"/>
    <cellStyle name="Note 2 4 3 4 4" xfId="16758"/>
    <cellStyle name="Note 2 4 3 4 4 2" xfId="16759"/>
    <cellStyle name="Note 2 4 3 4 4 3" xfId="16760"/>
    <cellStyle name="Note 2 4 3 4 5" xfId="16761"/>
    <cellStyle name="Note 2 4 3 4 5 2" xfId="16762"/>
    <cellStyle name="Note 2 4 3 4 5 3" xfId="16763"/>
    <cellStyle name="Note 2 4 3 4 6" xfId="16764"/>
    <cellStyle name="Note 2 4 3 4 6 2" xfId="16765"/>
    <cellStyle name="Note 2 4 3 4 6 3" xfId="16766"/>
    <cellStyle name="Note 2 4 3 4 7" xfId="16767"/>
    <cellStyle name="Note 2 4 3 4 8" xfId="16768"/>
    <cellStyle name="Note 2 4 3 4 9" xfId="16769"/>
    <cellStyle name="Note 2 4 3 5" xfId="16770"/>
    <cellStyle name="Note 2 4 3 5 2" xfId="16771"/>
    <cellStyle name="Note 2 4 3 5 2 2" xfId="16772"/>
    <cellStyle name="Note 2 4 3 5 2 3" xfId="16773"/>
    <cellStyle name="Note 2 4 3 5 3" xfId="16774"/>
    <cellStyle name="Note 2 4 3 5 3 2" xfId="16775"/>
    <cellStyle name="Note 2 4 3 5 3 3" xfId="16776"/>
    <cellStyle name="Note 2 4 3 5 4" xfId="16777"/>
    <cellStyle name="Note 2 4 3 5 4 2" xfId="16778"/>
    <cellStyle name="Note 2 4 3 5 4 3" xfId="16779"/>
    <cellStyle name="Note 2 4 3 5 5" xfId="16780"/>
    <cellStyle name="Note 2 4 3 5 5 2" xfId="16781"/>
    <cellStyle name="Note 2 4 3 5 5 3" xfId="16782"/>
    <cellStyle name="Note 2 4 3 5 6" xfId="16783"/>
    <cellStyle name="Note 2 4 3 5 6 2" xfId="16784"/>
    <cellStyle name="Note 2 4 3 5 6 3" xfId="16785"/>
    <cellStyle name="Note 2 4 3 5 7" xfId="16786"/>
    <cellStyle name="Note 2 4 3 5 8" xfId="16787"/>
    <cellStyle name="Note 2 4 3 5 9" xfId="16788"/>
    <cellStyle name="Note 2 4 3 6" xfId="16789"/>
    <cellStyle name="Note 2 4 3 6 2" xfId="16790"/>
    <cellStyle name="Note 2 4 3 6 2 2" xfId="16791"/>
    <cellStyle name="Note 2 4 3 6 2 3" xfId="16792"/>
    <cellStyle name="Note 2 4 3 6 3" xfId="16793"/>
    <cellStyle name="Note 2 4 3 6 3 2" xfId="16794"/>
    <cellStyle name="Note 2 4 3 6 3 3" xfId="16795"/>
    <cellStyle name="Note 2 4 3 6 4" xfId="16796"/>
    <cellStyle name="Note 2 4 3 6 4 2" xfId="16797"/>
    <cellStyle name="Note 2 4 3 6 4 3" xfId="16798"/>
    <cellStyle name="Note 2 4 3 6 5" xfId="16799"/>
    <cellStyle name="Note 2 4 3 6 5 2" xfId="16800"/>
    <cellStyle name="Note 2 4 3 6 5 3" xfId="16801"/>
    <cellStyle name="Note 2 4 3 6 6" xfId="16802"/>
    <cellStyle name="Note 2 4 3 6 6 2" xfId="16803"/>
    <cellStyle name="Note 2 4 3 6 6 3" xfId="16804"/>
    <cellStyle name="Note 2 4 3 6 7" xfId="16805"/>
    <cellStyle name="Note 2 4 3 6 8" xfId="16806"/>
    <cellStyle name="Note 2 4 3 6 9" xfId="16807"/>
    <cellStyle name="Note 2 4 3 7" xfId="16808"/>
    <cellStyle name="Note 2 4 3 7 2" xfId="16809"/>
    <cellStyle name="Note 2 4 3 7 2 2" xfId="16810"/>
    <cellStyle name="Note 2 4 3 7 2 3" xfId="16811"/>
    <cellStyle name="Note 2 4 3 7 3" xfId="16812"/>
    <cellStyle name="Note 2 4 3 7 3 2" xfId="16813"/>
    <cellStyle name="Note 2 4 3 7 3 3" xfId="16814"/>
    <cellStyle name="Note 2 4 3 7 4" xfId="16815"/>
    <cellStyle name="Note 2 4 3 7 4 2" xfId="16816"/>
    <cellStyle name="Note 2 4 3 7 4 3" xfId="16817"/>
    <cellStyle name="Note 2 4 3 7 5" xfId="16818"/>
    <cellStyle name="Note 2 4 3 7 5 2" xfId="16819"/>
    <cellStyle name="Note 2 4 3 7 5 3" xfId="16820"/>
    <cellStyle name="Note 2 4 3 7 6" xfId="16821"/>
    <cellStyle name="Note 2 4 3 7 6 2" xfId="16822"/>
    <cellStyle name="Note 2 4 3 7 6 3" xfId="16823"/>
    <cellStyle name="Note 2 4 3 7 7" xfId="16824"/>
    <cellStyle name="Note 2 4 3 7 8" xfId="16825"/>
    <cellStyle name="Note 2 4 3 7 9" xfId="16826"/>
    <cellStyle name="Note 2 4 3 8" xfId="16827"/>
    <cellStyle name="Note 2 4 3 8 2" xfId="16828"/>
    <cellStyle name="Note 2 4 3 8 2 2" xfId="16829"/>
    <cellStyle name="Note 2 4 3 8 2 3" xfId="16830"/>
    <cellStyle name="Note 2 4 3 8 3" xfId="16831"/>
    <cellStyle name="Note 2 4 3 8 3 2" xfId="16832"/>
    <cellStyle name="Note 2 4 3 8 3 3" xfId="16833"/>
    <cellStyle name="Note 2 4 3 8 4" xfId="16834"/>
    <cellStyle name="Note 2 4 3 8 4 2" xfId="16835"/>
    <cellStyle name="Note 2 4 3 8 4 3" xfId="16836"/>
    <cellStyle name="Note 2 4 3 8 5" xfId="16837"/>
    <cellStyle name="Note 2 4 3 8 5 2" xfId="16838"/>
    <cellStyle name="Note 2 4 3 8 5 3" xfId="16839"/>
    <cellStyle name="Note 2 4 3 8 6" xfId="16840"/>
    <cellStyle name="Note 2 4 3 8 6 2" xfId="16841"/>
    <cellStyle name="Note 2 4 3 8 6 3" xfId="16842"/>
    <cellStyle name="Note 2 4 3 8 7" xfId="16843"/>
    <cellStyle name="Note 2 4 3 8 8" xfId="16844"/>
    <cellStyle name="Note 2 4 3 8 9" xfId="16845"/>
    <cellStyle name="Note 2 4 3 9" xfId="16846"/>
    <cellStyle name="Note 2 4 3 9 2" xfId="16847"/>
    <cellStyle name="Note 2 4 3 9 2 2" xfId="16848"/>
    <cellStyle name="Note 2 4 3 9 2 3" xfId="16849"/>
    <cellStyle name="Note 2 4 3 9 3" xfId="16850"/>
    <cellStyle name="Note 2 4 3 9 3 2" xfId="16851"/>
    <cellStyle name="Note 2 4 3 9 3 3" xfId="16852"/>
    <cellStyle name="Note 2 4 3 9 4" xfId="16853"/>
    <cellStyle name="Note 2 4 3 9 4 2" xfId="16854"/>
    <cellStyle name="Note 2 4 3 9 4 3" xfId="16855"/>
    <cellStyle name="Note 2 4 3 9 5" xfId="16856"/>
    <cellStyle name="Note 2 4 3 9 5 2" xfId="16857"/>
    <cellStyle name="Note 2 4 3 9 5 3" xfId="16858"/>
    <cellStyle name="Note 2 4 3 9 6" xfId="16859"/>
    <cellStyle name="Note 2 4 3 9 6 2" xfId="16860"/>
    <cellStyle name="Note 2 4 3 9 6 3" xfId="16861"/>
    <cellStyle name="Note 2 4 3 9 7" xfId="16862"/>
    <cellStyle name="Note 2 4 3 9 8" xfId="16863"/>
    <cellStyle name="Note 2 4 4" xfId="16864"/>
    <cellStyle name="Note 2 4 4 10" xfId="16865"/>
    <cellStyle name="Note 2 4 4 10 2" xfId="16866"/>
    <cellStyle name="Note 2 4 4 10 2 2" xfId="16867"/>
    <cellStyle name="Note 2 4 4 10 2 3" xfId="16868"/>
    <cellStyle name="Note 2 4 4 10 3" xfId="16869"/>
    <cellStyle name="Note 2 4 4 10 3 2" xfId="16870"/>
    <cellStyle name="Note 2 4 4 10 3 3" xfId="16871"/>
    <cellStyle name="Note 2 4 4 10 4" xfId="16872"/>
    <cellStyle name="Note 2 4 4 10 4 2" xfId="16873"/>
    <cellStyle name="Note 2 4 4 10 4 3" xfId="16874"/>
    <cellStyle name="Note 2 4 4 10 5" xfId="16875"/>
    <cellStyle name="Note 2 4 4 10 5 2" xfId="16876"/>
    <cellStyle name="Note 2 4 4 10 5 3" xfId="16877"/>
    <cellStyle name="Note 2 4 4 10 6" xfId="16878"/>
    <cellStyle name="Note 2 4 4 10 6 2" xfId="16879"/>
    <cellStyle name="Note 2 4 4 10 6 3" xfId="16880"/>
    <cellStyle name="Note 2 4 4 10 7" xfId="16881"/>
    <cellStyle name="Note 2 4 4 10 8" xfId="16882"/>
    <cellStyle name="Note 2 4 4 11" xfId="16883"/>
    <cellStyle name="Note 2 4 4 11 2" xfId="16884"/>
    <cellStyle name="Note 2 4 4 11 2 2" xfId="16885"/>
    <cellStyle name="Note 2 4 4 11 2 3" xfId="16886"/>
    <cellStyle name="Note 2 4 4 11 3" xfId="16887"/>
    <cellStyle name="Note 2 4 4 11 3 2" xfId="16888"/>
    <cellStyle name="Note 2 4 4 11 3 3" xfId="16889"/>
    <cellStyle name="Note 2 4 4 11 4" xfId="16890"/>
    <cellStyle name="Note 2 4 4 11 4 2" xfId="16891"/>
    <cellStyle name="Note 2 4 4 11 4 3" xfId="16892"/>
    <cellStyle name="Note 2 4 4 11 5" xfId="16893"/>
    <cellStyle name="Note 2 4 4 11 5 2" xfId="16894"/>
    <cellStyle name="Note 2 4 4 11 5 3" xfId="16895"/>
    <cellStyle name="Note 2 4 4 11 6" xfId="16896"/>
    <cellStyle name="Note 2 4 4 11 6 2" xfId="16897"/>
    <cellStyle name="Note 2 4 4 11 6 3" xfId="16898"/>
    <cellStyle name="Note 2 4 4 11 7" xfId="16899"/>
    <cellStyle name="Note 2 4 4 11 8" xfId="16900"/>
    <cellStyle name="Note 2 4 4 12" xfId="16901"/>
    <cellStyle name="Note 2 4 4 12 2" xfId="16902"/>
    <cellStyle name="Note 2 4 4 12 2 2" xfId="16903"/>
    <cellStyle name="Note 2 4 4 12 2 3" xfId="16904"/>
    <cellStyle name="Note 2 4 4 12 3" xfId="16905"/>
    <cellStyle name="Note 2 4 4 12 3 2" xfId="16906"/>
    <cellStyle name="Note 2 4 4 12 3 3" xfId="16907"/>
    <cellStyle name="Note 2 4 4 12 4" xfId="16908"/>
    <cellStyle name="Note 2 4 4 12 4 2" xfId="16909"/>
    <cellStyle name="Note 2 4 4 12 4 3" xfId="16910"/>
    <cellStyle name="Note 2 4 4 12 5" xfId="16911"/>
    <cellStyle name="Note 2 4 4 12 5 2" xfId="16912"/>
    <cellStyle name="Note 2 4 4 12 5 3" xfId="16913"/>
    <cellStyle name="Note 2 4 4 12 6" xfId="16914"/>
    <cellStyle name="Note 2 4 4 12 6 2" xfId="16915"/>
    <cellStyle name="Note 2 4 4 12 6 3" xfId="16916"/>
    <cellStyle name="Note 2 4 4 12 7" xfId="16917"/>
    <cellStyle name="Note 2 4 4 12 8" xfId="16918"/>
    <cellStyle name="Note 2 4 4 13" xfId="16919"/>
    <cellStyle name="Note 2 4 4 13 2" xfId="16920"/>
    <cellStyle name="Note 2 4 4 13 2 2" xfId="16921"/>
    <cellStyle name="Note 2 4 4 13 2 3" xfId="16922"/>
    <cellStyle name="Note 2 4 4 13 3" xfId="16923"/>
    <cellStyle name="Note 2 4 4 13 3 2" xfId="16924"/>
    <cellStyle name="Note 2 4 4 13 3 3" xfId="16925"/>
    <cellStyle name="Note 2 4 4 13 4" xfId="16926"/>
    <cellStyle name="Note 2 4 4 13 4 2" xfId="16927"/>
    <cellStyle name="Note 2 4 4 13 4 3" xfId="16928"/>
    <cellStyle name="Note 2 4 4 13 5" xfId="16929"/>
    <cellStyle name="Note 2 4 4 13 5 2" xfId="16930"/>
    <cellStyle name="Note 2 4 4 13 5 3" xfId="16931"/>
    <cellStyle name="Note 2 4 4 13 6" xfId="16932"/>
    <cellStyle name="Note 2 4 4 13 6 2" xfId="16933"/>
    <cellStyle name="Note 2 4 4 13 6 3" xfId="16934"/>
    <cellStyle name="Note 2 4 4 13 7" xfId="16935"/>
    <cellStyle name="Note 2 4 4 13 8" xfId="16936"/>
    <cellStyle name="Note 2 4 4 14" xfId="16937"/>
    <cellStyle name="Note 2 4 4 14 2" xfId="16938"/>
    <cellStyle name="Note 2 4 4 14 2 2" xfId="16939"/>
    <cellStyle name="Note 2 4 4 14 2 3" xfId="16940"/>
    <cellStyle name="Note 2 4 4 14 3" xfId="16941"/>
    <cellStyle name="Note 2 4 4 14 3 2" xfId="16942"/>
    <cellStyle name="Note 2 4 4 14 3 3" xfId="16943"/>
    <cellStyle name="Note 2 4 4 14 4" xfId="16944"/>
    <cellStyle name="Note 2 4 4 14 4 2" xfId="16945"/>
    <cellStyle name="Note 2 4 4 14 4 3" xfId="16946"/>
    <cellStyle name="Note 2 4 4 14 5" xfId="16947"/>
    <cellStyle name="Note 2 4 4 14 5 2" xfId="16948"/>
    <cellStyle name="Note 2 4 4 14 5 3" xfId="16949"/>
    <cellStyle name="Note 2 4 4 14 6" xfId="16950"/>
    <cellStyle name="Note 2 4 4 14 6 2" xfId="16951"/>
    <cellStyle name="Note 2 4 4 14 6 3" xfId="16952"/>
    <cellStyle name="Note 2 4 4 14 7" xfId="16953"/>
    <cellStyle name="Note 2 4 4 14 8" xfId="16954"/>
    <cellStyle name="Note 2 4 4 15" xfId="16955"/>
    <cellStyle name="Note 2 4 4 15 2" xfId="16956"/>
    <cellStyle name="Note 2 4 4 15 2 2" xfId="16957"/>
    <cellStyle name="Note 2 4 4 15 2 3" xfId="16958"/>
    <cellStyle name="Note 2 4 4 15 3" xfId="16959"/>
    <cellStyle name="Note 2 4 4 15 3 2" xfId="16960"/>
    <cellStyle name="Note 2 4 4 15 3 3" xfId="16961"/>
    <cellStyle name="Note 2 4 4 15 4" xfId="16962"/>
    <cellStyle name="Note 2 4 4 15 4 2" xfId="16963"/>
    <cellStyle name="Note 2 4 4 15 4 3" xfId="16964"/>
    <cellStyle name="Note 2 4 4 15 5" xfId="16965"/>
    <cellStyle name="Note 2 4 4 15 5 2" xfId="16966"/>
    <cellStyle name="Note 2 4 4 15 5 3" xfId="16967"/>
    <cellStyle name="Note 2 4 4 15 6" xfId="16968"/>
    <cellStyle name="Note 2 4 4 15 6 2" xfId="16969"/>
    <cellStyle name="Note 2 4 4 15 6 3" xfId="16970"/>
    <cellStyle name="Note 2 4 4 15 7" xfId="16971"/>
    <cellStyle name="Note 2 4 4 15 8" xfId="16972"/>
    <cellStyle name="Note 2 4 4 16" xfId="16973"/>
    <cellStyle name="Note 2 4 4 2" xfId="16974"/>
    <cellStyle name="Note 2 4 4 2 2" xfId="16975"/>
    <cellStyle name="Note 2 4 4 2 2 2" xfId="16976"/>
    <cellStyle name="Note 2 4 4 2 2 3" xfId="16977"/>
    <cellStyle name="Note 2 4 4 2 3" xfId="16978"/>
    <cellStyle name="Note 2 4 4 2 3 2" xfId="16979"/>
    <cellStyle name="Note 2 4 4 2 3 3" xfId="16980"/>
    <cellStyle name="Note 2 4 4 2 4" xfId="16981"/>
    <cellStyle name="Note 2 4 4 2 4 2" xfId="16982"/>
    <cellStyle name="Note 2 4 4 2 4 3" xfId="16983"/>
    <cellStyle name="Note 2 4 4 2 5" xfId="16984"/>
    <cellStyle name="Note 2 4 4 2 5 2" xfId="16985"/>
    <cellStyle name="Note 2 4 4 2 5 3" xfId="16986"/>
    <cellStyle name="Note 2 4 4 2 6" xfId="16987"/>
    <cellStyle name="Note 2 4 4 2 6 2" xfId="16988"/>
    <cellStyle name="Note 2 4 4 2 6 3" xfId="16989"/>
    <cellStyle name="Note 2 4 4 2 7" xfId="16990"/>
    <cellStyle name="Note 2 4 4 2 8" xfId="16991"/>
    <cellStyle name="Note 2 4 4 2 9" xfId="16992"/>
    <cellStyle name="Note 2 4 4 3" xfId="16993"/>
    <cellStyle name="Note 2 4 4 3 2" xfId="16994"/>
    <cellStyle name="Note 2 4 4 3 2 2" xfId="16995"/>
    <cellStyle name="Note 2 4 4 3 2 3" xfId="16996"/>
    <cellStyle name="Note 2 4 4 3 3" xfId="16997"/>
    <cellStyle name="Note 2 4 4 3 3 2" xfId="16998"/>
    <cellStyle name="Note 2 4 4 3 3 3" xfId="16999"/>
    <cellStyle name="Note 2 4 4 3 4" xfId="17000"/>
    <cellStyle name="Note 2 4 4 3 4 2" xfId="17001"/>
    <cellStyle name="Note 2 4 4 3 4 3" xfId="17002"/>
    <cellStyle name="Note 2 4 4 3 5" xfId="17003"/>
    <cellStyle name="Note 2 4 4 3 5 2" xfId="17004"/>
    <cellStyle name="Note 2 4 4 3 5 3" xfId="17005"/>
    <cellStyle name="Note 2 4 4 3 6" xfId="17006"/>
    <cellStyle name="Note 2 4 4 3 6 2" xfId="17007"/>
    <cellStyle name="Note 2 4 4 3 6 3" xfId="17008"/>
    <cellStyle name="Note 2 4 4 3 7" xfId="17009"/>
    <cellStyle name="Note 2 4 4 3 8" xfId="17010"/>
    <cellStyle name="Note 2 4 4 3 9" xfId="17011"/>
    <cellStyle name="Note 2 4 4 4" xfId="17012"/>
    <cellStyle name="Note 2 4 4 4 2" xfId="17013"/>
    <cellStyle name="Note 2 4 4 4 2 2" xfId="17014"/>
    <cellStyle name="Note 2 4 4 4 2 3" xfId="17015"/>
    <cellStyle name="Note 2 4 4 4 3" xfId="17016"/>
    <cellStyle name="Note 2 4 4 4 3 2" xfId="17017"/>
    <cellStyle name="Note 2 4 4 4 3 3" xfId="17018"/>
    <cellStyle name="Note 2 4 4 4 4" xfId="17019"/>
    <cellStyle name="Note 2 4 4 4 4 2" xfId="17020"/>
    <cellStyle name="Note 2 4 4 4 4 3" xfId="17021"/>
    <cellStyle name="Note 2 4 4 4 5" xfId="17022"/>
    <cellStyle name="Note 2 4 4 4 5 2" xfId="17023"/>
    <cellStyle name="Note 2 4 4 4 5 3" xfId="17024"/>
    <cellStyle name="Note 2 4 4 4 6" xfId="17025"/>
    <cellStyle name="Note 2 4 4 4 6 2" xfId="17026"/>
    <cellStyle name="Note 2 4 4 4 6 3" xfId="17027"/>
    <cellStyle name="Note 2 4 4 4 7" xfId="17028"/>
    <cellStyle name="Note 2 4 4 4 8" xfId="17029"/>
    <cellStyle name="Note 2 4 4 4 9" xfId="17030"/>
    <cellStyle name="Note 2 4 4 5" xfId="17031"/>
    <cellStyle name="Note 2 4 4 5 2" xfId="17032"/>
    <cellStyle name="Note 2 4 4 5 2 2" xfId="17033"/>
    <cellStyle name="Note 2 4 4 5 2 3" xfId="17034"/>
    <cellStyle name="Note 2 4 4 5 3" xfId="17035"/>
    <cellStyle name="Note 2 4 4 5 3 2" xfId="17036"/>
    <cellStyle name="Note 2 4 4 5 3 3" xfId="17037"/>
    <cellStyle name="Note 2 4 4 5 4" xfId="17038"/>
    <cellStyle name="Note 2 4 4 5 4 2" xfId="17039"/>
    <cellStyle name="Note 2 4 4 5 4 3" xfId="17040"/>
    <cellStyle name="Note 2 4 4 5 5" xfId="17041"/>
    <cellStyle name="Note 2 4 4 5 5 2" xfId="17042"/>
    <cellStyle name="Note 2 4 4 5 5 3" xfId="17043"/>
    <cellStyle name="Note 2 4 4 5 6" xfId="17044"/>
    <cellStyle name="Note 2 4 4 5 6 2" xfId="17045"/>
    <cellStyle name="Note 2 4 4 5 6 3" xfId="17046"/>
    <cellStyle name="Note 2 4 4 5 7" xfId="17047"/>
    <cellStyle name="Note 2 4 4 5 8" xfId="17048"/>
    <cellStyle name="Note 2 4 4 5 9" xfId="17049"/>
    <cellStyle name="Note 2 4 4 6" xfId="17050"/>
    <cellStyle name="Note 2 4 4 6 2" xfId="17051"/>
    <cellStyle name="Note 2 4 4 6 2 2" xfId="17052"/>
    <cellStyle name="Note 2 4 4 6 2 3" xfId="17053"/>
    <cellStyle name="Note 2 4 4 6 3" xfId="17054"/>
    <cellStyle name="Note 2 4 4 6 3 2" xfId="17055"/>
    <cellStyle name="Note 2 4 4 6 3 3" xfId="17056"/>
    <cellStyle name="Note 2 4 4 6 4" xfId="17057"/>
    <cellStyle name="Note 2 4 4 6 4 2" xfId="17058"/>
    <cellStyle name="Note 2 4 4 6 4 3" xfId="17059"/>
    <cellStyle name="Note 2 4 4 6 5" xfId="17060"/>
    <cellStyle name="Note 2 4 4 6 5 2" xfId="17061"/>
    <cellStyle name="Note 2 4 4 6 5 3" xfId="17062"/>
    <cellStyle name="Note 2 4 4 6 6" xfId="17063"/>
    <cellStyle name="Note 2 4 4 6 6 2" xfId="17064"/>
    <cellStyle name="Note 2 4 4 6 6 3" xfId="17065"/>
    <cellStyle name="Note 2 4 4 6 7" xfId="17066"/>
    <cellStyle name="Note 2 4 4 6 8" xfId="17067"/>
    <cellStyle name="Note 2 4 4 6 9" xfId="17068"/>
    <cellStyle name="Note 2 4 4 7" xfId="17069"/>
    <cellStyle name="Note 2 4 4 7 2" xfId="17070"/>
    <cellStyle name="Note 2 4 4 7 2 2" xfId="17071"/>
    <cellStyle name="Note 2 4 4 7 2 3" xfId="17072"/>
    <cellStyle name="Note 2 4 4 7 3" xfId="17073"/>
    <cellStyle name="Note 2 4 4 7 3 2" xfId="17074"/>
    <cellStyle name="Note 2 4 4 7 3 3" xfId="17075"/>
    <cellStyle name="Note 2 4 4 7 4" xfId="17076"/>
    <cellStyle name="Note 2 4 4 7 4 2" xfId="17077"/>
    <cellStyle name="Note 2 4 4 7 4 3" xfId="17078"/>
    <cellStyle name="Note 2 4 4 7 5" xfId="17079"/>
    <cellStyle name="Note 2 4 4 7 5 2" xfId="17080"/>
    <cellStyle name="Note 2 4 4 7 5 3" xfId="17081"/>
    <cellStyle name="Note 2 4 4 7 6" xfId="17082"/>
    <cellStyle name="Note 2 4 4 7 6 2" xfId="17083"/>
    <cellStyle name="Note 2 4 4 7 6 3" xfId="17084"/>
    <cellStyle name="Note 2 4 4 7 7" xfId="17085"/>
    <cellStyle name="Note 2 4 4 7 8" xfId="17086"/>
    <cellStyle name="Note 2 4 4 7 9" xfId="17087"/>
    <cellStyle name="Note 2 4 4 8" xfId="17088"/>
    <cellStyle name="Note 2 4 4 8 2" xfId="17089"/>
    <cellStyle name="Note 2 4 4 8 2 2" xfId="17090"/>
    <cellStyle name="Note 2 4 4 8 2 3" xfId="17091"/>
    <cellStyle name="Note 2 4 4 8 3" xfId="17092"/>
    <cellStyle name="Note 2 4 4 8 3 2" xfId="17093"/>
    <cellStyle name="Note 2 4 4 8 3 3" xfId="17094"/>
    <cellStyle name="Note 2 4 4 8 4" xfId="17095"/>
    <cellStyle name="Note 2 4 4 8 4 2" xfId="17096"/>
    <cellStyle name="Note 2 4 4 8 4 3" xfId="17097"/>
    <cellStyle name="Note 2 4 4 8 5" xfId="17098"/>
    <cellStyle name="Note 2 4 4 8 5 2" xfId="17099"/>
    <cellStyle name="Note 2 4 4 8 5 3" xfId="17100"/>
    <cellStyle name="Note 2 4 4 8 6" xfId="17101"/>
    <cellStyle name="Note 2 4 4 8 6 2" xfId="17102"/>
    <cellStyle name="Note 2 4 4 8 6 3" xfId="17103"/>
    <cellStyle name="Note 2 4 4 8 7" xfId="17104"/>
    <cellStyle name="Note 2 4 4 8 8" xfId="17105"/>
    <cellStyle name="Note 2 4 4 8 9" xfId="17106"/>
    <cellStyle name="Note 2 4 4 9" xfId="17107"/>
    <cellStyle name="Note 2 4 4 9 2" xfId="17108"/>
    <cellStyle name="Note 2 4 4 9 2 2" xfId="17109"/>
    <cellStyle name="Note 2 4 4 9 2 3" xfId="17110"/>
    <cellStyle name="Note 2 4 4 9 3" xfId="17111"/>
    <cellStyle name="Note 2 4 4 9 3 2" xfId="17112"/>
    <cellStyle name="Note 2 4 4 9 3 3" xfId="17113"/>
    <cellStyle name="Note 2 4 4 9 4" xfId="17114"/>
    <cellStyle name="Note 2 4 4 9 4 2" xfId="17115"/>
    <cellStyle name="Note 2 4 4 9 4 3" xfId="17116"/>
    <cellStyle name="Note 2 4 4 9 5" xfId="17117"/>
    <cellStyle name="Note 2 4 4 9 5 2" xfId="17118"/>
    <cellStyle name="Note 2 4 4 9 5 3" xfId="17119"/>
    <cellStyle name="Note 2 4 4 9 6" xfId="17120"/>
    <cellStyle name="Note 2 4 4 9 6 2" xfId="17121"/>
    <cellStyle name="Note 2 4 4 9 6 3" xfId="17122"/>
    <cellStyle name="Note 2 4 4 9 7" xfId="17123"/>
    <cellStyle name="Note 2 4 4 9 8" xfId="17124"/>
    <cellStyle name="Note 2 4 5" xfId="17125"/>
    <cellStyle name="Note 2 4 5 10" xfId="17126"/>
    <cellStyle name="Note 2 4 5 11" xfId="17127"/>
    <cellStyle name="Note 2 4 5 2" xfId="17128"/>
    <cellStyle name="Note 2 4 5 2 2" xfId="17129"/>
    <cellStyle name="Note 2 4 5 2 3" xfId="17130"/>
    <cellStyle name="Note 2 4 5 2 4" xfId="17131"/>
    <cellStyle name="Note 2 4 5 3" xfId="17132"/>
    <cellStyle name="Note 2 4 5 3 2" xfId="17133"/>
    <cellStyle name="Note 2 4 5 3 3" xfId="17134"/>
    <cellStyle name="Note 2 4 5 3 4" xfId="17135"/>
    <cellStyle name="Note 2 4 5 4" xfId="17136"/>
    <cellStyle name="Note 2 4 5 4 2" xfId="17137"/>
    <cellStyle name="Note 2 4 5 4 3" xfId="17138"/>
    <cellStyle name="Note 2 4 5 4 4" xfId="17139"/>
    <cellStyle name="Note 2 4 5 5" xfId="17140"/>
    <cellStyle name="Note 2 4 5 5 2" xfId="17141"/>
    <cellStyle name="Note 2 4 5 5 3" xfId="17142"/>
    <cellStyle name="Note 2 4 5 5 4" xfId="17143"/>
    <cellStyle name="Note 2 4 5 6" xfId="17144"/>
    <cellStyle name="Note 2 4 5 6 2" xfId="17145"/>
    <cellStyle name="Note 2 4 5 6 3" xfId="17146"/>
    <cellStyle name="Note 2 4 5 6 4" xfId="17147"/>
    <cellStyle name="Note 2 4 5 7" xfId="17148"/>
    <cellStyle name="Note 2 4 5 8" xfId="17149"/>
    <cellStyle name="Note 2 4 5 9" xfId="17150"/>
    <cellStyle name="Note 2 4 6" xfId="17151"/>
    <cellStyle name="Note 2 4 6 10" xfId="17152"/>
    <cellStyle name="Note 2 4 6 2" xfId="17153"/>
    <cellStyle name="Note 2 4 6 2 2" xfId="17154"/>
    <cellStyle name="Note 2 4 6 2 3" xfId="17155"/>
    <cellStyle name="Note 2 4 6 2 4" xfId="17156"/>
    <cellStyle name="Note 2 4 6 3" xfId="17157"/>
    <cellStyle name="Note 2 4 6 3 2" xfId="17158"/>
    <cellStyle name="Note 2 4 6 3 3" xfId="17159"/>
    <cellStyle name="Note 2 4 6 3 4" xfId="17160"/>
    <cellStyle name="Note 2 4 6 4" xfId="17161"/>
    <cellStyle name="Note 2 4 6 4 2" xfId="17162"/>
    <cellStyle name="Note 2 4 6 4 3" xfId="17163"/>
    <cellStyle name="Note 2 4 6 4 4" xfId="17164"/>
    <cellStyle name="Note 2 4 6 5" xfId="17165"/>
    <cellStyle name="Note 2 4 6 5 2" xfId="17166"/>
    <cellStyle name="Note 2 4 6 5 3" xfId="17167"/>
    <cellStyle name="Note 2 4 6 5 4" xfId="17168"/>
    <cellStyle name="Note 2 4 6 6" xfId="17169"/>
    <cellStyle name="Note 2 4 6 6 2" xfId="17170"/>
    <cellStyle name="Note 2 4 6 6 3" xfId="17171"/>
    <cellStyle name="Note 2 4 6 6 4" xfId="17172"/>
    <cellStyle name="Note 2 4 6 7" xfId="17173"/>
    <cellStyle name="Note 2 4 6 8" xfId="17174"/>
    <cellStyle name="Note 2 4 6 9" xfId="17175"/>
    <cellStyle name="Note 2 4 7" xfId="17176"/>
    <cellStyle name="Note 2 4 7 2" xfId="17177"/>
    <cellStyle name="Note 2 4 7 2 2" xfId="17178"/>
    <cellStyle name="Note 2 4 7 2 3" xfId="17179"/>
    <cellStyle name="Note 2 4 7 3" xfId="17180"/>
    <cellStyle name="Note 2 4 7 3 2" xfId="17181"/>
    <cellStyle name="Note 2 4 7 3 3" xfId="17182"/>
    <cellStyle name="Note 2 4 7 4" xfId="17183"/>
    <cellStyle name="Note 2 4 7 4 2" xfId="17184"/>
    <cellStyle name="Note 2 4 7 4 3" xfId="17185"/>
    <cellStyle name="Note 2 4 7 5" xfId="17186"/>
    <cellStyle name="Note 2 4 7 5 2" xfId="17187"/>
    <cellStyle name="Note 2 4 7 5 3" xfId="17188"/>
    <cellStyle name="Note 2 4 7 6" xfId="17189"/>
    <cellStyle name="Note 2 4 7 6 2" xfId="17190"/>
    <cellStyle name="Note 2 4 7 6 3" xfId="17191"/>
    <cellStyle name="Note 2 4 7 7" xfId="17192"/>
    <cellStyle name="Note 2 4 7 8" xfId="17193"/>
    <cellStyle name="Note 2 4 7 9" xfId="17194"/>
    <cellStyle name="Note 2 4 8" xfId="17195"/>
    <cellStyle name="Note 2 4 8 2" xfId="17196"/>
    <cellStyle name="Note 2 4 8 2 2" xfId="17197"/>
    <cellStyle name="Note 2 4 8 2 3" xfId="17198"/>
    <cellStyle name="Note 2 4 8 3" xfId="17199"/>
    <cellStyle name="Note 2 4 8 3 2" xfId="17200"/>
    <cellStyle name="Note 2 4 8 3 3" xfId="17201"/>
    <cellStyle name="Note 2 4 8 4" xfId="17202"/>
    <cellStyle name="Note 2 4 8 4 2" xfId="17203"/>
    <cellStyle name="Note 2 4 8 4 3" xfId="17204"/>
    <cellStyle name="Note 2 4 8 5" xfId="17205"/>
    <cellStyle name="Note 2 4 8 5 2" xfId="17206"/>
    <cellStyle name="Note 2 4 8 5 3" xfId="17207"/>
    <cellStyle name="Note 2 4 8 6" xfId="17208"/>
    <cellStyle name="Note 2 4 8 6 2" xfId="17209"/>
    <cellStyle name="Note 2 4 8 6 3" xfId="17210"/>
    <cellStyle name="Note 2 4 8 7" xfId="17211"/>
    <cellStyle name="Note 2 4 8 8" xfId="17212"/>
    <cellStyle name="Note 2 4 8 9" xfId="17213"/>
    <cellStyle name="Note 2 4 9" xfId="17214"/>
    <cellStyle name="Note 2 4 9 2" xfId="17215"/>
    <cellStyle name="Note 2 4 9 2 2" xfId="17216"/>
    <cellStyle name="Note 2 4 9 2 3" xfId="17217"/>
    <cellStyle name="Note 2 4 9 3" xfId="17218"/>
    <cellStyle name="Note 2 4 9 3 2" xfId="17219"/>
    <cellStyle name="Note 2 4 9 3 3" xfId="17220"/>
    <cellStyle name="Note 2 4 9 4" xfId="17221"/>
    <cellStyle name="Note 2 4 9 4 2" xfId="17222"/>
    <cellStyle name="Note 2 4 9 4 3" xfId="17223"/>
    <cellStyle name="Note 2 4 9 5" xfId="17224"/>
    <cellStyle name="Note 2 4 9 5 2" xfId="17225"/>
    <cellStyle name="Note 2 4 9 5 3" xfId="17226"/>
    <cellStyle name="Note 2 4 9 6" xfId="17227"/>
    <cellStyle name="Note 2 4 9 6 2" xfId="17228"/>
    <cellStyle name="Note 2 4 9 6 3" xfId="17229"/>
    <cellStyle name="Note 2 4 9 7" xfId="17230"/>
    <cellStyle name="Note 2 4 9 8" xfId="17231"/>
    <cellStyle name="Note 2 4 9 9" xfId="17232"/>
    <cellStyle name="Note 2 5" xfId="17233"/>
    <cellStyle name="Note 2 5 10" xfId="17234"/>
    <cellStyle name="Note 2 5 10 2" xfId="17235"/>
    <cellStyle name="Note 2 5 10 2 2" xfId="17236"/>
    <cellStyle name="Note 2 5 10 2 3" xfId="17237"/>
    <cellStyle name="Note 2 5 10 3" xfId="17238"/>
    <cellStyle name="Note 2 5 10 3 2" xfId="17239"/>
    <cellStyle name="Note 2 5 10 3 3" xfId="17240"/>
    <cellStyle name="Note 2 5 10 4" xfId="17241"/>
    <cellStyle name="Note 2 5 10 4 2" xfId="17242"/>
    <cellStyle name="Note 2 5 10 4 3" xfId="17243"/>
    <cellStyle name="Note 2 5 10 5" xfId="17244"/>
    <cellStyle name="Note 2 5 10 5 2" xfId="17245"/>
    <cellStyle name="Note 2 5 10 5 3" xfId="17246"/>
    <cellStyle name="Note 2 5 10 6" xfId="17247"/>
    <cellStyle name="Note 2 5 10 6 2" xfId="17248"/>
    <cellStyle name="Note 2 5 10 6 3" xfId="17249"/>
    <cellStyle name="Note 2 5 10 7" xfId="17250"/>
    <cellStyle name="Note 2 5 10 8" xfId="17251"/>
    <cellStyle name="Note 2 5 10 9" xfId="17252"/>
    <cellStyle name="Note 2 5 11" xfId="17253"/>
    <cellStyle name="Note 2 5 11 2" xfId="17254"/>
    <cellStyle name="Note 2 5 11 2 2" xfId="17255"/>
    <cellStyle name="Note 2 5 11 2 3" xfId="17256"/>
    <cellStyle name="Note 2 5 11 3" xfId="17257"/>
    <cellStyle name="Note 2 5 11 3 2" xfId="17258"/>
    <cellStyle name="Note 2 5 11 3 3" xfId="17259"/>
    <cellStyle name="Note 2 5 11 4" xfId="17260"/>
    <cellStyle name="Note 2 5 11 4 2" xfId="17261"/>
    <cellStyle name="Note 2 5 11 4 3" xfId="17262"/>
    <cellStyle name="Note 2 5 11 5" xfId="17263"/>
    <cellStyle name="Note 2 5 11 5 2" xfId="17264"/>
    <cellStyle name="Note 2 5 11 5 3" xfId="17265"/>
    <cellStyle name="Note 2 5 11 6" xfId="17266"/>
    <cellStyle name="Note 2 5 11 6 2" xfId="17267"/>
    <cellStyle name="Note 2 5 11 6 3" xfId="17268"/>
    <cellStyle name="Note 2 5 11 7" xfId="17269"/>
    <cellStyle name="Note 2 5 11 8" xfId="17270"/>
    <cellStyle name="Note 2 5 11 9" xfId="17271"/>
    <cellStyle name="Note 2 5 12" xfId="17272"/>
    <cellStyle name="Note 2 5 12 2" xfId="17273"/>
    <cellStyle name="Note 2 5 12 2 2" xfId="17274"/>
    <cellStyle name="Note 2 5 12 2 3" xfId="17275"/>
    <cellStyle name="Note 2 5 12 3" xfId="17276"/>
    <cellStyle name="Note 2 5 12 3 2" xfId="17277"/>
    <cellStyle name="Note 2 5 12 3 3" xfId="17278"/>
    <cellStyle name="Note 2 5 12 4" xfId="17279"/>
    <cellStyle name="Note 2 5 12 4 2" xfId="17280"/>
    <cellStyle name="Note 2 5 12 4 3" xfId="17281"/>
    <cellStyle name="Note 2 5 12 5" xfId="17282"/>
    <cellStyle name="Note 2 5 12 5 2" xfId="17283"/>
    <cellStyle name="Note 2 5 12 5 3" xfId="17284"/>
    <cellStyle name="Note 2 5 12 6" xfId="17285"/>
    <cellStyle name="Note 2 5 12 6 2" xfId="17286"/>
    <cellStyle name="Note 2 5 12 6 3" xfId="17287"/>
    <cellStyle name="Note 2 5 12 7" xfId="17288"/>
    <cellStyle name="Note 2 5 12 8" xfId="17289"/>
    <cellStyle name="Note 2 5 12 9" xfId="17290"/>
    <cellStyle name="Note 2 5 13" xfId="17291"/>
    <cellStyle name="Note 2 5 13 2" xfId="17292"/>
    <cellStyle name="Note 2 5 13 2 2" xfId="17293"/>
    <cellStyle name="Note 2 5 13 2 3" xfId="17294"/>
    <cellStyle name="Note 2 5 13 3" xfId="17295"/>
    <cellStyle name="Note 2 5 13 3 2" xfId="17296"/>
    <cellStyle name="Note 2 5 13 3 3" xfId="17297"/>
    <cellStyle name="Note 2 5 13 4" xfId="17298"/>
    <cellStyle name="Note 2 5 13 4 2" xfId="17299"/>
    <cellStyle name="Note 2 5 13 4 3" xfId="17300"/>
    <cellStyle name="Note 2 5 13 5" xfId="17301"/>
    <cellStyle name="Note 2 5 13 5 2" xfId="17302"/>
    <cellStyle name="Note 2 5 13 5 3" xfId="17303"/>
    <cellStyle name="Note 2 5 13 6" xfId="17304"/>
    <cellStyle name="Note 2 5 13 6 2" xfId="17305"/>
    <cellStyle name="Note 2 5 13 6 3" xfId="17306"/>
    <cellStyle name="Note 2 5 13 7" xfId="17307"/>
    <cellStyle name="Note 2 5 13 8" xfId="17308"/>
    <cellStyle name="Note 2 5 13 9" xfId="17309"/>
    <cellStyle name="Note 2 5 14" xfId="17310"/>
    <cellStyle name="Note 2 5 14 2" xfId="17311"/>
    <cellStyle name="Note 2 5 14 2 2" xfId="17312"/>
    <cellStyle name="Note 2 5 14 2 3" xfId="17313"/>
    <cellStyle name="Note 2 5 14 3" xfId="17314"/>
    <cellStyle name="Note 2 5 14 3 2" xfId="17315"/>
    <cellStyle name="Note 2 5 14 3 3" xfId="17316"/>
    <cellStyle name="Note 2 5 14 4" xfId="17317"/>
    <cellStyle name="Note 2 5 14 4 2" xfId="17318"/>
    <cellStyle name="Note 2 5 14 4 3" xfId="17319"/>
    <cellStyle name="Note 2 5 14 5" xfId="17320"/>
    <cellStyle name="Note 2 5 14 5 2" xfId="17321"/>
    <cellStyle name="Note 2 5 14 5 3" xfId="17322"/>
    <cellStyle name="Note 2 5 14 6" xfId="17323"/>
    <cellStyle name="Note 2 5 14 6 2" xfId="17324"/>
    <cellStyle name="Note 2 5 14 6 3" xfId="17325"/>
    <cellStyle name="Note 2 5 14 7" xfId="17326"/>
    <cellStyle name="Note 2 5 14 8" xfId="17327"/>
    <cellStyle name="Note 2 5 14 9" xfId="17328"/>
    <cellStyle name="Note 2 5 15" xfId="17329"/>
    <cellStyle name="Note 2 5 16" xfId="17330"/>
    <cellStyle name="Note 2 5 17" xfId="17331"/>
    <cellStyle name="Note 2 5 18" xfId="17332"/>
    <cellStyle name="Note 2 5 19" xfId="17333"/>
    <cellStyle name="Note 2 5 2" xfId="17334"/>
    <cellStyle name="Note 2 5 2 10" xfId="17335"/>
    <cellStyle name="Note 2 5 2 10 2" xfId="17336"/>
    <cellStyle name="Note 2 5 2 10 2 2" xfId="17337"/>
    <cellStyle name="Note 2 5 2 10 2 3" xfId="17338"/>
    <cellStyle name="Note 2 5 2 10 3" xfId="17339"/>
    <cellStyle name="Note 2 5 2 10 3 2" xfId="17340"/>
    <cellStyle name="Note 2 5 2 10 3 3" xfId="17341"/>
    <cellStyle name="Note 2 5 2 10 4" xfId="17342"/>
    <cellStyle name="Note 2 5 2 10 4 2" xfId="17343"/>
    <cellStyle name="Note 2 5 2 10 4 3" xfId="17344"/>
    <cellStyle name="Note 2 5 2 10 5" xfId="17345"/>
    <cellStyle name="Note 2 5 2 10 5 2" xfId="17346"/>
    <cellStyle name="Note 2 5 2 10 5 3" xfId="17347"/>
    <cellStyle name="Note 2 5 2 10 6" xfId="17348"/>
    <cellStyle name="Note 2 5 2 10 6 2" xfId="17349"/>
    <cellStyle name="Note 2 5 2 10 6 3" xfId="17350"/>
    <cellStyle name="Note 2 5 2 10 7" xfId="17351"/>
    <cellStyle name="Note 2 5 2 10 8" xfId="17352"/>
    <cellStyle name="Note 2 5 2 10 9" xfId="17353"/>
    <cellStyle name="Note 2 5 2 11" xfId="17354"/>
    <cellStyle name="Note 2 5 2 11 2" xfId="17355"/>
    <cellStyle name="Note 2 5 2 11 2 2" xfId="17356"/>
    <cellStyle name="Note 2 5 2 11 2 3" xfId="17357"/>
    <cellStyle name="Note 2 5 2 11 3" xfId="17358"/>
    <cellStyle name="Note 2 5 2 11 3 2" xfId="17359"/>
    <cellStyle name="Note 2 5 2 11 3 3" xfId="17360"/>
    <cellStyle name="Note 2 5 2 11 4" xfId="17361"/>
    <cellStyle name="Note 2 5 2 11 4 2" xfId="17362"/>
    <cellStyle name="Note 2 5 2 11 4 3" xfId="17363"/>
    <cellStyle name="Note 2 5 2 11 5" xfId="17364"/>
    <cellStyle name="Note 2 5 2 11 5 2" xfId="17365"/>
    <cellStyle name="Note 2 5 2 11 5 3" xfId="17366"/>
    <cellStyle name="Note 2 5 2 11 6" xfId="17367"/>
    <cellStyle name="Note 2 5 2 11 6 2" xfId="17368"/>
    <cellStyle name="Note 2 5 2 11 6 3" xfId="17369"/>
    <cellStyle name="Note 2 5 2 11 7" xfId="17370"/>
    <cellStyle name="Note 2 5 2 11 8" xfId="17371"/>
    <cellStyle name="Note 2 5 2 11 9" xfId="17372"/>
    <cellStyle name="Note 2 5 2 12" xfId="17373"/>
    <cellStyle name="Note 2 5 2 12 2" xfId="17374"/>
    <cellStyle name="Note 2 5 2 12 2 2" xfId="17375"/>
    <cellStyle name="Note 2 5 2 12 2 3" xfId="17376"/>
    <cellStyle name="Note 2 5 2 12 3" xfId="17377"/>
    <cellStyle name="Note 2 5 2 12 3 2" xfId="17378"/>
    <cellStyle name="Note 2 5 2 12 3 3" xfId="17379"/>
    <cellStyle name="Note 2 5 2 12 4" xfId="17380"/>
    <cellStyle name="Note 2 5 2 12 4 2" xfId="17381"/>
    <cellStyle name="Note 2 5 2 12 4 3" xfId="17382"/>
    <cellStyle name="Note 2 5 2 12 5" xfId="17383"/>
    <cellStyle name="Note 2 5 2 12 5 2" xfId="17384"/>
    <cellStyle name="Note 2 5 2 12 5 3" xfId="17385"/>
    <cellStyle name="Note 2 5 2 12 6" xfId="17386"/>
    <cellStyle name="Note 2 5 2 12 6 2" xfId="17387"/>
    <cellStyle name="Note 2 5 2 12 6 3" xfId="17388"/>
    <cellStyle name="Note 2 5 2 12 7" xfId="17389"/>
    <cellStyle name="Note 2 5 2 12 8" xfId="17390"/>
    <cellStyle name="Note 2 5 2 12 9" xfId="17391"/>
    <cellStyle name="Note 2 5 2 13" xfId="17392"/>
    <cellStyle name="Note 2 5 2 13 2" xfId="17393"/>
    <cellStyle name="Note 2 5 2 13 2 2" xfId="17394"/>
    <cellStyle name="Note 2 5 2 13 2 3" xfId="17395"/>
    <cellStyle name="Note 2 5 2 13 3" xfId="17396"/>
    <cellStyle name="Note 2 5 2 13 3 2" xfId="17397"/>
    <cellStyle name="Note 2 5 2 13 3 3" xfId="17398"/>
    <cellStyle name="Note 2 5 2 13 4" xfId="17399"/>
    <cellStyle name="Note 2 5 2 13 4 2" xfId="17400"/>
    <cellStyle name="Note 2 5 2 13 4 3" xfId="17401"/>
    <cellStyle name="Note 2 5 2 13 5" xfId="17402"/>
    <cellStyle name="Note 2 5 2 13 5 2" xfId="17403"/>
    <cellStyle name="Note 2 5 2 13 5 3" xfId="17404"/>
    <cellStyle name="Note 2 5 2 13 6" xfId="17405"/>
    <cellStyle name="Note 2 5 2 13 6 2" xfId="17406"/>
    <cellStyle name="Note 2 5 2 13 6 3" xfId="17407"/>
    <cellStyle name="Note 2 5 2 13 7" xfId="17408"/>
    <cellStyle name="Note 2 5 2 13 8" xfId="17409"/>
    <cellStyle name="Note 2 5 2 13 9" xfId="17410"/>
    <cellStyle name="Note 2 5 2 14" xfId="17411"/>
    <cellStyle name="Note 2 5 2 15" xfId="17412"/>
    <cellStyle name="Note 2 5 2 16" xfId="17413"/>
    <cellStyle name="Note 2 5 2 17" xfId="17414"/>
    <cellStyle name="Note 2 5 2 18" xfId="17415"/>
    <cellStyle name="Note 2 5 2 19" xfId="17416"/>
    <cellStyle name="Note 2 5 2 2" xfId="17417"/>
    <cellStyle name="Note 2 5 2 2 10" xfId="17418"/>
    <cellStyle name="Note 2 5 2 2 10 2" xfId="17419"/>
    <cellStyle name="Note 2 5 2 2 10 2 2" xfId="17420"/>
    <cellStyle name="Note 2 5 2 2 10 2 3" xfId="17421"/>
    <cellStyle name="Note 2 5 2 2 10 3" xfId="17422"/>
    <cellStyle name="Note 2 5 2 2 10 3 2" xfId="17423"/>
    <cellStyle name="Note 2 5 2 2 10 3 3" xfId="17424"/>
    <cellStyle name="Note 2 5 2 2 10 4" xfId="17425"/>
    <cellStyle name="Note 2 5 2 2 10 4 2" xfId="17426"/>
    <cellStyle name="Note 2 5 2 2 10 4 3" xfId="17427"/>
    <cellStyle name="Note 2 5 2 2 10 5" xfId="17428"/>
    <cellStyle name="Note 2 5 2 2 10 5 2" xfId="17429"/>
    <cellStyle name="Note 2 5 2 2 10 5 3" xfId="17430"/>
    <cellStyle name="Note 2 5 2 2 10 6" xfId="17431"/>
    <cellStyle name="Note 2 5 2 2 10 6 2" xfId="17432"/>
    <cellStyle name="Note 2 5 2 2 10 6 3" xfId="17433"/>
    <cellStyle name="Note 2 5 2 2 10 7" xfId="17434"/>
    <cellStyle name="Note 2 5 2 2 10 8" xfId="17435"/>
    <cellStyle name="Note 2 5 2 2 11" xfId="17436"/>
    <cellStyle name="Note 2 5 2 2 11 2" xfId="17437"/>
    <cellStyle name="Note 2 5 2 2 11 2 2" xfId="17438"/>
    <cellStyle name="Note 2 5 2 2 11 2 3" xfId="17439"/>
    <cellStyle name="Note 2 5 2 2 11 3" xfId="17440"/>
    <cellStyle name="Note 2 5 2 2 11 3 2" xfId="17441"/>
    <cellStyle name="Note 2 5 2 2 11 3 3" xfId="17442"/>
    <cellStyle name="Note 2 5 2 2 11 4" xfId="17443"/>
    <cellStyle name="Note 2 5 2 2 11 4 2" xfId="17444"/>
    <cellStyle name="Note 2 5 2 2 11 4 3" xfId="17445"/>
    <cellStyle name="Note 2 5 2 2 11 5" xfId="17446"/>
    <cellStyle name="Note 2 5 2 2 11 5 2" xfId="17447"/>
    <cellStyle name="Note 2 5 2 2 11 5 3" xfId="17448"/>
    <cellStyle name="Note 2 5 2 2 11 6" xfId="17449"/>
    <cellStyle name="Note 2 5 2 2 11 6 2" xfId="17450"/>
    <cellStyle name="Note 2 5 2 2 11 6 3" xfId="17451"/>
    <cellStyle name="Note 2 5 2 2 11 7" xfId="17452"/>
    <cellStyle name="Note 2 5 2 2 11 8" xfId="17453"/>
    <cellStyle name="Note 2 5 2 2 12" xfId="17454"/>
    <cellStyle name="Note 2 5 2 2 12 2" xfId="17455"/>
    <cellStyle name="Note 2 5 2 2 12 2 2" xfId="17456"/>
    <cellStyle name="Note 2 5 2 2 12 2 3" xfId="17457"/>
    <cellStyle name="Note 2 5 2 2 12 3" xfId="17458"/>
    <cellStyle name="Note 2 5 2 2 12 3 2" xfId="17459"/>
    <cellStyle name="Note 2 5 2 2 12 3 3" xfId="17460"/>
    <cellStyle name="Note 2 5 2 2 12 4" xfId="17461"/>
    <cellStyle name="Note 2 5 2 2 12 4 2" xfId="17462"/>
    <cellStyle name="Note 2 5 2 2 12 4 3" xfId="17463"/>
    <cellStyle name="Note 2 5 2 2 12 5" xfId="17464"/>
    <cellStyle name="Note 2 5 2 2 12 5 2" xfId="17465"/>
    <cellStyle name="Note 2 5 2 2 12 5 3" xfId="17466"/>
    <cellStyle name="Note 2 5 2 2 12 6" xfId="17467"/>
    <cellStyle name="Note 2 5 2 2 12 6 2" xfId="17468"/>
    <cellStyle name="Note 2 5 2 2 12 6 3" xfId="17469"/>
    <cellStyle name="Note 2 5 2 2 12 7" xfId="17470"/>
    <cellStyle name="Note 2 5 2 2 12 8" xfId="17471"/>
    <cellStyle name="Note 2 5 2 2 13" xfId="17472"/>
    <cellStyle name="Note 2 5 2 2 13 2" xfId="17473"/>
    <cellStyle name="Note 2 5 2 2 13 2 2" xfId="17474"/>
    <cellStyle name="Note 2 5 2 2 13 2 3" xfId="17475"/>
    <cellStyle name="Note 2 5 2 2 13 3" xfId="17476"/>
    <cellStyle name="Note 2 5 2 2 13 3 2" xfId="17477"/>
    <cellStyle name="Note 2 5 2 2 13 3 3" xfId="17478"/>
    <cellStyle name="Note 2 5 2 2 13 4" xfId="17479"/>
    <cellStyle name="Note 2 5 2 2 13 4 2" xfId="17480"/>
    <cellStyle name="Note 2 5 2 2 13 4 3" xfId="17481"/>
    <cellStyle name="Note 2 5 2 2 13 5" xfId="17482"/>
    <cellStyle name="Note 2 5 2 2 13 5 2" xfId="17483"/>
    <cellStyle name="Note 2 5 2 2 13 5 3" xfId="17484"/>
    <cellStyle name="Note 2 5 2 2 13 6" xfId="17485"/>
    <cellStyle name="Note 2 5 2 2 13 6 2" xfId="17486"/>
    <cellStyle name="Note 2 5 2 2 13 6 3" xfId="17487"/>
    <cellStyle name="Note 2 5 2 2 13 7" xfId="17488"/>
    <cellStyle name="Note 2 5 2 2 13 8" xfId="17489"/>
    <cellStyle name="Note 2 5 2 2 14" xfId="17490"/>
    <cellStyle name="Note 2 5 2 2 14 2" xfId="17491"/>
    <cellStyle name="Note 2 5 2 2 14 2 2" xfId="17492"/>
    <cellStyle name="Note 2 5 2 2 14 2 3" xfId="17493"/>
    <cellStyle name="Note 2 5 2 2 14 3" xfId="17494"/>
    <cellStyle name="Note 2 5 2 2 14 3 2" xfId="17495"/>
    <cellStyle name="Note 2 5 2 2 14 3 3" xfId="17496"/>
    <cellStyle name="Note 2 5 2 2 14 4" xfId="17497"/>
    <cellStyle name="Note 2 5 2 2 14 4 2" xfId="17498"/>
    <cellStyle name="Note 2 5 2 2 14 4 3" xfId="17499"/>
    <cellStyle name="Note 2 5 2 2 14 5" xfId="17500"/>
    <cellStyle name="Note 2 5 2 2 14 5 2" xfId="17501"/>
    <cellStyle name="Note 2 5 2 2 14 5 3" xfId="17502"/>
    <cellStyle name="Note 2 5 2 2 14 6" xfId="17503"/>
    <cellStyle name="Note 2 5 2 2 14 6 2" xfId="17504"/>
    <cellStyle name="Note 2 5 2 2 14 6 3" xfId="17505"/>
    <cellStyle name="Note 2 5 2 2 14 7" xfId="17506"/>
    <cellStyle name="Note 2 5 2 2 14 8" xfId="17507"/>
    <cellStyle name="Note 2 5 2 2 15" xfId="17508"/>
    <cellStyle name="Note 2 5 2 2 15 2" xfId="17509"/>
    <cellStyle name="Note 2 5 2 2 15 2 2" xfId="17510"/>
    <cellStyle name="Note 2 5 2 2 15 2 3" xfId="17511"/>
    <cellStyle name="Note 2 5 2 2 15 3" xfId="17512"/>
    <cellStyle name="Note 2 5 2 2 15 3 2" xfId="17513"/>
    <cellStyle name="Note 2 5 2 2 15 3 3" xfId="17514"/>
    <cellStyle name="Note 2 5 2 2 15 4" xfId="17515"/>
    <cellStyle name="Note 2 5 2 2 15 4 2" xfId="17516"/>
    <cellStyle name="Note 2 5 2 2 15 4 3" xfId="17517"/>
    <cellStyle name="Note 2 5 2 2 15 5" xfId="17518"/>
    <cellStyle name="Note 2 5 2 2 15 5 2" xfId="17519"/>
    <cellStyle name="Note 2 5 2 2 15 5 3" xfId="17520"/>
    <cellStyle name="Note 2 5 2 2 15 6" xfId="17521"/>
    <cellStyle name="Note 2 5 2 2 15 6 2" xfId="17522"/>
    <cellStyle name="Note 2 5 2 2 15 6 3" xfId="17523"/>
    <cellStyle name="Note 2 5 2 2 15 7" xfId="17524"/>
    <cellStyle name="Note 2 5 2 2 15 8" xfId="17525"/>
    <cellStyle name="Note 2 5 2 2 16" xfId="17526"/>
    <cellStyle name="Note 2 5 2 2 2" xfId="17527"/>
    <cellStyle name="Note 2 5 2 2 2 2" xfId="17528"/>
    <cellStyle name="Note 2 5 2 2 2 2 2" xfId="17529"/>
    <cellStyle name="Note 2 5 2 2 2 2 3" xfId="17530"/>
    <cellStyle name="Note 2 5 2 2 2 3" xfId="17531"/>
    <cellStyle name="Note 2 5 2 2 2 3 2" xfId="17532"/>
    <cellStyle name="Note 2 5 2 2 2 3 3" xfId="17533"/>
    <cellStyle name="Note 2 5 2 2 2 4" xfId="17534"/>
    <cellStyle name="Note 2 5 2 2 2 4 2" xfId="17535"/>
    <cellStyle name="Note 2 5 2 2 2 4 3" xfId="17536"/>
    <cellStyle name="Note 2 5 2 2 2 5" xfId="17537"/>
    <cellStyle name="Note 2 5 2 2 2 5 2" xfId="17538"/>
    <cellStyle name="Note 2 5 2 2 2 5 3" xfId="17539"/>
    <cellStyle name="Note 2 5 2 2 2 6" xfId="17540"/>
    <cellStyle name="Note 2 5 2 2 2 6 2" xfId="17541"/>
    <cellStyle name="Note 2 5 2 2 2 6 3" xfId="17542"/>
    <cellStyle name="Note 2 5 2 2 2 7" xfId="17543"/>
    <cellStyle name="Note 2 5 2 2 2 8" xfId="17544"/>
    <cellStyle name="Note 2 5 2 2 2 9" xfId="17545"/>
    <cellStyle name="Note 2 5 2 2 3" xfId="17546"/>
    <cellStyle name="Note 2 5 2 2 3 2" xfId="17547"/>
    <cellStyle name="Note 2 5 2 2 3 2 2" xfId="17548"/>
    <cellStyle name="Note 2 5 2 2 3 2 3" xfId="17549"/>
    <cellStyle name="Note 2 5 2 2 3 3" xfId="17550"/>
    <cellStyle name="Note 2 5 2 2 3 3 2" xfId="17551"/>
    <cellStyle name="Note 2 5 2 2 3 3 3" xfId="17552"/>
    <cellStyle name="Note 2 5 2 2 3 4" xfId="17553"/>
    <cellStyle name="Note 2 5 2 2 3 4 2" xfId="17554"/>
    <cellStyle name="Note 2 5 2 2 3 4 3" xfId="17555"/>
    <cellStyle name="Note 2 5 2 2 3 5" xfId="17556"/>
    <cellStyle name="Note 2 5 2 2 3 5 2" xfId="17557"/>
    <cellStyle name="Note 2 5 2 2 3 5 3" xfId="17558"/>
    <cellStyle name="Note 2 5 2 2 3 6" xfId="17559"/>
    <cellStyle name="Note 2 5 2 2 3 6 2" xfId="17560"/>
    <cellStyle name="Note 2 5 2 2 3 6 3" xfId="17561"/>
    <cellStyle name="Note 2 5 2 2 3 7" xfId="17562"/>
    <cellStyle name="Note 2 5 2 2 3 8" xfId="17563"/>
    <cellStyle name="Note 2 5 2 2 3 9" xfId="17564"/>
    <cellStyle name="Note 2 5 2 2 4" xfId="17565"/>
    <cellStyle name="Note 2 5 2 2 4 2" xfId="17566"/>
    <cellStyle name="Note 2 5 2 2 4 2 2" xfId="17567"/>
    <cellStyle name="Note 2 5 2 2 4 2 3" xfId="17568"/>
    <cellStyle name="Note 2 5 2 2 4 3" xfId="17569"/>
    <cellStyle name="Note 2 5 2 2 4 3 2" xfId="17570"/>
    <cellStyle name="Note 2 5 2 2 4 3 3" xfId="17571"/>
    <cellStyle name="Note 2 5 2 2 4 4" xfId="17572"/>
    <cellStyle name="Note 2 5 2 2 4 4 2" xfId="17573"/>
    <cellStyle name="Note 2 5 2 2 4 4 3" xfId="17574"/>
    <cellStyle name="Note 2 5 2 2 4 5" xfId="17575"/>
    <cellStyle name="Note 2 5 2 2 4 5 2" xfId="17576"/>
    <cellStyle name="Note 2 5 2 2 4 5 3" xfId="17577"/>
    <cellStyle name="Note 2 5 2 2 4 6" xfId="17578"/>
    <cellStyle name="Note 2 5 2 2 4 6 2" xfId="17579"/>
    <cellStyle name="Note 2 5 2 2 4 6 3" xfId="17580"/>
    <cellStyle name="Note 2 5 2 2 4 7" xfId="17581"/>
    <cellStyle name="Note 2 5 2 2 4 8" xfId="17582"/>
    <cellStyle name="Note 2 5 2 2 4 9" xfId="17583"/>
    <cellStyle name="Note 2 5 2 2 5" xfId="17584"/>
    <cellStyle name="Note 2 5 2 2 5 2" xfId="17585"/>
    <cellStyle name="Note 2 5 2 2 5 2 2" xfId="17586"/>
    <cellStyle name="Note 2 5 2 2 5 2 3" xfId="17587"/>
    <cellStyle name="Note 2 5 2 2 5 3" xfId="17588"/>
    <cellStyle name="Note 2 5 2 2 5 3 2" xfId="17589"/>
    <cellStyle name="Note 2 5 2 2 5 3 3" xfId="17590"/>
    <cellStyle name="Note 2 5 2 2 5 4" xfId="17591"/>
    <cellStyle name="Note 2 5 2 2 5 4 2" xfId="17592"/>
    <cellStyle name="Note 2 5 2 2 5 4 3" xfId="17593"/>
    <cellStyle name="Note 2 5 2 2 5 5" xfId="17594"/>
    <cellStyle name="Note 2 5 2 2 5 5 2" xfId="17595"/>
    <cellStyle name="Note 2 5 2 2 5 5 3" xfId="17596"/>
    <cellStyle name="Note 2 5 2 2 5 6" xfId="17597"/>
    <cellStyle name="Note 2 5 2 2 5 6 2" xfId="17598"/>
    <cellStyle name="Note 2 5 2 2 5 6 3" xfId="17599"/>
    <cellStyle name="Note 2 5 2 2 5 7" xfId="17600"/>
    <cellStyle name="Note 2 5 2 2 5 8" xfId="17601"/>
    <cellStyle name="Note 2 5 2 2 5 9" xfId="17602"/>
    <cellStyle name="Note 2 5 2 2 6" xfId="17603"/>
    <cellStyle name="Note 2 5 2 2 6 2" xfId="17604"/>
    <cellStyle name="Note 2 5 2 2 6 2 2" xfId="17605"/>
    <cellStyle name="Note 2 5 2 2 6 2 3" xfId="17606"/>
    <cellStyle name="Note 2 5 2 2 6 3" xfId="17607"/>
    <cellStyle name="Note 2 5 2 2 6 3 2" xfId="17608"/>
    <cellStyle name="Note 2 5 2 2 6 3 3" xfId="17609"/>
    <cellStyle name="Note 2 5 2 2 6 4" xfId="17610"/>
    <cellStyle name="Note 2 5 2 2 6 4 2" xfId="17611"/>
    <cellStyle name="Note 2 5 2 2 6 4 3" xfId="17612"/>
    <cellStyle name="Note 2 5 2 2 6 5" xfId="17613"/>
    <cellStyle name="Note 2 5 2 2 6 5 2" xfId="17614"/>
    <cellStyle name="Note 2 5 2 2 6 5 3" xfId="17615"/>
    <cellStyle name="Note 2 5 2 2 6 6" xfId="17616"/>
    <cellStyle name="Note 2 5 2 2 6 6 2" xfId="17617"/>
    <cellStyle name="Note 2 5 2 2 6 6 3" xfId="17618"/>
    <cellStyle name="Note 2 5 2 2 6 7" xfId="17619"/>
    <cellStyle name="Note 2 5 2 2 6 8" xfId="17620"/>
    <cellStyle name="Note 2 5 2 2 6 9" xfId="17621"/>
    <cellStyle name="Note 2 5 2 2 7" xfId="17622"/>
    <cellStyle name="Note 2 5 2 2 7 2" xfId="17623"/>
    <cellStyle name="Note 2 5 2 2 7 2 2" xfId="17624"/>
    <cellStyle name="Note 2 5 2 2 7 2 3" xfId="17625"/>
    <cellStyle name="Note 2 5 2 2 7 3" xfId="17626"/>
    <cellStyle name="Note 2 5 2 2 7 3 2" xfId="17627"/>
    <cellStyle name="Note 2 5 2 2 7 3 3" xfId="17628"/>
    <cellStyle name="Note 2 5 2 2 7 4" xfId="17629"/>
    <cellStyle name="Note 2 5 2 2 7 4 2" xfId="17630"/>
    <cellStyle name="Note 2 5 2 2 7 4 3" xfId="17631"/>
    <cellStyle name="Note 2 5 2 2 7 5" xfId="17632"/>
    <cellStyle name="Note 2 5 2 2 7 5 2" xfId="17633"/>
    <cellStyle name="Note 2 5 2 2 7 5 3" xfId="17634"/>
    <cellStyle name="Note 2 5 2 2 7 6" xfId="17635"/>
    <cellStyle name="Note 2 5 2 2 7 6 2" xfId="17636"/>
    <cellStyle name="Note 2 5 2 2 7 6 3" xfId="17637"/>
    <cellStyle name="Note 2 5 2 2 7 7" xfId="17638"/>
    <cellStyle name="Note 2 5 2 2 7 8" xfId="17639"/>
    <cellStyle name="Note 2 5 2 2 7 9" xfId="17640"/>
    <cellStyle name="Note 2 5 2 2 8" xfId="17641"/>
    <cellStyle name="Note 2 5 2 2 8 2" xfId="17642"/>
    <cellStyle name="Note 2 5 2 2 8 2 2" xfId="17643"/>
    <cellStyle name="Note 2 5 2 2 8 2 3" xfId="17644"/>
    <cellStyle name="Note 2 5 2 2 8 3" xfId="17645"/>
    <cellStyle name="Note 2 5 2 2 8 3 2" xfId="17646"/>
    <cellStyle name="Note 2 5 2 2 8 3 3" xfId="17647"/>
    <cellStyle name="Note 2 5 2 2 8 4" xfId="17648"/>
    <cellStyle name="Note 2 5 2 2 8 4 2" xfId="17649"/>
    <cellStyle name="Note 2 5 2 2 8 4 3" xfId="17650"/>
    <cellStyle name="Note 2 5 2 2 8 5" xfId="17651"/>
    <cellStyle name="Note 2 5 2 2 8 5 2" xfId="17652"/>
    <cellStyle name="Note 2 5 2 2 8 5 3" xfId="17653"/>
    <cellStyle name="Note 2 5 2 2 8 6" xfId="17654"/>
    <cellStyle name="Note 2 5 2 2 8 6 2" xfId="17655"/>
    <cellStyle name="Note 2 5 2 2 8 6 3" xfId="17656"/>
    <cellStyle name="Note 2 5 2 2 8 7" xfId="17657"/>
    <cellStyle name="Note 2 5 2 2 8 8" xfId="17658"/>
    <cellStyle name="Note 2 5 2 2 8 9" xfId="17659"/>
    <cellStyle name="Note 2 5 2 2 9" xfId="17660"/>
    <cellStyle name="Note 2 5 2 2 9 2" xfId="17661"/>
    <cellStyle name="Note 2 5 2 2 9 2 2" xfId="17662"/>
    <cellStyle name="Note 2 5 2 2 9 2 3" xfId="17663"/>
    <cellStyle name="Note 2 5 2 2 9 3" xfId="17664"/>
    <cellStyle name="Note 2 5 2 2 9 3 2" xfId="17665"/>
    <cellStyle name="Note 2 5 2 2 9 3 3" xfId="17666"/>
    <cellStyle name="Note 2 5 2 2 9 4" xfId="17667"/>
    <cellStyle name="Note 2 5 2 2 9 4 2" xfId="17668"/>
    <cellStyle name="Note 2 5 2 2 9 4 3" xfId="17669"/>
    <cellStyle name="Note 2 5 2 2 9 5" xfId="17670"/>
    <cellStyle name="Note 2 5 2 2 9 5 2" xfId="17671"/>
    <cellStyle name="Note 2 5 2 2 9 5 3" xfId="17672"/>
    <cellStyle name="Note 2 5 2 2 9 6" xfId="17673"/>
    <cellStyle name="Note 2 5 2 2 9 6 2" xfId="17674"/>
    <cellStyle name="Note 2 5 2 2 9 6 3" xfId="17675"/>
    <cellStyle name="Note 2 5 2 2 9 7" xfId="17676"/>
    <cellStyle name="Note 2 5 2 2 9 8" xfId="17677"/>
    <cellStyle name="Note 2 5 2 3" xfId="17678"/>
    <cellStyle name="Note 2 5 2 3 10" xfId="17679"/>
    <cellStyle name="Note 2 5 2 3 10 2" xfId="17680"/>
    <cellStyle name="Note 2 5 2 3 10 2 2" xfId="17681"/>
    <cellStyle name="Note 2 5 2 3 10 2 3" xfId="17682"/>
    <cellStyle name="Note 2 5 2 3 10 3" xfId="17683"/>
    <cellStyle name="Note 2 5 2 3 10 3 2" xfId="17684"/>
    <cellStyle name="Note 2 5 2 3 10 3 3" xfId="17685"/>
    <cellStyle name="Note 2 5 2 3 10 4" xfId="17686"/>
    <cellStyle name="Note 2 5 2 3 10 4 2" xfId="17687"/>
    <cellStyle name="Note 2 5 2 3 10 4 3" xfId="17688"/>
    <cellStyle name="Note 2 5 2 3 10 5" xfId="17689"/>
    <cellStyle name="Note 2 5 2 3 10 5 2" xfId="17690"/>
    <cellStyle name="Note 2 5 2 3 10 5 3" xfId="17691"/>
    <cellStyle name="Note 2 5 2 3 10 6" xfId="17692"/>
    <cellStyle name="Note 2 5 2 3 10 6 2" xfId="17693"/>
    <cellStyle name="Note 2 5 2 3 10 6 3" xfId="17694"/>
    <cellStyle name="Note 2 5 2 3 10 7" xfId="17695"/>
    <cellStyle name="Note 2 5 2 3 10 8" xfId="17696"/>
    <cellStyle name="Note 2 5 2 3 11" xfId="17697"/>
    <cellStyle name="Note 2 5 2 3 11 2" xfId="17698"/>
    <cellStyle name="Note 2 5 2 3 11 2 2" xfId="17699"/>
    <cellStyle name="Note 2 5 2 3 11 2 3" xfId="17700"/>
    <cellStyle name="Note 2 5 2 3 11 3" xfId="17701"/>
    <cellStyle name="Note 2 5 2 3 11 3 2" xfId="17702"/>
    <cellStyle name="Note 2 5 2 3 11 3 3" xfId="17703"/>
    <cellStyle name="Note 2 5 2 3 11 4" xfId="17704"/>
    <cellStyle name="Note 2 5 2 3 11 4 2" xfId="17705"/>
    <cellStyle name="Note 2 5 2 3 11 4 3" xfId="17706"/>
    <cellStyle name="Note 2 5 2 3 11 5" xfId="17707"/>
    <cellStyle name="Note 2 5 2 3 11 5 2" xfId="17708"/>
    <cellStyle name="Note 2 5 2 3 11 5 3" xfId="17709"/>
    <cellStyle name="Note 2 5 2 3 11 6" xfId="17710"/>
    <cellStyle name="Note 2 5 2 3 11 6 2" xfId="17711"/>
    <cellStyle name="Note 2 5 2 3 11 6 3" xfId="17712"/>
    <cellStyle name="Note 2 5 2 3 11 7" xfId="17713"/>
    <cellStyle name="Note 2 5 2 3 11 8" xfId="17714"/>
    <cellStyle name="Note 2 5 2 3 12" xfId="17715"/>
    <cellStyle name="Note 2 5 2 3 12 2" xfId="17716"/>
    <cellStyle name="Note 2 5 2 3 12 2 2" xfId="17717"/>
    <cellStyle name="Note 2 5 2 3 12 2 3" xfId="17718"/>
    <cellStyle name="Note 2 5 2 3 12 3" xfId="17719"/>
    <cellStyle name="Note 2 5 2 3 12 3 2" xfId="17720"/>
    <cellStyle name="Note 2 5 2 3 12 3 3" xfId="17721"/>
    <cellStyle name="Note 2 5 2 3 12 4" xfId="17722"/>
    <cellStyle name="Note 2 5 2 3 12 4 2" xfId="17723"/>
    <cellStyle name="Note 2 5 2 3 12 4 3" xfId="17724"/>
    <cellStyle name="Note 2 5 2 3 12 5" xfId="17725"/>
    <cellStyle name="Note 2 5 2 3 12 5 2" xfId="17726"/>
    <cellStyle name="Note 2 5 2 3 12 5 3" xfId="17727"/>
    <cellStyle name="Note 2 5 2 3 12 6" xfId="17728"/>
    <cellStyle name="Note 2 5 2 3 12 6 2" xfId="17729"/>
    <cellStyle name="Note 2 5 2 3 12 6 3" xfId="17730"/>
    <cellStyle name="Note 2 5 2 3 12 7" xfId="17731"/>
    <cellStyle name="Note 2 5 2 3 12 8" xfId="17732"/>
    <cellStyle name="Note 2 5 2 3 13" xfId="17733"/>
    <cellStyle name="Note 2 5 2 3 13 2" xfId="17734"/>
    <cellStyle name="Note 2 5 2 3 13 2 2" xfId="17735"/>
    <cellStyle name="Note 2 5 2 3 13 2 3" xfId="17736"/>
    <cellStyle name="Note 2 5 2 3 13 3" xfId="17737"/>
    <cellStyle name="Note 2 5 2 3 13 3 2" xfId="17738"/>
    <cellStyle name="Note 2 5 2 3 13 3 3" xfId="17739"/>
    <cellStyle name="Note 2 5 2 3 13 4" xfId="17740"/>
    <cellStyle name="Note 2 5 2 3 13 4 2" xfId="17741"/>
    <cellStyle name="Note 2 5 2 3 13 4 3" xfId="17742"/>
    <cellStyle name="Note 2 5 2 3 13 5" xfId="17743"/>
    <cellStyle name="Note 2 5 2 3 13 5 2" xfId="17744"/>
    <cellStyle name="Note 2 5 2 3 13 5 3" xfId="17745"/>
    <cellStyle name="Note 2 5 2 3 13 6" xfId="17746"/>
    <cellStyle name="Note 2 5 2 3 13 6 2" xfId="17747"/>
    <cellStyle name="Note 2 5 2 3 13 6 3" xfId="17748"/>
    <cellStyle name="Note 2 5 2 3 13 7" xfId="17749"/>
    <cellStyle name="Note 2 5 2 3 13 8" xfId="17750"/>
    <cellStyle name="Note 2 5 2 3 14" xfId="17751"/>
    <cellStyle name="Note 2 5 2 3 14 2" xfId="17752"/>
    <cellStyle name="Note 2 5 2 3 14 2 2" xfId="17753"/>
    <cellStyle name="Note 2 5 2 3 14 2 3" xfId="17754"/>
    <cellStyle name="Note 2 5 2 3 14 3" xfId="17755"/>
    <cellStyle name="Note 2 5 2 3 14 3 2" xfId="17756"/>
    <cellStyle name="Note 2 5 2 3 14 3 3" xfId="17757"/>
    <cellStyle name="Note 2 5 2 3 14 4" xfId="17758"/>
    <cellStyle name="Note 2 5 2 3 14 4 2" xfId="17759"/>
    <cellStyle name="Note 2 5 2 3 14 4 3" xfId="17760"/>
    <cellStyle name="Note 2 5 2 3 14 5" xfId="17761"/>
    <cellStyle name="Note 2 5 2 3 14 5 2" xfId="17762"/>
    <cellStyle name="Note 2 5 2 3 14 5 3" xfId="17763"/>
    <cellStyle name="Note 2 5 2 3 14 6" xfId="17764"/>
    <cellStyle name="Note 2 5 2 3 14 6 2" xfId="17765"/>
    <cellStyle name="Note 2 5 2 3 14 6 3" xfId="17766"/>
    <cellStyle name="Note 2 5 2 3 14 7" xfId="17767"/>
    <cellStyle name="Note 2 5 2 3 14 8" xfId="17768"/>
    <cellStyle name="Note 2 5 2 3 15" xfId="17769"/>
    <cellStyle name="Note 2 5 2 3 15 2" xfId="17770"/>
    <cellStyle name="Note 2 5 2 3 15 2 2" xfId="17771"/>
    <cellStyle name="Note 2 5 2 3 15 2 3" xfId="17772"/>
    <cellStyle name="Note 2 5 2 3 15 3" xfId="17773"/>
    <cellStyle name="Note 2 5 2 3 15 3 2" xfId="17774"/>
    <cellStyle name="Note 2 5 2 3 15 3 3" xfId="17775"/>
    <cellStyle name="Note 2 5 2 3 15 4" xfId="17776"/>
    <cellStyle name="Note 2 5 2 3 15 4 2" xfId="17777"/>
    <cellStyle name="Note 2 5 2 3 15 4 3" xfId="17778"/>
    <cellStyle name="Note 2 5 2 3 15 5" xfId="17779"/>
    <cellStyle name="Note 2 5 2 3 15 5 2" xfId="17780"/>
    <cellStyle name="Note 2 5 2 3 15 5 3" xfId="17781"/>
    <cellStyle name="Note 2 5 2 3 15 6" xfId="17782"/>
    <cellStyle name="Note 2 5 2 3 15 6 2" xfId="17783"/>
    <cellStyle name="Note 2 5 2 3 15 6 3" xfId="17784"/>
    <cellStyle name="Note 2 5 2 3 15 7" xfId="17785"/>
    <cellStyle name="Note 2 5 2 3 15 8" xfId="17786"/>
    <cellStyle name="Note 2 5 2 3 16" xfId="17787"/>
    <cellStyle name="Note 2 5 2 3 2" xfId="17788"/>
    <cellStyle name="Note 2 5 2 3 2 2" xfId="17789"/>
    <cellStyle name="Note 2 5 2 3 2 2 2" xfId="17790"/>
    <cellStyle name="Note 2 5 2 3 2 2 3" xfId="17791"/>
    <cellStyle name="Note 2 5 2 3 2 3" xfId="17792"/>
    <cellStyle name="Note 2 5 2 3 2 3 2" xfId="17793"/>
    <cellStyle name="Note 2 5 2 3 2 3 3" xfId="17794"/>
    <cellStyle name="Note 2 5 2 3 2 4" xfId="17795"/>
    <cellStyle name="Note 2 5 2 3 2 4 2" xfId="17796"/>
    <cellStyle name="Note 2 5 2 3 2 4 3" xfId="17797"/>
    <cellStyle name="Note 2 5 2 3 2 5" xfId="17798"/>
    <cellStyle name="Note 2 5 2 3 2 5 2" xfId="17799"/>
    <cellStyle name="Note 2 5 2 3 2 5 3" xfId="17800"/>
    <cellStyle name="Note 2 5 2 3 2 6" xfId="17801"/>
    <cellStyle name="Note 2 5 2 3 2 6 2" xfId="17802"/>
    <cellStyle name="Note 2 5 2 3 2 6 3" xfId="17803"/>
    <cellStyle name="Note 2 5 2 3 2 7" xfId="17804"/>
    <cellStyle name="Note 2 5 2 3 2 8" xfId="17805"/>
    <cellStyle name="Note 2 5 2 3 2 9" xfId="17806"/>
    <cellStyle name="Note 2 5 2 3 3" xfId="17807"/>
    <cellStyle name="Note 2 5 2 3 3 2" xfId="17808"/>
    <cellStyle name="Note 2 5 2 3 3 2 2" xfId="17809"/>
    <cellStyle name="Note 2 5 2 3 3 2 3" xfId="17810"/>
    <cellStyle name="Note 2 5 2 3 3 3" xfId="17811"/>
    <cellStyle name="Note 2 5 2 3 3 3 2" xfId="17812"/>
    <cellStyle name="Note 2 5 2 3 3 3 3" xfId="17813"/>
    <cellStyle name="Note 2 5 2 3 3 4" xfId="17814"/>
    <cellStyle name="Note 2 5 2 3 3 4 2" xfId="17815"/>
    <cellStyle name="Note 2 5 2 3 3 4 3" xfId="17816"/>
    <cellStyle name="Note 2 5 2 3 3 5" xfId="17817"/>
    <cellStyle name="Note 2 5 2 3 3 5 2" xfId="17818"/>
    <cellStyle name="Note 2 5 2 3 3 5 3" xfId="17819"/>
    <cellStyle name="Note 2 5 2 3 3 6" xfId="17820"/>
    <cellStyle name="Note 2 5 2 3 3 6 2" xfId="17821"/>
    <cellStyle name="Note 2 5 2 3 3 6 3" xfId="17822"/>
    <cellStyle name="Note 2 5 2 3 3 7" xfId="17823"/>
    <cellStyle name="Note 2 5 2 3 3 8" xfId="17824"/>
    <cellStyle name="Note 2 5 2 3 3 9" xfId="17825"/>
    <cellStyle name="Note 2 5 2 3 4" xfId="17826"/>
    <cellStyle name="Note 2 5 2 3 4 2" xfId="17827"/>
    <cellStyle name="Note 2 5 2 3 4 2 2" xfId="17828"/>
    <cellStyle name="Note 2 5 2 3 4 2 3" xfId="17829"/>
    <cellStyle name="Note 2 5 2 3 4 3" xfId="17830"/>
    <cellStyle name="Note 2 5 2 3 4 3 2" xfId="17831"/>
    <cellStyle name="Note 2 5 2 3 4 3 3" xfId="17832"/>
    <cellStyle name="Note 2 5 2 3 4 4" xfId="17833"/>
    <cellStyle name="Note 2 5 2 3 4 4 2" xfId="17834"/>
    <cellStyle name="Note 2 5 2 3 4 4 3" xfId="17835"/>
    <cellStyle name="Note 2 5 2 3 4 5" xfId="17836"/>
    <cellStyle name="Note 2 5 2 3 4 5 2" xfId="17837"/>
    <cellStyle name="Note 2 5 2 3 4 5 3" xfId="17838"/>
    <cellStyle name="Note 2 5 2 3 4 6" xfId="17839"/>
    <cellStyle name="Note 2 5 2 3 4 6 2" xfId="17840"/>
    <cellStyle name="Note 2 5 2 3 4 6 3" xfId="17841"/>
    <cellStyle name="Note 2 5 2 3 4 7" xfId="17842"/>
    <cellStyle name="Note 2 5 2 3 4 8" xfId="17843"/>
    <cellStyle name="Note 2 5 2 3 4 9" xfId="17844"/>
    <cellStyle name="Note 2 5 2 3 5" xfId="17845"/>
    <cellStyle name="Note 2 5 2 3 5 2" xfId="17846"/>
    <cellStyle name="Note 2 5 2 3 5 2 2" xfId="17847"/>
    <cellStyle name="Note 2 5 2 3 5 2 3" xfId="17848"/>
    <cellStyle name="Note 2 5 2 3 5 3" xfId="17849"/>
    <cellStyle name="Note 2 5 2 3 5 3 2" xfId="17850"/>
    <cellStyle name="Note 2 5 2 3 5 3 3" xfId="17851"/>
    <cellStyle name="Note 2 5 2 3 5 4" xfId="17852"/>
    <cellStyle name="Note 2 5 2 3 5 4 2" xfId="17853"/>
    <cellStyle name="Note 2 5 2 3 5 4 3" xfId="17854"/>
    <cellStyle name="Note 2 5 2 3 5 5" xfId="17855"/>
    <cellStyle name="Note 2 5 2 3 5 5 2" xfId="17856"/>
    <cellStyle name="Note 2 5 2 3 5 5 3" xfId="17857"/>
    <cellStyle name="Note 2 5 2 3 5 6" xfId="17858"/>
    <cellStyle name="Note 2 5 2 3 5 6 2" xfId="17859"/>
    <cellStyle name="Note 2 5 2 3 5 6 3" xfId="17860"/>
    <cellStyle name="Note 2 5 2 3 5 7" xfId="17861"/>
    <cellStyle name="Note 2 5 2 3 5 8" xfId="17862"/>
    <cellStyle name="Note 2 5 2 3 5 9" xfId="17863"/>
    <cellStyle name="Note 2 5 2 3 6" xfId="17864"/>
    <cellStyle name="Note 2 5 2 3 6 2" xfId="17865"/>
    <cellStyle name="Note 2 5 2 3 6 2 2" xfId="17866"/>
    <cellStyle name="Note 2 5 2 3 6 2 3" xfId="17867"/>
    <cellStyle name="Note 2 5 2 3 6 3" xfId="17868"/>
    <cellStyle name="Note 2 5 2 3 6 3 2" xfId="17869"/>
    <cellStyle name="Note 2 5 2 3 6 3 3" xfId="17870"/>
    <cellStyle name="Note 2 5 2 3 6 4" xfId="17871"/>
    <cellStyle name="Note 2 5 2 3 6 4 2" xfId="17872"/>
    <cellStyle name="Note 2 5 2 3 6 4 3" xfId="17873"/>
    <cellStyle name="Note 2 5 2 3 6 5" xfId="17874"/>
    <cellStyle name="Note 2 5 2 3 6 5 2" xfId="17875"/>
    <cellStyle name="Note 2 5 2 3 6 5 3" xfId="17876"/>
    <cellStyle name="Note 2 5 2 3 6 6" xfId="17877"/>
    <cellStyle name="Note 2 5 2 3 6 6 2" xfId="17878"/>
    <cellStyle name="Note 2 5 2 3 6 6 3" xfId="17879"/>
    <cellStyle name="Note 2 5 2 3 6 7" xfId="17880"/>
    <cellStyle name="Note 2 5 2 3 6 8" xfId="17881"/>
    <cellStyle name="Note 2 5 2 3 6 9" xfId="17882"/>
    <cellStyle name="Note 2 5 2 3 7" xfId="17883"/>
    <cellStyle name="Note 2 5 2 3 7 2" xfId="17884"/>
    <cellStyle name="Note 2 5 2 3 7 2 2" xfId="17885"/>
    <cellStyle name="Note 2 5 2 3 7 2 3" xfId="17886"/>
    <cellStyle name="Note 2 5 2 3 7 3" xfId="17887"/>
    <cellStyle name="Note 2 5 2 3 7 3 2" xfId="17888"/>
    <cellStyle name="Note 2 5 2 3 7 3 3" xfId="17889"/>
    <cellStyle name="Note 2 5 2 3 7 4" xfId="17890"/>
    <cellStyle name="Note 2 5 2 3 7 4 2" xfId="17891"/>
    <cellStyle name="Note 2 5 2 3 7 4 3" xfId="17892"/>
    <cellStyle name="Note 2 5 2 3 7 5" xfId="17893"/>
    <cellStyle name="Note 2 5 2 3 7 5 2" xfId="17894"/>
    <cellStyle name="Note 2 5 2 3 7 5 3" xfId="17895"/>
    <cellStyle name="Note 2 5 2 3 7 6" xfId="17896"/>
    <cellStyle name="Note 2 5 2 3 7 6 2" xfId="17897"/>
    <cellStyle name="Note 2 5 2 3 7 6 3" xfId="17898"/>
    <cellStyle name="Note 2 5 2 3 7 7" xfId="17899"/>
    <cellStyle name="Note 2 5 2 3 7 8" xfId="17900"/>
    <cellStyle name="Note 2 5 2 3 7 9" xfId="17901"/>
    <cellStyle name="Note 2 5 2 3 8" xfId="17902"/>
    <cellStyle name="Note 2 5 2 3 8 2" xfId="17903"/>
    <cellStyle name="Note 2 5 2 3 8 2 2" xfId="17904"/>
    <cellStyle name="Note 2 5 2 3 8 2 3" xfId="17905"/>
    <cellStyle name="Note 2 5 2 3 8 3" xfId="17906"/>
    <cellStyle name="Note 2 5 2 3 8 3 2" xfId="17907"/>
    <cellStyle name="Note 2 5 2 3 8 3 3" xfId="17908"/>
    <cellStyle name="Note 2 5 2 3 8 4" xfId="17909"/>
    <cellStyle name="Note 2 5 2 3 8 4 2" xfId="17910"/>
    <cellStyle name="Note 2 5 2 3 8 4 3" xfId="17911"/>
    <cellStyle name="Note 2 5 2 3 8 5" xfId="17912"/>
    <cellStyle name="Note 2 5 2 3 8 5 2" xfId="17913"/>
    <cellStyle name="Note 2 5 2 3 8 5 3" xfId="17914"/>
    <cellStyle name="Note 2 5 2 3 8 6" xfId="17915"/>
    <cellStyle name="Note 2 5 2 3 8 6 2" xfId="17916"/>
    <cellStyle name="Note 2 5 2 3 8 6 3" xfId="17917"/>
    <cellStyle name="Note 2 5 2 3 8 7" xfId="17918"/>
    <cellStyle name="Note 2 5 2 3 8 8" xfId="17919"/>
    <cellStyle name="Note 2 5 2 3 8 9" xfId="17920"/>
    <cellStyle name="Note 2 5 2 3 9" xfId="17921"/>
    <cellStyle name="Note 2 5 2 3 9 2" xfId="17922"/>
    <cellStyle name="Note 2 5 2 3 9 2 2" xfId="17923"/>
    <cellStyle name="Note 2 5 2 3 9 2 3" xfId="17924"/>
    <cellStyle name="Note 2 5 2 3 9 3" xfId="17925"/>
    <cellStyle name="Note 2 5 2 3 9 3 2" xfId="17926"/>
    <cellStyle name="Note 2 5 2 3 9 3 3" xfId="17927"/>
    <cellStyle name="Note 2 5 2 3 9 4" xfId="17928"/>
    <cellStyle name="Note 2 5 2 3 9 4 2" xfId="17929"/>
    <cellStyle name="Note 2 5 2 3 9 4 3" xfId="17930"/>
    <cellStyle name="Note 2 5 2 3 9 5" xfId="17931"/>
    <cellStyle name="Note 2 5 2 3 9 5 2" xfId="17932"/>
    <cellStyle name="Note 2 5 2 3 9 5 3" xfId="17933"/>
    <cellStyle name="Note 2 5 2 3 9 6" xfId="17934"/>
    <cellStyle name="Note 2 5 2 3 9 6 2" xfId="17935"/>
    <cellStyle name="Note 2 5 2 3 9 6 3" xfId="17936"/>
    <cellStyle name="Note 2 5 2 3 9 7" xfId="17937"/>
    <cellStyle name="Note 2 5 2 3 9 8" xfId="17938"/>
    <cellStyle name="Note 2 5 2 4" xfId="17939"/>
    <cellStyle name="Note 2 5 2 4 10" xfId="17940"/>
    <cellStyle name="Note 2 5 2 4 11" xfId="17941"/>
    <cellStyle name="Note 2 5 2 4 2" xfId="17942"/>
    <cellStyle name="Note 2 5 2 4 2 2" xfId="17943"/>
    <cellStyle name="Note 2 5 2 4 2 3" xfId="17944"/>
    <cellStyle name="Note 2 5 2 4 2 4" xfId="17945"/>
    <cellStyle name="Note 2 5 2 4 3" xfId="17946"/>
    <cellStyle name="Note 2 5 2 4 3 2" xfId="17947"/>
    <cellStyle name="Note 2 5 2 4 3 3" xfId="17948"/>
    <cellStyle name="Note 2 5 2 4 3 4" xfId="17949"/>
    <cellStyle name="Note 2 5 2 4 4" xfId="17950"/>
    <cellStyle name="Note 2 5 2 4 4 2" xfId="17951"/>
    <cellStyle name="Note 2 5 2 4 4 3" xfId="17952"/>
    <cellStyle name="Note 2 5 2 4 4 4" xfId="17953"/>
    <cellStyle name="Note 2 5 2 4 5" xfId="17954"/>
    <cellStyle name="Note 2 5 2 4 5 2" xfId="17955"/>
    <cellStyle name="Note 2 5 2 4 5 3" xfId="17956"/>
    <cellStyle name="Note 2 5 2 4 5 4" xfId="17957"/>
    <cellStyle name="Note 2 5 2 4 6" xfId="17958"/>
    <cellStyle name="Note 2 5 2 4 6 2" xfId="17959"/>
    <cellStyle name="Note 2 5 2 4 6 3" xfId="17960"/>
    <cellStyle name="Note 2 5 2 4 6 4" xfId="17961"/>
    <cellStyle name="Note 2 5 2 4 7" xfId="17962"/>
    <cellStyle name="Note 2 5 2 4 8" xfId="17963"/>
    <cellStyle name="Note 2 5 2 4 9" xfId="17964"/>
    <cellStyle name="Note 2 5 2 5" xfId="17965"/>
    <cellStyle name="Note 2 5 2 5 10" xfId="17966"/>
    <cellStyle name="Note 2 5 2 5 2" xfId="17967"/>
    <cellStyle name="Note 2 5 2 5 2 2" xfId="17968"/>
    <cellStyle name="Note 2 5 2 5 2 3" xfId="17969"/>
    <cellStyle name="Note 2 5 2 5 2 4" xfId="17970"/>
    <cellStyle name="Note 2 5 2 5 3" xfId="17971"/>
    <cellStyle name="Note 2 5 2 5 3 2" xfId="17972"/>
    <cellStyle name="Note 2 5 2 5 3 3" xfId="17973"/>
    <cellStyle name="Note 2 5 2 5 3 4" xfId="17974"/>
    <cellStyle name="Note 2 5 2 5 4" xfId="17975"/>
    <cellStyle name="Note 2 5 2 5 4 2" xfId="17976"/>
    <cellStyle name="Note 2 5 2 5 4 3" xfId="17977"/>
    <cellStyle name="Note 2 5 2 5 4 4" xfId="17978"/>
    <cellStyle name="Note 2 5 2 5 5" xfId="17979"/>
    <cellStyle name="Note 2 5 2 5 5 2" xfId="17980"/>
    <cellStyle name="Note 2 5 2 5 5 3" xfId="17981"/>
    <cellStyle name="Note 2 5 2 5 5 4" xfId="17982"/>
    <cellStyle name="Note 2 5 2 5 6" xfId="17983"/>
    <cellStyle name="Note 2 5 2 5 6 2" xfId="17984"/>
    <cellStyle name="Note 2 5 2 5 6 3" xfId="17985"/>
    <cellStyle name="Note 2 5 2 5 6 4" xfId="17986"/>
    <cellStyle name="Note 2 5 2 5 7" xfId="17987"/>
    <cellStyle name="Note 2 5 2 5 8" xfId="17988"/>
    <cellStyle name="Note 2 5 2 5 9" xfId="17989"/>
    <cellStyle name="Note 2 5 2 6" xfId="17990"/>
    <cellStyle name="Note 2 5 2 6 2" xfId="17991"/>
    <cellStyle name="Note 2 5 2 6 2 2" xfId="17992"/>
    <cellStyle name="Note 2 5 2 6 2 3" xfId="17993"/>
    <cellStyle name="Note 2 5 2 6 3" xfId="17994"/>
    <cellStyle name="Note 2 5 2 6 3 2" xfId="17995"/>
    <cellStyle name="Note 2 5 2 6 3 3" xfId="17996"/>
    <cellStyle name="Note 2 5 2 6 4" xfId="17997"/>
    <cellStyle name="Note 2 5 2 6 4 2" xfId="17998"/>
    <cellStyle name="Note 2 5 2 6 4 3" xfId="17999"/>
    <cellStyle name="Note 2 5 2 6 5" xfId="18000"/>
    <cellStyle name="Note 2 5 2 6 5 2" xfId="18001"/>
    <cellStyle name="Note 2 5 2 6 5 3" xfId="18002"/>
    <cellStyle name="Note 2 5 2 6 6" xfId="18003"/>
    <cellStyle name="Note 2 5 2 6 6 2" xfId="18004"/>
    <cellStyle name="Note 2 5 2 6 6 3" xfId="18005"/>
    <cellStyle name="Note 2 5 2 6 7" xfId="18006"/>
    <cellStyle name="Note 2 5 2 6 8" xfId="18007"/>
    <cellStyle name="Note 2 5 2 6 9" xfId="18008"/>
    <cellStyle name="Note 2 5 2 7" xfId="18009"/>
    <cellStyle name="Note 2 5 2 7 2" xfId="18010"/>
    <cellStyle name="Note 2 5 2 7 2 2" xfId="18011"/>
    <cellStyle name="Note 2 5 2 7 2 3" xfId="18012"/>
    <cellStyle name="Note 2 5 2 7 3" xfId="18013"/>
    <cellStyle name="Note 2 5 2 7 3 2" xfId="18014"/>
    <cellStyle name="Note 2 5 2 7 3 3" xfId="18015"/>
    <cellStyle name="Note 2 5 2 7 4" xfId="18016"/>
    <cellStyle name="Note 2 5 2 7 4 2" xfId="18017"/>
    <cellStyle name="Note 2 5 2 7 4 3" xfId="18018"/>
    <cellStyle name="Note 2 5 2 7 5" xfId="18019"/>
    <cellStyle name="Note 2 5 2 7 5 2" xfId="18020"/>
    <cellStyle name="Note 2 5 2 7 5 3" xfId="18021"/>
    <cellStyle name="Note 2 5 2 7 6" xfId="18022"/>
    <cellStyle name="Note 2 5 2 7 6 2" xfId="18023"/>
    <cellStyle name="Note 2 5 2 7 6 3" xfId="18024"/>
    <cellStyle name="Note 2 5 2 7 7" xfId="18025"/>
    <cellStyle name="Note 2 5 2 7 8" xfId="18026"/>
    <cellStyle name="Note 2 5 2 7 9" xfId="18027"/>
    <cellStyle name="Note 2 5 2 8" xfId="18028"/>
    <cellStyle name="Note 2 5 2 8 2" xfId="18029"/>
    <cellStyle name="Note 2 5 2 8 2 2" xfId="18030"/>
    <cellStyle name="Note 2 5 2 8 2 3" xfId="18031"/>
    <cellStyle name="Note 2 5 2 8 3" xfId="18032"/>
    <cellStyle name="Note 2 5 2 8 3 2" xfId="18033"/>
    <cellStyle name="Note 2 5 2 8 3 3" xfId="18034"/>
    <cellStyle name="Note 2 5 2 8 4" xfId="18035"/>
    <cellStyle name="Note 2 5 2 8 4 2" xfId="18036"/>
    <cellStyle name="Note 2 5 2 8 4 3" xfId="18037"/>
    <cellStyle name="Note 2 5 2 8 5" xfId="18038"/>
    <cellStyle name="Note 2 5 2 8 5 2" xfId="18039"/>
    <cellStyle name="Note 2 5 2 8 5 3" xfId="18040"/>
    <cellStyle name="Note 2 5 2 8 6" xfId="18041"/>
    <cellStyle name="Note 2 5 2 8 6 2" xfId="18042"/>
    <cellStyle name="Note 2 5 2 8 6 3" xfId="18043"/>
    <cellStyle name="Note 2 5 2 8 7" xfId="18044"/>
    <cellStyle name="Note 2 5 2 8 8" xfId="18045"/>
    <cellStyle name="Note 2 5 2 8 9" xfId="18046"/>
    <cellStyle name="Note 2 5 2 9" xfId="18047"/>
    <cellStyle name="Note 2 5 2 9 2" xfId="18048"/>
    <cellStyle name="Note 2 5 2 9 2 2" xfId="18049"/>
    <cellStyle name="Note 2 5 2 9 2 3" xfId="18050"/>
    <cellStyle name="Note 2 5 2 9 3" xfId="18051"/>
    <cellStyle name="Note 2 5 2 9 3 2" xfId="18052"/>
    <cellStyle name="Note 2 5 2 9 3 3" xfId="18053"/>
    <cellStyle name="Note 2 5 2 9 4" xfId="18054"/>
    <cellStyle name="Note 2 5 2 9 4 2" xfId="18055"/>
    <cellStyle name="Note 2 5 2 9 4 3" xfId="18056"/>
    <cellStyle name="Note 2 5 2 9 5" xfId="18057"/>
    <cellStyle name="Note 2 5 2 9 5 2" xfId="18058"/>
    <cellStyle name="Note 2 5 2 9 5 3" xfId="18059"/>
    <cellStyle name="Note 2 5 2 9 6" xfId="18060"/>
    <cellStyle name="Note 2 5 2 9 6 2" xfId="18061"/>
    <cellStyle name="Note 2 5 2 9 6 3" xfId="18062"/>
    <cellStyle name="Note 2 5 2 9 7" xfId="18063"/>
    <cellStyle name="Note 2 5 2 9 8" xfId="18064"/>
    <cellStyle name="Note 2 5 2 9 9" xfId="18065"/>
    <cellStyle name="Note 2 5 20" xfId="18066"/>
    <cellStyle name="Note 2 5 3" xfId="18067"/>
    <cellStyle name="Note 2 5 3 10" xfId="18068"/>
    <cellStyle name="Note 2 5 3 10 2" xfId="18069"/>
    <cellStyle name="Note 2 5 3 10 2 2" xfId="18070"/>
    <cellStyle name="Note 2 5 3 10 2 3" xfId="18071"/>
    <cellStyle name="Note 2 5 3 10 3" xfId="18072"/>
    <cellStyle name="Note 2 5 3 10 3 2" xfId="18073"/>
    <cellStyle name="Note 2 5 3 10 3 3" xfId="18074"/>
    <cellStyle name="Note 2 5 3 10 4" xfId="18075"/>
    <cellStyle name="Note 2 5 3 10 4 2" xfId="18076"/>
    <cellStyle name="Note 2 5 3 10 4 3" xfId="18077"/>
    <cellStyle name="Note 2 5 3 10 5" xfId="18078"/>
    <cellStyle name="Note 2 5 3 10 5 2" xfId="18079"/>
    <cellStyle name="Note 2 5 3 10 5 3" xfId="18080"/>
    <cellStyle name="Note 2 5 3 10 6" xfId="18081"/>
    <cellStyle name="Note 2 5 3 10 6 2" xfId="18082"/>
    <cellStyle name="Note 2 5 3 10 6 3" xfId="18083"/>
    <cellStyle name="Note 2 5 3 10 7" xfId="18084"/>
    <cellStyle name="Note 2 5 3 10 8" xfId="18085"/>
    <cellStyle name="Note 2 5 3 11" xfId="18086"/>
    <cellStyle name="Note 2 5 3 11 2" xfId="18087"/>
    <cellStyle name="Note 2 5 3 11 2 2" xfId="18088"/>
    <cellStyle name="Note 2 5 3 11 2 3" xfId="18089"/>
    <cellStyle name="Note 2 5 3 11 3" xfId="18090"/>
    <cellStyle name="Note 2 5 3 11 3 2" xfId="18091"/>
    <cellStyle name="Note 2 5 3 11 3 3" xfId="18092"/>
    <cellStyle name="Note 2 5 3 11 4" xfId="18093"/>
    <cellStyle name="Note 2 5 3 11 4 2" xfId="18094"/>
    <cellStyle name="Note 2 5 3 11 4 3" xfId="18095"/>
    <cellStyle name="Note 2 5 3 11 5" xfId="18096"/>
    <cellStyle name="Note 2 5 3 11 5 2" xfId="18097"/>
    <cellStyle name="Note 2 5 3 11 5 3" xfId="18098"/>
    <cellStyle name="Note 2 5 3 11 6" xfId="18099"/>
    <cellStyle name="Note 2 5 3 11 6 2" xfId="18100"/>
    <cellStyle name="Note 2 5 3 11 6 3" xfId="18101"/>
    <cellStyle name="Note 2 5 3 11 7" xfId="18102"/>
    <cellStyle name="Note 2 5 3 11 8" xfId="18103"/>
    <cellStyle name="Note 2 5 3 12" xfId="18104"/>
    <cellStyle name="Note 2 5 3 12 2" xfId="18105"/>
    <cellStyle name="Note 2 5 3 12 2 2" xfId="18106"/>
    <cellStyle name="Note 2 5 3 12 2 3" xfId="18107"/>
    <cellStyle name="Note 2 5 3 12 3" xfId="18108"/>
    <cellStyle name="Note 2 5 3 12 3 2" xfId="18109"/>
    <cellStyle name="Note 2 5 3 12 3 3" xfId="18110"/>
    <cellStyle name="Note 2 5 3 12 4" xfId="18111"/>
    <cellStyle name="Note 2 5 3 12 4 2" xfId="18112"/>
    <cellStyle name="Note 2 5 3 12 4 3" xfId="18113"/>
    <cellStyle name="Note 2 5 3 12 5" xfId="18114"/>
    <cellStyle name="Note 2 5 3 12 5 2" xfId="18115"/>
    <cellStyle name="Note 2 5 3 12 5 3" xfId="18116"/>
    <cellStyle name="Note 2 5 3 12 6" xfId="18117"/>
    <cellStyle name="Note 2 5 3 12 6 2" xfId="18118"/>
    <cellStyle name="Note 2 5 3 12 6 3" xfId="18119"/>
    <cellStyle name="Note 2 5 3 12 7" xfId="18120"/>
    <cellStyle name="Note 2 5 3 12 8" xfId="18121"/>
    <cellStyle name="Note 2 5 3 13" xfId="18122"/>
    <cellStyle name="Note 2 5 3 13 2" xfId="18123"/>
    <cellStyle name="Note 2 5 3 13 2 2" xfId="18124"/>
    <cellStyle name="Note 2 5 3 13 2 3" xfId="18125"/>
    <cellStyle name="Note 2 5 3 13 3" xfId="18126"/>
    <cellStyle name="Note 2 5 3 13 3 2" xfId="18127"/>
    <cellStyle name="Note 2 5 3 13 3 3" xfId="18128"/>
    <cellStyle name="Note 2 5 3 13 4" xfId="18129"/>
    <cellStyle name="Note 2 5 3 13 4 2" xfId="18130"/>
    <cellStyle name="Note 2 5 3 13 4 3" xfId="18131"/>
    <cellStyle name="Note 2 5 3 13 5" xfId="18132"/>
    <cellStyle name="Note 2 5 3 13 5 2" xfId="18133"/>
    <cellStyle name="Note 2 5 3 13 5 3" xfId="18134"/>
    <cellStyle name="Note 2 5 3 13 6" xfId="18135"/>
    <cellStyle name="Note 2 5 3 13 6 2" xfId="18136"/>
    <cellStyle name="Note 2 5 3 13 6 3" xfId="18137"/>
    <cellStyle name="Note 2 5 3 13 7" xfId="18138"/>
    <cellStyle name="Note 2 5 3 13 8" xfId="18139"/>
    <cellStyle name="Note 2 5 3 14" xfId="18140"/>
    <cellStyle name="Note 2 5 3 14 2" xfId="18141"/>
    <cellStyle name="Note 2 5 3 14 2 2" xfId="18142"/>
    <cellStyle name="Note 2 5 3 14 2 3" xfId="18143"/>
    <cellStyle name="Note 2 5 3 14 3" xfId="18144"/>
    <cellStyle name="Note 2 5 3 14 3 2" xfId="18145"/>
    <cellStyle name="Note 2 5 3 14 3 3" xfId="18146"/>
    <cellStyle name="Note 2 5 3 14 4" xfId="18147"/>
    <cellStyle name="Note 2 5 3 14 4 2" xfId="18148"/>
    <cellStyle name="Note 2 5 3 14 4 3" xfId="18149"/>
    <cellStyle name="Note 2 5 3 14 5" xfId="18150"/>
    <cellStyle name="Note 2 5 3 14 5 2" xfId="18151"/>
    <cellStyle name="Note 2 5 3 14 5 3" xfId="18152"/>
    <cellStyle name="Note 2 5 3 14 6" xfId="18153"/>
    <cellStyle name="Note 2 5 3 14 6 2" xfId="18154"/>
    <cellStyle name="Note 2 5 3 14 6 3" xfId="18155"/>
    <cellStyle name="Note 2 5 3 14 7" xfId="18156"/>
    <cellStyle name="Note 2 5 3 14 8" xfId="18157"/>
    <cellStyle name="Note 2 5 3 15" xfId="18158"/>
    <cellStyle name="Note 2 5 3 15 2" xfId="18159"/>
    <cellStyle name="Note 2 5 3 15 2 2" xfId="18160"/>
    <cellStyle name="Note 2 5 3 15 2 3" xfId="18161"/>
    <cellStyle name="Note 2 5 3 15 3" xfId="18162"/>
    <cellStyle name="Note 2 5 3 15 3 2" xfId="18163"/>
    <cellStyle name="Note 2 5 3 15 3 3" xfId="18164"/>
    <cellStyle name="Note 2 5 3 15 4" xfId="18165"/>
    <cellStyle name="Note 2 5 3 15 4 2" xfId="18166"/>
    <cellStyle name="Note 2 5 3 15 4 3" xfId="18167"/>
    <cellStyle name="Note 2 5 3 15 5" xfId="18168"/>
    <cellStyle name="Note 2 5 3 15 5 2" xfId="18169"/>
    <cellStyle name="Note 2 5 3 15 5 3" xfId="18170"/>
    <cellStyle name="Note 2 5 3 15 6" xfId="18171"/>
    <cellStyle name="Note 2 5 3 15 6 2" xfId="18172"/>
    <cellStyle name="Note 2 5 3 15 6 3" xfId="18173"/>
    <cellStyle name="Note 2 5 3 15 7" xfId="18174"/>
    <cellStyle name="Note 2 5 3 15 8" xfId="18175"/>
    <cellStyle name="Note 2 5 3 16" xfId="18176"/>
    <cellStyle name="Note 2 5 3 2" xfId="18177"/>
    <cellStyle name="Note 2 5 3 2 2" xfId="18178"/>
    <cellStyle name="Note 2 5 3 2 2 2" xfId="18179"/>
    <cellStyle name="Note 2 5 3 2 2 3" xfId="18180"/>
    <cellStyle name="Note 2 5 3 2 3" xfId="18181"/>
    <cellStyle name="Note 2 5 3 2 3 2" xfId="18182"/>
    <cellStyle name="Note 2 5 3 2 3 3" xfId="18183"/>
    <cellStyle name="Note 2 5 3 2 4" xfId="18184"/>
    <cellStyle name="Note 2 5 3 2 4 2" xfId="18185"/>
    <cellStyle name="Note 2 5 3 2 4 3" xfId="18186"/>
    <cellStyle name="Note 2 5 3 2 5" xfId="18187"/>
    <cellStyle name="Note 2 5 3 2 5 2" xfId="18188"/>
    <cellStyle name="Note 2 5 3 2 5 3" xfId="18189"/>
    <cellStyle name="Note 2 5 3 2 6" xfId="18190"/>
    <cellStyle name="Note 2 5 3 2 6 2" xfId="18191"/>
    <cellStyle name="Note 2 5 3 2 6 3" xfId="18192"/>
    <cellStyle name="Note 2 5 3 2 7" xfId="18193"/>
    <cellStyle name="Note 2 5 3 2 8" xfId="18194"/>
    <cellStyle name="Note 2 5 3 2 9" xfId="18195"/>
    <cellStyle name="Note 2 5 3 3" xfId="18196"/>
    <cellStyle name="Note 2 5 3 3 2" xfId="18197"/>
    <cellStyle name="Note 2 5 3 3 2 2" xfId="18198"/>
    <cellStyle name="Note 2 5 3 3 2 3" xfId="18199"/>
    <cellStyle name="Note 2 5 3 3 3" xfId="18200"/>
    <cellStyle name="Note 2 5 3 3 3 2" xfId="18201"/>
    <cellStyle name="Note 2 5 3 3 3 3" xfId="18202"/>
    <cellStyle name="Note 2 5 3 3 4" xfId="18203"/>
    <cellStyle name="Note 2 5 3 3 4 2" xfId="18204"/>
    <cellStyle name="Note 2 5 3 3 4 3" xfId="18205"/>
    <cellStyle name="Note 2 5 3 3 5" xfId="18206"/>
    <cellStyle name="Note 2 5 3 3 5 2" xfId="18207"/>
    <cellStyle name="Note 2 5 3 3 5 3" xfId="18208"/>
    <cellStyle name="Note 2 5 3 3 6" xfId="18209"/>
    <cellStyle name="Note 2 5 3 3 6 2" xfId="18210"/>
    <cellStyle name="Note 2 5 3 3 6 3" xfId="18211"/>
    <cellStyle name="Note 2 5 3 3 7" xfId="18212"/>
    <cellStyle name="Note 2 5 3 3 8" xfId="18213"/>
    <cellStyle name="Note 2 5 3 3 9" xfId="18214"/>
    <cellStyle name="Note 2 5 3 4" xfId="18215"/>
    <cellStyle name="Note 2 5 3 4 2" xfId="18216"/>
    <cellStyle name="Note 2 5 3 4 2 2" xfId="18217"/>
    <cellStyle name="Note 2 5 3 4 2 3" xfId="18218"/>
    <cellStyle name="Note 2 5 3 4 3" xfId="18219"/>
    <cellStyle name="Note 2 5 3 4 3 2" xfId="18220"/>
    <cellStyle name="Note 2 5 3 4 3 3" xfId="18221"/>
    <cellStyle name="Note 2 5 3 4 4" xfId="18222"/>
    <cellStyle name="Note 2 5 3 4 4 2" xfId="18223"/>
    <cellStyle name="Note 2 5 3 4 4 3" xfId="18224"/>
    <cellStyle name="Note 2 5 3 4 5" xfId="18225"/>
    <cellStyle name="Note 2 5 3 4 5 2" xfId="18226"/>
    <cellStyle name="Note 2 5 3 4 5 3" xfId="18227"/>
    <cellStyle name="Note 2 5 3 4 6" xfId="18228"/>
    <cellStyle name="Note 2 5 3 4 6 2" xfId="18229"/>
    <cellStyle name="Note 2 5 3 4 6 3" xfId="18230"/>
    <cellStyle name="Note 2 5 3 4 7" xfId="18231"/>
    <cellStyle name="Note 2 5 3 4 8" xfId="18232"/>
    <cellStyle name="Note 2 5 3 4 9" xfId="18233"/>
    <cellStyle name="Note 2 5 3 5" xfId="18234"/>
    <cellStyle name="Note 2 5 3 5 2" xfId="18235"/>
    <cellStyle name="Note 2 5 3 5 2 2" xfId="18236"/>
    <cellStyle name="Note 2 5 3 5 2 3" xfId="18237"/>
    <cellStyle name="Note 2 5 3 5 3" xfId="18238"/>
    <cellStyle name="Note 2 5 3 5 3 2" xfId="18239"/>
    <cellStyle name="Note 2 5 3 5 3 3" xfId="18240"/>
    <cellStyle name="Note 2 5 3 5 4" xfId="18241"/>
    <cellStyle name="Note 2 5 3 5 4 2" xfId="18242"/>
    <cellStyle name="Note 2 5 3 5 4 3" xfId="18243"/>
    <cellStyle name="Note 2 5 3 5 5" xfId="18244"/>
    <cellStyle name="Note 2 5 3 5 5 2" xfId="18245"/>
    <cellStyle name="Note 2 5 3 5 5 3" xfId="18246"/>
    <cellStyle name="Note 2 5 3 5 6" xfId="18247"/>
    <cellStyle name="Note 2 5 3 5 6 2" xfId="18248"/>
    <cellStyle name="Note 2 5 3 5 6 3" xfId="18249"/>
    <cellStyle name="Note 2 5 3 5 7" xfId="18250"/>
    <cellStyle name="Note 2 5 3 5 8" xfId="18251"/>
    <cellStyle name="Note 2 5 3 5 9" xfId="18252"/>
    <cellStyle name="Note 2 5 3 6" xfId="18253"/>
    <cellStyle name="Note 2 5 3 6 2" xfId="18254"/>
    <cellStyle name="Note 2 5 3 6 2 2" xfId="18255"/>
    <cellStyle name="Note 2 5 3 6 2 3" xfId="18256"/>
    <cellStyle name="Note 2 5 3 6 3" xfId="18257"/>
    <cellStyle name="Note 2 5 3 6 3 2" xfId="18258"/>
    <cellStyle name="Note 2 5 3 6 3 3" xfId="18259"/>
    <cellStyle name="Note 2 5 3 6 4" xfId="18260"/>
    <cellStyle name="Note 2 5 3 6 4 2" xfId="18261"/>
    <cellStyle name="Note 2 5 3 6 4 3" xfId="18262"/>
    <cellStyle name="Note 2 5 3 6 5" xfId="18263"/>
    <cellStyle name="Note 2 5 3 6 5 2" xfId="18264"/>
    <cellStyle name="Note 2 5 3 6 5 3" xfId="18265"/>
    <cellStyle name="Note 2 5 3 6 6" xfId="18266"/>
    <cellStyle name="Note 2 5 3 6 6 2" xfId="18267"/>
    <cellStyle name="Note 2 5 3 6 6 3" xfId="18268"/>
    <cellStyle name="Note 2 5 3 6 7" xfId="18269"/>
    <cellStyle name="Note 2 5 3 6 8" xfId="18270"/>
    <cellStyle name="Note 2 5 3 6 9" xfId="18271"/>
    <cellStyle name="Note 2 5 3 7" xfId="18272"/>
    <cellStyle name="Note 2 5 3 7 2" xfId="18273"/>
    <cellStyle name="Note 2 5 3 7 2 2" xfId="18274"/>
    <cellStyle name="Note 2 5 3 7 2 3" xfId="18275"/>
    <cellStyle name="Note 2 5 3 7 3" xfId="18276"/>
    <cellStyle name="Note 2 5 3 7 3 2" xfId="18277"/>
    <cellStyle name="Note 2 5 3 7 3 3" xfId="18278"/>
    <cellStyle name="Note 2 5 3 7 4" xfId="18279"/>
    <cellStyle name="Note 2 5 3 7 4 2" xfId="18280"/>
    <cellStyle name="Note 2 5 3 7 4 3" xfId="18281"/>
    <cellStyle name="Note 2 5 3 7 5" xfId="18282"/>
    <cellStyle name="Note 2 5 3 7 5 2" xfId="18283"/>
    <cellStyle name="Note 2 5 3 7 5 3" xfId="18284"/>
    <cellStyle name="Note 2 5 3 7 6" xfId="18285"/>
    <cellStyle name="Note 2 5 3 7 6 2" xfId="18286"/>
    <cellStyle name="Note 2 5 3 7 6 3" xfId="18287"/>
    <cellStyle name="Note 2 5 3 7 7" xfId="18288"/>
    <cellStyle name="Note 2 5 3 7 8" xfId="18289"/>
    <cellStyle name="Note 2 5 3 7 9" xfId="18290"/>
    <cellStyle name="Note 2 5 3 8" xfId="18291"/>
    <cellStyle name="Note 2 5 3 8 2" xfId="18292"/>
    <cellStyle name="Note 2 5 3 8 2 2" xfId="18293"/>
    <cellStyle name="Note 2 5 3 8 2 3" xfId="18294"/>
    <cellStyle name="Note 2 5 3 8 3" xfId="18295"/>
    <cellStyle name="Note 2 5 3 8 3 2" xfId="18296"/>
    <cellStyle name="Note 2 5 3 8 3 3" xfId="18297"/>
    <cellStyle name="Note 2 5 3 8 4" xfId="18298"/>
    <cellStyle name="Note 2 5 3 8 4 2" xfId="18299"/>
    <cellStyle name="Note 2 5 3 8 4 3" xfId="18300"/>
    <cellStyle name="Note 2 5 3 8 5" xfId="18301"/>
    <cellStyle name="Note 2 5 3 8 5 2" xfId="18302"/>
    <cellStyle name="Note 2 5 3 8 5 3" xfId="18303"/>
    <cellStyle name="Note 2 5 3 8 6" xfId="18304"/>
    <cellStyle name="Note 2 5 3 8 6 2" xfId="18305"/>
    <cellStyle name="Note 2 5 3 8 6 3" xfId="18306"/>
    <cellStyle name="Note 2 5 3 8 7" xfId="18307"/>
    <cellStyle name="Note 2 5 3 8 8" xfId="18308"/>
    <cellStyle name="Note 2 5 3 8 9" xfId="18309"/>
    <cellStyle name="Note 2 5 3 9" xfId="18310"/>
    <cellStyle name="Note 2 5 3 9 2" xfId="18311"/>
    <cellStyle name="Note 2 5 3 9 2 2" xfId="18312"/>
    <cellStyle name="Note 2 5 3 9 2 3" xfId="18313"/>
    <cellStyle name="Note 2 5 3 9 3" xfId="18314"/>
    <cellStyle name="Note 2 5 3 9 3 2" xfId="18315"/>
    <cellStyle name="Note 2 5 3 9 3 3" xfId="18316"/>
    <cellStyle name="Note 2 5 3 9 4" xfId="18317"/>
    <cellStyle name="Note 2 5 3 9 4 2" xfId="18318"/>
    <cellStyle name="Note 2 5 3 9 4 3" xfId="18319"/>
    <cellStyle name="Note 2 5 3 9 5" xfId="18320"/>
    <cellStyle name="Note 2 5 3 9 5 2" xfId="18321"/>
    <cellStyle name="Note 2 5 3 9 5 3" xfId="18322"/>
    <cellStyle name="Note 2 5 3 9 6" xfId="18323"/>
    <cellStyle name="Note 2 5 3 9 6 2" xfId="18324"/>
    <cellStyle name="Note 2 5 3 9 6 3" xfId="18325"/>
    <cellStyle name="Note 2 5 3 9 7" xfId="18326"/>
    <cellStyle name="Note 2 5 3 9 8" xfId="18327"/>
    <cellStyle name="Note 2 5 4" xfId="18328"/>
    <cellStyle name="Note 2 5 4 10" xfId="18329"/>
    <cellStyle name="Note 2 5 4 10 2" xfId="18330"/>
    <cellStyle name="Note 2 5 4 10 2 2" xfId="18331"/>
    <cellStyle name="Note 2 5 4 10 2 3" xfId="18332"/>
    <cellStyle name="Note 2 5 4 10 3" xfId="18333"/>
    <cellStyle name="Note 2 5 4 10 3 2" xfId="18334"/>
    <cellStyle name="Note 2 5 4 10 3 3" xfId="18335"/>
    <cellStyle name="Note 2 5 4 10 4" xfId="18336"/>
    <cellStyle name="Note 2 5 4 10 4 2" xfId="18337"/>
    <cellStyle name="Note 2 5 4 10 4 3" xfId="18338"/>
    <cellStyle name="Note 2 5 4 10 5" xfId="18339"/>
    <cellStyle name="Note 2 5 4 10 5 2" xfId="18340"/>
    <cellStyle name="Note 2 5 4 10 5 3" xfId="18341"/>
    <cellStyle name="Note 2 5 4 10 6" xfId="18342"/>
    <cellStyle name="Note 2 5 4 10 6 2" xfId="18343"/>
    <cellStyle name="Note 2 5 4 10 6 3" xfId="18344"/>
    <cellStyle name="Note 2 5 4 10 7" xfId="18345"/>
    <cellStyle name="Note 2 5 4 10 8" xfId="18346"/>
    <cellStyle name="Note 2 5 4 11" xfId="18347"/>
    <cellStyle name="Note 2 5 4 11 2" xfId="18348"/>
    <cellStyle name="Note 2 5 4 11 2 2" xfId="18349"/>
    <cellStyle name="Note 2 5 4 11 2 3" xfId="18350"/>
    <cellStyle name="Note 2 5 4 11 3" xfId="18351"/>
    <cellStyle name="Note 2 5 4 11 3 2" xfId="18352"/>
    <cellStyle name="Note 2 5 4 11 3 3" xfId="18353"/>
    <cellStyle name="Note 2 5 4 11 4" xfId="18354"/>
    <cellStyle name="Note 2 5 4 11 4 2" xfId="18355"/>
    <cellStyle name="Note 2 5 4 11 4 3" xfId="18356"/>
    <cellStyle name="Note 2 5 4 11 5" xfId="18357"/>
    <cellStyle name="Note 2 5 4 11 5 2" xfId="18358"/>
    <cellStyle name="Note 2 5 4 11 5 3" xfId="18359"/>
    <cellStyle name="Note 2 5 4 11 6" xfId="18360"/>
    <cellStyle name="Note 2 5 4 11 6 2" xfId="18361"/>
    <cellStyle name="Note 2 5 4 11 6 3" xfId="18362"/>
    <cellStyle name="Note 2 5 4 11 7" xfId="18363"/>
    <cellStyle name="Note 2 5 4 11 8" xfId="18364"/>
    <cellStyle name="Note 2 5 4 12" xfId="18365"/>
    <cellStyle name="Note 2 5 4 12 2" xfId="18366"/>
    <cellStyle name="Note 2 5 4 12 2 2" xfId="18367"/>
    <cellStyle name="Note 2 5 4 12 2 3" xfId="18368"/>
    <cellStyle name="Note 2 5 4 12 3" xfId="18369"/>
    <cellStyle name="Note 2 5 4 12 3 2" xfId="18370"/>
    <cellStyle name="Note 2 5 4 12 3 3" xfId="18371"/>
    <cellStyle name="Note 2 5 4 12 4" xfId="18372"/>
    <cellStyle name="Note 2 5 4 12 4 2" xfId="18373"/>
    <cellStyle name="Note 2 5 4 12 4 3" xfId="18374"/>
    <cellStyle name="Note 2 5 4 12 5" xfId="18375"/>
    <cellStyle name="Note 2 5 4 12 5 2" xfId="18376"/>
    <cellStyle name="Note 2 5 4 12 5 3" xfId="18377"/>
    <cellStyle name="Note 2 5 4 12 6" xfId="18378"/>
    <cellStyle name="Note 2 5 4 12 6 2" xfId="18379"/>
    <cellStyle name="Note 2 5 4 12 6 3" xfId="18380"/>
    <cellStyle name="Note 2 5 4 12 7" xfId="18381"/>
    <cellStyle name="Note 2 5 4 12 8" xfId="18382"/>
    <cellStyle name="Note 2 5 4 13" xfId="18383"/>
    <cellStyle name="Note 2 5 4 13 2" xfId="18384"/>
    <cellStyle name="Note 2 5 4 13 2 2" xfId="18385"/>
    <cellStyle name="Note 2 5 4 13 2 3" xfId="18386"/>
    <cellStyle name="Note 2 5 4 13 3" xfId="18387"/>
    <cellStyle name="Note 2 5 4 13 3 2" xfId="18388"/>
    <cellStyle name="Note 2 5 4 13 3 3" xfId="18389"/>
    <cellStyle name="Note 2 5 4 13 4" xfId="18390"/>
    <cellStyle name="Note 2 5 4 13 4 2" xfId="18391"/>
    <cellStyle name="Note 2 5 4 13 4 3" xfId="18392"/>
    <cellStyle name="Note 2 5 4 13 5" xfId="18393"/>
    <cellStyle name="Note 2 5 4 13 5 2" xfId="18394"/>
    <cellStyle name="Note 2 5 4 13 5 3" xfId="18395"/>
    <cellStyle name="Note 2 5 4 13 6" xfId="18396"/>
    <cellStyle name="Note 2 5 4 13 6 2" xfId="18397"/>
    <cellStyle name="Note 2 5 4 13 6 3" xfId="18398"/>
    <cellStyle name="Note 2 5 4 13 7" xfId="18399"/>
    <cellStyle name="Note 2 5 4 13 8" xfId="18400"/>
    <cellStyle name="Note 2 5 4 14" xfId="18401"/>
    <cellStyle name="Note 2 5 4 14 2" xfId="18402"/>
    <cellStyle name="Note 2 5 4 14 2 2" xfId="18403"/>
    <cellStyle name="Note 2 5 4 14 2 3" xfId="18404"/>
    <cellStyle name="Note 2 5 4 14 3" xfId="18405"/>
    <cellStyle name="Note 2 5 4 14 3 2" xfId="18406"/>
    <cellStyle name="Note 2 5 4 14 3 3" xfId="18407"/>
    <cellStyle name="Note 2 5 4 14 4" xfId="18408"/>
    <cellStyle name="Note 2 5 4 14 4 2" xfId="18409"/>
    <cellStyle name="Note 2 5 4 14 4 3" xfId="18410"/>
    <cellStyle name="Note 2 5 4 14 5" xfId="18411"/>
    <cellStyle name="Note 2 5 4 14 5 2" xfId="18412"/>
    <cellStyle name="Note 2 5 4 14 5 3" xfId="18413"/>
    <cellStyle name="Note 2 5 4 14 6" xfId="18414"/>
    <cellStyle name="Note 2 5 4 14 6 2" xfId="18415"/>
    <cellStyle name="Note 2 5 4 14 6 3" xfId="18416"/>
    <cellStyle name="Note 2 5 4 14 7" xfId="18417"/>
    <cellStyle name="Note 2 5 4 14 8" xfId="18418"/>
    <cellStyle name="Note 2 5 4 15" xfId="18419"/>
    <cellStyle name="Note 2 5 4 15 2" xfId="18420"/>
    <cellStyle name="Note 2 5 4 15 2 2" xfId="18421"/>
    <cellStyle name="Note 2 5 4 15 2 3" xfId="18422"/>
    <cellStyle name="Note 2 5 4 15 3" xfId="18423"/>
    <cellStyle name="Note 2 5 4 15 3 2" xfId="18424"/>
    <cellStyle name="Note 2 5 4 15 3 3" xfId="18425"/>
    <cellStyle name="Note 2 5 4 15 4" xfId="18426"/>
    <cellStyle name="Note 2 5 4 15 4 2" xfId="18427"/>
    <cellStyle name="Note 2 5 4 15 4 3" xfId="18428"/>
    <cellStyle name="Note 2 5 4 15 5" xfId="18429"/>
    <cellStyle name="Note 2 5 4 15 5 2" xfId="18430"/>
    <cellStyle name="Note 2 5 4 15 5 3" xfId="18431"/>
    <cellStyle name="Note 2 5 4 15 6" xfId="18432"/>
    <cellStyle name="Note 2 5 4 15 6 2" xfId="18433"/>
    <cellStyle name="Note 2 5 4 15 6 3" xfId="18434"/>
    <cellStyle name="Note 2 5 4 15 7" xfId="18435"/>
    <cellStyle name="Note 2 5 4 15 8" xfId="18436"/>
    <cellStyle name="Note 2 5 4 16" xfId="18437"/>
    <cellStyle name="Note 2 5 4 2" xfId="18438"/>
    <cellStyle name="Note 2 5 4 2 2" xfId="18439"/>
    <cellStyle name="Note 2 5 4 2 2 2" xfId="18440"/>
    <cellStyle name="Note 2 5 4 2 2 3" xfId="18441"/>
    <cellStyle name="Note 2 5 4 2 3" xfId="18442"/>
    <cellStyle name="Note 2 5 4 2 3 2" xfId="18443"/>
    <cellStyle name="Note 2 5 4 2 3 3" xfId="18444"/>
    <cellStyle name="Note 2 5 4 2 4" xfId="18445"/>
    <cellStyle name="Note 2 5 4 2 4 2" xfId="18446"/>
    <cellStyle name="Note 2 5 4 2 4 3" xfId="18447"/>
    <cellStyle name="Note 2 5 4 2 5" xfId="18448"/>
    <cellStyle name="Note 2 5 4 2 5 2" xfId="18449"/>
    <cellStyle name="Note 2 5 4 2 5 3" xfId="18450"/>
    <cellStyle name="Note 2 5 4 2 6" xfId="18451"/>
    <cellStyle name="Note 2 5 4 2 6 2" xfId="18452"/>
    <cellStyle name="Note 2 5 4 2 6 3" xfId="18453"/>
    <cellStyle name="Note 2 5 4 2 7" xfId="18454"/>
    <cellStyle name="Note 2 5 4 2 8" xfId="18455"/>
    <cellStyle name="Note 2 5 4 2 9" xfId="18456"/>
    <cellStyle name="Note 2 5 4 3" xfId="18457"/>
    <cellStyle name="Note 2 5 4 3 2" xfId="18458"/>
    <cellStyle name="Note 2 5 4 3 2 2" xfId="18459"/>
    <cellStyle name="Note 2 5 4 3 2 3" xfId="18460"/>
    <cellStyle name="Note 2 5 4 3 3" xfId="18461"/>
    <cellStyle name="Note 2 5 4 3 3 2" xfId="18462"/>
    <cellStyle name="Note 2 5 4 3 3 3" xfId="18463"/>
    <cellStyle name="Note 2 5 4 3 4" xfId="18464"/>
    <cellStyle name="Note 2 5 4 3 4 2" xfId="18465"/>
    <cellStyle name="Note 2 5 4 3 4 3" xfId="18466"/>
    <cellStyle name="Note 2 5 4 3 5" xfId="18467"/>
    <cellStyle name="Note 2 5 4 3 5 2" xfId="18468"/>
    <cellStyle name="Note 2 5 4 3 5 3" xfId="18469"/>
    <cellStyle name="Note 2 5 4 3 6" xfId="18470"/>
    <cellStyle name="Note 2 5 4 3 6 2" xfId="18471"/>
    <cellStyle name="Note 2 5 4 3 6 3" xfId="18472"/>
    <cellStyle name="Note 2 5 4 3 7" xfId="18473"/>
    <cellStyle name="Note 2 5 4 3 8" xfId="18474"/>
    <cellStyle name="Note 2 5 4 3 9" xfId="18475"/>
    <cellStyle name="Note 2 5 4 4" xfId="18476"/>
    <cellStyle name="Note 2 5 4 4 2" xfId="18477"/>
    <cellStyle name="Note 2 5 4 4 2 2" xfId="18478"/>
    <cellStyle name="Note 2 5 4 4 2 3" xfId="18479"/>
    <cellStyle name="Note 2 5 4 4 3" xfId="18480"/>
    <cellStyle name="Note 2 5 4 4 3 2" xfId="18481"/>
    <cellStyle name="Note 2 5 4 4 3 3" xfId="18482"/>
    <cellStyle name="Note 2 5 4 4 4" xfId="18483"/>
    <cellStyle name="Note 2 5 4 4 4 2" xfId="18484"/>
    <cellStyle name="Note 2 5 4 4 4 3" xfId="18485"/>
    <cellStyle name="Note 2 5 4 4 5" xfId="18486"/>
    <cellStyle name="Note 2 5 4 4 5 2" xfId="18487"/>
    <cellStyle name="Note 2 5 4 4 5 3" xfId="18488"/>
    <cellStyle name="Note 2 5 4 4 6" xfId="18489"/>
    <cellStyle name="Note 2 5 4 4 6 2" xfId="18490"/>
    <cellStyle name="Note 2 5 4 4 6 3" xfId="18491"/>
    <cellStyle name="Note 2 5 4 4 7" xfId="18492"/>
    <cellStyle name="Note 2 5 4 4 8" xfId="18493"/>
    <cellStyle name="Note 2 5 4 4 9" xfId="18494"/>
    <cellStyle name="Note 2 5 4 5" xfId="18495"/>
    <cellStyle name="Note 2 5 4 5 2" xfId="18496"/>
    <cellStyle name="Note 2 5 4 5 2 2" xfId="18497"/>
    <cellStyle name="Note 2 5 4 5 2 3" xfId="18498"/>
    <cellStyle name="Note 2 5 4 5 3" xfId="18499"/>
    <cellStyle name="Note 2 5 4 5 3 2" xfId="18500"/>
    <cellStyle name="Note 2 5 4 5 3 3" xfId="18501"/>
    <cellStyle name="Note 2 5 4 5 4" xfId="18502"/>
    <cellStyle name="Note 2 5 4 5 4 2" xfId="18503"/>
    <cellStyle name="Note 2 5 4 5 4 3" xfId="18504"/>
    <cellStyle name="Note 2 5 4 5 5" xfId="18505"/>
    <cellStyle name="Note 2 5 4 5 5 2" xfId="18506"/>
    <cellStyle name="Note 2 5 4 5 5 3" xfId="18507"/>
    <cellStyle name="Note 2 5 4 5 6" xfId="18508"/>
    <cellStyle name="Note 2 5 4 5 6 2" xfId="18509"/>
    <cellStyle name="Note 2 5 4 5 6 3" xfId="18510"/>
    <cellStyle name="Note 2 5 4 5 7" xfId="18511"/>
    <cellStyle name="Note 2 5 4 5 8" xfId="18512"/>
    <cellStyle name="Note 2 5 4 5 9" xfId="18513"/>
    <cellStyle name="Note 2 5 4 6" xfId="18514"/>
    <cellStyle name="Note 2 5 4 6 2" xfId="18515"/>
    <cellStyle name="Note 2 5 4 6 2 2" xfId="18516"/>
    <cellStyle name="Note 2 5 4 6 2 3" xfId="18517"/>
    <cellStyle name="Note 2 5 4 6 3" xfId="18518"/>
    <cellStyle name="Note 2 5 4 6 3 2" xfId="18519"/>
    <cellStyle name="Note 2 5 4 6 3 3" xfId="18520"/>
    <cellStyle name="Note 2 5 4 6 4" xfId="18521"/>
    <cellStyle name="Note 2 5 4 6 4 2" xfId="18522"/>
    <cellStyle name="Note 2 5 4 6 4 3" xfId="18523"/>
    <cellStyle name="Note 2 5 4 6 5" xfId="18524"/>
    <cellStyle name="Note 2 5 4 6 5 2" xfId="18525"/>
    <cellStyle name="Note 2 5 4 6 5 3" xfId="18526"/>
    <cellStyle name="Note 2 5 4 6 6" xfId="18527"/>
    <cellStyle name="Note 2 5 4 6 6 2" xfId="18528"/>
    <cellStyle name="Note 2 5 4 6 6 3" xfId="18529"/>
    <cellStyle name="Note 2 5 4 6 7" xfId="18530"/>
    <cellStyle name="Note 2 5 4 6 8" xfId="18531"/>
    <cellStyle name="Note 2 5 4 6 9" xfId="18532"/>
    <cellStyle name="Note 2 5 4 7" xfId="18533"/>
    <cellStyle name="Note 2 5 4 7 2" xfId="18534"/>
    <cellStyle name="Note 2 5 4 7 2 2" xfId="18535"/>
    <cellStyle name="Note 2 5 4 7 2 3" xfId="18536"/>
    <cellStyle name="Note 2 5 4 7 3" xfId="18537"/>
    <cellStyle name="Note 2 5 4 7 3 2" xfId="18538"/>
    <cellStyle name="Note 2 5 4 7 3 3" xfId="18539"/>
    <cellStyle name="Note 2 5 4 7 4" xfId="18540"/>
    <cellStyle name="Note 2 5 4 7 4 2" xfId="18541"/>
    <cellStyle name="Note 2 5 4 7 4 3" xfId="18542"/>
    <cellStyle name="Note 2 5 4 7 5" xfId="18543"/>
    <cellStyle name="Note 2 5 4 7 5 2" xfId="18544"/>
    <cellStyle name="Note 2 5 4 7 5 3" xfId="18545"/>
    <cellStyle name="Note 2 5 4 7 6" xfId="18546"/>
    <cellStyle name="Note 2 5 4 7 6 2" xfId="18547"/>
    <cellStyle name="Note 2 5 4 7 6 3" xfId="18548"/>
    <cellStyle name="Note 2 5 4 7 7" xfId="18549"/>
    <cellStyle name="Note 2 5 4 7 8" xfId="18550"/>
    <cellStyle name="Note 2 5 4 7 9" xfId="18551"/>
    <cellStyle name="Note 2 5 4 8" xfId="18552"/>
    <cellStyle name="Note 2 5 4 8 2" xfId="18553"/>
    <cellStyle name="Note 2 5 4 8 2 2" xfId="18554"/>
    <cellStyle name="Note 2 5 4 8 2 3" xfId="18555"/>
    <cellStyle name="Note 2 5 4 8 3" xfId="18556"/>
    <cellStyle name="Note 2 5 4 8 3 2" xfId="18557"/>
    <cellStyle name="Note 2 5 4 8 3 3" xfId="18558"/>
    <cellStyle name="Note 2 5 4 8 4" xfId="18559"/>
    <cellStyle name="Note 2 5 4 8 4 2" xfId="18560"/>
    <cellStyle name="Note 2 5 4 8 4 3" xfId="18561"/>
    <cellStyle name="Note 2 5 4 8 5" xfId="18562"/>
    <cellStyle name="Note 2 5 4 8 5 2" xfId="18563"/>
    <cellStyle name="Note 2 5 4 8 5 3" xfId="18564"/>
    <cellStyle name="Note 2 5 4 8 6" xfId="18565"/>
    <cellStyle name="Note 2 5 4 8 6 2" xfId="18566"/>
    <cellStyle name="Note 2 5 4 8 6 3" xfId="18567"/>
    <cellStyle name="Note 2 5 4 8 7" xfId="18568"/>
    <cellStyle name="Note 2 5 4 8 8" xfId="18569"/>
    <cellStyle name="Note 2 5 4 8 9" xfId="18570"/>
    <cellStyle name="Note 2 5 4 9" xfId="18571"/>
    <cellStyle name="Note 2 5 4 9 2" xfId="18572"/>
    <cellStyle name="Note 2 5 4 9 2 2" xfId="18573"/>
    <cellStyle name="Note 2 5 4 9 2 3" xfId="18574"/>
    <cellStyle name="Note 2 5 4 9 3" xfId="18575"/>
    <cellStyle name="Note 2 5 4 9 3 2" xfId="18576"/>
    <cellStyle name="Note 2 5 4 9 3 3" xfId="18577"/>
    <cellStyle name="Note 2 5 4 9 4" xfId="18578"/>
    <cellStyle name="Note 2 5 4 9 4 2" xfId="18579"/>
    <cellStyle name="Note 2 5 4 9 4 3" xfId="18580"/>
    <cellStyle name="Note 2 5 4 9 5" xfId="18581"/>
    <cellStyle name="Note 2 5 4 9 5 2" xfId="18582"/>
    <cellStyle name="Note 2 5 4 9 5 3" xfId="18583"/>
    <cellStyle name="Note 2 5 4 9 6" xfId="18584"/>
    <cellStyle name="Note 2 5 4 9 6 2" xfId="18585"/>
    <cellStyle name="Note 2 5 4 9 6 3" xfId="18586"/>
    <cellStyle name="Note 2 5 4 9 7" xfId="18587"/>
    <cellStyle name="Note 2 5 4 9 8" xfId="18588"/>
    <cellStyle name="Note 2 5 5" xfId="18589"/>
    <cellStyle name="Note 2 5 5 10" xfId="18590"/>
    <cellStyle name="Note 2 5 5 11" xfId="18591"/>
    <cellStyle name="Note 2 5 5 2" xfId="18592"/>
    <cellStyle name="Note 2 5 5 2 2" xfId="18593"/>
    <cellStyle name="Note 2 5 5 2 3" xfId="18594"/>
    <cellStyle name="Note 2 5 5 2 4" xfId="18595"/>
    <cellStyle name="Note 2 5 5 3" xfId="18596"/>
    <cellStyle name="Note 2 5 5 3 2" xfId="18597"/>
    <cellStyle name="Note 2 5 5 3 3" xfId="18598"/>
    <cellStyle name="Note 2 5 5 3 4" xfId="18599"/>
    <cellStyle name="Note 2 5 5 4" xfId="18600"/>
    <cellStyle name="Note 2 5 5 4 2" xfId="18601"/>
    <cellStyle name="Note 2 5 5 4 3" xfId="18602"/>
    <cellStyle name="Note 2 5 5 4 4" xfId="18603"/>
    <cellStyle name="Note 2 5 5 5" xfId="18604"/>
    <cellStyle name="Note 2 5 5 5 2" xfId="18605"/>
    <cellStyle name="Note 2 5 5 5 3" xfId="18606"/>
    <cellStyle name="Note 2 5 5 5 4" xfId="18607"/>
    <cellStyle name="Note 2 5 5 6" xfId="18608"/>
    <cellStyle name="Note 2 5 5 6 2" xfId="18609"/>
    <cellStyle name="Note 2 5 5 6 3" xfId="18610"/>
    <cellStyle name="Note 2 5 5 6 4" xfId="18611"/>
    <cellStyle name="Note 2 5 5 7" xfId="18612"/>
    <cellStyle name="Note 2 5 5 8" xfId="18613"/>
    <cellStyle name="Note 2 5 5 9" xfId="18614"/>
    <cellStyle name="Note 2 5 6" xfId="18615"/>
    <cellStyle name="Note 2 5 6 10" xfId="18616"/>
    <cellStyle name="Note 2 5 6 2" xfId="18617"/>
    <cellStyle name="Note 2 5 6 2 2" xfId="18618"/>
    <cellStyle name="Note 2 5 6 2 3" xfId="18619"/>
    <cellStyle name="Note 2 5 6 2 4" xfId="18620"/>
    <cellStyle name="Note 2 5 6 3" xfId="18621"/>
    <cellStyle name="Note 2 5 6 3 2" xfId="18622"/>
    <cellStyle name="Note 2 5 6 3 3" xfId="18623"/>
    <cellStyle name="Note 2 5 6 3 4" xfId="18624"/>
    <cellStyle name="Note 2 5 6 4" xfId="18625"/>
    <cellStyle name="Note 2 5 6 4 2" xfId="18626"/>
    <cellStyle name="Note 2 5 6 4 3" xfId="18627"/>
    <cellStyle name="Note 2 5 6 4 4" xfId="18628"/>
    <cellStyle name="Note 2 5 6 5" xfId="18629"/>
    <cellStyle name="Note 2 5 6 5 2" xfId="18630"/>
    <cellStyle name="Note 2 5 6 5 3" xfId="18631"/>
    <cellStyle name="Note 2 5 6 5 4" xfId="18632"/>
    <cellStyle name="Note 2 5 6 6" xfId="18633"/>
    <cellStyle name="Note 2 5 6 6 2" xfId="18634"/>
    <cellStyle name="Note 2 5 6 6 3" xfId="18635"/>
    <cellStyle name="Note 2 5 6 6 4" xfId="18636"/>
    <cellStyle name="Note 2 5 6 7" xfId="18637"/>
    <cellStyle name="Note 2 5 6 8" xfId="18638"/>
    <cellStyle name="Note 2 5 6 9" xfId="18639"/>
    <cellStyle name="Note 2 5 7" xfId="18640"/>
    <cellStyle name="Note 2 5 7 2" xfId="18641"/>
    <cellStyle name="Note 2 5 7 2 2" xfId="18642"/>
    <cellStyle name="Note 2 5 7 2 3" xfId="18643"/>
    <cellStyle name="Note 2 5 7 3" xfId="18644"/>
    <cellStyle name="Note 2 5 7 3 2" xfId="18645"/>
    <cellStyle name="Note 2 5 7 3 3" xfId="18646"/>
    <cellStyle name="Note 2 5 7 4" xfId="18647"/>
    <cellStyle name="Note 2 5 7 4 2" xfId="18648"/>
    <cellStyle name="Note 2 5 7 4 3" xfId="18649"/>
    <cellStyle name="Note 2 5 7 5" xfId="18650"/>
    <cellStyle name="Note 2 5 7 5 2" xfId="18651"/>
    <cellStyle name="Note 2 5 7 5 3" xfId="18652"/>
    <cellStyle name="Note 2 5 7 6" xfId="18653"/>
    <cellStyle name="Note 2 5 7 6 2" xfId="18654"/>
    <cellStyle name="Note 2 5 7 6 3" xfId="18655"/>
    <cellStyle name="Note 2 5 7 7" xfId="18656"/>
    <cellStyle name="Note 2 5 7 8" xfId="18657"/>
    <cellStyle name="Note 2 5 7 9" xfId="18658"/>
    <cellStyle name="Note 2 5 8" xfId="18659"/>
    <cellStyle name="Note 2 5 8 2" xfId="18660"/>
    <cellStyle name="Note 2 5 8 2 2" xfId="18661"/>
    <cellStyle name="Note 2 5 8 2 3" xfId="18662"/>
    <cellStyle name="Note 2 5 8 3" xfId="18663"/>
    <cellStyle name="Note 2 5 8 3 2" xfId="18664"/>
    <cellStyle name="Note 2 5 8 3 3" xfId="18665"/>
    <cellStyle name="Note 2 5 8 4" xfId="18666"/>
    <cellStyle name="Note 2 5 8 4 2" xfId="18667"/>
    <cellStyle name="Note 2 5 8 4 3" xfId="18668"/>
    <cellStyle name="Note 2 5 8 5" xfId="18669"/>
    <cellStyle name="Note 2 5 8 5 2" xfId="18670"/>
    <cellStyle name="Note 2 5 8 5 3" xfId="18671"/>
    <cellStyle name="Note 2 5 8 6" xfId="18672"/>
    <cellStyle name="Note 2 5 8 6 2" xfId="18673"/>
    <cellStyle name="Note 2 5 8 6 3" xfId="18674"/>
    <cellStyle name="Note 2 5 8 7" xfId="18675"/>
    <cellStyle name="Note 2 5 8 8" xfId="18676"/>
    <cellStyle name="Note 2 5 8 9" xfId="18677"/>
    <cellStyle name="Note 2 5 9" xfId="18678"/>
    <cellStyle name="Note 2 5 9 2" xfId="18679"/>
    <cellStyle name="Note 2 5 9 2 2" xfId="18680"/>
    <cellStyle name="Note 2 5 9 2 3" xfId="18681"/>
    <cellStyle name="Note 2 5 9 3" xfId="18682"/>
    <cellStyle name="Note 2 5 9 3 2" xfId="18683"/>
    <cellStyle name="Note 2 5 9 3 3" xfId="18684"/>
    <cellStyle name="Note 2 5 9 4" xfId="18685"/>
    <cellStyle name="Note 2 5 9 4 2" xfId="18686"/>
    <cellStyle name="Note 2 5 9 4 3" xfId="18687"/>
    <cellStyle name="Note 2 5 9 5" xfId="18688"/>
    <cellStyle name="Note 2 5 9 5 2" xfId="18689"/>
    <cellStyle name="Note 2 5 9 5 3" xfId="18690"/>
    <cellStyle name="Note 2 5 9 6" xfId="18691"/>
    <cellStyle name="Note 2 5 9 6 2" xfId="18692"/>
    <cellStyle name="Note 2 5 9 6 3" xfId="18693"/>
    <cellStyle name="Note 2 5 9 7" xfId="18694"/>
    <cellStyle name="Note 2 5 9 8" xfId="18695"/>
    <cellStyle name="Note 2 5 9 9" xfId="18696"/>
    <cellStyle name="Note 2 6" xfId="18697"/>
    <cellStyle name="Note 2 6 10" xfId="18698"/>
    <cellStyle name="Note 2 6 10 2" xfId="18699"/>
    <cellStyle name="Note 2 6 10 2 2" xfId="18700"/>
    <cellStyle name="Note 2 6 10 2 3" xfId="18701"/>
    <cellStyle name="Note 2 6 10 3" xfId="18702"/>
    <cellStyle name="Note 2 6 10 3 2" xfId="18703"/>
    <cellStyle name="Note 2 6 10 3 3" xfId="18704"/>
    <cellStyle name="Note 2 6 10 4" xfId="18705"/>
    <cellStyle name="Note 2 6 10 4 2" xfId="18706"/>
    <cellStyle name="Note 2 6 10 4 3" xfId="18707"/>
    <cellStyle name="Note 2 6 10 5" xfId="18708"/>
    <cellStyle name="Note 2 6 10 5 2" xfId="18709"/>
    <cellStyle name="Note 2 6 10 5 3" xfId="18710"/>
    <cellStyle name="Note 2 6 10 6" xfId="18711"/>
    <cellStyle name="Note 2 6 10 6 2" xfId="18712"/>
    <cellStyle name="Note 2 6 10 6 3" xfId="18713"/>
    <cellStyle name="Note 2 6 10 7" xfId="18714"/>
    <cellStyle name="Note 2 6 10 8" xfId="18715"/>
    <cellStyle name="Note 2 6 10 9" xfId="18716"/>
    <cellStyle name="Note 2 6 11" xfId="18717"/>
    <cellStyle name="Note 2 6 11 2" xfId="18718"/>
    <cellStyle name="Note 2 6 11 2 2" xfId="18719"/>
    <cellStyle name="Note 2 6 11 2 3" xfId="18720"/>
    <cellStyle name="Note 2 6 11 3" xfId="18721"/>
    <cellStyle name="Note 2 6 11 3 2" xfId="18722"/>
    <cellStyle name="Note 2 6 11 3 3" xfId="18723"/>
    <cellStyle name="Note 2 6 11 4" xfId="18724"/>
    <cellStyle name="Note 2 6 11 4 2" xfId="18725"/>
    <cellStyle name="Note 2 6 11 4 3" xfId="18726"/>
    <cellStyle name="Note 2 6 11 5" xfId="18727"/>
    <cellStyle name="Note 2 6 11 5 2" xfId="18728"/>
    <cellStyle name="Note 2 6 11 5 3" xfId="18729"/>
    <cellStyle name="Note 2 6 11 6" xfId="18730"/>
    <cellStyle name="Note 2 6 11 6 2" xfId="18731"/>
    <cellStyle name="Note 2 6 11 6 3" xfId="18732"/>
    <cellStyle name="Note 2 6 11 7" xfId="18733"/>
    <cellStyle name="Note 2 6 11 8" xfId="18734"/>
    <cellStyle name="Note 2 6 11 9" xfId="18735"/>
    <cellStyle name="Note 2 6 12" xfId="18736"/>
    <cellStyle name="Note 2 6 12 2" xfId="18737"/>
    <cellStyle name="Note 2 6 12 2 2" xfId="18738"/>
    <cellStyle name="Note 2 6 12 2 3" xfId="18739"/>
    <cellStyle name="Note 2 6 12 3" xfId="18740"/>
    <cellStyle name="Note 2 6 12 3 2" xfId="18741"/>
    <cellStyle name="Note 2 6 12 3 3" xfId="18742"/>
    <cellStyle name="Note 2 6 12 4" xfId="18743"/>
    <cellStyle name="Note 2 6 12 4 2" xfId="18744"/>
    <cellStyle name="Note 2 6 12 4 3" xfId="18745"/>
    <cellStyle name="Note 2 6 12 5" xfId="18746"/>
    <cellStyle name="Note 2 6 12 5 2" xfId="18747"/>
    <cellStyle name="Note 2 6 12 5 3" xfId="18748"/>
    <cellStyle name="Note 2 6 12 6" xfId="18749"/>
    <cellStyle name="Note 2 6 12 6 2" xfId="18750"/>
    <cellStyle name="Note 2 6 12 6 3" xfId="18751"/>
    <cellStyle name="Note 2 6 12 7" xfId="18752"/>
    <cellStyle name="Note 2 6 12 8" xfId="18753"/>
    <cellStyle name="Note 2 6 12 9" xfId="18754"/>
    <cellStyle name="Note 2 6 13" xfId="18755"/>
    <cellStyle name="Note 2 6 13 2" xfId="18756"/>
    <cellStyle name="Note 2 6 13 2 2" xfId="18757"/>
    <cellStyle name="Note 2 6 13 2 3" xfId="18758"/>
    <cellStyle name="Note 2 6 13 3" xfId="18759"/>
    <cellStyle name="Note 2 6 13 3 2" xfId="18760"/>
    <cellStyle name="Note 2 6 13 3 3" xfId="18761"/>
    <cellStyle name="Note 2 6 13 4" xfId="18762"/>
    <cellStyle name="Note 2 6 13 4 2" xfId="18763"/>
    <cellStyle name="Note 2 6 13 4 3" xfId="18764"/>
    <cellStyle name="Note 2 6 13 5" xfId="18765"/>
    <cellStyle name="Note 2 6 13 5 2" xfId="18766"/>
    <cellStyle name="Note 2 6 13 5 3" xfId="18767"/>
    <cellStyle name="Note 2 6 13 6" xfId="18768"/>
    <cellStyle name="Note 2 6 13 6 2" xfId="18769"/>
    <cellStyle name="Note 2 6 13 6 3" xfId="18770"/>
    <cellStyle name="Note 2 6 13 7" xfId="18771"/>
    <cellStyle name="Note 2 6 13 8" xfId="18772"/>
    <cellStyle name="Note 2 6 13 9" xfId="18773"/>
    <cellStyle name="Note 2 6 14" xfId="18774"/>
    <cellStyle name="Note 2 6 14 2" xfId="18775"/>
    <cellStyle name="Note 2 6 14 2 2" xfId="18776"/>
    <cellStyle name="Note 2 6 14 2 3" xfId="18777"/>
    <cellStyle name="Note 2 6 14 3" xfId="18778"/>
    <cellStyle name="Note 2 6 14 3 2" xfId="18779"/>
    <cellStyle name="Note 2 6 14 3 3" xfId="18780"/>
    <cellStyle name="Note 2 6 14 4" xfId="18781"/>
    <cellStyle name="Note 2 6 14 4 2" xfId="18782"/>
    <cellStyle name="Note 2 6 14 4 3" xfId="18783"/>
    <cellStyle name="Note 2 6 14 5" xfId="18784"/>
    <cellStyle name="Note 2 6 14 5 2" xfId="18785"/>
    <cellStyle name="Note 2 6 14 5 3" xfId="18786"/>
    <cellStyle name="Note 2 6 14 6" xfId="18787"/>
    <cellStyle name="Note 2 6 14 6 2" xfId="18788"/>
    <cellStyle name="Note 2 6 14 6 3" xfId="18789"/>
    <cellStyle name="Note 2 6 14 7" xfId="18790"/>
    <cellStyle name="Note 2 6 14 8" xfId="18791"/>
    <cellStyle name="Note 2 6 14 9" xfId="18792"/>
    <cellStyle name="Note 2 6 15" xfId="18793"/>
    <cellStyle name="Note 2 6 16" xfId="18794"/>
    <cellStyle name="Note 2 6 17" xfId="18795"/>
    <cellStyle name="Note 2 6 18" xfId="18796"/>
    <cellStyle name="Note 2 6 19" xfId="18797"/>
    <cellStyle name="Note 2 6 2" xfId="18798"/>
    <cellStyle name="Note 2 6 2 10" xfId="18799"/>
    <cellStyle name="Note 2 6 2 10 2" xfId="18800"/>
    <cellStyle name="Note 2 6 2 10 2 2" xfId="18801"/>
    <cellStyle name="Note 2 6 2 10 2 3" xfId="18802"/>
    <cellStyle name="Note 2 6 2 10 3" xfId="18803"/>
    <cellStyle name="Note 2 6 2 10 3 2" xfId="18804"/>
    <cellStyle name="Note 2 6 2 10 3 3" xfId="18805"/>
    <cellStyle name="Note 2 6 2 10 4" xfId="18806"/>
    <cellStyle name="Note 2 6 2 10 4 2" xfId="18807"/>
    <cellStyle name="Note 2 6 2 10 4 3" xfId="18808"/>
    <cellStyle name="Note 2 6 2 10 5" xfId="18809"/>
    <cellStyle name="Note 2 6 2 10 5 2" xfId="18810"/>
    <cellStyle name="Note 2 6 2 10 5 3" xfId="18811"/>
    <cellStyle name="Note 2 6 2 10 6" xfId="18812"/>
    <cellStyle name="Note 2 6 2 10 6 2" xfId="18813"/>
    <cellStyle name="Note 2 6 2 10 6 3" xfId="18814"/>
    <cellStyle name="Note 2 6 2 10 7" xfId="18815"/>
    <cellStyle name="Note 2 6 2 10 8" xfId="18816"/>
    <cellStyle name="Note 2 6 2 10 9" xfId="18817"/>
    <cellStyle name="Note 2 6 2 11" xfId="18818"/>
    <cellStyle name="Note 2 6 2 11 2" xfId="18819"/>
    <cellStyle name="Note 2 6 2 11 2 2" xfId="18820"/>
    <cellStyle name="Note 2 6 2 11 2 3" xfId="18821"/>
    <cellStyle name="Note 2 6 2 11 3" xfId="18822"/>
    <cellStyle name="Note 2 6 2 11 3 2" xfId="18823"/>
    <cellStyle name="Note 2 6 2 11 3 3" xfId="18824"/>
    <cellStyle name="Note 2 6 2 11 4" xfId="18825"/>
    <cellStyle name="Note 2 6 2 11 4 2" xfId="18826"/>
    <cellStyle name="Note 2 6 2 11 4 3" xfId="18827"/>
    <cellStyle name="Note 2 6 2 11 5" xfId="18828"/>
    <cellStyle name="Note 2 6 2 11 5 2" xfId="18829"/>
    <cellStyle name="Note 2 6 2 11 5 3" xfId="18830"/>
    <cellStyle name="Note 2 6 2 11 6" xfId="18831"/>
    <cellStyle name="Note 2 6 2 11 6 2" xfId="18832"/>
    <cellStyle name="Note 2 6 2 11 6 3" xfId="18833"/>
    <cellStyle name="Note 2 6 2 11 7" xfId="18834"/>
    <cellStyle name="Note 2 6 2 11 8" xfId="18835"/>
    <cellStyle name="Note 2 6 2 11 9" xfId="18836"/>
    <cellStyle name="Note 2 6 2 12" xfId="18837"/>
    <cellStyle name="Note 2 6 2 12 2" xfId="18838"/>
    <cellStyle name="Note 2 6 2 12 2 2" xfId="18839"/>
    <cellStyle name="Note 2 6 2 12 2 3" xfId="18840"/>
    <cellStyle name="Note 2 6 2 12 3" xfId="18841"/>
    <cellStyle name="Note 2 6 2 12 3 2" xfId="18842"/>
    <cellStyle name="Note 2 6 2 12 3 3" xfId="18843"/>
    <cellStyle name="Note 2 6 2 12 4" xfId="18844"/>
    <cellStyle name="Note 2 6 2 12 4 2" xfId="18845"/>
    <cellStyle name="Note 2 6 2 12 4 3" xfId="18846"/>
    <cellStyle name="Note 2 6 2 12 5" xfId="18847"/>
    <cellStyle name="Note 2 6 2 12 5 2" xfId="18848"/>
    <cellStyle name="Note 2 6 2 12 5 3" xfId="18849"/>
    <cellStyle name="Note 2 6 2 12 6" xfId="18850"/>
    <cellStyle name="Note 2 6 2 12 6 2" xfId="18851"/>
    <cellStyle name="Note 2 6 2 12 6 3" xfId="18852"/>
    <cellStyle name="Note 2 6 2 12 7" xfId="18853"/>
    <cellStyle name="Note 2 6 2 12 8" xfId="18854"/>
    <cellStyle name="Note 2 6 2 12 9" xfId="18855"/>
    <cellStyle name="Note 2 6 2 13" xfId="18856"/>
    <cellStyle name="Note 2 6 2 13 2" xfId="18857"/>
    <cellStyle name="Note 2 6 2 13 2 2" xfId="18858"/>
    <cellStyle name="Note 2 6 2 13 2 3" xfId="18859"/>
    <cellStyle name="Note 2 6 2 13 3" xfId="18860"/>
    <cellStyle name="Note 2 6 2 13 3 2" xfId="18861"/>
    <cellStyle name="Note 2 6 2 13 3 3" xfId="18862"/>
    <cellStyle name="Note 2 6 2 13 4" xfId="18863"/>
    <cellStyle name="Note 2 6 2 13 4 2" xfId="18864"/>
    <cellStyle name="Note 2 6 2 13 4 3" xfId="18865"/>
    <cellStyle name="Note 2 6 2 13 5" xfId="18866"/>
    <cellStyle name="Note 2 6 2 13 5 2" xfId="18867"/>
    <cellStyle name="Note 2 6 2 13 5 3" xfId="18868"/>
    <cellStyle name="Note 2 6 2 13 6" xfId="18869"/>
    <cellStyle name="Note 2 6 2 13 6 2" xfId="18870"/>
    <cellStyle name="Note 2 6 2 13 6 3" xfId="18871"/>
    <cellStyle name="Note 2 6 2 13 7" xfId="18872"/>
    <cellStyle name="Note 2 6 2 13 8" xfId="18873"/>
    <cellStyle name="Note 2 6 2 13 9" xfId="18874"/>
    <cellStyle name="Note 2 6 2 14" xfId="18875"/>
    <cellStyle name="Note 2 6 2 15" xfId="18876"/>
    <cellStyle name="Note 2 6 2 16" xfId="18877"/>
    <cellStyle name="Note 2 6 2 17" xfId="18878"/>
    <cellStyle name="Note 2 6 2 18" xfId="18879"/>
    <cellStyle name="Note 2 6 2 19" xfId="18880"/>
    <cellStyle name="Note 2 6 2 2" xfId="18881"/>
    <cellStyle name="Note 2 6 2 2 10" xfId="18882"/>
    <cellStyle name="Note 2 6 2 2 10 2" xfId="18883"/>
    <cellStyle name="Note 2 6 2 2 10 2 2" xfId="18884"/>
    <cellStyle name="Note 2 6 2 2 10 2 3" xfId="18885"/>
    <cellStyle name="Note 2 6 2 2 10 3" xfId="18886"/>
    <cellStyle name="Note 2 6 2 2 10 3 2" xfId="18887"/>
    <cellStyle name="Note 2 6 2 2 10 3 3" xfId="18888"/>
    <cellStyle name="Note 2 6 2 2 10 4" xfId="18889"/>
    <cellStyle name="Note 2 6 2 2 10 4 2" xfId="18890"/>
    <cellStyle name="Note 2 6 2 2 10 4 3" xfId="18891"/>
    <cellStyle name="Note 2 6 2 2 10 5" xfId="18892"/>
    <cellStyle name="Note 2 6 2 2 10 5 2" xfId="18893"/>
    <cellStyle name="Note 2 6 2 2 10 5 3" xfId="18894"/>
    <cellStyle name="Note 2 6 2 2 10 6" xfId="18895"/>
    <cellStyle name="Note 2 6 2 2 10 6 2" xfId="18896"/>
    <cellStyle name="Note 2 6 2 2 10 6 3" xfId="18897"/>
    <cellStyle name="Note 2 6 2 2 10 7" xfId="18898"/>
    <cellStyle name="Note 2 6 2 2 10 8" xfId="18899"/>
    <cellStyle name="Note 2 6 2 2 11" xfId="18900"/>
    <cellStyle name="Note 2 6 2 2 11 2" xfId="18901"/>
    <cellStyle name="Note 2 6 2 2 11 2 2" xfId="18902"/>
    <cellStyle name="Note 2 6 2 2 11 2 3" xfId="18903"/>
    <cellStyle name="Note 2 6 2 2 11 3" xfId="18904"/>
    <cellStyle name="Note 2 6 2 2 11 3 2" xfId="18905"/>
    <cellStyle name="Note 2 6 2 2 11 3 3" xfId="18906"/>
    <cellStyle name="Note 2 6 2 2 11 4" xfId="18907"/>
    <cellStyle name="Note 2 6 2 2 11 4 2" xfId="18908"/>
    <cellStyle name="Note 2 6 2 2 11 4 3" xfId="18909"/>
    <cellStyle name="Note 2 6 2 2 11 5" xfId="18910"/>
    <cellStyle name="Note 2 6 2 2 11 5 2" xfId="18911"/>
    <cellStyle name="Note 2 6 2 2 11 5 3" xfId="18912"/>
    <cellStyle name="Note 2 6 2 2 11 6" xfId="18913"/>
    <cellStyle name="Note 2 6 2 2 11 6 2" xfId="18914"/>
    <cellStyle name="Note 2 6 2 2 11 6 3" xfId="18915"/>
    <cellStyle name="Note 2 6 2 2 11 7" xfId="18916"/>
    <cellStyle name="Note 2 6 2 2 11 8" xfId="18917"/>
    <cellStyle name="Note 2 6 2 2 12" xfId="18918"/>
    <cellStyle name="Note 2 6 2 2 12 2" xfId="18919"/>
    <cellStyle name="Note 2 6 2 2 12 2 2" xfId="18920"/>
    <cellStyle name="Note 2 6 2 2 12 2 3" xfId="18921"/>
    <cellStyle name="Note 2 6 2 2 12 3" xfId="18922"/>
    <cellStyle name="Note 2 6 2 2 12 3 2" xfId="18923"/>
    <cellStyle name="Note 2 6 2 2 12 3 3" xfId="18924"/>
    <cellStyle name="Note 2 6 2 2 12 4" xfId="18925"/>
    <cellStyle name="Note 2 6 2 2 12 4 2" xfId="18926"/>
    <cellStyle name="Note 2 6 2 2 12 4 3" xfId="18927"/>
    <cellStyle name="Note 2 6 2 2 12 5" xfId="18928"/>
    <cellStyle name="Note 2 6 2 2 12 5 2" xfId="18929"/>
    <cellStyle name="Note 2 6 2 2 12 5 3" xfId="18930"/>
    <cellStyle name="Note 2 6 2 2 12 6" xfId="18931"/>
    <cellStyle name="Note 2 6 2 2 12 6 2" xfId="18932"/>
    <cellStyle name="Note 2 6 2 2 12 6 3" xfId="18933"/>
    <cellStyle name="Note 2 6 2 2 12 7" xfId="18934"/>
    <cellStyle name="Note 2 6 2 2 12 8" xfId="18935"/>
    <cellStyle name="Note 2 6 2 2 13" xfId="18936"/>
    <cellStyle name="Note 2 6 2 2 13 2" xfId="18937"/>
    <cellStyle name="Note 2 6 2 2 13 2 2" xfId="18938"/>
    <cellStyle name="Note 2 6 2 2 13 2 3" xfId="18939"/>
    <cellStyle name="Note 2 6 2 2 13 3" xfId="18940"/>
    <cellStyle name="Note 2 6 2 2 13 3 2" xfId="18941"/>
    <cellStyle name="Note 2 6 2 2 13 3 3" xfId="18942"/>
    <cellStyle name="Note 2 6 2 2 13 4" xfId="18943"/>
    <cellStyle name="Note 2 6 2 2 13 4 2" xfId="18944"/>
    <cellStyle name="Note 2 6 2 2 13 4 3" xfId="18945"/>
    <cellStyle name="Note 2 6 2 2 13 5" xfId="18946"/>
    <cellStyle name="Note 2 6 2 2 13 5 2" xfId="18947"/>
    <cellStyle name="Note 2 6 2 2 13 5 3" xfId="18948"/>
    <cellStyle name="Note 2 6 2 2 13 6" xfId="18949"/>
    <cellStyle name="Note 2 6 2 2 13 6 2" xfId="18950"/>
    <cellStyle name="Note 2 6 2 2 13 6 3" xfId="18951"/>
    <cellStyle name="Note 2 6 2 2 13 7" xfId="18952"/>
    <cellStyle name="Note 2 6 2 2 13 8" xfId="18953"/>
    <cellStyle name="Note 2 6 2 2 14" xfId="18954"/>
    <cellStyle name="Note 2 6 2 2 14 2" xfId="18955"/>
    <cellStyle name="Note 2 6 2 2 14 2 2" xfId="18956"/>
    <cellStyle name="Note 2 6 2 2 14 2 3" xfId="18957"/>
    <cellStyle name="Note 2 6 2 2 14 3" xfId="18958"/>
    <cellStyle name="Note 2 6 2 2 14 3 2" xfId="18959"/>
    <cellStyle name="Note 2 6 2 2 14 3 3" xfId="18960"/>
    <cellStyle name="Note 2 6 2 2 14 4" xfId="18961"/>
    <cellStyle name="Note 2 6 2 2 14 4 2" xfId="18962"/>
    <cellStyle name="Note 2 6 2 2 14 4 3" xfId="18963"/>
    <cellStyle name="Note 2 6 2 2 14 5" xfId="18964"/>
    <cellStyle name="Note 2 6 2 2 14 5 2" xfId="18965"/>
    <cellStyle name="Note 2 6 2 2 14 5 3" xfId="18966"/>
    <cellStyle name="Note 2 6 2 2 14 6" xfId="18967"/>
    <cellStyle name="Note 2 6 2 2 14 6 2" xfId="18968"/>
    <cellStyle name="Note 2 6 2 2 14 6 3" xfId="18969"/>
    <cellStyle name="Note 2 6 2 2 14 7" xfId="18970"/>
    <cellStyle name="Note 2 6 2 2 14 8" xfId="18971"/>
    <cellStyle name="Note 2 6 2 2 15" xfId="18972"/>
    <cellStyle name="Note 2 6 2 2 15 2" xfId="18973"/>
    <cellStyle name="Note 2 6 2 2 15 2 2" xfId="18974"/>
    <cellStyle name="Note 2 6 2 2 15 2 3" xfId="18975"/>
    <cellStyle name="Note 2 6 2 2 15 3" xfId="18976"/>
    <cellStyle name="Note 2 6 2 2 15 3 2" xfId="18977"/>
    <cellStyle name="Note 2 6 2 2 15 3 3" xfId="18978"/>
    <cellStyle name="Note 2 6 2 2 15 4" xfId="18979"/>
    <cellStyle name="Note 2 6 2 2 15 4 2" xfId="18980"/>
    <cellStyle name="Note 2 6 2 2 15 4 3" xfId="18981"/>
    <cellStyle name="Note 2 6 2 2 15 5" xfId="18982"/>
    <cellStyle name="Note 2 6 2 2 15 5 2" xfId="18983"/>
    <cellStyle name="Note 2 6 2 2 15 5 3" xfId="18984"/>
    <cellStyle name="Note 2 6 2 2 15 6" xfId="18985"/>
    <cellStyle name="Note 2 6 2 2 15 6 2" xfId="18986"/>
    <cellStyle name="Note 2 6 2 2 15 6 3" xfId="18987"/>
    <cellStyle name="Note 2 6 2 2 15 7" xfId="18988"/>
    <cellStyle name="Note 2 6 2 2 15 8" xfId="18989"/>
    <cellStyle name="Note 2 6 2 2 16" xfId="18990"/>
    <cellStyle name="Note 2 6 2 2 2" xfId="18991"/>
    <cellStyle name="Note 2 6 2 2 2 2" xfId="18992"/>
    <cellStyle name="Note 2 6 2 2 2 2 2" xfId="18993"/>
    <cellStyle name="Note 2 6 2 2 2 2 3" xfId="18994"/>
    <cellStyle name="Note 2 6 2 2 2 3" xfId="18995"/>
    <cellStyle name="Note 2 6 2 2 2 3 2" xfId="18996"/>
    <cellStyle name="Note 2 6 2 2 2 3 3" xfId="18997"/>
    <cellStyle name="Note 2 6 2 2 2 4" xfId="18998"/>
    <cellStyle name="Note 2 6 2 2 2 4 2" xfId="18999"/>
    <cellStyle name="Note 2 6 2 2 2 4 3" xfId="19000"/>
    <cellStyle name="Note 2 6 2 2 2 5" xfId="19001"/>
    <cellStyle name="Note 2 6 2 2 2 5 2" xfId="19002"/>
    <cellStyle name="Note 2 6 2 2 2 5 3" xfId="19003"/>
    <cellStyle name="Note 2 6 2 2 2 6" xfId="19004"/>
    <cellStyle name="Note 2 6 2 2 2 6 2" xfId="19005"/>
    <cellStyle name="Note 2 6 2 2 2 6 3" xfId="19006"/>
    <cellStyle name="Note 2 6 2 2 2 7" xfId="19007"/>
    <cellStyle name="Note 2 6 2 2 2 8" xfId="19008"/>
    <cellStyle name="Note 2 6 2 2 2 9" xfId="19009"/>
    <cellStyle name="Note 2 6 2 2 3" xfId="19010"/>
    <cellStyle name="Note 2 6 2 2 3 2" xfId="19011"/>
    <cellStyle name="Note 2 6 2 2 3 2 2" xfId="19012"/>
    <cellStyle name="Note 2 6 2 2 3 2 3" xfId="19013"/>
    <cellStyle name="Note 2 6 2 2 3 3" xfId="19014"/>
    <cellStyle name="Note 2 6 2 2 3 3 2" xfId="19015"/>
    <cellStyle name="Note 2 6 2 2 3 3 3" xfId="19016"/>
    <cellStyle name="Note 2 6 2 2 3 4" xfId="19017"/>
    <cellStyle name="Note 2 6 2 2 3 4 2" xfId="19018"/>
    <cellStyle name="Note 2 6 2 2 3 4 3" xfId="19019"/>
    <cellStyle name="Note 2 6 2 2 3 5" xfId="19020"/>
    <cellStyle name="Note 2 6 2 2 3 5 2" xfId="19021"/>
    <cellStyle name="Note 2 6 2 2 3 5 3" xfId="19022"/>
    <cellStyle name="Note 2 6 2 2 3 6" xfId="19023"/>
    <cellStyle name="Note 2 6 2 2 3 6 2" xfId="19024"/>
    <cellStyle name="Note 2 6 2 2 3 6 3" xfId="19025"/>
    <cellStyle name="Note 2 6 2 2 3 7" xfId="19026"/>
    <cellStyle name="Note 2 6 2 2 3 8" xfId="19027"/>
    <cellStyle name="Note 2 6 2 2 3 9" xfId="19028"/>
    <cellStyle name="Note 2 6 2 2 4" xfId="19029"/>
    <cellStyle name="Note 2 6 2 2 4 2" xfId="19030"/>
    <cellStyle name="Note 2 6 2 2 4 2 2" xfId="19031"/>
    <cellStyle name="Note 2 6 2 2 4 2 3" xfId="19032"/>
    <cellStyle name="Note 2 6 2 2 4 3" xfId="19033"/>
    <cellStyle name="Note 2 6 2 2 4 3 2" xfId="19034"/>
    <cellStyle name="Note 2 6 2 2 4 3 3" xfId="19035"/>
    <cellStyle name="Note 2 6 2 2 4 4" xfId="19036"/>
    <cellStyle name="Note 2 6 2 2 4 4 2" xfId="19037"/>
    <cellStyle name="Note 2 6 2 2 4 4 3" xfId="19038"/>
    <cellStyle name="Note 2 6 2 2 4 5" xfId="19039"/>
    <cellStyle name="Note 2 6 2 2 4 5 2" xfId="19040"/>
    <cellStyle name="Note 2 6 2 2 4 5 3" xfId="19041"/>
    <cellStyle name="Note 2 6 2 2 4 6" xfId="19042"/>
    <cellStyle name="Note 2 6 2 2 4 6 2" xfId="19043"/>
    <cellStyle name="Note 2 6 2 2 4 6 3" xfId="19044"/>
    <cellStyle name="Note 2 6 2 2 4 7" xfId="19045"/>
    <cellStyle name="Note 2 6 2 2 4 8" xfId="19046"/>
    <cellStyle name="Note 2 6 2 2 4 9" xfId="19047"/>
    <cellStyle name="Note 2 6 2 2 5" xfId="19048"/>
    <cellStyle name="Note 2 6 2 2 5 2" xfId="19049"/>
    <cellStyle name="Note 2 6 2 2 5 2 2" xfId="19050"/>
    <cellStyle name="Note 2 6 2 2 5 2 3" xfId="19051"/>
    <cellStyle name="Note 2 6 2 2 5 3" xfId="19052"/>
    <cellStyle name="Note 2 6 2 2 5 3 2" xfId="19053"/>
    <cellStyle name="Note 2 6 2 2 5 3 3" xfId="19054"/>
    <cellStyle name="Note 2 6 2 2 5 4" xfId="19055"/>
    <cellStyle name="Note 2 6 2 2 5 4 2" xfId="19056"/>
    <cellStyle name="Note 2 6 2 2 5 4 3" xfId="19057"/>
    <cellStyle name="Note 2 6 2 2 5 5" xfId="19058"/>
    <cellStyle name="Note 2 6 2 2 5 5 2" xfId="19059"/>
    <cellStyle name="Note 2 6 2 2 5 5 3" xfId="19060"/>
    <cellStyle name="Note 2 6 2 2 5 6" xfId="19061"/>
    <cellStyle name="Note 2 6 2 2 5 6 2" xfId="19062"/>
    <cellStyle name="Note 2 6 2 2 5 6 3" xfId="19063"/>
    <cellStyle name="Note 2 6 2 2 5 7" xfId="19064"/>
    <cellStyle name="Note 2 6 2 2 5 8" xfId="19065"/>
    <cellStyle name="Note 2 6 2 2 5 9" xfId="19066"/>
    <cellStyle name="Note 2 6 2 2 6" xfId="19067"/>
    <cellStyle name="Note 2 6 2 2 6 2" xfId="19068"/>
    <cellStyle name="Note 2 6 2 2 6 2 2" xfId="19069"/>
    <cellStyle name="Note 2 6 2 2 6 2 3" xfId="19070"/>
    <cellStyle name="Note 2 6 2 2 6 3" xfId="19071"/>
    <cellStyle name="Note 2 6 2 2 6 3 2" xfId="19072"/>
    <cellStyle name="Note 2 6 2 2 6 3 3" xfId="19073"/>
    <cellStyle name="Note 2 6 2 2 6 4" xfId="19074"/>
    <cellStyle name="Note 2 6 2 2 6 4 2" xfId="19075"/>
    <cellStyle name="Note 2 6 2 2 6 4 3" xfId="19076"/>
    <cellStyle name="Note 2 6 2 2 6 5" xfId="19077"/>
    <cellStyle name="Note 2 6 2 2 6 5 2" xfId="19078"/>
    <cellStyle name="Note 2 6 2 2 6 5 3" xfId="19079"/>
    <cellStyle name="Note 2 6 2 2 6 6" xfId="19080"/>
    <cellStyle name="Note 2 6 2 2 6 6 2" xfId="19081"/>
    <cellStyle name="Note 2 6 2 2 6 6 3" xfId="19082"/>
    <cellStyle name="Note 2 6 2 2 6 7" xfId="19083"/>
    <cellStyle name="Note 2 6 2 2 6 8" xfId="19084"/>
    <cellStyle name="Note 2 6 2 2 6 9" xfId="19085"/>
    <cellStyle name="Note 2 6 2 2 7" xfId="19086"/>
    <cellStyle name="Note 2 6 2 2 7 2" xfId="19087"/>
    <cellStyle name="Note 2 6 2 2 7 2 2" xfId="19088"/>
    <cellStyle name="Note 2 6 2 2 7 2 3" xfId="19089"/>
    <cellStyle name="Note 2 6 2 2 7 3" xfId="19090"/>
    <cellStyle name="Note 2 6 2 2 7 3 2" xfId="19091"/>
    <cellStyle name="Note 2 6 2 2 7 3 3" xfId="19092"/>
    <cellStyle name="Note 2 6 2 2 7 4" xfId="19093"/>
    <cellStyle name="Note 2 6 2 2 7 4 2" xfId="19094"/>
    <cellStyle name="Note 2 6 2 2 7 4 3" xfId="19095"/>
    <cellStyle name="Note 2 6 2 2 7 5" xfId="19096"/>
    <cellStyle name="Note 2 6 2 2 7 5 2" xfId="19097"/>
    <cellStyle name="Note 2 6 2 2 7 5 3" xfId="19098"/>
    <cellStyle name="Note 2 6 2 2 7 6" xfId="19099"/>
    <cellStyle name="Note 2 6 2 2 7 6 2" xfId="19100"/>
    <cellStyle name="Note 2 6 2 2 7 6 3" xfId="19101"/>
    <cellStyle name="Note 2 6 2 2 7 7" xfId="19102"/>
    <cellStyle name="Note 2 6 2 2 7 8" xfId="19103"/>
    <cellStyle name="Note 2 6 2 2 7 9" xfId="19104"/>
    <cellStyle name="Note 2 6 2 2 8" xfId="19105"/>
    <cellStyle name="Note 2 6 2 2 8 2" xfId="19106"/>
    <cellStyle name="Note 2 6 2 2 8 2 2" xfId="19107"/>
    <cellStyle name="Note 2 6 2 2 8 2 3" xfId="19108"/>
    <cellStyle name="Note 2 6 2 2 8 3" xfId="19109"/>
    <cellStyle name="Note 2 6 2 2 8 3 2" xfId="19110"/>
    <cellStyle name="Note 2 6 2 2 8 3 3" xfId="19111"/>
    <cellStyle name="Note 2 6 2 2 8 4" xfId="19112"/>
    <cellStyle name="Note 2 6 2 2 8 4 2" xfId="19113"/>
    <cellStyle name="Note 2 6 2 2 8 4 3" xfId="19114"/>
    <cellStyle name="Note 2 6 2 2 8 5" xfId="19115"/>
    <cellStyle name="Note 2 6 2 2 8 5 2" xfId="19116"/>
    <cellStyle name="Note 2 6 2 2 8 5 3" xfId="19117"/>
    <cellStyle name="Note 2 6 2 2 8 6" xfId="19118"/>
    <cellStyle name="Note 2 6 2 2 8 6 2" xfId="19119"/>
    <cellStyle name="Note 2 6 2 2 8 6 3" xfId="19120"/>
    <cellStyle name="Note 2 6 2 2 8 7" xfId="19121"/>
    <cellStyle name="Note 2 6 2 2 8 8" xfId="19122"/>
    <cellStyle name="Note 2 6 2 2 8 9" xfId="19123"/>
    <cellStyle name="Note 2 6 2 2 9" xfId="19124"/>
    <cellStyle name="Note 2 6 2 2 9 2" xfId="19125"/>
    <cellStyle name="Note 2 6 2 2 9 2 2" xfId="19126"/>
    <cellStyle name="Note 2 6 2 2 9 2 3" xfId="19127"/>
    <cellStyle name="Note 2 6 2 2 9 3" xfId="19128"/>
    <cellStyle name="Note 2 6 2 2 9 3 2" xfId="19129"/>
    <cellStyle name="Note 2 6 2 2 9 3 3" xfId="19130"/>
    <cellStyle name="Note 2 6 2 2 9 4" xfId="19131"/>
    <cellStyle name="Note 2 6 2 2 9 4 2" xfId="19132"/>
    <cellStyle name="Note 2 6 2 2 9 4 3" xfId="19133"/>
    <cellStyle name="Note 2 6 2 2 9 5" xfId="19134"/>
    <cellStyle name="Note 2 6 2 2 9 5 2" xfId="19135"/>
    <cellStyle name="Note 2 6 2 2 9 5 3" xfId="19136"/>
    <cellStyle name="Note 2 6 2 2 9 6" xfId="19137"/>
    <cellStyle name="Note 2 6 2 2 9 6 2" xfId="19138"/>
    <cellStyle name="Note 2 6 2 2 9 6 3" xfId="19139"/>
    <cellStyle name="Note 2 6 2 2 9 7" xfId="19140"/>
    <cellStyle name="Note 2 6 2 2 9 8" xfId="19141"/>
    <cellStyle name="Note 2 6 2 3" xfId="19142"/>
    <cellStyle name="Note 2 6 2 3 10" xfId="19143"/>
    <cellStyle name="Note 2 6 2 3 10 2" xfId="19144"/>
    <cellStyle name="Note 2 6 2 3 10 2 2" xfId="19145"/>
    <cellStyle name="Note 2 6 2 3 10 2 3" xfId="19146"/>
    <cellStyle name="Note 2 6 2 3 10 3" xfId="19147"/>
    <cellStyle name="Note 2 6 2 3 10 3 2" xfId="19148"/>
    <cellStyle name="Note 2 6 2 3 10 3 3" xfId="19149"/>
    <cellStyle name="Note 2 6 2 3 10 4" xfId="19150"/>
    <cellStyle name="Note 2 6 2 3 10 4 2" xfId="19151"/>
    <cellStyle name="Note 2 6 2 3 10 4 3" xfId="19152"/>
    <cellStyle name="Note 2 6 2 3 10 5" xfId="19153"/>
    <cellStyle name="Note 2 6 2 3 10 5 2" xfId="19154"/>
    <cellStyle name="Note 2 6 2 3 10 5 3" xfId="19155"/>
    <cellStyle name="Note 2 6 2 3 10 6" xfId="19156"/>
    <cellStyle name="Note 2 6 2 3 10 6 2" xfId="19157"/>
    <cellStyle name="Note 2 6 2 3 10 6 3" xfId="19158"/>
    <cellStyle name="Note 2 6 2 3 10 7" xfId="19159"/>
    <cellStyle name="Note 2 6 2 3 10 8" xfId="19160"/>
    <cellStyle name="Note 2 6 2 3 11" xfId="19161"/>
    <cellStyle name="Note 2 6 2 3 11 2" xfId="19162"/>
    <cellStyle name="Note 2 6 2 3 11 2 2" xfId="19163"/>
    <cellStyle name="Note 2 6 2 3 11 2 3" xfId="19164"/>
    <cellStyle name="Note 2 6 2 3 11 3" xfId="19165"/>
    <cellStyle name="Note 2 6 2 3 11 3 2" xfId="19166"/>
    <cellStyle name="Note 2 6 2 3 11 3 3" xfId="19167"/>
    <cellStyle name="Note 2 6 2 3 11 4" xfId="19168"/>
    <cellStyle name="Note 2 6 2 3 11 4 2" xfId="19169"/>
    <cellStyle name="Note 2 6 2 3 11 4 3" xfId="19170"/>
    <cellStyle name="Note 2 6 2 3 11 5" xfId="19171"/>
    <cellStyle name="Note 2 6 2 3 11 5 2" xfId="19172"/>
    <cellStyle name="Note 2 6 2 3 11 5 3" xfId="19173"/>
    <cellStyle name="Note 2 6 2 3 11 6" xfId="19174"/>
    <cellStyle name="Note 2 6 2 3 11 6 2" xfId="19175"/>
    <cellStyle name="Note 2 6 2 3 11 6 3" xfId="19176"/>
    <cellStyle name="Note 2 6 2 3 11 7" xfId="19177"/>
    <cellStyle name="Note 2 6 2 3 11 8" xfId="19178"/>
    <cellStyle name="Note 2 6 2 3 12" xfId="19179"/>
    <cellStyle name="Note 2 6 2 3 12 2" xfId="19180"/>
    <cellStyle name="Note 2 6 2 3 12 2 2" xfId="19181"/>
    <cellStyle name="Note 2 6 2 3 12 2 3" xfId="19182"/>
    <cellStyle name="Note 2 6 2 3 12 3" xfId="19183"/>
    <cellStyle name="Note 2 6 2 3 12 3 2" xfId="19184"/>
    <cellStyle name="Note 2 6 2 3 12 3 3" xfId="19185"/>
    <cellStyle name="Note 2 6 2 3 12 4" xfId="19186"/>
    <cellStyle name="Note 2 6 2 3 12 4 2" xfId="19187"/>
    <cellStyle name="Note 2 6 2 3 12 4 3" xfId="19188"/>
    <cellStyle name="Note 2 6 2 3 12 5" xfId="19189"/>
    <cellStyle name="Note 2 6 2 3 12 5 2" xfId="19190"/>
    <cellStyle name="Note 2 6 2 3 12 5 3" xfId="19191"/>
    <cellStyle name="Note 2 6 2 3 12 6" xfId="19192"/>
    <cellStyle name="Note 2 6 2 3 12 6 2" xfId="19193"/>
    <cellStyle name="Note 2 6 2 3 12 6 3" xfId="19194"/>
    <cellStyle name="Note 2 6 2 3 12 7" xfId="19195"/>
    <cellStyle name="Note 2 6 2 3 12 8" xfId="19196"/>
    <cellStyle name="Note 2 6 2 3 13" xfId="19197"/>
    <cellStyle name="Note 2 6 2 3 13 2" xfId="19198"/>
    <cellStyle name="Note 2 6 2 3 13 2 2" xfId="19199"/>
    <cellStyle name="Note 2 6 2 3 13 2 3" xfId="19200"/>
    <cellStyle name="Note 2 6 2 3 13 3" xfId="19201"/>
    <cellStyle name="Note 2 6 2 3 13 3 2" xfId="19202"/>
    <cellStyle name="Note 2 6 2 3 13 3 3" xfId="19203"/>
    <cellStyle name="Note 2 6 2 3 13 4" xfId="19204"/>
    <cellStyle name="Note 2 6 2 3 13 4 2" xfId="19205"/>
    <cellStyle name="Note 2 6 2 3 13 4 3" xfId="19206"/>
    <cellStyle name="Note 2 6 2 3 13 5" xfId="19207"/>
    <cellStyle name="Note 2 6 2 3 13 5 2" xfId="19208"/>
    <cellStyle name="Note 2 6 2 3 13 5 3" xfId="19209"/>
    <cellStyle name="Note 2 6 2 3 13 6" xfId="19210"/>
    <cellStyle name="Note 2 6 2 3 13 6 2" xfId="19211"/>
    <cellStyle name="Note 2 6 2 3 13 6 3" xfId="19212"/>
    <cellStyle name="Note 2 6 2 3 13 7" xfId="19213"/>
    <cellStyle name="Note 2 6 2 3 13 8" xfId="19214"/>
    <cellStyle name="Note 2 6 2 3 14" xfId="19215"/>
    <cellStyle name="Note 2 6 2 3 14 2" xfId="19216"/>
    <cellStyle name="Note 2 6 2 3 14 2 2" xfId="19217"/>
    <cellStyle name="Note 2 6 2 3 14 2 3" xfId="19218"/>
    <cellStyle name="Note 2 6 2 3 14 3" xfId="19219"/>
    <cellStyle name="Note 2 6 2 3 14 3 2" xfId="19220"/>
    <cellStyle name="Note 2 6 2 3 14 3 3" xfId="19221"/>
    <cellStyle name="Note 2 6 2 3 14 4" xfId="19222"/>
    <cellStyle name="Note 2 6 2 3 14 4 2" xfId="19223"/>
    <cellStyle name="Note 2 6 2 3 14 4 3" xfId="19224"/>
    <cellStyle name="Note 2 6 2 3 14 5" xfId="19225"/>
    <cellStyle name="Note 2 6 2 3 14 5 2" xfId="19226"/>
    <cellStyle name="Note 2 6 2 3 14 5 3" xfId="19227"/>
    <cellStyle name="Note 2 6 2 3 14 6" xfId="19228"/>
    <cellStyle name="Note 2 6 2 3 14 6 2" xfId="19229"/>
    <cellStyle name="Note 2 6 2 3 14 6 3" xfId="19230"/>
    <cellStyle name="Note 2 6 2 3 14 7" xfId="19231"/>
    <cellStyle name="Note 2 6 2 3 14 8" xfId="19232"/>
    <cellStyle name="Note 2 6 2 3 15" xfId="19233"/>
    <cellStyle name="Note 2 6 2 3 15 2" xfId="19234"/>
    <cellStyle name="Note 2 6 2 3 15 2 2" xfId="19235"/>
    <cellStyle name="Note 2 6 2 3 15 2 3" xfId="19236"/>
    <cellStyle name="Note 2 6 2 3 15 3" xfId="19237"/>
    <cellStyle name="Note 2 6 2 3 15 3 2" xfId="19238"/>
    <cellStyle name="Note 2 6 2 3 15 3 3" xfId="19239"/>
    <cellStyle name="Note 2 6 2 3 15 4" xfId="19240"/>
    <cellStyle name="Note 2 6 2 3 15 4 2" xfId="19241"/>
    <cellStyle name="Note 2 6 2 3 15 4 3" xfId="19242"/>
    <cellStyle name="Note 2 6 2 3 15 5" xfId="19243"/>
    <cellStyle name="Note 2 6 2 3 15 5 2" xfId="19244"/>
    <cellStyle name="Note 2 6 2 3 15 5 3" xfId="19245"/>
    <cellStyle name="Note 2 6 2 3 15 6" xfId="19246"/>
    <cellStyle name="Note 2 6 2 3 15 6 2" xfId="19247"/>
    <cellStyle name="Note 2 6 2 3 15 6 3" xfId="19248"/>
    <cellStyle name="Note 2 6 2 3 15 7" xfId="19249"/>
    <cellStyle name="Note 2 6 2 3 15 8" xfId="19250"/>
    <cellStyle name="Note 2 6 2 3 16" xfId="19251"/>
    <cellStyle name="Note 2 6 2 3 2" xfId="19252"/>
    <cellStyle name="Note 2 6 2 3 2 2" xfId="19253"/>
    <cellStyle name="Note 2 6 2 3 2 2 2" xfId="19254"/>
    <cellStyle name="Note 2 6 2 3 2 2 3" xfId="19255"/>
    <cellStyle name="Note 2 6 2 3 2 3" xfId="19256"/>
    <cellStyle name="Note 2 6 2 3 2 3 2" xfId="19257"/>
    <cellStyle name="Note 2 6 2 3 2 3 3" xfId="19258"/>
    <cellStyle name="Note 2 6 2 3 2 4" xfId="19259"/>
    <cellStyle name="Note 2 6 2 3 2 4 2" xfId="19260"/>
    <cellStyle name="Note 2 6 2 3 2 4 3" xfId="19261"/>
    <cellStyle name="Note 2 6 2 3 2 5" xfId="19262"/>
    <cellStyle name="Note 2 6 2 3 2 5 2" xfId="19263"/>
    <cellStyle name="Note 2 6 2 3 2 5 3" xfId="19264"/>
    <cellStyle name="Note 2 6 2 3 2 6" xfId="19265"/>
    <cellStyle name="Note 2 6 2 3 2 6 2" xfId="19266"/>
    <cellStyle name="Note 2 6 2 3 2 6 3" xfId="19267"/>
    <cellStyle name="Note 2 6 2 3 2 7" xfId="19268"/>
    <cellStyle name="Note 2 6 2 3 2 8" xfId="19269"/>
    <cellStyle name="Note 2 6 2 3 2 9" xfId="19270"/>
    <cellStyle name="Note 2 6 2 3 3" xfId="19271"/>
    <cellStyle name="Note 2 6 2 3 3 2" xfId="19272"/>
    <cellStyle name="Note 2 6 2 3 3 2 2" xfId="19273"/>
    <cellStyle name="Note 2 6 2 3 3 2 3" xfId="19274"/>
    <cellStyle name="Note 2 6 2 3 3 3" xfId="19275"/>
    <cellStyle name="Note 2 6 2 3 3 3 2" xfId="19276"/>
    <cellStyle name="Note 2 6 2 3 3 3 3" xfId="19277"/>
    <cellStyle name="Note 2 6 2 3 3 4" xfId="19278"/>
    <cellStyle name="Note 2 6 2 3 3 4 2" xfId="19279"/>
    <cellStyle name="Note 2 6 2 3 3 4 3" xfId="19280"/>
    <cellStyle name="Note 2 6 2 3 3 5" xfId="19281"/>
    <cellStyle name="Note 2 6 2 3 3 5 2" xfId="19282"/>
    <cellStyle name="Note 2 6 2 3 3 5 3" xfId="19283"/>
    <cellStyle name="Note 2 6 2 3 3 6" xfId="19284"/>
    <cellStyle name="Note 2 6 2 3 3 6 2" xfId="19285"/>
    <cellStyle name="Note 2 6 2 3 3 6 3" xfId="19286"/>
    <cellStyle name="Note 2 6 2 3 3 7" xfId="19287"/>
    <cellStyle name="Note 2 6 2 3 3 8" xfId="19288"/>
    <cellStyle name="Note 2 6 2 3 3 9" xfId="19289"/>
    <cellStyle name="Note 2 6 2 3 4" xfId="19290"/>
    <cellStyle name="Note 2 6 2 3 4 2" xfId="19291"/>
    <cellStyle name="Note 2 6 2 3 4 2 2" xfId="19292"/>
    <cellStyle name="Note 2 6 2 3 4 2 3" xfId="19293"/>
    <cellStyle name="Note 2 6 2 3 4 3" xfId="19294"/>
    <cellStyle name="Note 2 6 2 3 4 3 2" xfId="19295"/>
    <cellStyle name="Note 2 6 2 3 4 3 3" xfId="19296"/>
    <cellStyle name="Note 2 6 2 3 4 4" xfId="19297"/>
    <cellStyle name="Note 2 6 2 3 4 4 2" xfId="19298"/>
    <cellStyle name="Note 2 6 2 3 4 4 3" xfId="19299"/>
    <cellStyle name="Note 2 6 2 3 4 5" xfId="19300"/>
    <cellStyle name="Note 2 6 2 3 4 5 2" xfId="19301"/>
    <cellStyle name="Note 2 6 2 3 4 5 3" xfId="19302"/>
    <cellStyle name="Note 2 6 2 3 4 6" xfId="19303"/>
    <cellStyle name="Note 2 6 2 3 4 6 2" xfId="19304"/>
    <cellStyle name="Note 2 6 2 3 4 6 3" xfId="19305"/>
    <cellStyle name="Note 2 6 2 3 4 7" xfId="19306"/>
    <cellStyle name="Note 2 6 2 3 4 8" xfId="19307"/>
    <cellStyle name="Note 2 6 2 3 4 9" xfId="19308"/>
    <cellStyle name="Note 2 6 2 3 5" xfId="19309"/>
    <cellStyle name="Note 2 6 2 3 5 2" xfId="19310"/>
    <cellStyle name="Note 2 6 2 3 5 2 2" xfId="19311"/>
    <cellStyle name="Note 2 6 2 3 5 2 3" xfId="19312"/>
    <cellStyle name="Note 2 6 2 3 5 3" xfId="19313"/>
    <cellStyle name="Note 2 6 2 3 5 3 2" xfId="19314"/>
    <cellStyle name="Note 2 6 2 3 5 3 3" xfId="19315"/>
    <cellStyle name="Note 2 6 2 3 5 4" xfId="19316"/>
    <cellStyle name="Note 2 6 2 3 5 4 2" xfId="19317"/>
    <cellStyle name="Note 2 6 2 3 5 4 3" xfId="19318"/>
    <cellStyle name="Note 2 6 2 3 5 5" xfId="19319"/>
    <cellStyle name="Note 2 6 2 3 5 5 2" xfId="19320"/>
    <cellStyle name="Note 2 6 2 3 5 5 3" xfId="19321"/>
    <cellStyle name="Note 2 6 2 3 5 6" xfId="19322"/>
    <cellStyle name="Note 2 6 2 3 5 6 2" xfId="19323"/>
    <cellStyle name="Note 2 6 2 3 5 6 3" xfId="19324"/>
    <cellStyle name="Note 2 6 2 3 5 7" xfId="19325"/>
    <cellStyle name="Note 2 6 2 3 5 8" xfId="19326"/>
    <cellStyle name="Note 2 6 2 3 5 9" xfId="19327"/>
    <cellStyle name="Note 2 6 2 3 6" xfId="19328"/>
    <cellStyle name="Note 2 6 2 3 6 2" xfId="19329"/>
    <cellStyle name="Note 2 6 2 3 6 2 2" xfId="19330"/>
    <cellStyle name="Note 2 6 2 3 6 2 3" xfId="19331"/>
    <cellStyle name="Note 2 6 2 3 6 3" xfId="19332"/>
    <cellStyle name="Note 2 6 2 3 6 3 2" xfId="19333"/>
    <cellStyle name="Note 2 6 2 3 6 3 3" xfId="19334"/>
    <cellStyle name="Note 2 6 2 3 6 4" xfId="19335"/>
    <cellStyle name="Note 2 6 2 3 6 4 2" xfId="19336"/>
    <cellStyle name="Note 2 6 2 3 6 4 3" xfId="19337"/>
    <cellStyle name="Note 2 6 2 3 6 5" xfId="19338"/>
    <cellStyle name="Note 2 6 2 3 6 5 2" xfId="19339"/>
    <cellStyle name="Note 2 6 2 3 6 5 3" xfId="19340"/>
    <cellStyle name="Note 2 6 2 3 6 6" xfId="19341"/>
    <cellStyle name="Note 2 6 2 3 6 6 2" xfId="19342"/>
    <cellStyle name="Note 2 6 2 3 6 6 3" xfId="19343"/>
    <cellStyle name="Note 2 6 2 3 6 7" xfId="19344"/>
    <cellStyle name="Note 2 6 2 3 6 8" xfId="19345"/>
    <cellStyle name="Note 2 6 2 3 6 9" xfId="19346"/>
    <cellStyle name="Note 2 6 2 3 7" xfId="19347"/>
    <cellStyle name="Note 2 6 2 3 7 2" xfId="19348"/>
    <cellStyle name="Note 2 6 2 3 7 2 2" xfId="19349"/>
    <cellStyle name="Note 2 6 2 3 7 2 3" xfId="19350"/>
    <cellStyle name="Note 2 6 2 3 7 3" xfId="19351"/>
    <cellStyle name="Note 2 6 2 3 7 3 2" xfId="19352"/>
    <cellStyle name="Note 2 6 2 3 7 3 3" xfId="19353"/>
    <cellStyle name="Note 2 6 2 3 7 4" xfId="19354"/>
    <cellStyle name="Note 2 6 2 3 7 4 2" xfId="19355"/>
    <cellStyle name="Note 2 6 2 3 7 4 3" xfId="19356"/>
    <cellStyle name="Note 2 6 2 3 7 5" xfId="19357"/>
    <cellStyle name="Note 2 6 2 3 7 5 2" xfId="19358"/>
    <cellStyle name="Note 2 6 2 3 7 5 3" xfId="19359"/>
    <cellStyle name="Note 2 6 2 3 7 6" xfId="19360"/>
    <cellStyle name="Note 2 6 2 3 7 6 2" xfId="19361"/>
    <cellStyle name="Note 2 6 2 3 7 6 3" xfId="19362"/>
    <cellStyle name="Note 2 6 2 3 7 7" xfId="19363"/>
    <cellStyle name="Note 2 6 2 3 7 8" xfId="19364"/>
    <cellStyle name="Note 2 6 2 3 7 9" xfId="19365"/>
    <cellStyle name="Note 2 6 2 3 8" xfId="19366"/>
    <cellStyle name="Note 2 6 2 3 8 2" xfId="19367"/>
    <cellStyle name="Note 2 6 2 3 8 2 2" xfId="19368"/>
    <cellStyle name="Note 2 6 2 3 8 2 3" xfId="19369"/>
    <cellStyle name="Note 2 6 2 3 8 3" xfId="19370"/>
    <cellStyle name="Note 2 6 2 3 8 3 2" xfId="19371"/>
    <cellStyle name="Note 2 6 2 3 8 3 3" xfId="19372"/>
    <cellStyle name="Note 2 6 2 3 8 4" xfId="19373"/>
    <cellStyle name="Note 2 6 2 3 8 4 2" xfId="19374"/>
    <cellStyle name="Note 2 6 2 3 8 4 3" xfId="19375"/>
    <cellStyle name="Note 2 6 2 3 8 5" xfId="19376"/>
    <cellStyle name="Note 2 6 2 3 8 5 2" xfId="19377"/>
    <cellStyle name="Note 2 6 2 3 8 5 3" xfId="19378"/>
    <cellStyle name="Note 2 6 2 3 8 6" xfId="19379"/>
    <cellStyle name="Note 2 6 2 3 8 6 2" xfId="19380"/>
    <cellStyle name="Note 2 6 2 3 8 6 3" xfId="19381"/>
    <cellStyle name="Note 2 6 2 3 8 7" xfId="19382"/>
    <cellStyle name="Note 2 6 2 3 8 8" xfId="19383"/>
    <cellStyle name="Note 2 6 2 3 8 9" xfId="19384"/>
    <cellStyle name="Note 2 6 2 3 9" xfId="19385"/>
    <cellStyle name="Note 2 6 2 3 9 2" xfId="19386"/>
    <cellStyle name="Note 2 6 2 3 9 2 2" xfId="19387"/>
    <cellStyle name="Note 2 6 2 3 9 2 3" xfId="19388"/>
    <cellStyle name="Note 2 6 2 3 9 3" xfId="19389"/>
    <cellStyle name="Note 2 6 2 3 9 3 2" xfId="19390"/>
    <cellStyle name="Note 2 6 2 3 9 3 3" xfId="19391"/>
    <cellStyle name="Note 2 6 2 3 9 4" xfId="19392"/>
    <cellStyle name="Note 2 6 2 3 9 4 2" xfId="19393"/>
    <cellStyle name="Note 2 6 2 3 9 4 3" xfId="19394"/>
    <cellStyle name="Note 2 6 2 3 9 5" xfId="19395"/>
    <cellStyle name="Note 2 6 2 3 9 5 2" xfId="19396"/>
    <cellStyle name="Note 2 6 2 3 9 5 3" xfId="19397"/>
    <cellStyle name="Note 2 6 2 3 9 6" xfId="19398"/>
    <cellStyle name="Note 2 6 2 3 9 6 2" xfId="19399"/>
    <cellStyle name="Note 2 6 2 3 9 6 3" xfId="19400"/>
    <cellStyle name="Note 2 6 2 3 9 7" xfId="19401"/>
    <cellStyle name="Note 2 6 2 3 9 8" xfId="19402"/>
    <cellStyle name="Note 2 6 2 4" xfId="19403"/>
    <cellStyle name="Note 2 6 2 4 10" xfId="19404"/>
    <cellStyle name="Note 2 6 2 4 11" xfId="19405"/>
    <cellStyle name="Note 2 6 2 4 2" xfId="19406"/>
    <cellStyle name="Note 2 6 2 4 2 2" xfId="19407"/>
    <cellStyle name="Note 2 6 2 4 2 3" xfId="19408"/>
    <cellStyle name="Note 2 6 2 4 2 4" xfId="19409"/>
    <cellStyle name="Note 2 6 2 4 3" xfId="19410"/>
    <cellStyle name="Note 2 6 2 4 3 2" xfId="19411"/>
    <cellStyle name="Note 2 6 2 4 3 3" xfId="19412"/>
    <cellStyle name="Note 2 6 2 4 3 4" xfId="19413"/>
    <cellStyle name="Note 2 6 2 4 4" xfId="19414"/>
    <cellStyle name="Note 2 6 2 4 4 2" xfId="19415"/>
    <cellStyle name="Note 2 6 2 4 4 3" xfId="19416"/>
    <cellStyle name="Note 2 6 2 4 4 4" xfId="19417"/>
    <cellStyle name="Note 2 6 2 4 5" xfId="19418"/>
    <cellStyle name="Note 2 6 2 4 5 2" xfId="19419"/>
    <cellStyle name="Note 2 6 2 4 5 3" xfId="19420"/>
    <cellStyle name="Note 2 6 2 4 5 4" xfId="19421"/>
    <cellStyle name="Note 2 6 2 4 6" xfId="19422"/>
    <cellStyle name="Note 2 6 2 4 6 2" xfId="19423"/>
    <cellStyle name="Note 2 6 2 4 6 3" xfId="19424"/>
    <cellStyle name="Note 2 6 2 4 6 4" xfId="19425"/>
    <cellStyle name="Note 2 6 2 4 7" xfId="19426"/>
    <cellStyle name="Note 2 6 2 4 8" xfId="19427"/>
    <cellStyle name="Note 2 6 2 4 9" xfId="19428"/>
    <cellStyle name="Note 2 6 2 5" xfId="19429"/>
    <cellStyle name="Note 2 6 2 5 10" xfId="19430"/>
    <cellStyle name="Note 2 6 2 5 2" xfId="19431"/>
    <cellStyle name="Note 2 6 2 5 2 2" xfId="19432"/>
    <cellStyle name="Note 2 6 2 5 2 3" xfId="19433"/>
    <cellStyle name="Note 2 6 2 5 2 4" xfId="19434"/>
    <cellStyle name="Note 2 6 2 5 3" xfId="19435"/>
    <cellStyle name="Note 2 6 2 5 3 2" xfId="19436"/>
    <cellStyle name="Note 2 6 2 5 3 3" xfId="19437"/>
    <cellStyle name="Note 2 6 2 5 3 4" xfId="19438"/>
    <cellStyle name="Note 2 6 2 5 4" xfId="19439"/>
    <cellStyle name="Note 2 6 2 5 4 2" xfId="19440"/>
    <cellStyle name="Note 2 6 2 5 4 3" xfId="19441"/>
    <cellStyle name="Note 2 6 2 5 4 4" xfId="19442"/>
    <cellStyle name="Note 2 6 2 5 5" xfId="19443"/>
    <cellStyle name="Note 2 6 2 5 5 2" xfId="19444"/>
    <cellStyle name="Note 2 6 2 5 5 3" xfId="19445"/>
    <cellStyle name="Note 2 6 2 5 5 4" xfId="19446"/>
    <cellStyle name="Note 2 6 2 5 6" xfId="19447"/>
    <cellStyle name="Note 2 6 2 5 6 2" xfId="19448"/>
    <cellStyle name="Note 2 6 2 5 6 3" xfId="19449"/>
    <cellStyle name="Note 2 6 2 5 6 4" xfId="19450"/>
    <cellStyle name="Note 2 6 2 5 7" xfId="19451"/>
    <cellStyle name="Note 2 6 2 5 8" xfId="19452"/>
    <cellStyle name="Note 2 6 2 5 9" xfId="19453"/>
    <cellStyle name="Note 2 6 2 6" xfId="19454"/>
    <cellStyle name="Note 2 6 2 6 2" xfId="19455"/>
    <cellStyle name="Note 2 6 2 6 2 2" xfId="19456"/>
    <cellStyle name="Note 2 6 2 6 2 3" xfId="19457"/>
    <cellStyle name="Note 2 6 2 6 3" xfId="19458"/>
    <cellStyle name="Note 2 6 2 6 3 2" xfId="19459"/>
    <cellStyle name="Note 2 6 2 6 3 3" xfId="19460"/>
    <cellStyle name="Note 2 6 2 6 4" xfId="19461"/>
    <cellStyle name="Note 2 6 2 6 4 2" xfId="19462"/>
    <cellStyle name="Note 2 6 2 6 4 3" xfId="19463"/>
    <cellStyle name="Note 2 6 2 6 5" xfId="19464"/>
    <cellStyle name="Note 2 6 2 6 5 2" xfId="19465"/>
    <cellStyle name="Note 2 6 2 6 5 3" xfId="19466"/>
    <cellStyle name="Note 2 6 2 6 6" xfId="19467"/>
    <cellStyle name="Note 2 6 2 6 6 2" xfId="19468"/>
    <cellStyle name="Note 2 6 2 6 6 3" xfId="19469"/>
    <cellStyle name="Note 2 6 2 6 7" xfId="19470"/>
    <cellStyle name="Note 2 6 2 6 8" xfId="19471"/>
    <cellStyle name="Note 2 6 2 6 9" xfId="19472"/>
    <cellStyle name="Note 2 6 2 7" xfId="19473"/>
    <cellStyle name="Note 2 6 2 7 2" xfId="19474"/>
    <cellStyle name="Note 2 6 2 7 2 2" xfId="19475"/>
    <cellStyle name="Note 2 6 2 7 2 3" xfId="19476"/>
    <cellStyle name="Note 2 6 2 7 3" xfId="19477"/>
    <cellStyle name="Note 2 6 2 7 3 2" xfId="19478"/>
    <cellStyle name="Note 2 6 2 7 3 3" xfId="19479"/>
    <cellStyle name="Note 2 6 2 7 4" xfId="19480"/>
    <cellStyle name="Note 2 6 2 7 4 2" xfId="19481"/>
    <cellStyle name="Note 2 6 2 7 4 3" xfId="19482"/>
    <cellStyle name="Note 2 6 2 7 5" xfId="19483"/>
    <cellStyle name="Note 2 6 2 7 5 2" xfId="19484"/>
    <cellStyle name="Note 2 6 2 7 5 3" xfId="19485"/>
    <cellStyle name="Note 2 6 2 7 6" xfId="19486"/>
    <cellStyle name="Note 2 6 2 7 6 2" xfId="19487"/>
    <cellStyle name="Note 2 6 2 7 6 3" xfId="19488"/>
    <cellStyle name="Note 2 6 2 7 7" xfId="19489"/>
    <cellStyle name="Note 2 6 2 7 8" xfId="19490"/>
    <cellStyle name="Note 2 6 2 7 9" xfId="19491"/>
    <cellStyle name="Note 2 6 2 8" xfId="19492"/>
    <cellStyle name="Note 2 6 2 8 2" xfId="19493"/>
    <cellStyle name="Note 2 6 2 8 2 2" xfId="19494"/>
    <cellStyle name="Note 2 6 2 8 2 3" xfId="19495"/>
    <cellStyle name="Note 2 6 2 8 3" xfId="19496"/>
    <cellStyle name="Note 2 6 2 8 3 2" xfId="19497"/>
    <cellStyle name="Note 2 6 2 8 3 3" xfId="19498"/>
    <cellStyle name="Note 2 6 2 8 4" xfId="19499"/>
    <cellStyle name="Note 2 6 2 8 4 2" xfId="19500"/>
    <cellStyle name="Note 2 6 2 8 4 3" xfId="19501"/>
    <cellStyle name="Note 2 6 2 8 5" xfId="19502"/>
    <cellStyle name="Note 2 6 2 8 5 2" xfId="19503"/>
    <cellStyle name="Note 2 6 2 8 5 3" xfId="19504"/>
    <cellStyle name="Note 2 6 2 8 6" xfId="19505"/>
    <cellStyle name="Note 2 6 2 8 6 2" xfId="19506"/>
    <cellStyle name="Note 2 6 2 8 6 3" xfId="19507"/>
    <cellStyle name="Note 2 6 2 8 7" xfId="19508"/>
    <cellStyle name="Note 2 6 2 8 8" xfId="19509"/>
    <cellStyle name="Note 2 6 2 8 9" xfId="19510"/>
    <cellStyle name="Note 2 6 2 9" xfId="19511"/>
    <cellStyle name="Note 2 6 2 9 2" xfId="19512"/>
    <cellStyle name="Note 2 6 2 9 2 2" xfId="19513"/>
    <cellStyle name="Note 2 6 2 9 2 3" xfId="19514"/>
    <cellStyle name="Note 2 6 2 9 3" xfId="19515"/>
    <cellStyle name="Note 2 6 2 9 3 2" xfId="19516"/>
    <cellStyle name="Note 2 6 2 9 3 3" xfId="19517"/>
    <cellStyle name="Note 2 6 2 9 4" xfId="19518"/>
    <cellStyle name="Note 2 6 2 9 4 2" xfId="19519"/>
    <cellStyle name="Note 2 6 2 9 4 3" xfId="19520"/>
    <cellStyle name="Note 2 6 2 9 5" xfId="19521"/>
    <cellStyle name="Note 2 6 2 9 5 2" xfId="19522"/>
    <cellStyle name="Note 2 6 2 9 5 3" xfId="19523"/>
    <cellStyle name="Note 2 6 2 9 6" xfId="19524"/>
    <cellStyle name="Note 2 6 2 9 6 2" xfId="19525"/>
    <cellStyle name="Note 2 6 2 9 6 3" xfId="19526"/>
    <cellStyle name="Note 2 6 2 9 7" xfId="19527"/>
    <cellStyle name="Note 2 6 2 9 8" xfId="19528"/>
    <cellStyle name="Note 2 6 2 9 9" xfId="19529"/>
    <cellStyle name="Note 2 6 20" xfId="19530"/>
    <cellStyle name="Note 2 6 3" xfId="19531"/>
    <cellStyle name="Note 2 6 3 10" xfId="19532"/>
    <cellStyle name="Note 2 6 3 10 2" xfId="19533"/>
    <cellStyle name="Note 2 6 3 10 2 2" xfId="19534"/>
    <cellStyle name="Note 2 6 3 10 2 3" xfId="19535"/>
    <cellStyle name="Note 2 6 3 10 3" xfId="19536"/>
    <cellStyle name="Note 2 6 3 10 3 2" xfId="19537"/>
    <cellStyle name="Note 2 6 3 10 3 3" xfId="19538"/>
    <cellStyle name="Note 2 6 3 10 4" xfId="19539"/>
    <cellStyle name="Note 2 6 3 10 4 2" xfId="19540"/>
    <cellStyle name="Note 2 6 3 10 4 3" xfId="19541"/>
    <cellStyle name="Note 2 6 3 10 5" xfId="19542"/>
    <cellStyle name="Note 2 6 3 10 5 2" xfId="19543"/>
    <cellStyle name="Note 2 6 3 10 5 3" xfId="19544"/>
    <cellStyle name="Note 2 6 3 10 6" xfId="19545"/>
    <cellStyle name="Note 2 6 3 10 6 2" xfId="19546"/>
    <cellStyle name="Note 2 6 3 10 6 3" xfId="19547"/>
    <cellStyle name="Note 2 6 3 10 7" xfId="19548"/>
    <cellStyle name="Note 2 6 3 10 8" xfId="19549"/>
    <cellStyle name="Note 2 6 3 11" xfId="19550"/>
    <cellStyle name="Note 2 6 3 11 2" xfId="19551"/>
    <cellStyle name="Note 2 6 3 11 2 2" xfId="19552"/>
    <cellStyle name="Note 2 6 3 11 2 3" xfId="19553"/>
    <cellStyle name="Note 2 6 3 11 3" xfId="19554"/>
    <cellStyle name="Note 2 6 3 11 3 2" xfId="19555"/>
    <cellStyle name="Note 2 6 3 11 3 3" xfId="19556"/>
    <cellStyle name="Note 2 6 3 11 4" xfId="19557"/>
    <cellStyle name="Note 2 6 3 11 4 2" xfId="19558"/>
    <cellStyle name="Note 2 6 3 11 4 3" xfId="19559"/>
    <cellStyle name="Note 2 6 3 11 5" xfId="19560"/>
    <cellStyle name="Note 2 6 3 11 5 2" xfId="19561"/>
    <cellStyle name="Note 2 6 3 11 5 3" xfId="19562"/>
    <cellStyle name="Note 2 6 3 11 6" xfId="19563"/>
    <cellStyle name="Note 2 6 3 11 6 2" xfId="19564"/>
    <cellStyle name="Note 2 6 3 11 6 3" xfId="19565"/>
    <cellStyle name="Note 2 6 3 11 7" xfId="19566"/>
    <cellStyle name="Note 2 6 3 11 8" xfId="19567"/>
    <cellStyle name="Note 2 6 3 12" xfId="19568"/>
    <cellStyle name="Note 2 6 3 12 2" xfId="19569"/>
    <cellStyle name="Note 2 6 3 12 2 2" xfId="19570"/>
    <cellStyle name="Note 2 6 3 12 2 3" xfId="19571"/>
    <cellStyle name="Note 2 6 3 12 3" xfId="19572"/>
    <cellStyle name="Note 2 6 3 12 3 2" xfId="19573"/>
    <cellStyle name="Note 2 6 3 12 3 3" xfId="19574"/>
    <cellStyle name="Note 2 6 3 12 4" xfId="19575"/>
    <cellStyle name="Note 2 6 3 12 4 2" xfId="19576"/>
    <cellStyle name="Note 2 6 3 12 4 3" xfId="19577"/>
    <cellStyle name="Note 2 6 3 12 5" xfId="19578"/>
    <cellStyle name="Note 2 6 3 12 5 2" xfId="19579"/>
    <cellStyle name="Note 2 6 3 12 5 3" xfId="19580"/>
    <cellStyle name="Note 2 6 3 12 6" xfId="19581"/>
    <cellStyle name="Note 2 6 3 12 6 2" xfId="19582"/>
    <cellStyle name="Note 2 6 3 12 6 3" xfId="19583"/>
    <cellStyle name="Note 2 6 3 12 7" xfId="19584"/>
    <cellStyle name="Note 2 6 3 12 8" xfId="19585"/>
    <cellStyle name="Note 2 6 3 13" xfId="19586"/>
    <cellStyle name="Note 2 6 3 13 2" xfId="19587"/>
    <cellStyle name="Note 2 6 3 13 2 2" xfId="19588"/>
    <cellStyle name="Note 2 6 3 13 2 3" xfId="19589"/>
    <cellStyle name="Note 2 6 3 13 3" xfId="19590"/>
    <cellStyle name="Note 2 6 3 13 3 2" xfId="19591"/>
    <cellStyle name="Note 2 6 3 13 3 3" xfId="19592"/>
    <cellStyle name="Note 2 6 3 13 4" xfId="19593"/>
    <cellStyle name="Note 2 6 3 13 4 2" xfId="19594"/>
    <cellStyle name="Note 2 6 3 13 4 3" xfId="19595"/>
    <cellStyle name="Note 2 6 3 13 5" xfId="19596"/>
    <cellStyle name="Note 2 6 3 13 5 2" xfId="19597"/>
    <cellStyle name="Note 2 6 3 13 5 3" xfId="19598"/>
    <cellStyle name="Note 2 6 3 13 6" xfId="19599"/>
    <cellStyle name="Note 2 6 3 13 6 2" xfId="19600"/>
    <cellStyle name="Note 2 6 3 13 6 3" xfId="19601"/>
    <cellStyle name="Note 2 6 3 13 7" xfId="19602"/>
    <cellStyle name="Note 2 6 3 13 8" xfId="19603"/>
    <cellStyle name="Note 2 6 3 14" xfId="19604"/>
    <cellStyle name="Note 2 6 3 14 2" xfId="19605"/>
    <cellStyle name="Note 2 6 3 14 2 2" xfId="19606"/>
    <cellStyle name="Note 2 6 3 14 2 3" xfId="19607"/>
    <cellStyle name="Note 2 6 3 14 3" xfId="19608"/>
    <cellStyle name="Note 2 6 3 14 3 2" xfId="19609"/>
    <cellStyle name="Note 2 6 3 14 3 3" xfId="19610"/>
    <cellStyle name="Note 2 6 3 14 4" xfId="19611"/>
    <cellStyle name="Note 2 6 3 14 4 2" xfId="19612"/>
    <cellStyle name="Note 2 6 3 14 4 3" xfId="19613"/>
    <cellStyle name="Note 2 6 3 14 5" xfId="19614"/>
    <cellStyle name="Note 2 6 3 14 5 2" xfId="19615"/>
    <cellStyle name="Note 2 6 3 14 5 3" xfId="19616"/>
    <cellStyle name="Note 2 6 3 14 6" xfId="19617"/>
    <cellStyle name="Note 2 6 3 14 6 2" xfId="19618"/>
    <cellStyle name="Note 2 6 3 14 6 3" xfId="19619"/>
    <cellStyle name="Note 2 6 3 14 7" xfId="19620"/>
    <cellStyle name="Note 2 6 3 14 8" xfId="19621"/>
    <cellStyle name="Note 2 6 3 15" xfId="19622"/>
    <cellStyle name="Note 2 6 3 15 2" xfId="19623"/>
    <cellStyle name="Note 2 6 3 15 2 2" xfId="19624"/>
    <cellStyle name="Note 2 6 3 15 2 3" xfId="19625"/>
    <cellStyle name="Note 2 6 3 15 3" xfId="19626"/>
    <cellStyle name="Note 2 6 3 15 3 2" xfId="19627"/>
    <cellStyle name="Note 2 6 3 15 3 3" xfId="19628"/>
    <cellStyle name="Note 2 6 3 15 4" xfId="19629"/>
    <cellStyle name="Note 2 6 3 15 4 2" xfId="19630"/>
    <cellStyle name="Note 2 6 3 15 4 3" xfId="19631"/>
    <cellStyle name="Note 2 6 3 15 5" xfId="19632"/>
    <cellStyle name="Note 2 6 3 15 5 2" xfId="19633"/>
    <cellStyle name="Note 2 6 3 15 5 3" xfId="19634"/>
    <cellStyle name="Note 2 6 3 15 6" xfId="19635"/>
    <cellStyle name="Note 2 6 3 15 6 2" xfId="19636"/>
    <cellStyle name="Note 2 6 3 15 6 3" xfId="19637"/>
    <cellStyle name="Note 2 6 3 15 7" xfId="19638"/>
    <cellStyle name="Note 2 6 3 15 8" xfId="19639"/>
    <cellStyle name="Note 2 6 3 16" xfId="19640"/>
    <cellStyle name="Note 2 6 3 2" xfId="19641"/>
    <cellStyle name="Note 2 6 3 2 2" xfId="19642"/>
    <cellStyle name="Note 2 6 3 2 2 2" xfId="19643"/>
    <cellStyle name="Note 2 6 3 2 2 3" xfId="19644"/>
    <cellStyle name="Note 2 6 3 2 3" xfId="19645"/>
    <cellStyle name="Note 2 6 3 2 3 2" xfId="19646"/>
    <cellStyle name="Note 2 6 3 2 3 3" xfId="19647"/>
    <cellStyle name="Note 2 6 3 2 4" xfId="19648"/>
    <cellStyle name="Note 2 6 3 2 4 2" xfId="19649"/>
    <cellStyle name="Note 2 6 3 2 4 3" xfId="19650"/>
    <cellStyle name="Note 2 6 3 2 5" xfId="19651"/>
    <cellStyle name="Note 2 6 3 2 5 2" xfId="19652"/>
    <cellStyle name="Note 2 6 3 2 5 3" xfId="19653"/>
    <cellStyle name="Note 2 6 3 2 6" xfId="19654"/>
    <cellStyle name="Note 2 6 3 2 6 2" xfId="19655"/>
    <cellStyle name="Note 2 6 3 2 6 3" xfId="19656"/>
    <cellStyle name="Note 2 6 3 2 7" xfId="19657"/>
    <cellStyle name="Note 2 6 3 2 8" xfId="19658"/>
    <cellStyle name="Note 2 6 3 2 9" xfId="19659"/>
    <cellStyle name="Note 2 6 3 3" xfId="19660"/>
    <cellStyle name="Note 2 6 3 3 2" xfId="19661"/>
    <cellStyle name="Note 2 6 3 3 2 2" xfId="19662"/>
    <cellStyle name="Note 2 6 3 3 2 3" xfId="19663"/>
    <cellStyle name="Note 2 6 3 3 3" xfId="19664"/>
    <cellStyle name="Note 2 6 3 3 3 2" xfId="19665"/>
    <cellStyle name="Note 2 6 3 3 3 3" xfId="19666"/>
    <cellStyle name="Note 2 6 3 3 4" xfId="19667"/>
    <cellStyle name="Note 2 6 3 3 4 2" xfId="19668"/>
    <cellStyle name="Note 2 6 3 3 4 3" xfId="19669"/>
    <cellStyle name="Note 2 6 3 3 5" xfId="19670"/>
    <cellStyle name="Note 2 6 3 3 5 2" xfId="19671"/>
    <cellStyle name="Note 2 6 3 3 5 3" xfId="19672"/>
    <cellStyle name="Note 2 6 3 3 6" xfId="19673"/>
    <cellStyle name="Note 2 6 3 3 6 2" xfId="19674"/>
    <cellStyle name="Note 2 6 3 3 6 3" xfId="19675"/>
    <cellStyle name="Note 2 6 3 3 7" xfId="19676"/>
    <cellStyle name="Note 2 6 3 3 8" xfId="19677"/>
    <cellStyle name="Note 2 6 3 3 9" xfId="19678"/>
    <cellStyle name="Note 2 6 3 4" xfId="19679"/>
    <cellStyle name="Note 2 6 3 4 2" xfId="19680"/>
    <cellStyle name="Note 2 6 3 4 2 2" xfId="19681"/>
    <cellStyle name="Note 2 6 3 4 2 3" xfId="19682"/>
    <cellStyle name="Note 2 6 3 4 3" xfId="19683"/>
    <cellStyle name="Note 2 6 3 4 3 2" xfId="19684"/>
    <cellStyle name="Note 2 6 3 4 3 3" xfId="19685"/>
    <cellStyle name="Note 2 6 3 4 4" xfId="19686"/>
    <cellStyle name="Note 2 6 3 4 4 2" xfId="19687"/>
    <cellStyle name="Note 2 6 3 4 4 3" xfId="19688"/>
    <cellStyle name="Note 2 6 3 4 5" xfId="19689"/>
    <cellStyle name="Note 2 6 3 4 5 2" xfId="19690"/>
    <cellStyle name="Note 2 6 3 4 5 3" xfId="19691"/>
    <cellStyle name="Note 2 6 3 4 6" xfId="19692"/>
    <cellStyle name="Note 2 6 3 4 6 2" xfId="19693"/>
    <cellStyle name="Note 2 6 3 4 6 3" xfId="19694"/>
    <cellStyle name="Note 2 6 3 4 7" xfId="19695"/>
    <cellStyle name="Note 2 6 3 4 8" xfId="19696"/>
    <cellStyle name="Note 2 6 3 4 9" xfId="19697"/>
    <cellStyle name="Note 2 6 3 5" xfId="19698"/>
    <cellStyle name="Note 2 6 3 5 2" xfId="19699"/>
    <cellStyle name="Note 2 6 3 5 2 2" xfId="19700"/>
    <cellStyle name="Note 2 6 3 5 2 3" xfId="19701"/>
    <cellStyle name="Note 2 6 3 5 3" xfId="19702"/>
    <cellStyle name="Note 2 6 3 5 3 2" xfId="19703"/>
    <cellStyle name="Note 2 6 3 5 3 3" xfId="19704"/>
    <cellStyle name="Note 2 6 3 5 4" xfId="19705"/>
    <cellStyle name="Note 2 6 3 5 4 2" xfId="19706"/>
    <cellStyle name="Note 2 6 3 5 4 3" xfId="19707"/>
    <cellStyle name="Note 2 6 3 5 5" xfId="19708"/>
    <cellStyle name="Note 2 6 3 5 5 2" xfId="19709"/>
    <cellStyle name="Note 2 6 3 5 5 3" xfId="19710"/>
    <cellStyle name="Note 2 6 3 5 6" xfId="19711"/>
    <cellStyle name="Note 2 6 3 5 6 2" xfId="19712"/>
    <cellStyle name="Note 2 6 3 5 6 3" xfId="19713"/>
    <cellStyle name="Note 2 6 3 5 7" xfId="19714"/>
    <cellStyle name="Note 2 6 3 5 8" xfId="19715"/>
    <cellStyle name="Note 2 6 3 5 9" xfId="19716"/>
    <cellStyle name="Note 2 6 3 6" xfId="19717"/>
    <cellStyle name="Note 2 6 3 6 2" xfId="19718"/>
    <cellStyle name="Note 2 6 3 6 2 2" xfId="19719"/>
    <cellStyle name="Note 2 6 3 6 2 3" xfId="19720"/>
    <cellStyle name="Note 2 6 3 6 3" xfId="19721"/>
    <cellStyle name="Note 2 6 3 6 3 2" xfId="19722"/>
    <cellStyle name="Note 2 6 3 6 3 3" xfId="19723"/>
    <cellStyle name="Note 2 6 3 6 4" xfId="19724"/>
    <cellStyle name="Note 2 6 3 6 4 2" xfId="19725"/>
    <cellStyle name="Note 2 6 3 6 4 3" xfId="19726"/>
    <cellStyle name="Note 2 6 3 6 5" xfId="19727"/>
    <cellStyle name="Note 2 6 3 6 5 2" xfId="19728"/>
    <cellStyle name="Note 2 6 3 6 5 3" xfId="19729"/>
    <cellStyle name="Note 2 6 3 6 6" xfId="19730"/>
    <cellStyle name="Note 2 6 3 6 6 2" xfId="19731"/>
    <cellStyle name="Note 2 6 3 6 6 3" xfId="19732"/>
    <cellStyle name="Note 2 6 3 6 7" xfId="19733"/>
    <cellStyle name="Note 2 6 3 6 8" xfId="19734"/>
    <cellStyle name="Note 2 6 3 6 9" xfId="19735"/>
    <cellStyle name="Note 2 6 3 7" xfId="19736"/>
    <cellStyle name="Note 2 6 3 7 2" xfId="19737"/>
    <cellStyle name="Note 2 6 3 7 2 2" xfId="19738"/>
    <cellStyle name="Note 2 6 3 7 2 3" xfId="19739"/>
    <cellStyle name="Note 2 6 3 7 3" xfId="19740"/>
    <cellStyle name="Note 2 6 3 7 3 2" xfId="19741"/>
    <cellStyle name="Note 2 6 3 7 3 3" xfId="19742"/>
    <cellStyle name="Note 2 6 3 7 4" xfId="19743"/>
    <cellStyle name="Note 2 6 3 7 4 2" xfId="19744"/>
    <cellStyle name="Note 2 6 3 7 4 3" xfId="19745"/>
    <cellStyle name="Note 2 6 3 7 5" xfId="19746"/>
    <cellStyle name="Note 2 6 3 7 5 2" xfId="19747"/>
    <cellStyle name="Note 2 6 3 7 5 3" xfId="19748"/>
    <cellStyle name="Note 2 6 3 7 6" xfId="19749"/>
    <cellStyle name="Note 2 6 3 7 6 2" xfId="19750"/>
    <cellStyle name="Note 2 6 3 7 6 3" xfId="19751"/>
    <cellStyle name="Note 2 6 3 7 7" xfId="19752"/>
    <cellStyle name="Note 2 6 3 7 8" xfId="19753"/>
    <cellStyle name="Note 2 6 3 7 9" xfId="19754"/>
    <cellStyle name="Note 2 6 3 8" xfId="19755"/>
    <cellStyle name="Note 2 6 3 8 2" xfId="19756"/>
    <cellStyle name="Note 2 6 3 8 2 2" xfId="19757"/>
    <cellStyle name="Note 2 6 3 8 2 3" xfId="19758"/>
    <cellStyle name="Note 2 6 3 8 3" xfId="19759"/>
    <cellStyle name="Note 2 6 3 8 3 2" xfId="19760"/>
    <cellStyle name="Note 2 6 3 8 3 3" xfId="19761"/>
    <cellStyle name="Note 2 6 3 8 4" xfId="19762"/>
    <cellStyle name="Note 2 6 3 8 4 2" xfId="19763"/>
    <cellStyle name="Note 2 6 3 8 4 3" xfId="19764"/>
    <cellStyle name="Note 2 6 3 8 5" xfId="19765"/>
    <cellStyle name="Note 2 6 3 8 5 2" xfId="19766"/>
    <cellStyle name="Note 2 6 3 8 5 3" xfId="19767"/>
    <cellStyle name="Note 2 6 3 8 6" xfId="19768"/>
    <cellStyle name="Note 2 6 3 8 6 2" xfId="19769"/>
    <cellStyle name="Note 2 6 3 8 6 3" xfId="19770"/>
    <cellStyle name="Note 2 6 3 8 7" xfId="19771"/>
    <cellStyle name="Note 2 6 3 8 8" xfId="19772"/>
    <cellStyle name="Note 2 6 3 8 9" xfId="19773"/>
    <cellStyle name="Note 2 6 3 9" xfId="19774"/>
    <cellStyle name="Note 2 6 3 9 2" xfId="19775"/>
    <cellStyle name="Note 2 6 3 9 2 2" xfId="19776"/>
    <cellStyle name="Note 2 6 3 9 2 3" xfId="19777"/>
    <cellStyle name="Note 2 6 3 9 3" xfId="19778"/>
    <cellStyle name="Note 2 6 3 9 3 2" xfId="19779"/>
    <cellStyle name="Note 2 6 3 9 3 3" xfId="19780"/>
    <cellStyle name="Note 2 6 3 9 4" xfId="19781"/>
    <cellStyle name="Note 2 6 3 9 4 2" xfId="19782"/>
    <cellStyle name="Note 2 6 3 9 4 3" xfId="19783"/>
    <cellStyle name="Note 2 6 3 9 5" xfId="19784"/>
    <cellStyle name="Note 2 6 3 9 5 2" xfId="19785"/>
    <cellStyle name="Note 2 6 3 9 5 3" xfId="19786"/>
    <cellStyle name="Note 2 6 3 9 6" xfId="19787"/>
    <cellStyle name="Note 2 6 3 9 6 2" xfId="19788"/>
    <cellStyle name="Note 2 6 3 9 6 3" xfId="19789"/>
    <cellStyle name="Note 2 6 3 9 7" xfId="19790"/>
    <cellStyle name="Note 2 6 3 9 8" xfId="19791"/>
    <cellStyle name="Note 2 6 4" xfId="19792"/>
    <cellStyle name="Note 2 6 4 10" xfId="19793"/>
    <cellStyle name="Note 2 6 4 10 2" xfId="19794"/>
    <cellStyle name="Note 2 6 4 10 2 2" xfId="19795"/>
    <cellStyle name="Note 2 6 4 10 2 3" xfId="19796"/>
    <cellStyle name="Note 2 6 4 10 3" xfId="19797"/>
    <cellStyle name="Note 2 6 4 10 3 2" xfId="19798"/>
    <cellStyle name="Note 2 6 4 10 3 3" xfId="19799"/>
    <cellStyle name="Note 2 6 4 10 4" xfId="19800"/>
    <cellStyle name="Note 2 6 4 10 4 2" xfId="19801"/>
    <cellStyle name="Note 2 6 4 10 4 3" xfId="19802"/>
    <cellStyle name="Note 2 6 4 10 5" xfId="19803"/>
    <cellStyle name="Note 2 6 4 10 5 2" xfId="19804"/>
    <cellStyle name="Note 2 6 4 10 5 3" xfId="19805"/>
    <cellStyle name="Note 2 6 4 10 6" xfId="19806"/>
    <cellStyle name="Note 2 6 4 10 6 2" xfId="19807"/>
    <cellStyle name="Note 2 6 4 10 6 3" xfId="19808"/>
    <cellStyle name="Note 2 6 4 10 7" xfId="19809"/>
    <cellStyle name="Note 2 6 4 10 8" xfId="19810"/>
    <cellStyle name="Note 2 6 4 11" xfId="19811"/>
    <cellStyle name="Note 2 6 4 11 2" xfId="19812"/>
    <cellStyle name="Note 2 6 4 11 2 2" xfId="19813"/>
    <cellStyle name="Note 2 6 4 11 2 3" xfId="19814"/>
    <cellStyle name="Note 2 6 4 11 3" xfId="19815"/>
    <cellStyle name="Note 2 6 4 11 3 2" xfId="19816"/>
    <cellStyle name="Note 2 6 4 11 3 3" xfId="19817"/>
    <cellStyle name="Note 2 6 4 11 4" xfId="19818"/>
    <cellStyle name="Note 2 6 4 11 4 2" xfId="19819"/>
    <cellStyle name="Note 2 6 4 11 4 3" xfId="19820"/>
    <cellStyle name="Note 2 6 4 11 5" xfId="19821"/>
    <cellStyle name="Note 2 6 4 11 5 2" xfId="19822"/>
    <cellStyle name="Note 2 6 4 11 5 3" xfId="19823"/>
    <cellStyle name="Note 2 6 4 11 6" xfId="19824"/>
    <cellStyle name="Note 2 6 4 11 6 2" xfId="19825"/>
    <cellStyle name="Note 2 6 4 11 6 3" xfId="19826"/>
    <cellStyle name="Note 2 6 4 11 7" xfId="19827"/>
    <cellStyle name="Note 2 6 4 11 8" xfId="19828"/>
    <cellStyle name="Note 2 6 4 12" xfId="19829"/>
    <cellStyle name="Note 2 6 4 12 2" xfId="19830"/>
    <cellStyle name="Note 2 6 4 12 2 2" xfId="19831"/>
    <cellStyle name="Note 2 6 4 12 2 3" xfId="19832"/>
    <cellStyle name="Note 2 6 4 12 3" xfId="19833"/>
    <cellStyle name="Note 2 6 4 12 3 2" xfId="19834"/>
    <cellStyle name="Note 2 6 4 12 3 3" xfId="19835"/>
    <cellStyle name="Note 2 6 4 12 4" xfId="19836"/>
    <cellStyle name="Note 2 6 4 12 4 2" xfId="19837"/>
    <cellStyle name="Note 2 6 4 12 4 3" xfId="19838"/>
    <cellStyle name="Note 2 6 4 12 5" xfId="19839"/>
    <cellStyle name="Note 2 6 4 12 5 2" xfId="19840"/>
    <cellStyle name="Note 2 6 4 12 5 3" xfId="19841"/>
    <cellStyle name="Note 2 6 4 12 6" xfId="19842"/>
    <cellStyle name="Note 2 6 4 12 6 2" xfId="19843"/>
    <cellStyle name="Note 2 6 4 12 6 3" xfId="19844"/>
    <cellStyle name="Note 2 6 4 12 7" xfId="19845"/>
    <cellStyle name="Note 2 6 4 12 8" xfId="19846"/>
    <cellStyle name="Note 2 6 4 13" xfId="19847"/>
    <cellStyle name="Note 2 6 4 13 2" xfId="19848"/>
    <cellStyle name="Note 2 6 4 13 2 2" xfId="19849"/>
    <cellStyle name="Note 2 6 4 13 2 3" xfId="19850"/>
    <cellStyle name="Note 2 6 4 13 3" xfId="19851"/>
    <cellStyle name="Note 2 6 4 13 3 2" xfId="19852"/>
    <cellStyle name="Note 2 6 4 13 3 3" xfId="19853"/>
    <cellStyle name="Note 2 6 4 13 4" xfId="19854"/>
    <cellStyle name="Note 2 6 4 13 4 2" xfId="19855"/>
    <cellStyle name="Note 2 6 4 13 4 3" xfId="19856"/>
    <cellStyle name="Note 2 6 4 13 5" xfId="19857"/>
    <cellStyle name="Note 2 6 4 13 5 2" xfId="19858"/>
    <cellStyle name="Note 2 6 4 13 5 3" xfId="19859"/>
    <cellStyle name="Note 2 6 4 13 6" xfId="19860"/>
    <cellStyle name="Note 2 6 4 13 6 2" xfId="19861"/>
    <cellStyle name="Note 2 6 4 13 6 3" xfId="19862"/>
    <cellStyle name="Note 2 6 4 13 7" xfId="19863"/>
    <cellStyle name="Note 2 6 4 13 8" xfId="19864"/>
    <cellStyle name="Note 2 6 4 14" xfId="19865"/>
    <cellStyle name="Note 2 6 4 14 2" xfId="19866"/>
    <cellStyle name="Note 2 6 4 14 2 2" xfId="19867"/>
    <cellStyle name="Note 2 6 4 14 2 3" xfId="19868"/>
    <cellStyle name="Note 2 6 4 14 3" xfId="19869"/>
    <cellStyle name="Note 2 6 4 14 3 2" xfId="19870"/>
    <cellStyle name="Note 2 6 4 14 3 3" xfId="19871"/>
    <cellStyle name="Note 2 6 4 14 4" xfId="19872"/>
    <cellStyle name="Note 2 6 4 14 4 2" xfId="19873"/>
    <cellStyle name="Note 2 6 4 14 4 3" xfId="19874"/>
    <cellStyle name="Note 2 6 4 14 5" xfId="19875"/>
    <cellStyle name="Note 2 6 4 14 5 2" xfId="19876"/>
    <cellStyle name="Note 2 6 4 14 5 3" xfId="19877"/>
    <cellStyle name="Note 2 6 4 14 6" xfId="19878"/>
    <cellStyle name="Note 2 6 4 14 6 2" xfId="19879"/>
    <cellStyle name="Note 2 6 4 14 6 3" xfId="19880"/>
    <cellStyle name="Note 2 6 4 14 7" xfId="19881"/>
    <cellStyle name="Note 2 6 4 14 8" xfId="19882"/>
    <cellStyle name="Note 2 6 4 15" xfId="19883"/>
    <cellStyle name="Note 2 6 4 15 2" xfId="19884"/>
    <cellStyle name="Note 2 6 4 15 2 2" xfId="19885"/>
    <cellStyle name="Note 2 6 4 15 2 3" xfId="19886"/>
    <cellStyle name="Note 2 6 4 15 3" xfId="19887"/>
    <cellStyle name="Note 2 6 4 15 3 2" xfId="19888"/>
    <cellStyle name="Note 2 6 4 15 3 3" xfId="19889"/>
    <cellStyle name="Note 2 6 4 15 4" xfId="19890"/>
    <cellStyle name="Note 2 6 4 15 4 2" xfId="19891"/>
    <cellStyle name="Note 2 6 4 15 4 3" xfId="19892"/>
    <cellStyle name="Note 2 6 4 15 5" xfId="19893"/>
    <cellStyle name="Note 2 6 4 15 5 2" xfId="19894"/>
    <cellStyle name="Note 2 6 4 15 5 3" xfId="19895"/>
    <cellStyle name="Note 2 6 4 15 6" xfId="19896"/>
    <cellStyle name="Note 2 6 4 15 6 2" xfId="19897"/>
    <cellStyle name="Note 2 6 4 15 6 3" xfId="19898"/>
    <cellStyle name="Note 2 6 4 15 7" xfId="19899"/>
    <cellStyle name="Note 2 6 4 15 8" xfId="19900"/>
    <cellStyle name="Note 2 6 4 16" xfId="19901"/>
    <cellStyle name="Note 2 6 4 2" xfId="19902"/>
    <cellStyle name="Note 2 6 4 2 2" xfId="19903"/>
    <cellStyle name="Note 2 6 4 2 2 2" xfId="19904"/>
    <cellStyle name="Note 2 6 4 2 2 3" xfId="19905"/>
    <cellStyle name="Note 2 6 4 2 3" xfId="19906"/>
    <cellStyle name="Note 2 6 4 2 3 2" xfId="19907"/>
    <cellStyle name="Note 2 6 4 2 3 3" xfId="19908"/>
    <cellStyle name="Note 2 6 4 2 4" xfId="19909"/>
    <cellStyle name="Note 2 6 4 2 4 2" xfId="19910"/>
    <cellStyle name="Note 2 6 4 2 4 3" xfId="19911"/>
    <cellStyle name="Note 2 6 4 2 5" xfId="19912"/>
    <cellStyle name="Note 2 6 4 2 5 2" xfId="19913"/>
    <cellStyle name="Note 2 6 4 2 5 3" xfId="19914"/>
    <cellStyle name="Note 2 6 4 2 6" xfId="19915"/>
    <cellStyle name="Note 2 6 4 2 6 2" xfId="19916"/>
    <cellStyle name="Note 2 6 4 2 6 3" xfId="19917"/>
    <cellStyle name="Note 2 6 4 2 7" xfId="19918"/>
    <cellStyle name="Note 2 6 4 2 8" xfId="19919"/>
    <cellStyle name="Note 2 6 4 2 9" xfId="19920"/>
    <cellStyle name="Note 2 6 4 3" xfId="19921"/>
    <cellStyle name="Note 2 6 4 3 2" xfId="19922"/>
    <cellStyle name="Note 2 6 4 3 2 2" xfId="19923"/>
    <cellStyle name="Note 2 6 4 3 2 3" xfId="19924"/>
    <cellStyle name="Note 2 6 4 3 3" xfId="19925"/>
    <cellStyle name="Note 2 6 4 3 3 2" xfId="19926"/>
    <cellStyle name="Note 2 6 4 3 3 3" xfId="19927"/>
    <cellStyle name="Note 2 6 4 3 4" xfId="19928"/>
    <cellStyle name="Note 2 6 4 3 4 2" xfId="19929"/>
    <cellStyle name="Note 2 6 4 3 4 3" xfId="19930"/>
    <cellStyle name="Note 2 6 4 3 5" xfId="19931"/>
    <cellStyle name="Note 2 6 4 3 5 2" xfId="19932"/>
    <cellStyle name="Note 2 6 4 3 5 3" xfId="19933"/>
    <cellStyle name="Note 2 6 4 3 6" xfId="19934"/>
    <cellStyle name="Note 2 6 4 3 6 2" xfId="19935"/>
    <cellStyle name="Note 2 6 4 3 6 3" xfId="19936"/>
    <cellStyle name="Note 2 6 4 3 7" xfId="19937"/>
    <cellStyle name="Note 2 6 4 3 8" xfId="19938"/>
    <cellStyle name="Note 2 6 4 3 9" xfId="19939"/>
    <cellStyle name="Note 2 6 4 4" xfId="19940"/>
    <cellStyle name="Note 2 6 4 4 2" xfId="19941"/>
    <cellStyle name="Note 2 6 4 4 2 2" xfId="19942"/>
    <cellStyle name="Note 2 6 4 4 2 3" xfId="19943"/>
    <cellStyle name="Note 2 6 4 4 3" xfId="19944"/>
    <cellStyle name="Note 2 6 4 4 3 2" xfId="19945"/>
    <cellStyle name="Note 2 6 4 4 3 3" xfId="19946"/>
    <cellStyle name="Note 2 6 4 4 4" xfId="19947"/>
    <cellStyle name="Note 2 6 4 4 4 2" xfId="19948"/>
    <cellStyle name="Note 2 6 4 4 4 3" xfId="19949"/>
    <cellStyle name="Note 2 6 4 4 5" xfId="19950"/>
    <cellStyle name="Note 2 6 4 4 5 2" xfId="19951"/>
    <cellStyle name="Note 2 6 4 4 5 3" xfId="19952"/>
    <cellStyle name="Note 2 6 4 4 6" xfId="19953"/>
    <cellStyle name="Note 2 6 4 4 6 2" xfId="19954"/>
    <cellStyle name="Note 2 6 4 4 6 3" xfId="19955"/>
    <cellStyle name="Note 2 6 4 4 7" xfId="19956"/>
    <cellStyle name="Note 2 6 4 4 8" xfId="19957"/>
    <cellStyle name="Note 2 6 4 4 9" xfId="19958"/>
    <cellStyle name="Note 2 6 4 5" xfId="19959"/>
    <cellStyle name="Note 2 6 4 5 2" xfId="19960"/>
    <cellStyle name="Note 2 6 4 5 2 2" xfId="19961"/>
    <cellStyle name="Note 2 6 4 5 2 3" xfId="19962"/>
    <cellStyle name="Note 2 6 4 5 3" xfId="19963"/>
    <cellStyle name="Note 2 6 4 5 3 2" xfId="19964"/>
    <cellStyle name="Note 2 6 4 5 3 3" xfId="19965"/>
    <cellStyle name="Note 2 6 4 5 4" xfId="19966"/>
    <cellStyle name="Note 2 6 4 5 4 2" xfId="19967"/>
    <cellStyle name="Note 2 6 4 5 4 3" xfId="19968"/>
    <cellStyle name="Note 2 6 4 5 5" xfId="19969"/>
    <cellStyle name="Note 2 6 4 5 5 2" xfId="19970"/>
    <cellStyle name="Note 2 6 4 5 5 3" xfId="19971"/>
    <cellStyle name="Note 2 6 4 5 6" xfId="19972"/>
    <cellStyle name="Note 2 6 4 5 6 2" xfId="19973"/>
    <cellStyle name="Note 2 6 4 5 6 3" xfId="19974"/>
    <cellStyle name="Note 2 6 4 5 7" xfId="19975"/>
    <cellStyle name="Note 2 6 4 5 8" xfId="19976"/>
    <cellStyle name="Note 2 6 4 5 9" xfId="19977"/>
    <cellStyle name="Note 2 6 4 6" xfId="19978"/>
    <cellStyle name="Note 2 6 4 6 2" xfId="19979"/>
    <cellStyle name="Note 2 6 4 6 2 2" xfId="19980"/>
    <cellStyle name="Note 2 6 4 6 2 3" xfId="19981"/>
    <cellStyle name="Note 2 6 4 6 3" xfId="19982"/>
    <cellStyle name="Note 2 6 4 6 3 2" xfId="19983"/>
    <cellStyle name="Note 2 6 4 6 3 3" xfId="19984"/>
    <cellStyle name="Note 2 6 4 6 4" xfId="19985"/>
    <cellStyle name="Note 2 6 4 6 4 2" xfId="19986"/>
    <cellStyle name="Note 2 6 4 6 4 3" xfId="19987"/>
    <cellStyle name="Note 2 6 4 6 5" xfId="19988"/>
    <cellStyle name="Note 2 6 4 6 5 2" xfId="19989"/>
    <cellStyle name="Note 2 6 4 6 5 3" xfId="19990"/>
    <cellStyle name="Note 2 6 4 6 6" xfId="19991"/>
    <cellStyle name="Note 2 6 4 6 6 2" xfId="19992"/>
    <cellStyle name="Note 2 6 4 6 6 3" xfId="19993"/>
    <cellStyle name="Note 2 6 4 6 7" xfId="19994"/>
    <cellStyle name="Note 2 6 4 6 8" xfId="19995"/>
    <cellStyle name="Note 2 6 4 6 9" xfId="19996"/>
    <cellStyle name="Note 2 6 4 7" xfId="19997"/>
    <cellStyle name="Note 2 6 4 7 2" xfId="19998"/>
    <cellStyle name="Note 2 6 4 7 2 2" xfId="19999"/>
    <cellStyle name="Note 2 6 4 7 2 3" xfId="20000"/>
    <cellStyle name="Note 2 6 4 7 3" xfId="20001"/>
    <cellStyle name="Note 2 6 4 7 3 2" xfId="20002"/>
    <cellStyle name="Note 2 6 4 7 3 3" xfId="20003"/>
    <cellStyle name="Note 2 6 4 7 4" xfId="20004"/>
    <cellStyle name="Note 2 6 4 7 4 2" xfId="20005"/>
    <cellStyle name="Note 2 6 4 7 4 3" xfId="20006"/>
    <cellStyle name="Note 2 6 4 7 5" xfId="20007"/>
    <cellStyle name="Note 2 6 4 7 5 2" xfId="20008"/>
    <cellStyle name="Note 2 6 4 7 5 3" xfId="20009"/>
    <cellStyle name="Note 2 6 4 7 6" xfId="20010"/>
    <cellStyle name="Note 2 6 4 7 6 2" xfId="20011"/>
    <cellStyle name="Note 2 6 4 7 6 3" xfId="20012"/>
    <cellStyle name="Note 2 6 4 7 7" xfId="20013"/>
    <cellStyle name="Note 2 6 4 7 8" xfId="20014"/>
    <cellStyle name="Note 2 6 4 7 9" xfId="20015"/>
    <cellStyle name="Note 2 6 4 8" xfId="20016"/>
    <cellStyle name="Note 2 6 4 8 2" xfId="20017"/>
    <cellStyle name="Note 2 6 4 8 2 2" xfId="20018"/>
    <cellStyle name="Note 2 6 4 8 2 3" xfId="20019"/>
    <cellStyle name="Note 2 6 4 8 3" xfId="20020"/>
    <cellStyle name="Note 2 6 4 8 3 2" xfId="20021"/>
    <cellStyle name="Note 2 6 4 8 3 3" xfId="20022"/>
    <cellStyle name="Note 2 6 4 8 4" xfId="20023"/>
    <cellStyle name="Note 2 6 4 8 4 2" xfId="20024"/>
    <cellStyle name="Note 2 6 4 8 4 3" xfId="20025"/>
    <cellStyle name="Note 2 6 4 8 5" xfId="20026"/>
    <cellStyle name="Note 2 6 4 8 5 2" xfId="20027"/>
    <cellStyle name="Note 2 6 4 8 5 3" xfId="20028"/>
    <cellStyle name="Note 2 6 4 8 6" xfId="20029"/>
    <cellStyle name="Note 2 6 4 8 6 2" xfId="20030"/>
    <cellStyle name="Note 2 6 4 8 6 3" xfId="20031"/>
    <cellStyle name="Note 2 6 4 8 7" xfId="20032"/>
    <cellStyle name="Note 2 6 4 8 8" xfId="20033"/>
    <cellStyle name="Note 2 6 4 8 9" xfId="20034"/>
    <cellStyle name="Note 2 6 4 9" xfId="20035"/>
    <cellStyle name="Note 2 6 4 9 2" xfId="20036"/>
    <cellStyle name="Note 2 6 4 9 2 2" xfId="20037"/>
    <cellStyle name="Note 2 6 4 9 2 3" xfId="20038"/>
    <cellStyle name="Note 2 6 4 9 3" xfId="20039"/>
    <cellStyle name="Note 2 6 4 9 3 2" xfId="20040"/>
    <cellStyle name="Note 2 6 4 9 3 3" xfId="20041"/>
    <cellStyle name="Note 2 6 4 9 4" xfId="20042"/>
    <cellStyle name="Note 2 6 4 9 4 2" xfId="20043"/>
    <cellStyle name="Note 2 6 4 9 4 3" xfId="20044"/>
    <cellStyle name="Note 2 6 4 9 5" xfId="20045"/>
    <cellStyle name="Note 2 6 4 9 5 2" xfId="20046"/>
    <cellStyle name="Note 2 6 4 9 5 3" xfId="20047"/>
    <cellStyle name="Note 2 6 4 9 6" xfId="20048"/>
    <cellStyle name="Note 2 6 4 9 6 2" xfId="20049"/>
    <cellStyle name="Note 2 6 4 9 6 3" xfId="20050"/>
    <cellStyle name="Note 2 6 4 9 7" xfId="20051"/>
    <cellStyle name="Note 2 6 4 9 8" xfId="20052"/>
    <cellStyle name="Note 2 6 5" xfId="20053"/>
    <cellStyle name="Note 2 6 5 10" xfId="20054"/>
    <cellStyle name="Note 2 6 5 11" xfId="20055"/>
    <cellStyle name="Note 2 6 5 2" xfId="20056"/>
    <cellStyle name="Note 2 6 5 2 2" xfId="20057"/>
    <cellStyle name="Note 2 6 5 2 3" xfId="20058"/>
    <cellStyle name="Note 2 6 5 2 4" xfId="20059"/>
    <cellStyle name="Note 2 6 5 3" xfId="20060"/>
    <cellStyle name="Note 2 6 5 3 2" xfId="20061"/>
    <cellStyle name="Note 2 6 5 3 3" xfId="20062"/>
    <cellStyle name="Note 2 6 5 3 4" xfId="20063"/>
    <cellStyle name="Note 2 6 5 4" xfId="20064"/>
    <cellStyle name="Note 2 6 5 4 2" xfId="20065"/>
    <cellStyle name="Note 2 6 5 4 3" xfId="20066"/>
    <cellStyle name="Note 2 6 5 4 4" xfId="20067"/>
    <cellStyle name="Note 2 6 5 5" xfId="20068"/>
    <cellStyle name="Note 2 6 5 5 2" xfId="20069"/>
    <cellStyle name="Note 2 6 5 5 3" xfId="20070"/>
    <cellStyle name="Note 2 6 5 5 4" xfId="20071"/>
    <cellStyle name="Note 2 6 5 6" xfId="20072"/>
    <cellStyle name="Note 2 6 5 6 2" xfId="20073"/>
    <cellStyle name="Note 2 6 5 6 3" xfId="20074"/>
    <cellStyle name="Note 2 6 5 6 4" xfId="20075"/>
    <cellStyle name="Note 2 6 5 7" xfId="20076"/>
    <cellStyle name="Note 2 6 5 8" xfId="20077"/>
    <cellStyle name="Note 2 6 5 9" xfId="20078"/>
    <cellStyle name="Note 2 6 6" xfId="20079"/>
    <cellStyle name="Note 2 6 6 10" xfId="20080"/>
    <cellStyle name="Note 2 6 6 2" xfId="20081"/>
    <cellStyle name="Note 2 6 6 2 2" xfId="20082"/>
    <cellStyle name="Note 2 6 6 2 3" xfId="20083"/>
    <cellStyle name="Note 2 6 6 2 4" xfId="20084"/>
    <cellStyle name="Note 2 6 6 3" xfId="20085"/>
    <cellStyle name="Note 2 6 6 3 2" xfId="20086"/>
    <cellStyle name="Note 2 6 6 3 3" xfId="20087"/>
    <cellStyle name="Note 2 6 6 3 4" xfId="20088"/>
    <cellStyle name="Note 2 6 6 4" xfId="20089"/>
    <cellStyle name="Note 2 6 6 4 2" xfId="20090"/>
    <cellStyle name="Note 2 6 6 4 3" xfId="20091"/>
    <cellStyle name="Note 2 6 6 4 4" xfId="20092"/>
    <cellStyle name="Note 2 6 6 5" xfId="20093"/>
    <cellStyle name="Note 2 6 6 5 2" xfId="20094"/>
    <cellStyle name="Note 2 6 6 5 3" xfId="20095"/>
    <cellStyle name="Note 2 6 6 5 4" xfId="20096"/>
    <cellStyle name="Note 2 6 6 6" xfId="20097"/>
    <cellStyle name="Note 2 6 6 6 2" xfId="20098"/>
    <cellStyle name="Note 2 6 6 6 3" xfId="20099"/>
    <cellStyle name="Note 2 6 6 6 4" xfId="20100"/>
    <cellStyle name="Note 2 6 6 7" xfId="20101"/>
    <cellStyle name="Note 2 6 6 8" xfId="20102"/>
    <cellStyle name="Note 2 6 6 9" xfId="20103"/>
    <cellStyle name="Note 2 6 7" xfId="20104"/>
    <cellStyle name="Note 2 6 7 2" xfId="20105"/>
    <cellStyle name="Note 2 6 7 2 2" xfId="20106"/>
    <cellStyle name="Note 2 6 7 2 3" xfId="20107"/>
    <cellStyle name="Note 2 6 7 3" xfId="20108"/>
    <cellStyle name="Note 2 6 7 3 2" xfId="20109"/>
    <cellStyle name="Note 2 6 7 3 3" xfId="20110"/>
    <cellStyle name="Note 2 6 7 4" xfId="20111"/>
    <cellStyle name="Note 2 6 7 4 2" xfId="20112"/>
    <cellStyle name="Note 2 6 7 4 3" xfId="20113"/>
    <cellStyle name="Note 2 6 7 5" xfId="20114"/>
    <cellStyle name="Note 2 6 7 5 2" xfId="20115"/>
    <cellStyle name="Note 2 6 7 5 3" xfId="20116"/>
    <cellStyle name="Note 2 6 7 6" xfId="20117"/>
    <cellStyle name="Note 2 6 7 6 2" xfId="20118"/>
    <cellStyle name="Note 2 6 7 6 3" xfId="20119"/>
    <cellStyle name="Note 2 6 7 7" xfId="20120"/>
    <cellStyle name="Note 2 6 7 8" xfId="20121"/>
    <cellStyle name="Note 2 6 7 9" xfId="20122"/>
    <cellStyle name="Note 2 6 8" xfId="20123"/>
    <cellStyle name="Note 2 6 8 2" xfId="20124"/>
    <cellStyle name="Note 2 6 8 2 2" xfId="20125"/>
    <cellStyle name="Note 2 6 8 2 3" xfId="20126"/>
    <cellStyle name="Note 2 6 8 3" xfId="20127"/>
    <cellStyle name="Note 2 6 8 3 2" xfId="20128"/>
    <cellStyle name="Note 2 6 8 3 3" xfId="20129"/>
    <cellStyle name="Note 2 6 8 4" xfId="20130"/>
    <cellStyle name="Note 2 6 8 4 2" xfId="20131"/>
    <cellStyle name="Note 2 6 8 4 3" xfId="20132"/>
    <cellStyle name="Note 2 6 8 5" xfId="20133"/>
    <cellStyle name="Note 2 6 8 5 2" xfId="20134"/>
    <cellStyle name="Note 2 6 8 5 3" xfId="20135"/>
    <cellStyle name="Note 2 6 8 6" xfId="20136"/>
    <cellStyle name="Note 2 6 8 6 2" xfId="20137"/>
    <cellStyle name="Note 2 6 8 6 3" xfId="20138"/>
    <cellStyle name="Note 2 6 8 7" xfId="20139"/>
    <cellStyle name="Note 2 6 8 8" xfId="20140"/>
    <cellStyle name="Note 2 6 8 9" xfId="20141"/>
    <cellStyle name="Note 2 6 9" xfId="20142"/>
    <cellStyle name="Note 2 6 9 2" xfId="20143"/>
    <cellStyle name="Note 2 6 9 2 2" xfId="20144"/>
    <cellStyle name="Note 2 6 9 2 3" xfId="20145"/>
    <cellStyle name="Note 2 6 9 3" xfId="20146"/>
    <cellStyle name="Note 2 6 9 3 2" xfId="20147"/>
    <cellStyle name="Note 2 6 9 3 3" xfId="20148"/>
    <cellStyle name="Note 2 6 9 4" xfId="20149"/>
    <cellStyle name="Note 2 6 9 4 2" xfId="20150"/>
    <cellStyle name="Note 2 6 9 4 3" xfId="20151"/>
    <cellStyle name="Note 2 6 9 5" xfId="20152"/>
    <cellStyle name="Note 2 6 9 5 2" xfId="20153"/>
    <cellStyle name="Note 2 6 9 5 3" xfId="20154"/>
    <cellStyle name="Note 2 6 9 6" xfId="20155"/>
    <cellStyle name="Note 2 6 9 6 2" xfId="20156"/>
    <cellStyle name="Note 2 6 9 6 3" xfId="20157"/>
    <cellStyle name="Note 2 6 9 7" xfId="20158"/>
    <cellStyle name="Note 2 6 9 8" xfId="20159"/>
    <cellStyle name="Note 2 6 9 9" xfId="20160"/>
    <cellStyle name="Note 2 7" xfId="20161"/>
    <cellStyle name="Note 2 7 10" xfId="20162"/>
    <cellStyle name="Note 2 7 10 2" xfId="20163"/>
    <cellStyle name="Note 2 7 10 2 2" xfId="20164"/>
    <cellStyle name="Note 2 7 10 2 3" xfId="20165"/>
    <cellStyle name="Note 2 7 10 3" xfId="20166"/>
    <cellStyle name="Note 2 7 10 3 2" xfId="20167"/>
    <cellStyle name="Note 2 7 10 3 3" xfId="20168"/>
    <cellStyle name="Note 2 7 10 4" xfId="20169"/>
    <cellStyle name="Note 2 7 10 4 2" xfId="20170"/>
    <cellStyle name="Note 2 7 10 4 3" xfId="20171"/>
    <cellStyle name="Note 2 7 10 5" xfId="20172"/>
    <cellStyle name="Note 2 7 10 5 2" xfId="20173"/>
    <cellStyle name="Note 2 7 10 5 3" xfId="20174"/>
    <cellStyle name="Note 2 7 10 6" xfId="20175"/>
    <cellStyle name="Note 2 7 10 6 2" xfId="20176"/>
    <cellStyle name="Note 2 7 10 6 3" xfId="20177"/>
    <cellStyle name="Note 2 7 10 7" xfId="20178"/>
    <cellStyle name="Note 2 7 10 8" xfId="20179"/>
    <cellStyle name="Note 2 7 11" xfId="20180"/>
    <cellStyle name="Note 2 7 11 2" xfId="20181"/>
    <cellStyle name="Note 2 7 11 2 2" xfId="20182"/>
    <cellStyle name="Note 2 7 11 2 3" xfId="20183"/>
    <cellStyle name="Note 2 7 11 3" xfId="20184"/>
    <cellStyle name="Note 2 7 11 3 2" xfId="20185"/>
    <cellStyle name="Note 2 7 11 3 3" xfId="20186"/>
    <cellStyle name="Note 2 7 11 4" xfId="20187"/>
    <cellStyle name="Note 2 7 11 4 2" xfId="20188"/>
    <cellStyle name="Note 2 7 11 4 3" xfId="20189"/>
    <cellStyle name="Note 2 7 11 5" xfId="20190"/>
    <cellStyle name="Note 2 7 11 5 2" xfId="20191"/>
    <cellStyle name="Note 2 7 11 5 3" xfId="20192"/>
    <cellStyle name="Note 2 7 11 6" xfId="20193"/>
    <cellStyle name="Note 2 7 11 6 2" xfId="20194"/>
    <cellStyle name="Note 2 7 11 6 3" xfId="20195"/>
    <cellStyle name="Note 2 7 11 7" xfId="20196"/>
    <cellStyle name="Note 2 7 11 8" xfId="20197"/>
    <cellStyle name="Note 2 7 12" xfId="20198"/>
    <cellStyle name="Note 2 7 12 2" xfId="20199"/>
    <cellStyle name="Note 2 7 12 2 2" xfId="20200"/>
    <cellStyle name="Note 2 7 12 2 3" xfId="20201"/>
    <cellStyle name="Note 2 7 12 3" xfId="20202"/>
    <cellStyle name="Note 2 7 12 3 2" xfId="20203"/>
    <cellStyle name="Note 2 7 12 3 3" xfId="20204"/>
    <cellStyle name="Note 2 7 12 4" xfId="20205"/>
    <cellStyle name="Note 2 7 12 4 2" xfId="20206"/>
    <cellStyle name="Note 2 7 12 4 3" xfId="20207"/>
    <cellStyle name="Note 2 7 12 5" xfId="20208"/>
    <cellStyle name="Note 2 7 12 5 2" xfId="20209"/>
    <cellStyle name="Note 2 7 12 5 3" xfId="20210"/>
    <cellStyle name="Note 2 7 12 6" xfId="20211"/>
    <cellStyle name="Note 2 7 12 6 2" xfId="20212"/>
    <cellStyle name="Note 2 7 12 6 3" xfId="20213"/>
    <cellStyle name="Note 2 7 12 7" xfId="20214"/>
    <cellStyle name="Note 2 7 12 8" xfId="20215"/>
    <cellStyle name="Note 2 7 13" xfId="20216"/>
    <cellStyle name="Note 2 7 13 2" xfId="20217"/>
    <cellStyle name="Note 2 7 13 2 2" xfId="20218"/>
    <cellStyle name="Note 2 7 13 2 3" xfId="20219"/>
    <cellStyle name="Note 2 7 13 3" xfId="20220"/>
    <cellStyle name="Note 2 7 13 3 2" xfId="20221"/>
    <cellStyle name="Note 2 7 13 3 3" xfId="20222"/>
    <cellStyle name="Note 2 7 13 4" xfId="20223"/>
    <cellStyle name="Note 2 7 13 4 2" xfId="20224"/>
    <cellStyle name="Note 2 7 13 4 3" xfId="20225"/>
    <cellStyle name="Note 2 7 13 5" xfId="20226"/>
    <cellStyle name="Note 2 7 13 5 2" xfId="20227"/>
    <cellStyle name="Note 2 7 13 5 3" xfId="20228"/>
    <cellStyle name="Note 2 7 13 6" xfId="20229"/>
    <cellStyle name="Note 2 7 13 6 2" xfId="20230"/>
    <cellStyle name="Note 2 7 13 6 3" xfId="20231"/>
    <cellStyle name="Note 2 7 13 7" xfId="20232"/>
    <cellStyle name="Note 2 7 13 8" xfId="20233"/>
    <cellStyle name="Note 2 7 14" xfId="20234"/>
    <cellStyle name="Note 2 7 14 2" xfId="20235"/>
    <cellStyle name="Note 2 7 14 2 2" xfId="20236"/>
    <cellStyle name="Note 2 7 14 2 3" xfId="20237"/>
    <cellStyle name="Note 2 7 14 3" xfId="20238"/>
    <cellStyle name="Note 2 7 14 3 2" xfId="20239"/>
    <cellStyle name="Note 2 7 14 3 3" xfId="20240"/>
    <cellStyle name="Note 2 7 14 4" xfId="20241"/>
    <cellStyle name="Note 2 7 14 4 2" xfId="20242"/>
    <cellStyle name="Note 2 7 14 4 3" xfId="20243"/>
    <cellStyle name="Note 2 7 14 5" xfId="20244"/>
    <cellStyle name="Note 2 7 14 5 2" xfId="20245"/>
    <cellStyle name="Note 2 7 14 5 3" xfId="20246"/>
    <cellStyle name="Note 2 7 14 6" xfId="20247"/>
    <cellStyle name="Note 2 7 14 6 2" xfId="20248"/>
    <cellStyle name="Note 2 7 14 6 3" xfId="20249"/>
    <cellStyle name="Note 2 7 14 7" xfId="20250"/>
    <cellStyle name="Note 2 7 14 8" xfId="20251"/>
    <cellStyle name="Note 2 7 15" xfId="20252"/>
    <cellStyle name="Note 2 7 15 2" xfId="20253"/>
    <cellStyle name="Note 2 7 15 2 2" xfId="20254"/>
    <cellStyle name="Note 2 7 15 2 3" xfId="20255"/>
    <cellStyle name="Note 2 7 15 3" xfId="20256"/>
    <cellStyle name="Note 2 7 15 3 2" xfId="20257"/>
    <cellStyle name="Note 2 7 15 3 3" xfId="20258"/>
    <cellStyle name="Note 2 7 15 4" xfId="20259"/>
    <cellStyle name="Note 2 7 15 4 2" xfId="20260"/>
    <cellStyle name="Note 2 7 15 4 3" xfId="20261"/>
    <cellStyle name="Note 2 7 15 5" xfId="20262"/>
    <cellStyle name="Note 2 7 15 5 2" xfId="20263"/>
    <cellStyle name="Note 2 7 15 5 3" xfId="20264"/>
    <cellStyle name="Note 2 7 15 6" xfId="20265"/>
    <cellStyle name="Note 2 7 15 6 2" xfId="20266"/>
    <cellStyle name="Note 2 7 15 6 3" xfId="20267"/>
    <cellStyle name="Note 2 7 15 7" xfId="20268"/>
    <cellStyle name="Note 2 7 15 8" xfId="20269"/>
    <cellStyle name="Note 2 7 16" xfId="20270"/>
    <cellStyle name="Note 2 7 2" xfId="20271"/>
    <cellStyle name="Note 2 7 2 2" xfId="20272"/>
    <cellStyle name="Note 2 7 2 2 2" xfId="20273"/>
    <cellStyle name="Note 2 7 2 2 3" xfId="20274"/>
    <cellStyle name="Note 2 7 2 3" xfId="20275"/>
    <cellStyle name="Note 2 7 2 3 2" xfId="20276"/>
    <cellStyle name="Note 2 7 2 3 3" xfId="20277"/>
    <cellStyle name="Note 2 7 2 4" xfId="20278"/>
    <cellStyle name="Note 2 7 2 4 2" xfId="20279"/>
    <cellStyle name="Note 2 7 2 4 3" xfId="20280"/>
    <cellStyle name="Note 2 7 2 5" xfId="20281"/>
    <cellStyle name="Note 2 7 2 5 2" xfId="20282"/>
    <cellStyle name="Note 2 7 2 5 3" xfId="20283"/>
    <cellStyle name="Note 2 7 2 6" xfId="20284"/>
    <cellStyle name="Note 2 7 2 6 2" xfId="20285"/>
    <cellStyle name="Note 2 7 2 6 3" xfId="20286"/>
    <cellStyle name="Note 2 7 2 7" xfId="20287"/>
    <cellStyle name="Note 2 7 2 8" xfId="20288"/>
    <cellStyle name="Note 2 7 2 9" xfId="20289"/>
    <cellStyle name="Note 2 7 3" xfId="20290"/>
    <cellStyle name="Note 2 7 3 2" xfId="20291"/>
    <cellStyle name="Note 2 7 3 2 2" xfId="20292"/>
    <cellStyle name="Note 2 7 3 2 3" xfId="20293"/>
    <cellStyle name="Note 2 7 3 3" xfId="20294"/>
    <cellStyle name="Note 2 7 3 3 2" xfId="20295"/>
    <cellStyle name="Note 2 7 3 3 3" xfId="20296"/>
    <cellStyle name="Note 2 7 3 4" xfId="20297"/>
    <cellStyle name="Note 2 7 3 4 2" xfId="20298"/>
    <cellStyle name="Note 2 7 3 4 3" xfId="20299"/>
    <cellStyle name="Note 2 7 3 5" xfId="20300"/>
    <cellStyle name="Note 2 7 3 5 2" xfId="20301"/>
    <cellStyle name="Note 2 7 3 5 3" xfId="20302"/>
    <cellStyle name="Note 2 7 3 6" xfId="20303"/>
    <cellStyle name="Note 2 7 3 6 2" xfId="20304"/>
    <cellStyle name="Note 2 7 3 6 3" xfId="20305"/>
    <cellStyle name="Note 2 7 3 7" xfId="20306"/>
    <cellStyle name="Note 2 7 3 8" xfId="20307"/>
    <cellStyle name="Note 2 7 3 9" xfId="20308"/>
    <cellStyle name="Note 2 7 4" xfId="20309"/>
    <cellStyle name="Note 2 7 4 2" xfId="20310"/>
    <cellStyle name="Note 2 7 4 2 2" xfId="20311"/>
    <cellStyle name="Note 2 7 4 2 3" xfId="20312"/>
    <cellStyle name="Note 2 7 4 3" xfId="20313"/>
    <cellStyle name="Note 2 7 4 3 2" xfId="20314"/>
    <cellStyle name="Note 2 7 4 3 3" xfId="20315"/>
    <cellStyle name="Note 2 7 4 4" xfId="20316"/>
    <cellStyle name="Note 2 7 4 4 2" xfId="20317"/>
    <cellStyle name="Note 2 7 4 4 3" xfId="20318"/>
    <cellStyle name="Note 2 7 4 5" xfId="20319"/>
    <cellStyle name="Note 2 7 4 5 2" xfId="20320"/>
    <cellStyle name="Note 2 7 4 5 3" xfId="20321"/>
    <cellStyle name="Note 2 7 4 6" xfId="20322"/>
    <cellStyle name="Note 2 7 4 6 2" xfId="20323"/>
    <cellStyle name="Note 2 7 4 6 3" xfId="20324"/>
    <cellStyle name="Note 2 7 4 7" xfId="20325"/>
    <cellStyle name="Note 2 7 4 8" xfId="20326"/>
    <cellStyle name="Note 2 7 4 9" xfId="20327"/>
    <cellStyle name="Note 2 7 5" xfId="20328"/>
    <cellStyle name="Note 2 7 5 2" xfId="20329"/>
    <cellStyle name="Note 2 7 5 2 2" xfId="20330"/>
    <cellStyle name="Note 2 7 5 2 3" xfId="20331"/>
    <cellStyle name="Note 2 7 5 3" xfId="20332"/>
    <cellStyle name="Note 2 7 5 3 2" xfId="20333"/>
    <cellStyle name="Note 2 7 5 3 3" xfId="20334"/>
    <cellStyle name="Note 2 7 5 4" xfId="20335"/>
    <cellStyle name="Note 2 7 5 4 2" xfId="20336"/>
    <cellStyle name="Note 2 7 5 4 3" xfId="20337"/>
    <cellStyle name="Note 2 7 5 5" xfId="20338"/>
    <cellStyle name="Note 2 7 5 5 2" xfId="20339"/>
    <cellStyle name="Note 2 7 5 5 3" xfId="20340"/>
    <cellStyle name="Note 2 7 5 6" xfId="20341"/>
    <cellStyle name="Note 2 7 5 6 2" xfId="20342"/>
    <cellStyle name="Note 2 7 5 6 3" xfId="20343"/>
    <cellStyle name="Note 2 7 5 7" xfId="20344"/>
    <cellStyle name="Note 2 7 5 8" xfId="20345"/>
    <cellStyle name="Note 2 7 5 9" xfId="20346"/>
    <cellStyle name="Note 2 7 6" xfId="20347"/>
    <cellStyle name="Note 2 7 6 2" xfId="20348"/>
    <cellStyle name="Note 2 7 6 2 2" xfId="20349"/>
    <cellStyle name="Note 2 7 6 2 3" xfId="20350"/>
    <cellStyle name="Note 2 7 6 3" xfId="20351"/>
    <cellStyle name="Note 2 7 6 3 2" xfId="20352"/>
    <cellStyle name="Note 2 7 6 3 3" xfId="20353"/>
    <cellStyle name="Note 2 7 6 4" xfId="20354"/>
    <cellStyle name="Note 2 7 6 4 2" xfId="20355"/>
    <cellStyle name="Note 2 7 6 4 3" xfId="20356"/>
    <cellStyle name="Note 2 7 6 5" xfId="20357"/>
    <cellStyle name="Note 2 7 6 5 2" xfId="20358"/>
    <cellStyle name="Note 2 7 6 5 3" xfId="20359"/>
    <cellStyle name="Note 2 7 6 6" xfId="20360"/>
    <cellStyle name="Note 2 7 6 6 2" xfId="20361"/>
    <cellStyle name="Note 2 7 6 6 3" xfId="20362"/>
    <cellStyle name="Note 2 7 6 7" xfId="20363"/>
    <cellStyle name="Note 2 7 6 8" xfId="20364"/>
    <cellStyle name="Note 2 7 6 9" xfId="20365"/>
    <cellStyle name="Note 2 7 7" xfId="20366"/>
    <cellStyle name="Note 2 7 7 2" xfId="20367"/>
    <cellStyle name="Note 2 7 7 2 2" xfId="20368"/>
    <cellStyle name="Note 2 7 7 2 3" xfId="20369"/>
    <cellStyle name="Note 2 7 7 3" xfId="20370"/>
    <cellStyle name="Note 2 7 7 3 2" xfId="20371"/>
    <cellStyle name="Note 2 7 7 3 3" xfId="20372"/>
    <cellStyle name="Note 2 7 7 4" xfId="20373"/>
    <cellStyle name="Note 2 7 7 4 2" xfId="20374"/>
    <cellStyle name="Note 2 7 7 4 3" xfId="20375"/>
    <cellStyle name="Note 2 7 7 5" xfId="20376"/>
    <cellStyle name="Note 2 7 7 5 2" xfId="20377"/>
    <cellStyle name="Note 2 7 7 5 3" xfId="20378"/>
    <cellStyle name="Note 2 7 7 6" xfId="20379"/>
    <cellStyle name="Note 2 7 7 6 2" xfId="20380"/>
    <cellStyle name="Note 2 7 7 6 3" xfId="20381"/>
    <cellStyle name="Note 2 7 7 7" xfId="20382"/>
    <cellStyle name="Note 2 7 7 8" xfId="20383"/>
    <cellStyle name="Note 2 7 7 9" xfId="20384"/>
    <cellStyle name="Note 2 7 8" xfId="20385"/>
    <cellStyle name="Note 2 7 8 2" xfId="20386"/>
    <cellStyle name="Note 2 7 8 2 2" xfId="20387"/>
    <cellStyle name="Note 2 7 8 2 3" xfId="20388"/>
    <cellStyle name="Note 2 7 8 3" xfId="20389"/>
    <cellStyle name="Note 2 7 8 3 2" xfId="20390"/>
    <cellStyle name="Note 2 7 8 3 3" xfId="20391"/>
    <cellStyle name="Note 2 7 8 4" xfId="20392"/>
    <cellStyle name="Note 2 7 8 4 2" xfId="20393"/>
    <cellStyle name="Note 2 7 8 4 3" xfId="20394"/>
    <cellStyle name="Note 2 7 8 5" xfId="20395"/>
    <cellStyle name="Note 2 7 8 5 2" xfId="20396"/>
    <cellStyle name="Note 2 7 8 5 3" xfId="20397"/>
    <cellStyle name="Note 2 7 8 6" xfId="20398"/>
    <cellStyle name="Note 2 7 8 6 2" xfId="20399"/>
    <cellStyle name="Note 2 7 8 6 3" xfId="20400"/>
    <cellStyle name="Note 2 7 8 7" xfId="20401"/>
    <cellStyle name="Note 2 7 8 8" xfId="20402"/>
    <cellStyle name="Note 2 7 8 9" xfId="20403"/>
    <cellStyle name="Note 2 7 9" xfId="20404"/>
    <cellStyle name="Note 2 7 9 2" xfId="20405"/>
    <cellStyle name="Note 2 7 9 2 2" xfId="20406"/>
    <cellStyle name="Note 2 7 9 2 3" xfId="20407"/>
    <cellStyle name="Note 2 7 9 3" xfId="20408"/>
    <cellStyle name="Note 2 7 9 3 2" xfId="20409"/>
    <cellStyle name="Note 2 7 9 3 3" xfId="20410"/>
    <cellStyle name="Note 2 7 9 4" xfId="20411"/>
    <cellStyle name="Note 2 7 9 4 2" xfId="20412"/>
    <cellStyle name="Note 2 7 9 4 3" xfId="20413"/>
    <cellStyle name="Note 2 7 9 5" xfId="20414"/>
    <cellStyle name="Note 2 7 9 5 2" xfId="20415"/>
    <cellStyle name="Note 2 7 9 5 3" xfId="20416"/>
    <cellStyle name="Note 2 7 9 6" xfId="20417"/>
    <cellStyle name="Note 2 7 9 6 2" xfId="20418"/>
    <cellStyle name="Note 2 7 9 6 3" xfId="20419"/>
    <cellStyle name="Note 2 7 9 7" xfId="20420"/>
    <cellStyle name="Note 2 7 9 8" xfId="20421"/>
    <cellStyle name="Note 2 8" xfId="20422"/>
    <cellStyle name="Note 2 8 10" xfId="20423"/>
    <cellStyle name="Note 2 8 10 2" xfId="20424"/>
    <cellStyle name="Note 2 8 10 2 2" xfId="20425"/>
    <cellStyle name="Note 2 8 10 2 3" xfId="20426"/>
    <cellStyle name="Note 2 8 10 3" xfId="20427"/>
    <cellStyle name="Note 2 8 10 3 2" xfId="20428"/>
    <cellStyle name="Note 2 8 10 3 3" xfId="20429"/>
    <cellStyle name="Note 2 8 10 4" xfId="20430"/>
    <cellStyle name="Note 2 8 10 4 2" xfId="20431"/>
    <cellStyle name="Note 2 8 10 4 3" xfId="20432"/>
    <cellStyle name="Note 2 8 10 5" xfId="20433"/>
    <cellStyle name="Note 2 8 10 5 2" xfId="20434"/>
    <cellStyle name="Note 2 8 10 5 3" xfId="20435"/>
    <cellStyle name="Note 2 8 10 6" xfId="20436"/>
    <cellStyle name="Note 2 8 10 6 2" xfId="20437"/>
    <cellStyle name="Note 2 8 10 6 3" xfId="20438"/>
    <cellStyle name="Note 2 8 10 7" xfId="20439"/>
    <cellStyle name="Note 2 8 10 8" xfId="20440"/>
    <cellStyle name="Note 2 8 11" xfId="20441"/>
    <cellStyle name="Note 2 8 11 2" xfId="20442"/>
    <cellStyle name="Note 2 8 11 2 2" xfId="20443"/>
    <cellStyle name="Note 2 8 11 2 3" xfId="20444"/>
    <cellStyle name="Note 2 8 11 3" xfId="20445"/>
    <cellStyle name="Note 2 8 11 3 2" xfId="20446"/>
    <cellStyle name="Note 2 8 11 3 3" xfId="20447"/>
    <cellStyle name="Note 2 8 11 4" xfId="20448"/>
    <cellStyle name="Note 2 8 11 4 2" xfId="20449"/>
    <cellStyle name="Note 2 8 11 4 3" xfId="20450"/>
    <cellStyle name="Note 2 8 11 5" xfId="20451"/>
    <cellStyle name="Note 2 8 11 5 2" xfId="20452"/>
    <cellStyle name="Note 2 8 11 5 3" xfId="20453"/>
    <cellStyle name="Note 2 8 11 6" xfId="20454"/>
    <cellStyle name="Note 2 8 11 6 2" xfId="20455"/>
    <cellStyle name="Note 2 8 11 6 3" xfId="20456"/>
    <cellStyle name="Note 2 8 11 7" xfId="20457"/>
    <cellStyle name="Note 2 8 11 8" xfId="20458"/>
    <cellStyle name="Note 2 8 12" xfId="20459"/>
    <cellStyle name="Note 2 8 12 2" xfId="20460"/>
    <cellStyle name="Note 2 8 12 2 2" xfId="20461"/>
    <cellStyle name="Note 2 8 12 2 3" xfId="20462"/>
    <cellStyle name="Note 2 8 12 3" xfId="20463"/>
    <cellStyle name="Note 2 8 12 3 2" xfId="20464"/>
    <cellStyle name="Note 2 8 12 3 3" xfId="20465"/>
    <cellStyle name="Note 2 8 12 4" xfId="20466"/>
    <cellStyle name="Note 2 8 12 4 2" xfId="20467"/>
    <cellStyle name="Note 2 8 12 4 3" xfId="20468"/>
    <cellStyle name="Note 2 8 12 5" xfId="20469"/>
    <cellStyle name="Note 2 8 12 5 2" xfId="20470"/>
    <cellStyle name="Note 2 8 12 5 3" xfId="20471"/>
    <cellStyle name="Note 2 8 12 6" xfId="20472"/>
    <cellStyle name="Note 2 8 12 6 2" xfId="20473"/>
    <cellStyle name="Note 2 8 12 6 3" xfId="20474"/>
    <cellStyle name="Note 2 8 12 7" xfId="20475"/>
    <cellStyle name="Note 2 8 12 8" xfId="20476"/>
    <cellStyle name="Note 2 8 13" xfId="20477"/>
    <cellStyle name="Note 2 8 13 2" xfId="20478"/>
    <cellStyle name="Note 2 8 13 2 2" xfId="20479"/>
    <cellStyle name="Note 2 8 13 2 3" xfId="20480"/>
    <cellStyle name="Note 2 8 13 3" xfId="20481"/>
    <cellStyle name="Note 2 8 13 3 2" xfId="20482"/>
    <cellStyle name="Note 2 8 13 3 3" xfId="20483"/>
    <cellStyle name="Note 2 8 13 4" xfId="20484"/>
    <cellStyle name="Note 2 8 13 4 2" xfId="20485"/>
    <cellStyle name="Note 2 8 13 4 3" xfId="20486"/>
    <cellStyle name="Note 2 8 13 5" xfId="20487"/>
    <cellStyle name="Note 2 8 13 5 2" xfId="20488"/>
    <cellStyle name="Note 2 8 13 5 3" xfId="20489"/>
    <cellStyle name="Note 2 8 13 6" xfId="20490"/>
    <cellStyle name="Note 2 8 13 6 2" xfId="20491"/>
    <cellStyle name="Note 2 8 13 6 3" xfId="20492"/>
    <cellStyle name="Note 2 8 13 7" xfId="20493"/>
    <cellStyle name="Note 2 8 13 8" xfId="20494"/>
    <cellStyle name="Note 2 8 14" xfId="20495"/>
    <cellStyle name="Note 2 8 14 2" xfId="20496"/>
    <cellStyle name="Note 2 8 14 2 2" xfId="20497"/>
    <cellStyle name="Note 2 8 14 2 3" xfId="20498"/>
    <cellStyle name="Note 2 8 14 3" xfId="20499"/>
    <cellStyle name="Note 2 8 14 3 2" xfId="20500"/>
    <cellStyle name="Note 2 8 14 3 3" xfId="20501"/>
    <cellStyle name="Note 2 8 14 4" xfId="20502"/>
    <cellStyle name="Note 2 8 14 4 2" xfId="20503"/>
    <cellStyle name="Note 2 8 14 4 3" xfId="20504"/>
    <cellStyle name="Note 2 8 14 5" xfId="20505"/>
    <cellStyle name="Note 2 8 14 5 2" xfId="20506"/>
    <cellStyle name="Note 2 8 14 5 3" xfId="20507"/>
    <cellStyle name="Note 2 8 14 6" xfId="20508"/>
    <cellStyle name="Note 2 8 14 6 2" xfId="20509"/>
    <cellStyle name="Note 2 8 14 6 3" xfId="20510"/>
    <cellStyle name="Note 2 8 14 7" xfId="20511"/>
    <cellStyle name="Note 2 8 14 8" xfId="20512"/>
    <cellStyle name="Note 2 8 15" xfId="20513"/>
    <cellStyle name="Note 2 8 15 2" xfId="20514"/>
    <cellStyle name="Note 2 8 15 2 2" xfId="20515"/>
    <cellStyle name="Note 2 8 15 2 3" xfId="20516"/>
    <cellStyle name="Note 2 8 15 3" xfId="20517"/>
    <cellStyle name="Note 2 8 15 3 2" xfId="20518"/>
    <cellStyle name="Note 2 8 15 3 3" xfId="20519"/>
    <cellStyle name="Note 2 8 15 4" xfId="20520"/>
    <cellStyle name="Note 2 8 15 4 2" xfId="20521"/>
    <cellStyle name="Note 2 8 15 4 3" xfId="20522"/>
    <cellStyle name="Note 2 8 15 5" xfId="20523"/>
    <cellStyle name="Note 2 8 15 5 2" xfId="20524"/>
    <cellStyle name="Note 2 8 15 5 3" xfId="20525"/>
    <cellStyle name="Note 2 8 15 6" xfId="20526"/>
    <cellStyle name="Note 2 8 15 6 2" xfId="20527"/>
    <cellStyle name="Note 2 8 15 6 3" xfId="20528"/>
    <cellStyle name="Note 2 8 15 7" xfId="20529"/>
    <cellStyle name="Note 2 8 15 8" xfId="20530"/>
    <cellStyle name="Note 2 8 16" xfId="20531"/>
    <cellStyle name="Note 2 8 2" xfId="20532"/>
    <cellStyle name="Note 2 8 2 2" xfId="20533"/>
    <cellStyle name="Note 2 8 2 2 2" xfId="20534"/>
    <cellStyle name="Note 2 8 2 2 3" xfId="20535"/>
    <cellStyle name="Note 2 8 2 3" xfId="20536"/>
    <cellStyle name="Note 2 8 2 3 2" xfId="20537"/>
    <cellStyle name="Note 2 8 2 3 3" xfId="20538"/>
    <cellStyle name="Note 2 8 2 4" xfId="20539"/>
    <cellStyle name="Note 2 8 2 4 2" xfId="20540"/>
    <cellStyle name="Note 2 8 2 4 3" xfId="20541"/>
    <cellStyle name="Note 2 8 2 5" xfId="20542"/>
    <cellStyle name="Note 2 8 2 5 2" xfId="20543"/>
    <cellStyle name="Note 2 8 2 5 3" xfId="20544"/>
    <cellStyle name="Note 2 8 2 6" xfId="20545"/>
    <cellStyle name="Note 2 8 2 6 2" xfId="20546"/>
    <cellStyle name="Note 2 8 2 6 3" xfId="20547"/>
    <cellStyle name="Note 2 8 2 7" xfId="20548"/>
    <cellStyle name="Note 2 8 2 8" xfId="20549"/>
    <cellStyle name="Note 2 8 2 9" xfId="20550"/>
    <cellStyle name="Note 2 8 3" xfId="20551"/>
    <cellStyle name="Note 2 8 3 2" xfId="20552"/>
    <cellStyle name="Note 2 8 3 2 2" xfId="20553"/>
    <cellStyle name="Note 2 8 3 2 3" xfId="20554"/>
    <cellStyle name="Note 2 8 3 3" xfId="20555"/>
    <cellStyle name="Note 2 8 3 3 2" xfId="20556"/>
    <cellStyle name="Note 2 8 3 3 3" xfId="20557"/>
    <cellStyle name="Note 2 8 3 4" xfId="20558"/>
    <cellStyle name="Note 2 8 3 4 2" xfId="20559"/>
    <cellStyle name="Note 2 8 3 4 3" xfId="20560"/>
    <cellStyle name="Note 2 8 3 5" xfId="20561"/>
    <cellStyle name="Note 2 8 3 5 2" xfId="20562"/>
    <cellStyle name="Note 2 8 3 5 3" xfId="20563"/>
    <cellStyle name="Note 2 8 3 6" xfId="20564"/>
    <cellStyle name="Note 2 8 3 6 2" xfId="20565"/>
    <cellStyle name="Note 2 8 3 6 3" xfId="20566"/>
    <cellStyle name="Note 2 8 3 7" xfId="20567"/>
    <cellStyle name="Note 2 8 3 8" xfId="20568"/>
    <cellStyle name="Note 2 8 3 9" xfId="20569"/>
    <cellStyle name="Note 2 8 4" xfId="20570"/>
    <cellStyle name="Note 2 8 4 2" xfId="20571"/>
    <cellStyle name="Note 2 8 4 2 2" xfId="20572"/>
    <cellStyle name="Note 2 8 4 2 3" xfId="20573"/>
    <cellStyle name="Note 2 8 4 3" xfId="20574"/>
    <cellStyle name="Note 2 8 4 3 2" xfId="20575"/>
    <cellStyle name="Note 2 8 4 3 3" xfId="20576"/>
    <cellStyle name="Note 2 8 4 4" xfId="20577"/>
    <cellStyle name="Note 2 8 4 4 2" xfId="20578"/>
    <cellStyle name="Note 2 8 4 4 3" xfId="20579"/>
    <cellStyle name="Note 2 8 4 5" xfId="20580"/>
    <cellStyle name="Note 2 8 4 5 2" xfId="20581"/>
    <cellStyle name="Note 2 8 4 5 3" xfId="20582"/>
    <cellStyle name="Note 2 8 4 6" xfId="20583"/>
    <cellStyle name="Note 2 8 4 6 2" xfId="20584"/>
    <cellStyle name="Note 2 8 4 6 3" xfId="20585"/>
    <cellStyle name="Note 2 8 4 7" xfId="20586"/>
    <cellStyle name="Note 2 8 4 8" xfId="20587"/>
    <cellStyle name="Note 2 8 4 9" xfId="20588"/>
    <cellStyle name="Note 2 8 5" xfId="20589"/>
    <cellStyle name="Note 2 8 5 2" xfId="20590"/>
    <cellStyle name="Note 2 8 5 2 2" xfId="20591"/>
    <cellStyle name="Note 2 8 5 2 3" xfId="20592"/>
    <cellStyle name="Note 2 8 5 3" xfId="20593"/>
    <cellStyle name="Note 2 8 5 3 2" xfId="20594"/>
    <cellStyle name="Note 2 8 5 3 3" xfId="20595"/>
    <cellStyle name="Note 2 8 5 4" xfId="20596"/>
    <cellStyle name="Note 2 8 5 4 2" xfId="20597"/>
    <cellStyle name="Note 2 8 5 4 3" xfId="20598"/>
    <cellStyle name="Note 2 8 5 5" xfId="20599"/>
    <cellStyle name="Note 2 8 5 5 2" xfId="20600"/>
    <cellStyle name="Note 2 8 5 5 3" xfId="20601"/>
    <cellStyle name="Note 2 8 5 6" xfId="20602"/>
    <cellStyle name="Note 2 8 5 6 2" xfId="20603"/>
    <cellStyle name="Note 2 8 5 6 3" xfId="20604"/>
    <cellStyle name="Note 2 8 5 7" xfId="20605"/>
    <cellStyle name="Note 2 8 5 8" xfId="20606"/>
    <cellStyle name="Note 2 8 5 9" xfId="20607"/>
    <cellStyle name="Note 2 8 6" xfId="20608"/>
    <cellStyle name="Note 2 8 6 2" xfId="20609"/>
    <cellStyle name="Note 2 8 6 2 2" xfId="20610"/>
    <cellStyle name="Note 2 8 6 2 3" xfId="20611"/>
    <cellStyle name="Note 2 8 6 3" xfId="20612"/>
    <cellStyle name="Note 2 8 6 3 2" xfId="20613"/>
    <cellStyle name="Note 2 8 6 3 3" xfId="20614"/>
    <cellStyle name="Note 2 8 6 4" xfId="20615"/>
    <cellStyle name="Note 2 8 6 4 2" xfId="20616"/>
    <cellStyle name="Note 2 8 6 4 3" xfId="20617"/>
    <cellStyle name="Note 2 8 6 5" xfId="20618"/>
    <cellStyle name="Note 2 8 6 5 2" xfId="20619"/>
    <cellStyle name="Note 2 8 6 5 3" xfId="20620"/>
    <cellStyle name="Note 2 8 6 6" xfId="20621"/>
    <cellStyle name="Note 2 8 6 6 2" xfId="20622"/>
    <cellStyle name="Note 2 8 6 6 3" xfId="20623"/>
    <cellStyle name="Note 2 8 6 7" xfId="20624"/>
    <cellStyle name="Note 2 8 6 8" xfId="20625"/>
    <cellStyle name="Note 2 8 6 9" xfId="20626"/>
    <cellStyle name="Note 2 8 7" xfId="20627"/>
    <cellStyle name="Note 2 8 7 2" xfId="20628"/>
    <cellStyle name="Note 2 8 7 2 2" xfId="20629"/>
    <cellStyle name="Note 2 8 7 2 3" xfId="20630"/>
    <cellStyle name="Note 2 8 7 3" xfId="20631"/>
    <cellStyle name="Note 2 8 7 3 2" xfId="20632"/>
    <cellStyle name="Note 2 8 7 3 3" xfId="20633"/>
    <cellStyle name="Note 2 8 7 4" xfId="20634"/>
    <cellStyle name="Note 2 8 7 4 2" xfId="20635"/>
    <cellStyle name="Note 2 8 7 4 3" xfId="20636"/>
    <cellStyle name="Note 2 8 7 5" xfId="20637"/>
    <cellStyle name="Note 2 8 7 5 2" xfId="20638"/>
    <cellStyle name="Note 2 8 7 5 3" xfId="20639"/>
    <cellStyle name="Note 2 8 7 6" xfId="20640"/>
    <cellStyle name="Note 2 8 7 6 2" xfId="20641"/>
    <cellStyle name="Note 2 8 7 6 3" xfId="20642"/>
    <cellStyle name="Note 2 8 7 7" xfId="20643"/>
    <cellStyle name="Note 2 8 7 8" xfId="20644"/>
    <cellStyle name="Note 2 8 7 9" xfId="20645"/>
    <cellStyle name="Note 2 8 8" xfId="20646"/>
    <cellStyle name="Note 2 8 8 2" xfId="20647"/>
    <cellStyle name="Note 2 8 8 2 2" xfId="20648"/>
    <cellStyle name="Note 2 8 8 2 3" xfId="20649"/>
    <cellStyle name="Note 2 8 8 3" xfId="20650"/>
    <cellStyle name="Note 2 8 8 3 2" xfId="20651"/>
    <cellStyle name="Note 2 8 8 3 3" xfId="20652"/>
    <cellStyle name="Note 2 8 8 4" xfId="20653"/>
    <cellStyle name="Note 2 8 8 4 2" xfId="20654"/>
    <cellStyle name="Note 2 8 8 4 3" xfId="20655"/>
    <cellStyle name="Note 2 8 8 5" xfId="20656"/>
    <cellStyle name="Note 2 8 8 5 2" xfId="20657"/>
    <cellStyle name="Note 2 8 8 5 3" xfId="20658"/>
    <cellStyle name="Note 2 8 8 6" xfId="20659"/>
    <cellStyle name="Note 2 8 8 6 2" xfId="20660"/>
    <cellStyle name="Note 2 8 8 6 3" xfId="20661"/>
    <cellStyle name="Note 2 8 8 7" xfId="20662"/>
    <cellStyle name="Note 2 8 8 8" xfId="20663"/>
    <cellStyle name="Note 2 8 8 9" xfId="20664"/>
    <cellStyle name="Note 2 8 9" xfId="20665"/>
    <cellStyle name="Note 2 8 9 2" xfId="20666"/>
    <cellStyle name="Note 2 8 9 2 2" xfId="20667"/>
    <cellStyle name="Note 2 8 9 2 3" xfId="20668"/>
    <cellStyle name="Note 2 8 9 3" xfId="20669"/>
    <cellStyle name="Note 2 8 9 3 2" xfId="20670"/>
    <cellStyle name="Note 2 8 9 3 3" xfId="20671"/>
    <cellStyle name="Note 2 8 9 4" xfId="20672"/>
    <cellStyle name="Note 2 8 9 4 2" xfId="20673"/>
    <cellStyle name="Note 2 8 9 4 3" xfId="20674"/>
    <cellStyle name="Note 2 8 9 5" xfId="20675"/>
    <cellStyle name="Note 2 8 9 5 2" xfId="20676"/>
    <cellStyle name="Note 2 8 9 5 3" xfId="20677"/>
    <cellStyle name="Note 2 8 9 6" xfId="20678"/>
    <cellStyle name="Note 2 8 9 6 2" xfId="20679"/>
    <cellStyle name="Note 2 8 9 6 3" xfId="20680"/>
    <cellStyle name="Note 2 8 9 7" xfId="20681"/>
    <cellStyle name="Note 2 8 9 8" xfId="20682"/>
    <cellStyle name="Note 2 9" xfId="20683"/>
    <cellStyle name="Note 2 9 10" xfId="20684"/>
    <cellStyle name="Note 2 9 11" xfId="20685"/>
    <cellStyle name="Note 2 9 2" xfId="20686"/>
    <cellStyle name="Note 2 9 2 2" xfId="20687"/>
    <cellStyle name="Note 2 9 2 3" xfId="20688"/>
    <cellStyle name="Note 2 9 2 4" xfId="20689"/>
    <cellStyle name="Note 2 9 3" xfId="20690"/>
    <cellStyle name="Note 2 9 3 2" xfId="20691"/>
    <cellStyle name="Note 2 9 3 3" xfId="20692"/>
    <cellStyle name="Note 2 9 3 4" xfId="20693"/>
    <cellStyle name="Note 2 9 4" xfId="20694"/>
    <cellStyle name="Note 2 9 4 2" xfId="20695"/>
    <cellStyle name="Note 2 9 4 3" xfId="20696"/>
    <cellStyle name="Note 2 9 4 4" xfId="20697"/>
    <cellStyle name="Note 2 9 5" xfId="20698"/>
    <cellStyle name="Note 2 9 5 2" xfId="20699"/>
    <cellStyle name="Note 2 9 5 3" xfId="20700"/>
    <cellStyle name="Note 2 9 5 4" xfId="20701"/>
    <cellStyle name="Note 2 9 6" xfId="20702"/>
    <cellStyle name="Note 2 9 6 2" xfId="20703"/>
    <cellStyle name="Note 2 9 6 3" xfId="20704"/>
    <cellStyle name="Note 2 9 6 4" xfId="20705"/>
    <cellStyle name="Note 2 9 7" xfId="20706"/>
    <cellStyle name="Note 2 9 8" xfId="20707"/>
    <cellStyle name="Note 2 9 9" xfId="20708"/>
    <cellStyle name="Note 3" xfId="20709"/>
    <cellStyle name="Output 2" xfId="20710"/>
    <cellStyle name="Output 2 10" xfId="20711"/>
    <cellStyle name="Output 2 10 10" xfId="20712"/>
    <cellStyle name="Output 2 10 10 2" xfId="20713"/>
    <cellStyle name="Output 2 10 10 2 2" xfId="20714"/>
    <cellStyle name="Output 2 10 10 2 3" xfId="20715"/>
    <cellStyle name="Output 2 10 10 3" xfId="20716"/>
    <cellStyle name="Output 2 10 10 3 2" xfId="20717"/>
    <cellStyle name="Output 2 10 10 3 3" xfId="20718"/>
    <cellStyle name="Output 2 10 10 4" xfId="20719"/>
    <cellStyle name="Output 2 10 10 4 2" xfId="20720"/>
    <cellStyle name="Output 2 10 10 4 3" xfId="20721"/>
    <cellStyle name="Output 2 10 10 5" xfId="20722"/>
    <cellStyle name="Output 2 10 10 5 2" xfId="20723"/>
    <cellStyle name="Output 2 10 10 5 3" xfId="20724"/>
    <cellStyle name="Output 2 10 10 6" xfId="20725"/>
    <cellStyle name="Output 2 10 10 6 2" xfId="20726"/>
    <cellStyle name="Output 2 10 10 6 3" xfId="20727"/>
    <cellStyle name="Output 2 10 10 7" xfId="20728"/>
    <cellStyle name="Output 2 10 10 8" xfId="20729"/>
    <cellStyle name="Output 2 10 11" xfId="20730"/>
    <cellStyle name="Output 2 10 11 2" xfId="20731"/>
    <cellStyle name="Output 2 10 11 2 2" xfId="20732"/>
    <cellStyle name="Output 2 10 11 2 3" xfId="20733"/>
    <cellStyle name="Output 2 10 11 3" xfId="20734"/>
    <cellStyle name="Output 2 10 11 3 2" xfId="20735"/>
    <cellStyle name="Output 2 10 11 3 3" xfId="20736"/>
    <cellStyle name="Output 2 10 11 4" xfId="20737"/>
    <cellStyle name="Output 2 10 11 4 2" xfId="20738"/>
    <cellStyle name="Output 2 10 11 4 3" xfId="20739"/>
    <cellStyle name="Output 2 10 11 5" xfId="20740"/>
    <cellStyle name="Output 2 10 11 5 2" xfId="20741"/>
    <cellStyle name="Output 2 10 11 5 3" xfId="20742"/>
    <cellStyle name="Output 2 10 11 6" xfId="20743"/>
    <cellStyle name="Output 2 10 11 6 2" xfId="20744"/>
    <cellStyle name="Output 2 10 11 6 3" xfId="20745"/>
    <cellStyle name="Output 2 10 11 7" xfId="20746"/>
    <cellStyle name="Output 2 10 11 8" xfId="20747"/>
    <cellStyle name="Output 2 10 12" xfId="20748"/>
    <cellStyle name="Output 2 10 12 2" xfId="20749"/>
    <cellStyle name="Output 2 10 12 2 2" xfId="20750"/>
    <cellStyle name="Output 2 10 12 2 3" xfId="20751"/>
    <cellStyle name="Output 2 10 12 3" xfId="20752"/>
    <cellStyle name="Output 2 10 12 3 2" xfId="20753"/>
    <cellStyle name="Output 2 10 12 3 3" xfId="20754"/>
    <cellStyle name="Output 2 10 12 4" xfId="20755"/>
    <cellStyle name="Output 2 10 12 4 2" xfId="20756"/>
    <cellStyle name="Output 2 10 12 4 3" xfId="20757"/>
    <cellStyle name="Output 2 10 12 5" xfId="20758"/>
    <cellStyle name="Output 2 10 12 5 2" xfId="20759"/>
    <cellStyle name="Output 2 10 12 5 3" xfId="20760"/>
    <cellStyle name="Output 2 10 12 6" xfId="20761"/>
    <cellStyle name="Output 2 10 12 6 2" xfId="20762"/>
    <cellStyle name="Output 2 10 12 6 3" xfId="20763"/>
    <cellStyle name="Output 2 10 12 7" xfId="20764"/>
    <cellStyle name="Output 2 10 12 8" xfId="20765"/>
    <cellStyle name="Output 2 10 13" xfId="20766"/>
    <cellStyle name="Output 2 10 13 2" xfId="20767"/>
    <cellStyle name="Output 2 10 13 2 2" xfId="20768"/>
    <cellStyle name="Output 2 10 13 2 3" xfId="20769"/>
    <cellStyle name="Output 2 10 13 3" xfId="20770"/>
    <cellStyle name="Output 2 10 13 3 2" xfId="20771"/>
    <cellStyle name="Output 2 10 13 3 3" xfId="20772"/>
    <cellStyle name="Output 2 10 13 4" xfId="20773"/>
    <cellStyle name="Output 2 10 13 4 2" xfId="20774"/>
    <cellStyle name="Output 2 10 13 4 3" xfId="20775"/>
    <cellStyle name="Output 2 10 13 5" xfId="20776"/>
    <cellStyle name="Output 2 10 13 5 2" xfId="20777"/>
    <cellStyle name="Output 2 10 13 5 3" xfId="20778"/>
    <cellStyle name="Output 2 10 13 6" xfId="20779"/>
    <cellStyle name="Output 2 10 13 6 2" xfId="20780"/>
    <cellStyle name="Output 2 10 13 6 3" xfId="20781"/>
    <cellStyle name="Output 2 10 13 7" xfId="20782"/>
    <cellStyle name="Output 2 10 13 8" xfId="20783"/>
    <cellStyle name="Output 2 10 14" xfId="20784"/>
    <cellStyle name="Output 2 10 14 2" xfId="20785"/>
    <cellStyle name="Output 2 10 14 2 2" xfId="20786"/>
    <cellStyle name="Output 2 10 14 2 3" xfId="20787"/>
    <cellStyle name="Output 2 10 14 3" xfId="20788"/>
    <cellStyle name="Output 2 10 14 3 2" xfId="20789"/>
    <cellStyle name="Output 2 10 14 3 3" xfId="20790"/>
    <cellStyle name="Output 2 10 14 4" xfId="20791"/>
    <cellStyle name="Output 2 10 14 4 2" xfId="20792"/>
    <cellStyle name="Output 2 10 14 4 3" xfId="20793"/>
    <cellStyle name="Output 2 10 14 5" xfId="20794"/>
    <cellStyle name="Output 2 10 14 5 2" xfId="20795"/>
    <cellStyle name="Output 2 10 14 5 3" xfId="20796"/>
    <cellStyle name="Output 2 10 14 6" xfId="20797"/>
    <cellStyle name="Output 2 10 14 6 2" xfId="20798"/>
    <cellStyle name="Output 2 10 14 6 3" xfId="20799"/>
    <cellStyle name="Output 2 10 14 7" xfId="20800"/>
    <cellStyle name="Output 2 10 14 8" xfId="20801"/>
    <cellStyle name="Output 2 10 15" xfId="20802"/>
    <cellStyle name="Output 2 10 15 2" xfId="20803"/>
    <cellStyle name="Output 2 10 15 3" xfId="20804"/>
    <cellStyle name="Output 2 10 16" xfId="20805"/>
    <cellStyle name="Output 2 10 16 2" xfId="20806"/>
    <cellStyle name="Output 2 10 16 3" xfId="20807"/>
    <cellStyle name="Output 2 10 17" xfId="20808"/>
    <cellStyle name="Output 2 10 18" xfId="20809"/>
    <cellStyle name="Output 2 10 2" xfId="20810"/>
    <cellStyle name="Output 2 10 2 2" xfId="20811"/>
    <cellStyle name="Output 2 10 2 2 2" xfId="20812"/>
    <cellStyle name="Output 2 10 2 2 3" xfId="20813"/>
    <cellStyle name="Output 2 10 2 3" xfId="20814"/>
    <cellStyle name="Output 2 10 2 3 2" xfId="20815"/>
    <cellStyle name="Output 2 10 2 3 3" xfId="20816"/>
    <cellStyle name="Output 2 10 2 4" xfId="20817"/>
    <cellStyle name="Output 2 10 2 4 2" xfId="20818"/>
    <cellStyle name="Output 2 10 2 4 3" xfId="20819"/>
    <cellStyle name="Output 2 10 2 5" xfId="20820"/>
    <cellStyle name="Output 2 10 2 5 2" xfId="20821"/>
    <cellStyle name="Output 2 10 2 5 3" xfId="20822"/>
    <cellStyle name="Output 2 10 2 6" xfId="20823"/>
    <cellStyle name="Output 2 10 2 6 2" xfId="20824"/>
    <cellStyle name="Output 2 10 2 6 3" xfId="20825"/>
    <cellStyle name="Output 2 10 2 7" xfId="20826"/>
    <cellStyle name="Output 2 10 2 8" xfId="20827"/>
    <cellStyle name="Output 2 10 2 9" xfId="20828"/>
    <cellStyle name="Output 2 10 3" xfId="20829"/>
    <cellStyle name="Output 2 10 3 2" xfId="20830"/>
    <cellStyle name="Output 2 10 3 2 2" xfId="20831"/>
    <cellStyle name="Output 2 10 3 2 3" xfId="20832"/>
    <cellStyle name="Output 2 10 3 3" xfId="20833"/>
    <cellStyle name="Output 2 10 3 3 2" xfId="20834"/>
    <cellStyle name="Output 2 10 3 3 3" xfId="20835"/>
    <cellStyle name="Output 2 10 3 4" xfId="20836"/>
    <cellStyle name="Output 2 10 3 4 2" xfId="20837"/>
    <cellStyle name="Output 2 10 3 4 3" xfId="20838"/>
    <cellStyle name="Output 2 10 3 5" xfId="20839"/>
    <cellStyle name="Output 2 10 3 5 2" xfId="20840"/>
    <cellStyle name="Output 2 10 3 5 3" xfId="20841"/>
    <cellStyle name="Output 2 10 3 6" xfId="20842"/>
    <cellStyle name="Output 2 10 3 6 2" xfId="20843"/>
    <cellStyle name="Output 2 10 3 6 3" xfId="20844"/>
    <cellStyle name="Output 2 10 3 7" xfId="20845"/>
    <cellStyle name="Output 2 10 3 8" xfId="20846"/>
    <cellStyle name="Output 2 10 3 9" xfId="20847"/>
    <cellStyle name="Output 2 10 4" xfId="20848"/>
    <cellStyle name="Output 2 10 4 2" xfId="20849"/>
    <cellStyle name="Output 2 10 4 2 2" xfId="20850"/>
    <cellStyle name="Output 2 10 4 2 3" xfId="20851"/>
    <cellStyle name="Output 2 10 4 3" xfId="20852"/>
    <cellStyle name="Output 2 10 4 3 2" xfId="20853"/>
    <cellStyle name="Output 2 10 4 3 3" xfId="20854"/>
    <cellStyle name="Output 2 10 4 4" xfId="20855"/>
    <cellStyle name="Output 2 10 4 4 2" xfId="20856"/>
    <cellStyle name="Output 2 10 4 4 3" xfId="20857"/>
    <cellStyle name="Output 2 10 4 5" xfId="20858"/>
    <cellStyle name="Output 2 10 4 5 2" xfId="20859"/>
    <cellStyle name="Output 2 10 4 5 3" xfId="20860"/>
    <cellStyle name="Output 2 10 4 6" xfId="20861"/>
    <cellStyle name="Output 2 10 4 6 2" xfId="20862"/>
    <cellStyle name="Output 2 10 4 6 3" xfId="20863"/>
    <cellStyle name="Output 2 10 4 7" xfId="20864"/>
    <cellStyle name="Output 2 10 4 8" xfId="20865"/>
    <cellStyle name="Output 2 10 4 9" xfId="20866"/>
    <cellStyle name="Output 2 10 5" xfId="20867"/>
    <cellStyle name="Output 2 10 5 2" xfId="20868"/>
    <cellStyle name="Output 2 10 5 2 2" xfId="20869"/>
    <cellStyle name="Output 2 10 5 2 3" xfId="20870"/>
    <cellStyle name="Output 2 10 5 3" xfId="20871"/>
    <cellStyle name="Output 2 10 5 3 2" xfId="20872"/>
    <cellStyle name="Output 2 10 5 3 3" xfId="20873"/>
    <cellStyle name="Output 2 10 5 4" xfId="20874"/>
    <cellStyle name="Output 2 10 5 4 2" xfId="20875"/>
    <cellStyle name="Output 2 10 5 4 3" xfId="20876"/>
    <cellStyle name="Output 2 10 5 5" xfId="20877"/>
    <cellStyle name="Output 2 10 5 5 2" xfId="20878"/>
    <cellStyle name="Output 2 10 5 5 3" xfId="20879"/>
    <cellStyle name="Output 2 10 5 6" xfId="20880"/>
    <cellStyle name="Output 2 10 5 6 2" xfId="20881"/>
    <cellStyle name="Output 2 10 5 6 3" xfId="20882"/>
    <cellStyle name="Output 2 10 5 7" xfId="20883"/>
    <cellStyle name="Output 2 10 5 8" xfId="20884"/>
    <cellStyle name="Output 2 10 5 9" xfId="20885"/>
    <cellStyle name="Output 2 10 6" xfId="20886"/>
    <cellStyle name="Output 2 10 6 2" xfId="20887"/>
    <cellStyle name="Output 2 10 6 2 2" xfId="20888"/>
    <cellStyle name="Output 2 10 6 2 3" xfId="20889"/>
    <cellStyle name="Output 2 10 6 3" xfId="20890"/>
    <cellStyle name="Output 2 10 6 3 2" xfId="20891"/>
    <cellStyle name="Output 2 10 6 3 3" xfId="20892"/>
    <cellStyle name="Output 2 10 6 4" xfId="20893"/>
    <cellStyle name="Output 2 10 6 4 2" xfId="20894"/>
    <cellStyle name="Output 2 10 6 4 3" xfId="20895"/>
    <cellStyle name="Output 2 10 6 5" xfId="20896"/>
    <cellStyle name="Output 2 10 6 5 2" xfId="20897"/>
    <cellStyle name="Output 2 10 6 5 3" xfId="20898"/>
    <cellStyle name="Output 2 10 6 6" xfId="20899"/>
    <cellStyle name="Output 2 10 6 6 2" xfId="20900"/>
    <cellStyle name="Output 2 10 6 6 3" xfId="20901"/>
    <cellStyle name="Output 2 10 6 7" xfId="20902"/>
    <cellStyle name="Output 2 10 6 8" xfId="20903"/>
    <cellStyle name="Output 2 10 6 9" xfId="20904"/>
    <cellStyle name="Output 2 10 7" xfId="20905"/>
    <cellStyle name="Output 2 10 7 2" xfId="20906"/>
    <cellStyle name="Output 2 10 7 2 2" xfId="20907"/>
    <cellStyle name="Output 2 10 7 2 3" xfId="20908"/>
    <cellStyle name="Output 2 10 7 3" xfId="20909"/>
    <cellStyle name="Output 2 10 7 3 2" xfId="20910"/>
    <cellStyle name="Output 2 10 7 3 3" xfId="20911"/>
    <cellStyle name="Output 2 10 7 4" xfId="20912"/>
    <cellStyle name="Output 2 10 7 4 2" xfId="20913"/>
    <cellStyle name="Output 2 10 7 4 3" xfId="20914"/>
    <cellStyle name="Output 2 10 7 5" xfId="20915"/>
    <cellStyle name="Output 2 10 7 5 2" xfId="20916"/>
    <cellStyle name="Output 2 10 7 5 3" xfId="20917"/>
    <cellStyle name="Output 2 10 7 6" xfId="20918"/>
    <cellStyle name="Output 2 10 7 6 2" xfId="20919"/>
    <cellStyle name="Output 2 10 7 6 3" xfId="20920"/>
    <cellStyle name="Output 2 10 7 7" xfId="20921"/>
    <cellStyle name="Output 2 10 7 8" xfId="20922"/>
    <cellStyle name="Output 2 10 7 9" xfId="20923"/>
    <cellStyle name="Output 2 10 8" xfId="20924"/>
    <cellStyle name="Output 2 10 8 2" xfId="20925"/>
    <cellStyle name="Output 2 10 8 2 2" xfId="20926"/>
    <cellStyle name="Output 2 10 8 2 3" xfId="20927"/>
    <cellStyle name="Output 2 10 8 3" xfId="20928"/>
    <cellStyle name="Output 2 10 8 3 2" xfId="20929"/>
    <cellStyle name="Output 2 10 8 3 3" xfId="20930"/>
    <cellStyle name="Output 2 10 8 4" xfId="20931"/>
    <cellStyle name="Output 2 10 8 4 2" xfId="20932"/>
    <cellStyle name="Output 2 10 8 4 3" xfId="20933"/>
    <cellStyle name="Output 2 10 8 5" xfId="20934"/>
    <cellStyle name="Output 2 10 8 5 2" xfId="20935"/>
    <cellStyle name="Output 2 10 8 5 3" xfId="20936"/>
    <cellStyle name="Output 2 10 8 6" xfId="20937"/>
    <cellStyle name="Output 2 10 8 6 2" xfId="20938"/>
    <cellStyle name="Output 2 10 8 6 3" xfId="20939"/>
    <cellStyle name="Output 2 10 8 7" xfId="20940"/>
    <cellStyle name="Output 2 10 8 8" xfId="20941"/>
    <cellStyle name="Output 2 10 8 9" xfId="20942"/>
    <cellStyle name="Output 2 10 9" xfId="20943"/>
    <cellStyle name="Output 2 10 9 2" xfId="20944"/>
    <cellStyle name="Output 2 10 9 2 2" xfId="20945"/>
    <cellStyle name="Output 2 10 9 2 3" xfId="20946"/>
    <cellStyle name="Output 2 10 9 3" xfId="20947"/>
    <cellStyle name="Output 2 10 9 3 2" xfId="20948"/>
    <cellStyle name="Output 2 10 9 3 3" xfId="20949"/>
    <cellStyle name="Output 2 10 9 4" xfId="20950"/>
    <cellStyle name="Output 2 10 9 4 2" xfId="20951"/>
    <cellStyle name="Output 2 10 9 4 3" xfId="20952"/>
    <cellStyle name="Output 2 10 9 5" xfId="20953"/>
    <cellStyle name="Output 2 10 9 5 2" xfId="20954"/>
    <cellStyle name="Output 2 10 9 5 3" xfId="20955"/>
    <cellStyle name="Output 2 10 9 6" xfId="20956"/>
    <cellStyle name="Output 2 10 9 6 2" xfId="20957"/>
    <cellStyle name="Output 2 10 9 6 3" xfId="20958"/>
    <cellStyle name="Output 2 10 9 7" xfId="20959"/>
    <cellStyle name="Output 2 10 9 8" xfId="20960"/>
    <cellStyle name="Output 2 11" xfId="20961"/>
    <cellStyle name="Output 2 11 10" xfId="20962"/>
    <cellStyle name="Output 2 11 10 2" xfId="20963"/>
    <cellStyle name="Output 2 11 10 2 2" xfId="20964"/>
    <cellStyle name="Output 2 11 10 2 3" xfId="20965"/>
    <cellStyle name="Output 2 11 10 3" xfId="20966"/>
    <cellStyle name="Output 2 11 10 3 2" xfId="20967"/>
    <cellStyle name="Output 2 11 10 3 3" xfId="20968"/>
    <cellStyle name="Output 2 11 10 4" xfId="20969"/>
    <cellStyle name="Output 2 11 10 4 2" xfId="20970"/>
    <cellStyle name="Output 2 11 10 4 3" xfId="20971"/>
    <cellStyle name="Output 2 11 10 5" xfId="20972"/>
    <cellStyle name="Output 2 11 10 5 2" xfId="20973"/>
    <cellStyle name="Output 2 11 10 5 3" xfId="20974"/>
    <cellStyle name="Output 2 11 10 6" xfId="20975"/>
    <cellStyle name="Output 2 11 10 6 2" xfId="20976"/>
    <cellStyle name="Output 2 11 10 6 3" xfId="20977"/>
    <cellStyle name="Output 2 11 10 7" xfId="20978"/>
    <cellStyle name="Output 2 11 10 8" xfId="20979"/>
    <cellStyle name="Output 2 11 11" xfId="20980"/>
    <cellStyle name="Output 2 11 11 2" xfId="20981"/>
    <cellStyle name="Output 2 11 11 2 2" xfId="20982"/>
    <cellStyle name="Output 2 11 11 2 3" xfId="20983"/>
    <cellStyle name="Output 2 11 11 3" xfId="20984"/>
    <cellStyle name="Output 2 11 11 3 2" xfId="20985"/>
    <cellStyle name="Output 2 11 11 3 3" xfId="20986"/>
    <cellStyle name="Output 2 11 11 4" xfId="20987"/>
    <cellStyle name="Output 2 11 11 4 2" xfId="20988"/>
    <cellStyle name="Output 2 11 11 4 3" xfId="20989"/>
    <cellStyle name="Output 2 11 11 5" xfId="20990"/>
    <cellStyle name="Output 2 11 11 5 2" xfId="20991"/>
    <cellStyle name="Output 2 11 11 5 3" xfId="20992"/>
    <cellStyle name="Output 2 11 11 6" xfId="20993"/>
    <cellStyle name="Output 2 11 11 6 2" xfId="20994"/>
    <cellStyle name="Output 2 11 11 6 3" xfId="20995"/>
    <cellStyle name="Output 2 11 11 7" xfId="20996"/>
    <cellStyle name="Output 2 11 11 8" xfId="20997"/>
    <cellStyle name="Output 2 11 12" xfId="20998"/>
    <cellStyle name="Output 2 11 12 2" xfId="20999"/>
    <cellStyle name="Output 2 11 12 2 2" xfId="21000"/>
    <cellStyle name="Output 2 11 12 2 3" xfId="21001"/>
    <cellStyle name="Output 2 11 12 3" xfId="21002"/>
    <cellStyle name="Output 2 11 12 3 2" xfId="21003"/>
    <cellStyle name="Output 2 11 12 3 3" xfId="21004"/>
    <cellStyle name="Output 2 11 12 4" xfId="21005"/>
    <cellStyle name="Output 2 11 12 4 2" xfId="21006"/>
    <cellStyle name="Output 2 11 12 4 3" xfId="21007"/>
    <cellStyle name="Output 2 11 12 5" xfId="21008"/>
    <cellStyle name="Output 2 11 12 5 2" xfId="21009"/>
    <cellStyle name="Output 2 11 12 5 3" xfId="21010"/>
    <cellStyle name="Output 2 11 12 6" xfId="21011"/>
    <cellStyle name="Output 2 11 12 6 2" xfId="21012"/>
    <cellStyle name="Output 2 11 12 6 3" xfId="21013"/>
    <cellStyle name="Output 2 11 12 7" xfId="21014"/>
    <cellStyle name="Output 2 11 12 8" xfId="21015"/>
    <cellStyle name="Output 2 11 13" xfId="21016"/>
    <cellStyle name="Output 2 11 13 2" xfId="21017"/>
    <cellStyle name="Output 2 11 13 2 2" xfId="21018"/>
    <cellStyle name="Output 2 11 13 2 3" xfId="21019"/>
    <cellStyle name="Output 2 11 13 3" xfId="21020"/>
    <cellStyle name="Output 2 11 13 3 2" xfId="21021"/>
    <cellStyle name="Output 2 11 13 3 3" xfId="21022"/>
    <cellStyle name="Output 2 11 13 4" xfId="21023"/>
    <cellStyle name="Output 2 11 13 4 2" xfId="21024"/>
    <cellStyle name="Output 2 11 13 4 3" xfId="21025"/>
    <cellStyle name="Output 2 11 13 5" xfId="21026"/>
    <cellStyle name="Output 2 11 13 5 2" xfId="21027"/>
    <cellStyle name="Output 2 11 13 5 3" xfId="21028"/>
    <cellStyle name="Output 2 11 13 6" xfId="21029"/>
    <cellStyle name="Output 2 11 13 6 2" xfId="21030"/>
    <cellStyle name="Output 2 11 13 6 3" xfId="21031"/>
    <cellStyle name="Output 2 11 13 7" xfId="21032"/>
    <cellStyle name="Output 2 11 13 8" xfId="21033"/>
    <cellStyle name="Output 2 11 14" xfId="21034"/>
    <cellStyle name="Output 2 11 14 2" xfId="21035"/>
    <cellStyle name="Output 2 11 14 2 2" xfId="21036"/>
    <cellStyle name="Output 2 11 14 2 3" xfId="21037"/>
    <cellStyle name="Output 2 11 14 3" xfId="21038"/>
    <cellStyle name="Output 2 11 14 3 2" xfId="21039"/>
    <cellStyle name="Output 2 11 14 3 3" xfId="21040"/>
    <cellStyle name="Output 2 11 14 4" xfId="21041"/>
    <cellStyle name="Output 2 11 14 4 2" xfId="21042"/>
    <cellStyle name="Output 2 11 14 4 3" xfId="21043"/>
    <cellStyle name="Output 2 11 14 5" xfId="21044"/>
    <cellStyle name="Output 2 11 14 5 2" xfId="21045"/>
    <cellStyle name="Output 2 11 14 5 3" xfId="21046"/>
    <cellStyle name="Output 2 11 14 6" xfId="21047"/>
    <cellStyle name="Output 2 11 14 6 2" xfId="21048"/>
    <cellStyle name="Output 2 11 14 6 3" xfId="21049"/>
    <cellStyle name="Output 2 11 14 7" xfId="21050"/>
    <cellStyle name="Output 2 11 14 8" xfId="21051"/>
    <cellStyle name="Output 2 11 15" xfId="21052"/>
    <cellStyle name="Output 2 11 15 2" xfId="21053"/>
    <cellStyle name="Output 2 11 15 3" xfId="21054"/>
    <cellStyle name="Output 2 11 16" xfId="21055"/>
    <cellStyle name="Output 2 11 16 2" xfId="21056"/>
    <cellStyle name="Output 2 11 16 3" xfId="21057"/>
    <cellStyle name="Output 2 11 17" xfId="21058"/>
    <cellStyle name="Output 2 11 18" xfId="21059"/>
    <cellStyle name="Output 2 11 2" xfId="21060"/>
    <cellStyle name="Output 2 11 2 2" xfId="21061"/>
    <cellStyle name="Output 2 11 2 2 2" xfId="21062"/>
    <cellStyle name="Output 2 11 2 2 3" xfId="21063"/>
    <cellStyle name="Output 2 11 2 3" xfId="21064"/>
    <cellStyle name="Output 2 11 2 3 2" xfId="21065"/>
    <cellStyle name="Output 2 11 2 3 3" xfId="21066"/>
    <cellStyle name="Output 2 11 2 4" xfId="21067"/>
    <cellStyle name="Output 2 11 2 4 2" xfId="21068"/>
    <cellStyle name="Output 2 11 2 4 3" xfId="21069"/>
    <cellStyle name="Output 2 11 2 5" xfId="21070"/>
    <cellStyle name="Output 2 11 2 5 2" xfId="21071"/>
    <cellStyle name="Output 2 11 2 5 3" xfId="21072"/>
    <cellStyle name="Output 2 11 2 6" xfId="21073"/>
    <cellStyle name="Output 2 11 2 6 2" xfId="21074"/>
    <cellStyle name="Output 2 11 2 6 3" xfId="21075"/>
    <cellStyle name="Output 2 11 2 7" xfId="21076"/>
    <cellStyle name="Output 2 11 2 8" xfId="21077"/>
    <cellStyle name="Output 2 11 2 9" xfId="21078"/>
    <cellStyle name="Output 2 11 3" xfId="21079"/>
    <cellStyle name="Output 2 11 3 2" xfId="21080"/>
    <cellStyle name="Output 2 11 3 2 2" xfId="21081"/>
    <cellStyle name="Output 2 11 3 2 3" xfId="21082"/>
    <cellStyle name="Output 2 11 3 3" xfId="21083"/>
    <cellStyle name="Output 2 11 3 3 2" xfId="21084"/>
    <cellStyle name="Output 2 11 3 3 3" xfId="21085"/>
    <cellStyle name="Output 2 11 3 4" xfId="21086"/>
    <cellStyle name="Output 2 11 3 4 2" xfId="21087"/>
    <cellStyle name="Output 2 11 3 4 3" xfId="21088"/>
    <cellStyle name="Output 2 11 3 5" xfId="21089"/>
    <cellStyle name="Output 2 11 3 5 2" xfId="21090"/>
    <cellStyle name="Output 2 11 3 5 3" xfId="21091"/>
    <cellStyle name="Output 2 11 3 6" xfId="21092"/>
    <cellStyle name="Output 2 11 3 6 2" xfId="21093"/>
    <cellStyle name="Output 2 11 3 6 3" xfId="21094"/>
    <cellStyle name="Output 2 11 3 7" xfId="21095"/>
    <cellStyle name="Output 2 11 3 8" xfId="21096"/>
    <cellStyle name="Output 2 11 3 9" xfId="21097"/>
    <cellStyle name="Output 2 11 4" xfId="21098"/>
    <cellStyle name="Output 2 11 4 2" xfId="21099"/>
    <cellStyle name="Output 2 11 4 2 2" xfId="21100"/>
    <cellStyle name="Output 2 11 4 2 3" xfId="21101"/>
    <cellStyle name="Output 2 11 4 3" xfId="21102"/>
    <cellStyle name="Output 2 11 4 3 2" xfId="21103"/>
    <cellStyle name="Output 2 11 4 3 3" xfId="21104"/>
    <cellStyle name="Output 2 11 4 4" xfId="21105"/>
    <cellStyle name="Output 2 11 4 4 2" xfId="21106"/>
    <cellStyle name="Output 2 11 4 4 3" xfId="21107"/>
    <cellStyle name="Output 2 11 4 5" xfId="21108"/>
    <cellStyle name="Output 2 11 4 5 2" xfId="21109"/>
    <cellStyle name="Output 2 11 4 5 3" xfId="21110"/>
    <cellStyle name="Output 2 11 4 6" xfId="21111"/>
    <cellStyle name="Output 2 11 4 6 2" xfId="21112"/>
    <cellStyle name="Output 2 11 4 6 3" xfId="21113"/>
    <cellStyle name="Output 2 11 4 7" xfId="21114"/>
    <cellStyle name="Output 2 11 4 8" xfId="21115"/>
    <cellStyle name="Output 2 11 4 9" xfId="21116"/>
    <cellStyle name="Output 2 11 5" xfId="21117"/>
    <cellStyle name="Output 2 11 5 2" xfId="21118"/>
    <cellStyle name="Output 2 11 5 2 2" xfId="21119"/>
    <cellStyle name="Output 2 11 5 2 3" xfId="21120"/>
    <cellStyle name="Output 2 11 5 3" xfId="21121"/>
    <cellStyle name="Output 2 11 5 3 2" xfId="21122"/>
    <cellStyle name="Output 2 11 5 3 3" xfId="21123"/>
    <cellStyle name="Output 2 11 5 4" xfId="21124"/>
    <cellStyle name="Output 2 11 5 4 2" xfId="21125"/>
    <cellStyle name="Output 2 11 5 4 3" xfId="21126"/>
    <cellStyle name="Output 2 11 5 5" xfId="21127"/>
    <cellStyle name="Output 2 11 5 5 2" xfId="21128"/>
    <cellStyle name="Output 2 11 5 5 3" xfId="21129"/>
    <cellStyle name="Output 2 11 5 6" xfId="21130"/>
    <cellStyle name="Output 2 11 5 6 2" xfId="21131"/>
    <cellStyle name="Output 2 11 5 6 3" xfId="21132"/>
    <cellStyle name="Output 2 11 5 7" xfId="21133"/>
    <cellStyle name="Output 2 11 5 8" xfId="21134"/>
    <cellStyle name="Output 2 11 5 9" xfId="21135"/>
    <cellStyle name="Output 2 11 6" xfId="21136"/>
    <cellStyle name="Output 2 11 6 2" xfId="21137"/>
    <cellStyle name="Output 2 11 6 2 2" xfId="21138"/>
    <cellStyle name="Output 2 11 6 2 3" xfId="21139"/>
    <cellStyle name="Output 2 11 6 3" xfId="21140"/>
    <cellStyle name="Output 2 11 6 3 2" xfId="21141"/>
    <cellStyle name="Output 2 11 6 3 3" xfId="21142"/>
    <cellStyle name="Output 2 11 6 4" xfId="21143"/>
    <cellStyle name="Output 2 11 6 4 2" xfId="21144"/>
    <cellStyle name="Output 2 11 6 4 3" xfId="21145"/>
    <cellStyle name="Output 2 11 6 5" xfId="21146"/>
    <cellStyle name="Output 2 11 6 5 2" xfId="21147"/>
    <cellStyle name="Output 2 11 6 5 3" xfId="21148"/>
    <cellStyle name="Output 2 11 6 6" xfId="21149"/>
    <cellStyle name="Output 2 11 6 6 2" xfId="21150"/>
    <cellStyle name="Output 2 11 6 6 3" xfId="21151"/>
    <cellStyle name="Output 2 11 6 7" xfId="21152"/>
    <cellStyle name="Output 2 11 6 8" xfId="21153"/>
    <cellStyle name="Output 2 11 6 9" xfId="21154"/>
    <cellStyle name="Output 2 11 7" xfId="21155"/>
    <cellStyle name="Output 2 11 7 2" xfId="21156"/>
    <cellStyle name="Output 2 11 7 2 2" xfId="21157"/>
    <cellStyle name="Output 2 11 7 2 3" xfId="21158"/>
    <cellStyle name="Output 2 11 7 3" xfId="21159"/>
    <cellStyle name="Output 2 11 7 3 2" xfId="21160"/>
    <cellStyle name="Output 2 11 7 3 3" xfId="21161"/>
    <cellStyle name="Output 2 11 7 4" xfId="21162"/>
    <cellStyle name="Output 2 11 7 4 2" xfId="21163"/>
    <cellStyle name="Output 2 11 7 4 3" xfId="21164"/>
    <cellStyle name="Output 2 11 7 5" xfId="21165"/>
    <cellStyle name="Output 2 11 7 5 2" xfId="21166"/>
    <cellStyle name="Output 2 11 7 5 3" xfId="21167"/>
    <cellStyle name="Output 2 11 7 6" xfId="21168"/>
    <cellStyle name="Output 2 11 7 6 2" xfId="21169"/>
    <cellStyle name="Output 2 11 7 6 3" xfId="21170"/>
    <cellStyle name="Output 2 11 7 7" xfId="21171"/>
    <cellStyle name="Output 2 11 7 8" xfId="21172"/>
    <cellStyle name="Output 2 11 7 9" xfId="21173"/>
    <cellStyle name="Output 2 11 8" xfId="21174"/>
    <cellStyle name="Output 2 11 8 2" xfId="21175"/>
    <cellStyle name="Output 2 11 8 2 2" xfId="21176"/>
    <cellStyle name="Output 2 11 8 2 3" xfId="21177"/>
    <cellStyle name="Output 2 11 8 3" xfId="21178"/>
    <cellStyle name="Output 2 11 8 3 2" xfId="21179"/>
    <cellStyle name="Output 2 11 8 3 3" xfId="21180"/>
    <cellStyle name="Output 2 11 8 4" xfId="21181"/>
    <cellStyle name="Output 2 11 8 4 2" xfId="21182"/>
    <cellStyle name="Output 2 11 8 4 3" xfId="21183"/>
    <cellStyle name="Output 2 11 8 5" xfId="21184"/>
    <cellStyle name="Output 2 11 8 5 2" xfId="21185"/>
    <cellStyle name="Output 2 11 8 5 3" xfId="21186"/>
    <cellStyle name="Output 2 11 8 6" xfId="21187"/>
    <cellStyle name="Output 2 11 8 6 2" xfId="21188"/>
    <cellStyle name="Output 2 11 8 6 3" xfId="21189"/>
    <cellStyle name="Output 2 11 8 7" xfId="21190"/>
    <cellStyle name="Output 2 11 8 8" xfId="21191"/>
    <cellStyle name="Output 2 11 8 9" xfId="21192"/>
    <cellStyle name="Output 2 11 9" xfId="21193"/>
    <cellStyle name="Output 2 11 9 2" xfId="21194"/>
    <cellStyle name="Output 2 11 9 2 2" xfId="21195"/>
    <cellStyle name="Output 2 11 9 2 3" xfId="21196"/>
    <cellStyle name="Output 2 11 9 3" xfId="21197"/>
    <cellStyle name="Output 2 11 9 3 2" xfId="21198"/>
    <cellStyle name="Output 2 11 9 3 3" xfId="21199"/>
    <cellStyle name="Output 2 11 9 4" xfId="21200"/>
    <cellStyle name="Output 2 11 9 4 2" xfId="21201"/>
    <cellStyle name="Output 2 11 9 4 3" xfId="21202"/>
    <cellStyle name="Output 2 11 9 5" xfId="21203"/>
    <cellStyle name="Output 2 11 9 5 2" xfId="21204"/>
    <cellStyle name="Output 2 11 9 5 3" xfId="21205"/>
    <cellStyle name="Output 2 11 9 6" xfId="21206"/>
    <cellStyle name="Output 2 11 9 6 2" xfId="21207"/>
    <cellStyle name="Output 2 11 9 6 3" xfId="21208"/>
    <cellStyle name="Output 2 11 9 7" xfId="21209"/>
    <cellStyle name="Output 2 11 9 8" xfId="21210"/>
    <cellStyle name="Output 2 12" xfId="21211"/>
    <cellStyle name="Output 2 12 10" xfId="21212"/>
    <cellStyle name="Output 2 12 11" xfId="21213"/>
    <cellStyle name="Output 2 12 2" xfId="21214"/>
    <cellStyle name="Output 2 12 2 2" xfId="21215"/>
    <cellStyle name="Output 2 12 2 3" xfId="21216"/>
    <cellStyle name="Output 2 12 2 4" xfId="21217"/>
    <cellStyle name="Output 2 12 3" xfId="21218"/>
    <cellStyle name="Output 2 12 3 2" xfId="21219"/>
    <cellStyle name="Output 2 12 3 3" xfId="21220"/>
    <cellStyle name="Output 2 12 3 4" xfId="21221"/>
    <cellStyle name="Output 2 12 4" xfId="21222"/>
    <cellStyle name="Output 2 12 4 2" xfId="21223"/>
    <cellStyle name="Output 2 12 4 3" xfId="21224"/>
    <cellStyle name="Output 2 12 4 4" xfId="21225"/>
    <cellStyle name="Output 2 12 5" xfId="21226"/>
    <cellStyle name="Output 2 12 5 2" xfId="21227"/>
    <cellStyle name="Output 2 12 5 3" xfId="21228"/>
    <cellStyle name="Output 2 12 5 4" xfId="21229"/>
    <cellStyle name="Output 2 12 6" xfId="21230"/>
    <cellStyle name="Output 2 12 6 2" xfId="21231"/>
    <cellStyle name="Output 2 12 6 3" xfId="21232"/>
    <cellStyle name="Output 2 12 6 4" xfId="21233"/>
    <cellStyle name="Output 2 12 7" xfId="21234"/>
    <cellStyle name="Output 2 12 8" xfId="21235"/>
    <cellStyle name="Output 2 12 9" xfId="21236"/>
    <cellStyle name="Output 2 13" xfId="21237"/>
    <cellStyle name="Output 2 13 10" xfId="21238"/>
    <cellStyle name="Output 2 13 2" xfId="21239"/>
    <cellStyle name="Output 2 13 2 2" xfId="21240"/>
    <cellStyle name="Output 2 13 2 3" xfId="21241"/>
    <cellStyle name="Output 2 13 2 4" xfId="21242"/>
    <cellStyle name="Output 2 13 3" xfId="21243"/>
    <cellStyle name="Output 2 13 3 2" xfId="21244"/>
    <cellStyle name="Output 2 13 3 3" xfId="21245"/>
    <cellStyle name="Output 2 13 3 4" xfId="21246"/>
    <cellStyle name="Output 2 13 4" xfId="21247"/>
    <cellStyle name="Output 2 13 4 2" xfId="21248"/>
    <cellStyle name="Output 2 13 4 3" xfId="21249"/>
    <cellStyle name="Output 2 13 4 4" xfId="21250"/>
    <cellStyle name="Output 2 13 5" xfId="21251"/>
    <cellStyle name="Output 2 13 5 2" xfId="21252"/>
    <cellStyle name="Output 2 13 5 3" xfId="21253"/>
    <cellStyle name="Output 2 13 5 4" xfId="21254"/>
    <cellStyle name="Output 2 13 6" xfId="21255"/>
    <cellStyle name="Output 2 13 6 2" xfId="21256"/>
    <cellStyle name="Output 2 13 6 3" xfId="21257"/>
    <cellStyle name="Output 2 13 6 4" xfId="21258"/>
    <cellStyle name="Output 2 13 7" xfId="21259"/>
    <cellStyle name="Output 2 13 8" xfId="21260"/>
    <cellStyle name="Output 2 13 9" xfId="21261"/>
    <cellStyle name="Output 2 14" xfId="21262"/>
    <cellStyle name="Output 2 14 2" xfId="21263"/>
    <cellStyle name="Output 2 14 2 2" xfId="21264"/>
    <cellStyle name="Output 2 14 2 3" xfId="21265"/>
    <cellStyle name="Output 2 14 3" xfId="21266"/>
    <cellStyle name="Output 2 14 3 2" xfId="21267"/>
    <cellStyle name="Output 2 14 3 3" xfId="21268"/>
    <cellStyle name="Output 2 14 4" xfId="21269"/>
    <cellStyle name="Output 2 14 4 2" xfId="21270"/>
    <cellStyle name="Output 2 14 4 3" xfId="21271"/>
    <cellStyle name="Output 2 14 5" xfId="21272"/>
    <cellStyle name="Output 2 14 5 2" xfId="21273"/>
    <cellStyle name="Output 2 14 5 3" xfId="21274"/>
    <cellStyle name="Output 2 14 6" xfId="21275"/>
    <cellStyle name="Output 2 14 6 2" xfId="21276"/>
    <cellStyle name="Output 2 14 6 3" xfId="21277"/>
    <cellStyle name="Output 2 14 7" xfId="21278"/>
    <cellStyle name="Output 2 14 8" xfId="21279"/>
    <cellStyle name="Output 2 14 9" xfId="21280"/>
    <cellStyle name="Output 2 15" xfId="21281"/>
    <cellStyle name="Output 2 15 2" xfId="21282"/>
    <cellStyle name="Output 2 15 2 2" xfId="21283"/>
    <cellStyle name="Output 2 15 2 3" xfId="21284"/>
    <cellStyle name="Output 2 15 3" xfId="21285"/>
    <cellStyle name="Output 2 15 3 2" xfId="21286"/>
    <cellStyle name="Output 2 15 3 3" xfId="21287"/>
    <cellStyle name="Output 2 15 4" xfId="21288"/>
    <cellStyle name="Output 2 15 4 2" xfId="21289"/>
    <cellStyle name="Output 2 15 4 3" xfId="21290"/>
    <cellStyle name="Output 2 15 5" xfId="21291"/>
    <cellStyle name="Output 2 15 5 2" xfId="21292"/>
    <cellStyle name="Output 2 15 5 3" xfId="21293"/>
    <cellStyle name="Output 2 15 6" xfId="21294"/>
    <cellStyle name="Output 2 15 6 2" xfId="21295"/>
    <cellStyle name="Output 2 15 6 3" xfId="21296"/>
    <cellStyle name="Output 2 15 7" xfId="21297"/>
    <cellStyle name="Output 2 15 8" xfId="21298"/>
    <cellStyle name="Output 2 15 9" xfId="21299"/>
    <cellStyle name="Output 2 16" xfId="21300"/>
    <cellStyle name="Output 2 16 2" xfId="21301"/>
    <cellStyle name="Output 2 16 2 2" xfId="21302"/>
    <cellStyle name="Output 2 16 2 3" xfId="21303"/>
    <cellStyle name="Output 2 16 3" xfId="21304"/>
    <cellStyle name="Output 2 16 3 2" xfId="21305"/>
    <cellStyle name="Output 2 16 3 3" xfId="21306"/>
    <cellStyle name="Output 2 16 4" xfId="21307"/>
    <cellStyle name="Output 2 16 4 2" xfId="21308"/>
    <cellStyle name="Output 2 16 4 3" xfId="21309"/>
    <cellStyle name="Output 2 16 5" xfId="21310"/>
    <cellStyle name="Output 2 16 5 2" xfId="21311"/>
    <cellStyle name="Output 2 16 5 3" xfId="21312"/>
    <cellStyle name="Output 2 16 6" xfId="21313"/>
    <cellStyle name="Output 2 16 6 2" xfId="21314"/>
    <cellStyle name="Output 2 16 6 3" xfId="21315"/>
    <cellStyle name="Output 2 16 7" xfId="21316"/>
    <cellStyle name="Output 2 16 8" xfId="21317"/>
    <cellStyle name="Output 2 16 9" xfId="21318"/>
    <cellStyle name="Output 2 17" xfId="21319"/>
    <cellStyle name="Output 2 17 2" xfId="21320"/>
    <cellStyle name="Output 2 17 2 2" xfId="21321"/>
    <cellStyle name="Output 2 17 2 3" xfId="21322"/>
    <cellStyle name="Output 2 17 3" xfId="21323"/>
    <cellStyle name="Output 2 17 3 2" xfId="21324"/>
    <cellStyle name="Output 2 17 3 3" xfId="21325"/>
    <cellStyle name="Output 2 17 4" xfId="21326"/>
    <cellStyle name="Output 2 17 4 2" xfId="21327"/>
    <cellStyle name="Output 2 17 4 3" xfId="21328"/>
    <cellStyle name="Output 2 17 5" xfId="21329"/>
    <cellStyle name="Output 2 17 5 2" xfId="21330"/>
    <cellStyle name="Output 2 17 5 3" xfId="21331"/>
    <cellStyle name="Output 2 17 6" xfId="21332"/>
    <cellStyle name="Output 2 17 6 2" xfId="21333"/>
    <cellStyle name="Output 2 17 6 3" xfId="21334"/>
    <cellStyle name="Output 2 17 7" xfId="21335"/>
    <cellStyle name="Output 2 17 8" xfId="21336"/>
    <cellStyle name="Output 2 17 9" xfId="21337"/>
    <cellStyle name="Output 2 18" xfId="21338"/>
    <cellStyle name="Output 2 18 2" xfId="21339"/>
    <cellStyle name="Output 2 18 2 2" xfId="21340"/>
    <cellStyle name="Output 2 18 2 3" xfId="21341"/>
    <cellStyle name="Output 2 18 3" xfId="21342"/>
    <cellStyle name="Output 2 18 3 2" xfId="21343"/>
    <cellStyle name="Output 2 18 3 3" xfId="21344"/>
    <cellStyle name="Output 2 18 4" xfId="21345"/>
    <cellStyle name="Output 2 18 4 2" xfId="21346"/>
    <cellStyle name="Output 2 18 4 3" xfId="21347"/>
    <cellStyle name="Output 2 18 5" xfId="21348"/>
    <cellStyle name="Output 2 18 5 2" xfId="21349"/>
    <cellStyle name="Output 2 18 5 3" xfId="21350"/>
    <cellStyle name="Output 2 18 6" xfId="21351"/>
    <cellStyle name="Output 2 18 6 2" xfId="21352"/>
    <cellStyle name="Output 2 18 6 3" xfId="21353"/>
    <cellStyle name="Output 2 18 7" xfId="21354"/>
    <cellStyle name="Output 2 18 8" xfId="21355"/>
    <cellStyle name="Output 2 18 9" xfId="21356"/>
    <cellStyle name="Output 2 19" xfId="21357"/>
    <cellStyle name="Output 2 19 2" xfId="21358"/>
    <cellStyle name="Output 2 19 2 2" xfId="21359"/>
    <cellStyle name="Output 2 19 2 3" xfId="21360"/>
    <cellStyle name="Output 2 19 3" xfId="21361"/>
    <cellStyle name="Output 2 19 3 2" xfId="21362"/>
    <cellStyle name="Output 2 19 3 3" xfId="21363"/>
    <cellStyle name="Output 2 19 4" xfId="21364"/>
    <cellStyle name="Output 2 19 4 2" xfId="21365"/>
    <cellStyle name="Output 2 19 4 3" xfId="21366"/>
    <cellStyle name="Output 2 19 5" xfId="21367"/>
    <cellStyle name="Output 2 19 5 2" xfId="21368"/>
    <cellStyle name="Output 2 19 5 3" xfId="21369"/>
    <cellStyle name="Output 2 19 6" xfId="21370"/>
    <cellStyle name="Output 2 19 6 2" xfId="21371"/>
    <cellStyle name="Output 2 19 6 3" xfId="21372"/>
    <cellStyle name="Output 2 19 7" xfId="21373"/>
    <cellStyle name="Output 2 19 8" xfId="21374"/>
    <cellStyle name="Output 2 19 9" xfId="21375"/>
    <cellStyle name="Output 2 2" xfId="21376"/>
    <cellStyle name="Output 2 2 10" xfId="21377"/>
    <cellStyle name="Output 2 2 10 2" xfId="21378"/>
    <cellStyle name="Output 2 2 10 2 2" xfId="21379"/>
    <cellStyle name="Output 2 2 10 2 3" xfId="21380"/>
    <cellStyle name="Output 2 2 10 3" xfId="21381"/>
    <cellStyle name="Output 2 2 10 3 2" xfId="21382"/>
    <cellStyle name="Output 2 2 10 3 3" xfId="21383"/>
    <cellStyle name="Output 2 2 10 4" xfId="21384"/>
    <cellStyle name="Output 2 2 10 4 2" xfId="21385"/>
    <cellStyle name="Output 2 2 10 4 3" xfId="21386"/>
    <cellStyle name="Output 2 2 10 5" xfId="21387"/>
    <cellStyle name="Output 2 2 10 5 2" xfId="21388"/>
    <cellStyle name="Output 2 2 10 5 3" xfId="21389"/>
    <cellStyle name="Output 2 2 10 6" xfId="21390"/>
    <cellStyle name="Output 2 2 10 6 2" xfId="21391"/>
    <cellStyle name="Output 2 2 10 6 3" xfId="21392"/>
    <cellStyle name="Output 2 2 10 7" xfId="21393"/>
    <cellStyle name="Output 2 2 10 8" xfId="21394"/>
    <cellStyle name="Output 2 2 10 9" xfId="21395"/>
    <cellStyle name="Output 2 2 11" xfId="21396"/>
    <cellStyle name="Output 2 2 11 2" xfId="21397"/>
    <cellStyle name="Output 2 2 11 2 2" xfId="21398"/>
    <cellStyle name="Output 2 2 11 2 3" xfId="21399"/>
    <cellStyle name="Output 2 2 11 3" xfId="21400"/>
    <cellStyle name="Output 2 2 11 3 2" xfId="21401"/>
    <cellStyle name="Output 2 2 11 3 3" xfId="21402"/>
    <cellStyle name="Output 2 2 11 4" xfId="21403"/>
    <cellStyle name="Output 2 2 11 4 2" xfId="21404"/>
    <cellStyle name="Output 2 2 11 4 3" xfId="21405"/>
    <cellStyle name="Output 2 2 11 5" xfId="21406"/>
    <cellStyle name="Output 2 2 11 5 2" xfId="21407"/>
    <cellStyle name="Output 2 2 11 5 3" xfId="21408"/>
    <cellStyle name="Output 2 2 11 6" xfId="21409"/>
    <cellStyle name="Output 2 2 11 6 2" xfId="21410"/>
    <cellStyle name="Output 2 2 11 6 3" xfId="21411"/>
    <cellStyle name="Output 2 2 11 7" xfId="21412"/>
    <cellStyle name="Output 2 2 11 8" xfId="21413"/>
    <cellStyle name="Output 2 2 11 9" xfId="21414"/>
    <cellStyle name="Output 2 2 12" xfId="21415"/>
    <cellStyle name="Output 2 2 12 2" xfId="21416"/>
    <cellStyle name="Output 2 2 12 2 2" xfId="21417"/>
    <cellStyle name="Output 2 2 12 2 3" xfId="21418"/>
    <cellStyle name="Output 2 2 12 3" xfId="21419"/>
    <cellStyle name="Output 2 2 12 3 2" xfId="21420"/>
    <cellStyle name="Output 2 2 12 3 3" xfId="21421"/>
    <cellStyle name="Output 2 2 12 4" xfId="21422"/>
    <cellStyle name="Output 2 2 12 4 2" xfId="21423"/>
    <cellStyle name="Output 2 2 12 4 3" xfId="21424"/>
    <cellStyle name="Output 2 2 12 5" xfId="21425"/>
    <cellStyle name="Output 2 2 12 5 2" xfId="21426"/>
    <cellStyle name="Output 2 2 12 5 3" xfId="21427"/>
    <cellStyle name="Output 2 2 12 6" xfId="21428"/>
    <cellStyle name="Output 2 2 12 6 2" xfId="21429"/>
    <cellStyle name="Output 2 2 12 6 3" xfId="21430"/>
    <cellStyle name="Output 2 2 12 7" xfId="21431"/>
    <cellStyle name="Output 2 2 12 8" xfId="21432"/>
    <cellStyle name="Output 2 2 12 9" xfId="21433"/>
    <cellStyle name="Output 2 2 13" xfId="21434"/>
    <cellStyle name="Output 2 2 13 2" xfId="21435"/>
    <cellStyle name="Output 2 2 13 2 2" xfId="21436"/>
    <cellStyle name="Output 2 2 13 2 3" xfId="21437"/>
    <cellStyle name="Output 2 2 13 3" xfId="21438"/>
    <cellStyle name="Output 2 2 13 3 2" xfId="21439"/>
    <cellStyle name="Output 2 2 13 3 3" xfId="21440"/>
    <cellStyle name="Output 2 2 13 4" xfId="21441"/>
    <cellStyle name="Output 2 2 13 4 2" xfId="21442"/>
    <cellStyle name="Output 2 2 13 4 3" xfId="21443"/>
    <cellStyle name="Output 2 2 13 5" xfId="21444"/>
    <cellStyle name="Output 2 2 13 5 2" xfId="21445"/>
    <cellStyle name="Output 2 2 13 5 3" xfId="21446"/>
    <cellStyle name="Output 2 2 13 6" xfId="21447"/>
    <cellStyle name="Output 2 2 13 6 2" xfId="21448"/>
    <cellStyle name="Output 2 2 13 6 3" xfId="21449"/>
    <cellStyle name="Output 2 2 13 7" xfId="21450"/>
    <cellStyle name="Output 2 2 13 8" xfId="21451"/>
    <cellStyle name="Output 2 2 13 9" xfId="21452"/>
    <cellStyle name="Output 2 2 14" xfId="21453"/>
    <cellStyle name="Output 2 2 14 2" xfId="21454"/>
    <cellStyle name="Output 2 2 14 2 2" xfId="21455"/>
    <cellStyle name="Output 2 2 14 2 3" xfId="21456"/>
    <cellStyle name="Output 2 2 14 3" xfId="21457"/>
    <cellStyle name="Output 2 2 14 3 2" xfId="21458"/>
    <cellStyle name="Output 2 2 14 3 3" xfId="21459"/>
    <cellStyle name="Output 2 2 14 4" xfId="21460"/>
    <cellStyle name="Output 2 2 14 4 2" xfId="21461"/>
    <cellStyle name="Output 2 2 14 4 3" xfId="21462"/>
    <cellStyle name="Output 2 2 14 5" xfId="21463"/>
    <cellStyle name="Output 2 2 14 5 2" xfId="21464"/>
    <cellStyle name="Output 2 2 14 5 3" xfId="21465"/>
    <cellStyle name="Output 2 2 14 6" xfId="21466"/>
    <cellStyle name="Output 2 2 14 6 2" xfId="21467"/>
    <cellStyle name="Output 2 2 14 6 3" xfId="21468"/>
    <cellStyle name="Output 2 2 14 7" xfId="21469"/>
    <cellStyle name="Output 2 2 14 8" xfId="21470"/>
    <cellStyle name="Output 2 2 14 9" xfId="21471"/>
    <cellStyle name="Output 2 2 15" xfId="21472"/>
    <cellStyle name="Output 2 2 15 2" xfId="21473"/>
    <cellStyle name="Output 2 2 15 2 2" xfId="21474"/>
    <cellStyle name="Output 2 2 15 2 3" xfId="21475"/>
    <cellStyle name="Output 2 2 15 3" xfId="21476"/>
    <cellStyle name="Output 2 2 15 3 2" xfId="21477"/>
    <cellStyle name="Output 2 2 15 3 3" xfId="21478"/>
    <cellStyle name="Output 2 2 15 4" xfId="21479"/>
    <cellStyle name="Output 2 2 15 4 2" xfId="21480"/>
    <cellStyle name="Output 2 2 15 4 3" xfId="21481"/>
    <cellStyle name="Output 2 2 15 5" xfId="21482"/>
    <cellStyle name="Output 2 2 15 5 2" xfId="21483"/>
    <cellStyle name="Output 2 2 15 5 3" xfId="21484"/>
    <cellStyle name="Output 2 2 15 6" xfId="21485"/>
    <cellStyle name="Output 2 2 15 6 2" xfId="21486"/>
    <cellStyle name="Output 2 2 15 6 3" xfId="21487"/>
    <cellStyle name="Output 2 2 15 7" xfId="21488"/>
    <cellStyle name="Output 2 2 15 8" xfId="21489"/>
    <cellStyle name="Output 2 2 15 9" xfId="21490"/>
    <cellStyle name="Output 2 2 16" xfId="21491"/>
    <cellStyle name="Output 2 2 16 2" xfId="21492"/>
    <cellStyle name="Output 2 2 16 3" xfId="21493"/>
    <cellStyle name="Output 2 2 16 4" xfId="21494"/>
    <cellStyle name="Output 2 2 17" xfId="21495"/>
    <cellStyle name="Output 2 2 18" xfId="21496"/>
    <cellStyle name="Output 2 2 19" xfId="21497"/>
    <cellStyle name="Output 2 2 2" xfId="21498"/>
    <cellStyle name="Output 2 2 2 10" xfId="21499"/>
    <cellStyle name="Output 2 2 2 10 2" xfId="21500"/>
    <cellStyle name="Output 2 2 2 10 2 2" xfId="21501"/>
    <cellStyle name="Output 2 2 2 10 2 3" xfId="21502"/>
    <cellStyle name="Output 2 2 2 10 3" xfId="21503"/>
    <cellStyle name="Output 2 2 2 10 3 2" xfId="21504"/>
    <cellStyle name="Output 2 2 2 10 3 3" xfId="21505"/>
    <cellStyle name="Output 2 2 2 10 4" xfId="21506"/>
    <cellStyle name="Output 2 2 2 10 4 2" xfId="21507"/>
    <cellStyle name="Output 2 2 2 10 4 3" xfId="21508"/>
    <cellStyle name="Output 2 2 2 10 5" xfId="21509"/>
    <cellStyle name="Output 2 2 2 10 5 2" xfId="21510"/>
    <cellStyle name="Output 2 2 2 10 5 3" xfId="21511"/>
    <cellStyle name="Output 2 2 2 10 6" xfId="21512"/>
    <cellStyle name="Output 2 2 2 10 6 2" xfId="21513"/>
    <cellStyle name="Output 2 2 2 10 6 3" xfId="21514"/>
    <cellStyle name="Output 2 2 2 10 7" xfId="21515"/>
    <cellStyle name="Output 2 2 2 10 8" xfId="21516"/>
    <cellStyle name="Output 2 2 2 10 9" xfId="21517"/>
    <cellStyle name="Output 2 2 2 11" xfId="21518"/>
    <cellStyle name="Output 2 2 2 11 2" xfId="21519"/>
    <cellStyle name="Output 2 2 2 11 2 2" xfId="21520"/>
    <cellStyle name="Output 2 2 2 11 2 3" xfId="21521"/>
    <cellStyle name="Output 2 2 2 11 3" xfId="21522"/>
    <cellStyle name="Output 2 2 2 11 3 2" xfId="21523"/>
    <cellStyle name="Output 2 2 2 11 3 3" xfId="21524"/>
    <cellStyle name="Output 2 2 2 11 4" xfId="21525"/>
    <cellStyle name="Output 2 2 2 11 4 2" xfId="21526"/>
    <cellStyle name="Output 2 2 2 11 4 3" xfId="21527"/>
    <cellStyle name="Output 2 2 2 11 5" xfId="21528"/>
    <cellStyle name="Output 2 2 2 11 5 2" xfId="21529"/>
    <cellStyle name="Output 2 2 2 11 5 3" xfId="21530"/>
    <cellStyle name="Output 2 2 2 11 6" xfId="21531"/>
    <cellStyle name="Output 2 2 2 11 6 2" xfId="21532"/>
    <cellStyle name="Output 2 2 2 11 6 3" xfId="21533"/>
    <cellStyle name="Output 2 2 2 11 7" xfId="21534"/>
    <cellStyle name="Output 2 2 2 11 8" xfId="21535"/>
    <cellStyle name="Output 2 2 2 11 9" xfId="21536"/>
    <cellStyle name="Output 2 2 2 12" xfId="21537"/>
    <cellStyle name="Output 2 2 2 12 2" xfId="21538"/>
    <cellStyle name="Output 2 2 2 12 2 2" xfId="21539"/>
    <cellStyle name="Output 2 2 2 12 2 3" xfId="21540"/>
    <cellStyle name="Output 2 2 2 12 3" xfId="21541"/>
    <cellStyle name="Output 2 2 2 12 3 2" xfId="21542"/>
    <cellStyle name="Output 2 2 2 12 3 3" xfId="21543"/>
    <cellStyle name="Output 2 2 2 12 4" xfId="21544"/>
    <cellStyle name="Output 2 2 2 12 4 2" xfId="21545"/>
    <cellStyle name="Output 2 2 2 12 4 3" xfId="21546"/>
    <cellStyle name="Output 2 2 2 12 5" xfId="21547"/>
    <cellStyle name="Output 2 2 2 12 5 2" xfId="21548"/>
    <cellStyle name="Output 2 2 2 12 5 3" xfId="21549"/>
    <cellStyle name="Output 2 2 2 12 6" xfId="21550"/>
    <cellStyle name="Output 2 2 2 12 6 2" xfId="21551"/>
    <cellStyle name="Output 2 2 2 12 6 3" xfId="21552"/>
    <cellStyle name="Output 2 2 2 12 7" xfId="21553"/>
    <cellStyle name="Output 2 2 2 12 8" xfId="21554"/>
    <cellStyle name="Output 2 2 2 12 9" xfId="21555"/>
    <cellStyle name="Output 2 2 2 13" xfId="21556"/>
    <cellStyle name="Output 2 2 2 13 2" xfId="21557"/>
    <cellStyle name="Output 2 2 2 13 2 2" xfId="21558"/>
    <cellStyle name="Output 2 2 2 13 2 3" xfId="21559"/>
    <cellStyle name="Output 2 2 2 13 3" xfId="21560"/>
    <cellStyle name="Output 2 2 2 13 3 2" xfId="21561"/>
    <cellStyle name="Output 2 2 2 13 3 3" xfId="21562"/>
    <cellStyle name="Output 2 2 2 13 4" xfId="21563"/>
    <cellStyle name="Output 2 2 2 13 4 2" xfId="21564"/>
    <cellStyle name="Output 2 2 2 13 4 3" xfId="21565"/>
    <cellStyle name="Output 2 2 2 13 5" xfId="21566"/>
    <cellStyle name="Output 2 2 2 13 5 2" xfId="21567"/>
    <cellStyle name="Output 2 2 2 13 5 3" xfId="21568"/>
    <cellStyle name="Output 2 2 2 13 6" xfId="21569"/>
    <cellStyle name="Output 2 2 2 13 6 2" xfId="21570"/>
    <cellStyle name="Output 2 2 2 13 6 3" xfId="21571"/>
    <cellStyle name="Output 2 2 2 13 7" xfId="21572"/>
    <cellStyle name="Output 2 2 2 13 8" xfId="21573"/>
    <cellStyle name="Output 2 2 2 13 9" xfId="21574"/>
    <cellStyle name="Output 2 2 2 14" xfId="21575"/>
    <cellStyle name="Output 2 2 2 14 2" xfId="21576"/>
    <cellStyle name="Output 2 2 2 14 3" xfId="21577"/>
    <cellStyle name="Output 2 2 2 14 4" xfId="21578"/>
    <cellStyle name="Output 2 2 2 15" xfId="21579"/>
    <cellStyle name="Output 2 2 2 16" xfId="21580"/>
    <cellStyle name="Output 2 2 2 17" xfId="21581"/>
    <cellStyle name="Output 2 2 2 18" xfId="21582"/>
    <cellStyle name="Output 2 2 2 19" xfId="21583"/>
    <cellStyle name="Output 2 2 2 2" xfId="21584"/>
    <cellStyle name="Output 2 2 2 2 10" xfId="21585"/>
    <cellStyle name="Output 2 2 2 2 10 2" xfId="21586"/>
    <cellStyle name="Output 2 2 2 2 10 2 2" xfId="21587"/>
    <cellStyle name="Output 2 2 2 2 10 2 3" xfId="21588"/>
    <cellStyle name="Output 2 2 2 2 10 3" xfId="21589"/>
    <cellStyle name="Output 2 2 2 2 10 3 2" xfId="21590"/>
    <cellStyle name="Output 2 2 2 2 10 3 3" xfId="21591"/>
    <cellStyle name="Output 2 2 2 2 10 4" xfId="21592"/>
    <cellStyle name="Output 2 2 2 2 10 4 2" xfId="21593"/>
    <cellStyle name="Output 2 2 2 2 10 4 3" xfId="21594"/>
    <cellStyle name="Output 2 2 2 2 10 5" xfId="21595"/>
    <cellStyle name="Output 2 2 2 2 10 5 2" xfId="21596"/>
    <cellStyle name="Output 2 2 2 2 10 5 3" xfId="21597"/>
    <cellStyle name="Output 2 2 2 2 10 6" xfId="21598"/>
    <cellStyle name="Output 2 2 2 2 10 6 2" xfId="21599"/>
    <cellStyle name="Output 2 2 2 2 10 6 3" xfId="21600"/>
    <cellStyle name="Output 2 2 2 2 10 7" xfId="21601"/>
    <cellStyle name="Output 2 2 2 2 10 8" xfId="21602"/>
    <cellStyle name="Output 2 2 2 2 11" xfId="21603"/>
    <cellStyle name="Output 2 2 2 2 11 2" xfId="21604"/>
    <cellStyle name="Output 2 2 2 2 11 2 2" xfId="21605"/>
    <cellStyle name="Output 2 2 2 2 11 2 3" xfId="21606"/>
    <cellStyle name="Output 2 2 2 2 11 3" xfId="21607"/>
    <cellStyle name="Output 2 2 2 2 11 3 2" xfId="21608"/>
    <cellStyle name="Output 2 2 2 2 11 3 3" xfId="21609"/>
    <cellStyle name="Output 2 2 2 2 11 4" xfId="21610"/>
    <cellStyle name="Output 2 2 2 2 11 4 2" xfId="21611"/>
    <cellStyle name="Output 2 2 2 2 11 4 3" xfId="21612"/>
    <cellStyle name="Output 2 2 2 2 11 5" xfId="21613"/>
    <cellStyle name="Output 2 2 2 2 11 5 2" xfId="21614"/>
    <cellStyle name="Output 2 2 2 2 11 5 3" xfId="21615"/>
    <cellStyle name="Output 2 2 2 2 11 6" xfId="21616"/>
    <cellStyle name="Output 2 2 2 2 11 6 2" xfId="21617"/>
    <cellStyle name="Output 2 2 2 2 11 6 3" xfId="21618"/>
    <cellStyle name="Output 2 2 2 2 11 7" xfId="21619"/>
    <cellStyle name="Output 2 2 2 2 11 8" xfId="21620"/>
    <cellStyle name="Output 2 2 2 2 12" xfId="21621"/>
    <cellStyle name="Output 2 2 2 2 12 2" xfId="21622"/>
    <cellStyle name="Output 2 2 2 2 12 2 2" xfId="21623"/>
    <cellStyle name="Output 2 2 2 2 12 2 3" xfId="21624"/>
    <cellStyle name="Output 2 2 2 2 12 3" xfId="21625"/>
    <cellStyle name="Output 2 2 2 2 12 3 2" xfId="21626"/>
    <cellStyle name="Output 2 2 2 2 12 3 3" xfId="21627"/>
    <cellStyle name="Output 2 2 2 2 12 4" xfId="21628"/>
    <cellStyle name="Output 2 2 2 2 12 4 2" xfId="21629"/>
    <cellStyle name="Output 2 2 2 2 12 4 3" xfId="21630"/>
    <cellStyle name="Output 2 2 2 2 12 5" xfId="21631"/>
    <cellStyle name="Output 2 2 2 2 12 5 2" xfId="21632"/>
    <cellStyle name="Output 2 2 2 2 12 5 3" xfId="21633"/>
    <cellStyle name="Output 2 2 2 2 12 6" xfId="21634"/>
    <cellStyle name="Output 2 2 2 2 12 6 2" xfId="21635"/>
    <cellStyle name="Output 2 2 2 2 12 6 3" xfId="21636"/>
    <cellStyle name="Output 2 2 2 2 12 7" xfId="21637"/>
    <cellStyle name="Output 2 2 2 2 12 8" xfId="21638"/>
    <cellStyle name="Output 2 2 2 2 13" xfId="21639"/>
    <cellStyle name="Output 2 2 2 2 13 2" xfId="21640"/>
    <cellStyle name="Output 2 2 2 2 13 2 2" xfId="21641"/>
    <cellStyle name="Output 2 2 2 2 13 2 3" xfId="21642"/>
    <cellStyle name="Output 2 2 2 2 13 3" xfId="21643"/>
    <cellStyle name="Output 2 2 2 2 13 3 2" xfId="21644"/>
    <cellStyle name="Output 2 2 2 2 13 3 3" xfId="21645"/>
    <cellStyle name="Output 2 2 2 2 13 4" xfId="21646"/>
    <cellStyle name="Output 2 2 2 2 13 4 2" xfId="21647"/>
    <cellStyle name="Output 2 2 2 2 13 4 3" xfId="21648"/>
    <cellStyle name="Output 2 2 2 2 13 5" xfId="21649"/>
    <cellStyle name="Output 2 2 2 2 13 5 2" xfId="21650"/>
    <cellStyle name="Output 2 2 2 2 13 5 3" xfId="21651"/>
    <cellStyle name="Output 2 2 2 2 13 6" xfId="21652"/>
    <cellStyle name="Output 2 2 2 2 13 6 2" xfId="21653"/>
    <cellStyle name="Output 2 2 2 2 13 6 3" xfId="21654"/>
    <cellStyle name="Output 2 2 2 2 13 7" xfId="21655"/>
    <cellStyle name="Output 2 2 2 2 13 8" xfId="21656"/>
    <cellStyle name="Output 2 2 2 2 14" xfId="21657"/>
    <cellStyle name="Output 2 2 2 2 14 2" xfId="21658"/>
    <cellStyle name="Output 2 2 2 2 14 2 2" xfId="21659"/>
    <cellStyle name="Output 2 2 2 2 14 2 3" xfId="21660"/>
    <cellStyle name="Output 2 2 2 2 14 3" xfId="21661"/>
    <cellStyle name="Output 2 2 2 2 14 3 2" xfId="21662"/>
    <cellStyle name="Output 2 2 2 2 14 3 3" xfId="21663"/>
    <cellStyle name="Output 2 2 2 2 14 4" xfId="21664"/>
    <cellStyle name="Output 2 2 2 2 14 4 2" xfId="21665"/>
    <cellStyle name="Output 2 2 2 2 14 4 3" xfId="21666"/>
    <cellStyle name="Output 2 2 2 2 14 5" xfId="21667"/>
    <cellStyle name="Output 2 2 2 2 14 5 2" xfId="21668"/>
    <cellStyle name="Output 2 2 2 2 14 5 3" xfId="21669"/>
    <cellStyle name="Output 2 2 2 2 14 6" xfId="21670"/>
    <cellStyle name="Output 2 2 2 2 14 6 2" xfId="21671"/>
    <cellStyle name="Output 2 2 2 2 14 6 3" xfId="21672"/>
    <cellStyle name="Output 2 2 2 2 14 7" xfId="21673"/>
    <cellStyle name="Output 2 2 2 2 14 8" xfId="21674"/>
    <cellStyle name="Output 2 2 2 2 15" xfId="21675"/>
    <cellStyle name="Output 2 2 2 2 15 2" xfId="21676"/>
    <cellStyle name="Output 2 2 2 2 15 3" xfId="21677"/>
    <cellStyle name="Output 2 2 2 2 16" xfId="21678"/>
    <cellStyle name="Output 2 2 2 2 16 2" xfId="21679"/>
    <cellStyle name="Output 2 2 2 2 16 3" xfId="21680"/>
    <cellStyle name="Output 2 2 2 2 17" xfId="21681"/>
    <cellStyle name="Output 2 2 2 2 18" xfId="21682"/>
    <cellStyle name="Output 2 2 2 2 2" xfId="21683"/>
    <cellStyle name="Output 2 2 2 2 2 2" xfId="21684"/>
    <cellStyle name="Output 2 2 2 2 2 2 2" xfId="21685"/>
    <cellStyle name="Output 2 2 2 2 2 2 3" xfId="21686"/>
    <cellStyle name="Output 2 2 2 2 2 3" xfId="21687"/>
    <cellStyle name="Output 2 2 2 2 2 3 2" xfId="21688"/>
    <cellStyle name="Output 2 2 2 2 2 3 3" xfId="21689"/>
    <cellStyle name="Output 2 2 2 2 2 4" xfId="21690"/>
    <cellStyle name="Output 2 2 2 2 2 4 2" xfId="21691"/>
    <cellStyle name="Output 2 2 2 2 2 4 3" xfId="21692"/>
    <cellStyle name="Output 2 2 2 2 2 5" xfId="21693"/>
    <cellStyle name="Output 2 2 2 2 2 5 2" xfId="21694"/>
    <cellStyle name="Output 2 2 2 2 2 5 3" xfId="21695"/>
    <cellStyle name="Output 2 2 2 2 2 6" xfId="21696"/>
    <cellStyle name="Output 2 2 2 2 2 6 2" xfId="21697"/>
    <cellStyle name="Output 2 2 2 2 2 6 3" xfId="21698"/>
    <cellStyle name="Output 2 2 2 2 2 7" xfId="21699"/>
    <cellStyle name="Output 2 2 2 2 2 8" xfId="21700"/>
    <cellStyle name="Output 2 2 2 2 2 9" xfId="21701"/>
    <cellStyle name="Output 2 2 2 2 3" xfId="21702"/>
    <cellStyle name="Output 2 2 2 2 3 2" xfId="21703"/>
    <cellStyle name="Output 2 2 2 2 3 2 2" xfId="21704"/>
    <cellStyle name="Output 2 2 2 2 3 2 3" xfId="21705"/>
    <cellStyle name="Output 2 2 2 2 3 3" xfId="21706"/>
    <cellStyle name="Output 2 2 2 2 3 3 2" xfId="21707"/>
    <cellStyle name="Output 2 2 2 2 3 3 3" xfId="21708"/>
    <cellStyle name="Output 2 2 2 2 3 4" xfId="21709"/>
    <cellStyle name="Output 2 2 2 2 3 4 2" xfId="21710"/>
    <cellStyle name="Output 2 2 2 2 3 4 3" xfId="21711"/>
    <cellStyle name="Output 2 2 2 2 3 5" xfId="21712"/>
    <cellStyle name="Output 2 2 2 2 3 5 2" xfId="21713"/>
    <cellStyle name="Output 2 2 2 2 3 5 3" xfId="21714"/>
    <cellStyle name="Output 2 2 2 2 3 6" xfId="21715"/>
    <cellStyle name="Output 2 2 2 2 3 6 2" xfId="21716"/>
    <cellStyle name="Output 2 2 2 2 3 6 3" xfId="21717"/>
    <cellStyle name="Output 2 2 2 2 3 7" xfId="21718"/>
    <cellStyle name="Output 2 2 2 2 3 8" xfId="21719"/>
    <cellStyle name="Output 2 2 2 2 3 9" xfId="21720"/>
    <cellStyle name="Output 2 2 2 2 4" xfId="21721"/>
    <cellStyle name="Output 2 2 2 2 4 2" xfId="21722"/>
    <cellStyle name="Output 2 2 2 2 4 2 2" xfId="21723"/>
    <cellStyle name="Output 2 2 2 2 4 2 3" xfId="21724"/>
    <cellStyle name="Output 2 2 2 2 4 3" xfId="21725"/>
    <cellStyle name="Output 2 2 2 2 4 3 2" xfId="21726"/>
    <cellStyle name="Output 2 2 2 2 4 3 3" xfId="21727"/>
    <cellStyle name="Output 2 2 2 2 4 4" xfId="21728"/>
    <cellStyle name="Output 2 2 2 2 4 4 2" xfId="21729"/>
    <cellStyle name="Output 2 2 2 2 4 4 3" xfId="21730"/>
    <cellStyle name="Output 2 2 2 2 4 5" xfId="21731"/>
    <cellStyle name="Output 2 2 2 2 4 5 2" xfId="21732"/>
    <cellStyle name="Output 2 2 2 2 4 5 3" xfId="21733"/>
    <cellStyle name="Output 2 2 2 2 4 6" xfId="21734"/>
    <cellStyle name="Output 2 2 2 2 4 6 2" xfId="21735"/>
    <cellStyle name="Output 2 2 2 2 4 6 3" xfId="21736"/>
    <cellStyle name="Output 2 2 2 2 4 7" xfId="21737"/>
    <cellStyle name="Output 2 2 2 2 4 8" xfId="21738"/>
    <cellStyle name="Output 2 2 2 2 4 9" xfId="21739"/>
    <cellStyle name="Output 2 2 2 2 5" xfId="21740"/>
    <cellStyle name="Output 2 2 2 2 5 2" xfId="21741"/>
    <cellStyle name="Output 2 2 2 2 5 2 2" xfId="21742"/>
    <cellStyle name="Output 2 2 2 2 5 2 3" xfId="21743"/>
    <cellStyle name="Output 2 2 2 2 5 3" xfId="21744"/>
    <cellStyle name="Output 2 2 2 2 5 3 2" xfId="21745"/>
    <cellStyle name="Output 2 2 2 2 5 3 3" xfId="21746"/>
    <cellStyle name="Output 2 2 2 2 5 4" xfId="21747"/>
    <cellStyle name="Output 2 2 2 2 5 4 2" xfId="21748"/>
    <cellStyle name="Output 2 2 2 2 5 4 3" xfId="21749"/>
    <cellStyle name="Output 2 2 2 2 5 5" xfId="21750"/>
    <cellStyle name="Output 2 2 2 2 5 5 2" xfId="21751"/>
    <cellStyle name="Output 2 2 2 2 5 5 3" xfId="21752"/>
    <cellStyle name="Output 2 2 2 2 5 6" xfId="21753"/>
    <cellStyle name="Output 2 2 2 2 5 6 2" xfId="21754"/>
    <cellStyle name="Output 2 2 2 2 5 6 3" xfId="21755"/>
    <cellStyle name="Output 2 2 2 2 5 7" xfId="21756"/>
    <cellStyle name="Output 2 2 2 2 5 8" xfId="21757"/>
    <cellStyle name="Output 2 2 2 2 5 9" xfId="21758"/>
    <cellStyle name="Output 2 2 2 2 6" xfId="21759"/>
    <cellStyle name="Output 2 2 2 2 6 2" xfId="21760"/>
    <cellStyle name="Output 2 2 2 2 6 2 2" xfId="21761"/>
    <cellStyle name="Output 2 2 2 2 6 2 3" xfId="21762"/>
    <cellStyle name="Output 2 2 2 2 6 3" xfId="21763"/>
    <cellStyle name="Output 2 2 2 2 6 3 2" xfId="21764"/>
    <cellStyle name="Output 2 2 2 2 6 3 3" xfId="21765"/>
    <cellStyle name="Output 2 2 2 2 6 4" xfId="21766"/>
    <cellStyle name="Output 2 2 2 2 6 4 2" xfId="21767"/>
    <cellStyle name="Output 2 2 2 2 6 4 3" xfId="21768"/>
    <cellStyle name="Output 2 2 2 2 6 5" xfId="21769"/>
    <cellStyle name="Output 2 2 2 2 6 5 2" xfId="21770"/>
    <cellStyle name="Output 2 2 2 2 6 5 3" xfId="21771"/>
    <cellStyle name="Output 2 2 2 2 6 6" xfId="21772"/>
    <cellStyle name="Output 2 2 2 2 6 6 2" xfId="21773"/>
    <cellStyle name="Output 2 2 2 2 6 6 3" xfId="21774"/>
    <cellStyle name="Output 2 2 2 2 6 7" xfId="21775"/>
    <cellStyle name="Output 2 2 2 2 6 8" xfId="21776"/>
    <cellStyle name="Output 2 2 2 2 6 9" xfId="21777"/>
    <cellStyle name="Output 2 2 2 2 7" xfId="21778"/>
    <cellStyle name="Output 2 2 2 2 7 2" xfId="21779"/>
    <cellStyle name="Output 2 2 2 2 7 2 2" xfId="21780"/>
    <cellStyle name="Output 2 2 2 2 7 2 3" xfId="21781"/>
    <cellStyle name="Output 2 2 2 2 7 3" xfId="21782"/>
    <cellStyle name="Output 2 2 2 2 7 3 2" xfId="21783"/>
    <cellStyle name="Output 2 2 2 2 7 3 3" xfId="21784"/>
    <cellStyle name="Output 2 2 2 2 7 4" xfId="21785"/>
    <cellStyle name="Output 2 2 2 2 7 4 2" xfId="21786"/>
    <cellStyle name="Output 2 2 2 2 7 4 3" xfId="21787"/>
    <cellStyle name="Output 2 2 2 2 7 5" xfId="21788"/>
    <cellStyle name="Output 2 2 2 2 7 5 2" xfId="21789"/>
    <cellStyle name="Output 2 2 2 2 7 5 3" xfId="21790"/>
    <cellStyle name="Output 2 2 2 2 7 6" xfId="21791"/>
    <cellStyle name="Output 2 2 2 2 7 6 2" xfId="21792"/>
    <cellStyle name="Output 2 2 2 2 7 6 3" xfId="21793"/>
    <cellStyle name="Output 2 2 2 2 7 7" xfId="21794"/>
    <cellStyle name="Output 2 2 2 2 7 8" xfId="21795"/>
    <cellStyle name="Output 2 2 2 2 7 9" xfId="21796"/>
    <cellStyle name="Output 2 2 2 2 8" xfId="21797"/>
    <cellStyle name="Output 2 2 2 2 8 2" xfId="21798"/>
    <cellStyle name="Output 2 2 2 2 8 2 2" xfId="21799"/>
    <cellStyle name="Output 2 2 2 2 8 2 3" xfId="21800"/>
    <cellStyle name="Output 2 2 2 2 8 3" xfId="21801"/>
    <cellStyle name="Output 2 2 2 2 8 3 2" xfId="21802"/>
    <cellStyle name="Output 2 2 2 2 8 3 3" xfId="21803"/>
    <cellStyle name="Output 2 2 2 2 8 4" xfId="21804"/>
    <cellStyle name="Output 2 2 2 2 8 4 2" xfId="21805"/>
    <cellStyle name="Output 2 2 2 2 8 4 3" xfId="21806"/>
    <cellStyle name="Output 2 2 2 2 8 5" xfId="21807"/>
    <cellStyle name="Output 2 2 2 2 8 5 2" xfId="21808"/>
    <cellStyle name="Output 2 2 2 2 8 5 3" xfId="21809"/>
    <cellStyle name="Output 2 2 2 2 8 6" xfId="21810"/>
    <cellStyle name="Output 2 2 2 2 8 6 2" xfId="21811"/>
    <cellStyle name="Output 2 2 2 2 8 6 3" xfId="21812"/>
    <cellStyle name="Output 2 2 2 2 8 7" xfId="21813"/>
    <cellStyle name="Output 2 2 2 2 8 8" xfId="21814"/>
    <cellStyle name="Output 2 2 2 2 8 9" xfId="21815"/>
    <cellStyle name="Output 2 2 2 2 9" xfId="21816"/>
    <cellStyle name="Output 2 2 2 2 9 2" xfId="21817"/>
    <cellStyle name="Output 2 2 2 2 9 2 2" xfId="21818"/>
    <cellStyle name="Output 2 2 2 2 9 2 3" xfId="21819"/>
    <cellStyle name="Output 2 2 2 2 9 3" xfId="21820"/>
    <cellStyle name="Output 2 2 2 2 9 3 2" xfId="21821"/>
    <cellStyle name="Output 2 2 2 2 9 3 3" xfId="21822"/>
    <cellStyle name="Output 2 2 2 2 9 4" xfId="21823"/>
    <cellStyle name="Output 2 2 2 2 9 4 2" xfId="21824"/>
    <cellStyle name="Output 2 2 2 2 9 4 3" xfId="21825"/>
    <cellStyle name="Output 2 2 2 2 9 5" xfId="21826"/>
    <cellStyle name="Output 2 2 2 2 9 5 2" xfId="21827"/>
    <cellStyle name="Output 2 2 2 2 9 5 3" xfId="21828"/>
    <cellStyle name="Output 2 2 2 2 9 6" xfId="21829"/>
    <cellStyle name="Output 2 2 2 2 9 6 2" xfId="21830"/>
    <cellStyle name="Output 2 2 2 2 9 6 3" xfId="21831"/>
    <cellStyle name="Output 2 2 2 2 9 7" xfId="21832"/>
    <cellStyle name="Output 2 2 2 2 9 8" xfId="21833"/>
    <cellStyle name="Output 2 2 2 20" xfId="21834"/>
    <cellStyle name="Output 2 2 2 21" xfId="21835"/>
    <cellStyle name="Output 2 2 2 3" xfId="21836"/>
    <cellStyle name="Output 2 2 2 3 10" xfId="21837"/>
    <cellStyle name="Output 2 2 2 3 10 2" xfId="21838"/>
    <cellStyle name="Output 2 2 2 3 10 2 2" xfId="21839"/>
    <cellStyle name="Output 2 2 2 3 10 2 3" xfId="21840"/>
    <cellStyle name="Output 2 2 2 3 10 3" xfId="21841"/>
    <cellStyle name="Output 2 2 2 3 10 3 2" xfId="21842"/>
    <cellStyle name="Output 2 2 2 3 10 3 3" xfId="21843"/>
    <cellStyle name="Output 2 2 2 3 10 4" xfId="21844"/>
    <cellStyle name="Output 2 2 2 3 10 4 2" xfId="21845"/>
    <cellStyle name="Output 2 2 2 3 10 4 3" xfId="21846"/>
    <cellStyle name="Output 2 2 2 3 10 5" xfId="21847"/>
    <cellStyle name="Output 2 2 2 3 10 5 2" xfId="21848"/>
    <cellStyle name="Output 2 2 2 3 10 5 3" xfId="21849"/>
    <cellStyle name="Output 2 2 2 3 10 6" xfId="21850"/>
    <cellStyle name="Output 2 2 2 3 10 6 2" xfId="21851"/>
    <cellStyle name="Output 2 2 2 3 10 6 3" xfId="21852"/>
    <cellStyle name="Output 2 2 2 3 10 7" xfId="21853"/>
    <cellStyle name="Output 2 2 2 3 10 8" xfId="21854"/>
    <cellStyle name="Output 2 2 2 3 11" xfId="21855"/>
    <cellStyle name="Output 2 2 2 3 11 2" xfId="21856"/>
    <cellStyle name="Output 2 2 2 3 11 2 2" xfId="21857"/>
    <cellStyle name="Output 2 2 2 3 11 2 3" xfId="21858"/>
    <cellStyle name="Output 2 2 2 3 11 3" xfId="21859"/>
    <cellStyle name="Output 2 2 2 3 11 3 2" xfId="21860"/>
    <cellStyle name="Output 2 2 2 3 11 3 3" xfId="21861"/>
    <cellStyle name="Output 2 2 2 3 11 4" xfId="21862"/>
    <cellStyle name="Output 2 2 2 3 11 4 2" xfId="21863"/>
    <cellStyle name="Output 2 2 2 3 11 4 3" xfId="21864"/>
    <cellStyle name="Output 2 2 2 3 11 5" xfId="21865"/>
    <cellStyle name="Output 2 2 2 3 11 5 2" xfId="21866"/>
    <cellStyle name="Output 2 2 2 3 11 5 3" xfId="21867"/>
    <cellStyle name="Output 2 2 2 3 11 6" xfId="21868"/>
    <cellStyle name="Output 2 2 2 3 11 6 2" xfId="21869"/>
    <cellStyle name="Output 2 2 2 3 11 6 3" xfId="21870"/>
    <cellStyle name="Output 2 2 2 3 11 7" xfId="21871"/>
    <cellStyle name="Output 2 2 2 3 11 8" xfId="21872"/>
    <cellStyle name="Output 2 2 2 3 12" xfId="21873"/>
    <cellStyle name="Output 2 2 2 3 12 2" xfId="21874"/>
    <cellStyle name="Output 2 2 2 3 12 2 2" xfId="21875"/>
    <cellStyle name="Output 2 2 2 3 12 2 3" xfId="21876"/>
    <cellStyle name="Output 2 2 2 3 12 3" xfId="21877"/>
    <cellStyle name="Output 2 2 2 3 12 3 2" xfId="21878"/>
    <cellStyle name="Output 2 2 2 3 12 3 3" xfId="21879"/>
    <cellStyle name="Output 2 2 2 3 12 4" xfId="21880"/>
    <cellStyle name="Output 2 2 2 3 12 4 2" xfId="21881"/>
    <cellStyle name="Output 2 2 2 3 12 4 3" xfId="21882"/>
    <cellStyle name="Output 2 2 2 3 12 5" xfId="21883"/>
    <cellStyle name="Output 2 2 2 3 12 5 2" xfId="21884"/>
    <cellStyle name="Output 2 2 2 3 12 5 3" xfId="21885"/>
    <cellStyle name="Output 2 2 2 3 12 6" xfId="21886"/>
    <cellStyle name="Output 2 2 2 3 12 6 2" xfId="21887"/>
    <cellStyle name="Output 2 2 2 3 12 6 3" xfId="21888"/>
    <cellStyle name="Output 2 2 2 3 12 7" xfId="21889"/>
    <cellStyle name="Output 2 2 2 3 12 8" xfId="21890"/>
    <cellStyle name="Output 2 2 2 3 13" xfId="21891"/>
    <cellStyle name="Output 2 2 2 3 13 2" xfId="21892"/>
    <cellStyle name="Output 2 2 2 3 13 2 2" xfId="21893"/>
    <cellStyle name="Output 2 2 2 3 13 2 3" xfId="21894"/>
    <cellStyle name="Output 2 2 2 3 13 3" xfId="21895"/>
    <cellStyle name="Output 2 2 2 3 13 3 2" xfId="21896"/>
    <cellStyle name="Output 2 2 2 3 13 3 3" xfId="21897"/>
    <cellStyle name="Output 2 2 2 3 13 4" xfId="21898"/>
    <cellStyle name="Output 2 2 2 3 13 4 2" xfId="21899"/>
    <cellStyle name="Output 2 2 2 3 13 4 3" xfId="21900"/>
    <cellStyle name="Output 2 2 2 3 13 5" xfId="21901"/>
    <cellStyle name="Output 2 2 2 3 13 5 2" xfId="21902"/>
    <cellStyle name="Output 2 2 2 3 13 5 3" xfId="21903"/>
    <cellStyle name="Output 2 2 2 3 13 6" xfId="21904"/>
    <cellStyle name="Output 2 2 2 3 13 6 2" xfId="21905"/>
    <cellStyle name="Output 2 2 2 3 13 6 3" xfId="21906"/>
    <cellStyle name="Output 2 2 2 3 13 7" xfId="21907"/>
    <cellStyle name="Output 2 2 2 3 13 8" xfId="21908"/>
    <cellStyle name="Output 2 2 2 3 14" xfId="21909"/>
    <cellStyle name="Output 2 2 2 3 14 2" xfId="21910"/>
    <cellStyle name="Output 2 2 2 3 14 2 2" xfId="21911"/>
    <cellStyle name="Output 2 2 2 3 14 2 3" xfId="21912"/>
    <cellStyle name="Output 2 2 2 3 14 3" xfId="21913"/>
    <cellStyle name="Output 2 2 2 3 14 3 2" xfId="21914"/>
    <cellStyle name="Output 2 2 2 3 14 3 3" xfId="21915"/>
    <cellStyle name="Output 2 2 2 3 14 4" xfId="21916"/>
    <cellStyle name="Output 2 2 2 3 14 4 2" xfId="21917"/>
    <cellStyle name="Output 2 2 2 3 14 4 3" xfId="21918"/>
    <cellStyle name="Output 2 2 2 3 14 5" xfId="21919"/>
    <cellStyle name="Output 2 2 2 3 14 5 2" xfId="21920"/>
    <cellStyle name="Output 2 2 2 3 14 5 3" xfId="21921"/>
    <cellStyle name="Output 2 2 2 3 14 6" xfId="21922"/>
    <cellStyle name="Output 2 2 2 3 14 6 2" xfId="21923"/>
    <cellStyle name="Output 2 2 2 3 14 6 3" xfId="21924"/>
    <cellStyle name="Output 2 2 2 3 14 7" xfId="21925"/>
    <cellStyle name="Output 2 2 2 3 14 8" xfId="21926"/>
    <cellStyle name="Output 2 2 2 3 15" xfId="21927"/>
    <cellStyle name="Output 2 2 2 3 15 2" xfId="21928"/>
    <cellStyle name="Output 2 2 2 3 15 3" xfId="21929"/>
    <cellStyle name="Output 2 2 2 3 16" xfId="21930"/>
    <cellStyle name="Output 2 2 2 3 16 2" xfId="21931"/>
    <cellStyle name="Output 2 2 2 3 16 3" xfId="21932"/>
    <cellStyle name="Output 2 2 2 3 17" xfId="21933"/>
    <cellStyle name="Output 2 2 2 3 18" xfId="21934"/>
    <cellStyle name="Output 2 2 2 3 2" xfId="21935"/>
    <cellStyle name="Output 2 2 2 3 2 2" xfId="21936"/>
    <cellStyle name="Output 2 2 2 3 2 2 2" xfId="21937"/>
    <cellStyle name="Output 2 2 2 3 2 2 3" xfId="21938"/>
    <cellStyle name="Output 2 2 2 3 2 3" xfId="21939"/>
    <cellStyle name="Output 2 2 2 3 2 3 2" xfId="21940"/>
    <cellStyle name="Output 2 2 2 3 2 3 3" xfId="21941"/>
    <cellStyle name="Output 2 2 2 3 2 4" xfId="21942"/>
    <cellStyle name="Output 2 2 2 3 2 4 2" xfId="21943"/>
    <cellStyle name="Output 2 2 2 3 2 4 3" xfId="21944"/>
    <cellStyle name="Output 2 2 2 3 2 5" xfId="21945"/>
    <cellStyle name="Output 2 2 2 3 2 5 2" xfId="21946"/>
    <cellStyle name="Output 2 2 2 3 2 5 3" xfId="21947"/>
    <cellStyle name="Output 2 2 2 3 2 6" xfId="21948"/>
    <cellStyle name="Output 2 2 2 3 2 6 2" xfId="21949"/>
    <cellStyle name="Output 2 2 2 3 2 6 3" xfId="21950"/>
    <cellStyle name="Output 2 2 2 3 2 7" xfId="21951"/>
    <cellStyle name="Output 2 2 2 3 2 8" xfId="21952"/>
    <cellStyle name="Output 2 2 2 3 2 9" xfId="21953"/>
    <cellStyle name="Output 2 2 2 3 3" xfId="21954"/>
    <cellStyle name="Output 2 2 2 3 3 2" xfId="21955"/>
    <cellStyle name="Output 2 2 2 3 3 2 2" xfId="21956"/>
    <cellStyle name="Output 2 2 2 3 3 2 3" xfId="21957"/>
    <cellStyle name="Output 2 2 2 3 3 3" xfId="21958"/>
    <cellStyle name="Output 2 2 2 3 3 3 2" xfId="21959"/>
    <cellStyle name="Output 2 2 2 3 3 3 3" xfId="21960"/>
    <cellStyle name="Output 2 2 2 3 3 4" xfId="21961"/>
    <cellStyle name="Output 2 2 2 3 3 4 2" xfId="21962"/>
    <cellStyle name="Output 2 2 2 3 3 4 3" xfId="21963"/>
    <cellStyle name="Output 2 2 2 3 3 5" xfId="21964"/>
    <cellStyle name="Output 2 2 2 3 3 5 2" xfId="21965"/>
    <cellStyle name="Output 2 2 2 3 3 5 3" xfId="21966"/>
    <cellStyle name="Output 2 2 2 3 3 6" xfId="21967"/>
    <cellStyle name="Output 2 2 2 3 3 6 2" xfId="21968"/>
    <cellStyle name="Output 2 2 2 3 3 6 3" xfId="21969"/>
    <cellStyle name="Output 2 2 2 3 3 7" xfId="21970"/>
    <cellStyle name="Output 2 2 2 3 3 8" xfId="21971"/>
    <cellStyle name="Output 2 2 2 3 3 9" xfId="21972"/>
    <cellStyle name="Output 2 2 2 3 4" xfId="21973"/>
    <cellStyle name="Output 2 2 2 3 4 2" xfId="21974"/>
    <cellStyle name="Output 2 2 2 3 4 2 2" xfId="21975"/>
    <cellStyle name="Output 2 2 2 3 4 2 3" xfId="21976"/>
    <cellStyle name="Output 2 2 2 3 4 3" xfId="21977"/>
    <cellStyle name="Output 2 2 2 3 4 3 2" xfId="21978"/>
    <cellStyle name="Output 2 2 2 3 4 3 3" xfId="21979"/>
    <cellStyle name="Output 2 2 2 3 4 4" xfId="21980"/>
    <cellStyle name="Output 2 2 2 3 4 4 2" xfId="21981"/>
    <cellStyle name="Output 2 2 2 3 4 4 3" xfId="21982"/>
    <cellStyle name="Output 2 2 2 3 4 5" xfId="21983"/>
    <cellStyle name="Output 2 2 2 3 4 5 2" xfId="21984"/>
    <cellStyle name="Output 2 2 2 3 4 5 3" xfId="21985"/>
    <cellStyle name="Output 2 2 2 3 4 6" xfId="21986"/>
    <cellStyle name="Output 2 2 2 3 4 6 2" xfId="21987"/>
    <cellStyle name="Output 2 2 2 3 4 6 3" xfId="21988"/>
    <cellStyle name="Output 2 2 2 3 4 7" xfId="21989"/>
    <cellStyle name="Output 2 2 2 3 4 8" xfId="21990"/>
    <cellStyle name="Output 2 2 2 3 4 9" xfId="21991"/>
    <cellStyle name="Output 2 2 2 3 5" xfId="21992"/>
    <cellStyle name="Output 2 2 2 3 5 2" xfId="21993"/>
    <cellStyle name="Output 2 2 2 3 5 2 2" xfId="21994"/>
    <cellStyle name="Output 2 2 2 3 5 2 3" xfId="21995"/>
    <cellStyle name="Output 2 2 2 3 5 3" xfId="21996"/>
    <cellStyle name="Output 2 2 2 3 5 3 2" xfId="21997"/>
    <cellStyle name="Output 2 2 2 3 5 3 3" xfId="21998"/>
    <cellStyle name="Output 2 2 2 3 5 4" xfId="21999"/>
    <cellStyle name="Output 2 2 2 3 5 4 2" xfId="22000"/>
    <cellStyle name="Output 2 2 2 3 5 4 3" xfId="22001"/>
    <cellStyle name="Output 2 2 2 3 5 5" xfId="22002"/>
    <cellStyle name="Output 2 2 2 3 5 5 2" xfId="22003"/>
    <cellStyle name="Output 2 2 2 3 5 5 3" xfId="22004"/>
    <cellStyle name="Output 2 2 2 3 5 6" xfId="22005"/>
    <cellStyle name="Output 2 2 2 3 5 6 2" xfId="22006"/>
    <cellStyle name="Output 2 2 2 3 5 6 3" xfId="22007"/>
    <cellStyle name="Output 2 2 2 3 5 7" xfId="22008"/>
    <cellStyle name="Output 2 2 2 3 5 8" xfId="22009"/>
    <cellStyle name="Output 2 2 2 3 5 9" xfId="22010"/>
    <cellStyle name="Output 2 2 2 3 6" xfId="22011"/>
    <cellStyle name="Output 2 2 2 3 6 2" xfId="22012"/>
    <cellStyle name="Output 2 2 2 3 6 2 2" xfId="22013"/>
    <cellStyle name="Output 2 2 2 3 6 2 3" xfId="22014"/>
    <cellStyle name="Output 2 2 2 3 6 3" xfId="22015"/>
    <cellStyle name="Output 2 2 2 3 6 3 2" xfId="22016"/>
    <cellStyle name="Output 2 2 2 3 6 3 3" xfId="22017"/>
    <cellStyle name="Output 2 2 2 3 6 4" xfId="22018"/>
    <cellStyle name="Output 2 2 2 3 6 4 2" xfId="22019"/>
    <cellStyle name="Output 2 2 2 3 6 4 3" xfId="22020"/>
    <cellStyle name="Output 2 2 2 3 6 5" xfId="22021"/>
    <cellStyle name="Output 2 2 2 3 6 5 2" xfId="22022"/>
    <cellStyle name="Output 2 2 2 3 6 5 3" xfId="22023"/>
    <cellStyle name="Output 2 2 2 3 6 6" xfId="22024"/>
    <cellStyle name="Output 2 2 2 3 6 6 2" xfId="22025"/>
    <cellStyle name="Output 2 2 2 3 6 6 3" xfId="22026"/>
    <cellStyle name="Output 2 2 2 3 6 7" xfId="22027"/>
    <cellStyle name="Output 2 2 2 3 6 8" xfId="22028"/>
    <cellStyle name="Output 2 2 2 3 6 9" xfId="22029"/>
    <cellStyle name="Output 2 2 2 3 7" xfId="22030"/>
    <cellStyle name="Output 2 2 2 3 7 2" xfId="22031"/>
    <cellStyle name="Output 2 2 2 3 7 2 2" xfId="22032"/>
    <cellStyle name="Output 2 2 2 3 7 2 3" xfId="22033"/>
    <cellStyle name="Output 2 2 2 3 7 3" xfId="22034"/>
    <cellStyle name="Output 2 2 2 3 7 3 2" xfId="22035"/>
    <cellStyle name="Output 2 2 2 3 7 3 3" xfId="22036"/>
    <cellStyle name="Output 2 2 2 3 7 4" xfId="22037"/>
    <cellStyle name="Output 2 2 2 3 7 4 2" xfId="22038"/>
    <cellStyle name="Output 2 2 2 3 7 4 3" xfId="22039"/>
    <cellStyle name="Output 2 2 2 3 7 5" xfId="22040"/>
    <cellStyle name="Output 2 2 2 3 7 5 2" xfId="22041"/>
    <cellStyle name="Output 2 2 2 3 7 5 3" xfId="22042"/>
    <cellStyle name="Output 2 2 2 3 7 6" xfId="22043"/>
    <cellStyle name="Output 2 2 2 3 7 6 2" xfId="22044"/>
    <cellStyle name="Output 2 2 2 3 7 6 3" xfId="22045"/>
    <cellStyle name="Output 2 2 2 3 7 7" xfId="22046"/>
    <cellStyle name="Output 2 2 2 3 7 8" xfId="22047"/>
    <cellStyle name="Output 2 2 2 3 7 9" xfId="22048"/>
    <cellStyle name="Output 2 2 2 3 8" xfId="22049"/>
    <cellStyle name="Output 2 2 2 3 8 2" xfId="22050"/>
    <cellStyle name="Output 2 2 2 3 8 2 2" xfId="22051"/>
    <cellStyle name="Output 2 2 2 3 8 2 3" xfId="22052"/>
    <cellStyle name="Output 2 2 2 3 8 3" xfId="22053"/>
    <cellStyle name="Output 2 2 2 3 8 3 2" xfId="22054"/>
    <cellStyle name="Output 2 2 2 3 8 3 3" xfId="22055"/>
    <cellStyle name="Output 2 2 2 3 8 4" xfId="22056"/>
    <cellStyle name="Output 2 2 2 3 8 4 2" xfId="22057"/>
    <cellStyle name="Output 2 2 2 3 8 4 3" xfId="22058"/>
    <cellStyle name="Output 2 2 2 3 8 5" xfId="22059"/>
    <cellStyle name="Output 2 2 2 3 8 5 2" xfId="22060"/>
    <cellStyle name="Output 2 2 2 3 8 5 3" xfId="22061"/>
    <cellStyle name="Output 2 2 2 3 8 6" xfId="22062"/>
    <cellStyle name="Output 2 2 2 3 8 6 2" xfId="22063"/>
    <cellStyle name="Output 2 2 2 3 8 6 3" xfId="22064"/>
    <cellStyle name="Output 2 2 2 3 8 7" xfId="22065"/>
    <cellStyle name="Output 2 2 2 3 8 8" xfId="22066"/>
    <cellStyle name="Output 2 2 2 3 8 9" xfId="22067"/>
    <cellStyle name="Output 2 2 2 3 9" xfId="22068"/>
    <cellStyle name="Output 2 2 2 3 9 2" xfId="22069"/>
    <cellStyle name="Output 2 2 2 3 9 2 2" xfId="22070"/>
    <cellStyle name="Output 2 2 2 3 9 2 3" xfId="22071"/>
    <cellStyle name="Output 2 2 2 3 9 3" xfId="22072"/>
    <cellStyle name="Output 2 2 2 3 9 3 2" xfId="22073"/>
    <cellStyle name="Output 2 2 2 3 9 3 3" xfId="22074"/>
    <cellStyle name="Output 2 2 2 3 9 4" xfId="22075"/>
    <cellStyle name="Output 2 2 2 3 9 4 2" xfId="22076"/>
    <cellStyle name="Output 2 2 2 3 9 4 3" xfId="22077"/>
    <cellStyle name="Output 2 2 2 3 9 5" xfId="22078"/>
    <cellStyle name="Output 2 2 2 3 9 5 2" xfId="22079"/>
    <cellStyle name="Output 2 2 2 3 9 5 3" xfId="22080"/>
    <cellStyle name="Output 2 2 2 3 9 6" xfId="22081"/>
    <cellStyle name="Output 2 2 2 3 9 6 2" xfId="22082"/>
    <cellStyle name="Output 2 2 2 3 9 6 3" xfId="22083"/>
    <cellStyle name="Output 2 2 2 3 9 7" xfId="22084"/>
    <cellStyle name="Output 2 2 2 3 9 8" xfId="22085"/>
    <cellStyle name="Output 2 2 2 4" xfId="22086"/>
    <cellStyle name="Output 2 2 2 4 10" xfId="22087"/>
    <cellStyle name="Output 2 2 2 4 11" xfId="22088"/>
    <cellStyle name="Output 2 2 2 4 2" xfId="22089"/>
    <cellStyle name="Output 2 2 2 4 2 2" xfId="22090"/>
    <cellStyle name="Output 2 2 2 4 2 3" xfId="22091"/>
    <cellStyle name="Output 2 2 2 4 2 4" xfId="22092"/>
    <cellStyle name="Output 2 2 2 4 3" xfId="22093"/>
    <cellStyle name="Output 2 2 2 4 3 2" xfId="22094"/>
    <cellStyle name="Output 2 2 2 4 3 3" xfId="22095"/>
    <cellStyle name="Output 2 2 2 4 3 4" xfId="22096"/>
    <cellStyle name="Output 2 2 2 4 4" xfId="22097"/>
    <cellStyle name="Output 2 2 2 4 4 2" xfId="22098"/>
    <cellStyle name="Output 2 2 2 4 4 3" xfId="22099"/>
    <cellStyle name="Output 2 2 2 4 4 4" xfId="22100"/>
    <cellStyle name="Output 2 2 2 4 5" xfId="22101"/>
    <cellStyle name="Output 2 2 2 4 5 2" xfId="22102"/>
    <cellStyle name="Output 2 2 2 4 5 3" xfId="22103"/>
    <cellStyle name="Output 2 2 2 4 5 4" xfId="22104"/>
    <cellStyle name="Output 2 2 2 4 6" xfId="22105"/>
    <cellStyle name="Output 2 2 2 4 6 2" xfId="22106"/>
    <cellStyle name="Output 2 2 2 4 6 3" xfId="22107"/>
    <cellStyle name="Output 2 2 2 4 6 4" xfId="22108"/>
    <cellStyle name="Output 2 2 2 4 7" xfId="22109"/>
    <cellStyle name="Output 2 2 2 4 8" xfId="22110"/>
    <cellStyle name="Output 2 2 2 4 9" xfId="22111"/>
    <cellStyle name="Output 2 2 2 5" xfId="22112"/>
    <cellStyle name="Output 2 2 2 5 10" xfId="22113"/>
    <cellStyle name="Output 2 2 2 5 11" xfId="22114"/>
    <cellStyle name="Output 2 2 2 5 2" xfId="22115"/>
    <cellStyle name="Output 2 2 2 5 2 2" xfId="22116"/>
    <cellStyle name="Output 2 2 2 5 2 3" xfId="22117"/>
    <cellStyle name="Output 2 2 2 5 2 4" xfId="22118"/>
    <cellStyle name="Output 2 2 2 5 3" xfId="22119"/>
    <cellStyle name="Output 2 2 2 5 3 2" xfId="22120"/>
    <cellStyle name="Output 2 2 2 5 3 3" xfId="22121"/>
    <cellStyle name="Output 2 2 2 5 3 4" xfId="22122"/>
    <cellStyle name="Output 2 2 2 5 4" xfId="22123"/>
    <cellStyle name="Output 2 2 2 5 4 2" xfId="22124"/>
    <cellStyle name="Output 2 2 2 5 4 3" xfId="22125"/>
    <cellStyle name="Output 2 2 2 5 4 4" xfId="22126"/>
    <cellStyle name="Output 2 2 2 5 5" xfId="22127"/>
    <cellStyle name="Output 2 2 2 5 5 2" xfId="22128"/>
    <cellStyle name="Output 2 2 2 5 5 3" xfId="22129"/>
    <cellStyle name="Output 2 2 2 5 5 4" xfId="22130"/>
    <cellStyle name="Output 2 2 2 5 6" xfId="22131"/>
    <cellStyle name="Output 2 2 2 5 6 2" xfId="22132"/>
    <cellStyle name="Output 2 2 2 5 6 3" xfId="22133"/>
    <cellStyle name="Output 2 2 2 5 6 4" xfId="22134"/>
    <cellStyle name="Output 2 2 2 5 7" xfId="22135"/>
    <cellStyle name="Output 2 2 2 5 8" xfId="22136"/>
    <cellStyle name="Output 2 2 2 5 9" xfId="22137"/>
    <cellStyle name="Output 2 2 2 6" xfId="22138"/>
    <cellStyle name="Output 2 2 2 6 2" xfId="22139"/>
    <cellStyle name="Output 2 2 2 6 2 2" xfId="22140"/>
    <cellStyle name="Output 2 2 2 6 2 3" xfId="22141"/>
    <cellStyle name="Output 2 2 2 6 3" xfId="22142"/>
    <cellStyle name="Output 2 2 2 6 3 2" xfId="22143"/>
    <cellStyle name="Output 2 2 2 6 3 3" xfId="22144"/>
    <cellStyle name="Output 2 2 2 6 4" xfId="22145"/>
    <cellStyle name="Output 2 2 2 6 4 2" xfId="22146"/>
    <cellStyle name="Output 2 2 2 6 4 3" xfId="22147"/>
    <cellStyle name="Output 2 2 2 6 5" xfId="22148"/>
    <cellStyle name="Output 2 2 2 6 5 2" xfId="22149"/>
    <cellStyle name="Output 2 2 2 6 5 3" xfId="22150"/>
    <cellStyle name="Output 2 2 2 6 6" xfId="22151"/>
    <cellStyle name="Output 2 2 2 6 6 2" xfId="22152"/>
    <cellStyle name="Output 2 2 2 6 6 3" xfId="22153"/>
    <cellStyle name="Output 2 2 2 6 7" xfId="22154"/>
    <cellStyle name="Output 2 2 2 6 8" xfId="22155"/>
    <cellStyle name="Output 2 2 2 6 9" xfId="22156"/>
    <cellStyle name="Output 2 2 2 7" xfId="22157"/>
    <cellStyle name="Output 2 2 2 7 2" xfId="22158"/>
    <cellStyle name="Output 2 2 2 7 2 2" xfId="22159"/>
    <cellStyle name="Output 2 2 2 7 2 3" xfId="22160"/>
    <cellStyle name="Output 2 2 2 7 3" xfId="22161"/>
    <cellStyle name="Output 2 2 2 7 3 2" xfId="22162"/>
    <cellStyle name="Output 2 2 2 7 3 3" xfId="22163"/>
    <cellStyle name="Output 2 2 2 7 4" xfId="22164"/>
    <cellStyle name="Output 2 2 2 7 4 2" xfId="22165"/>
    <cellStyle name="Output 2 2 2 7 4 3" xfId="22166"/>
    <cellStyle name="Output 2 2 2 7 5" xfId="22167"/>
    <cellStyle name="Output 2 2 2 7 5 2" xfId="22168"/>
    <cellStyle name="Output 2 2 2 7 5 3" xfId="22169"/>
    <cellStyle name="Output 2 2 2 7 6" xfId="22170"/>
    <cellStyle name="Output 2 2 2 7 6 2" xfId="22171"/>
    <cellStyle name="Output 2 2 2 7 6 3" xfId="22172"/>
    <cellStyle name="Output 2 2 2 7 7" xfId="22173"/>
    <cellStyle name="Output 2 2 2 7 8" xfId="22174"/>
    <cellStyle name="Output 2 2 2 7 9" xfId="22175"/>
    <cellStyle name="Output 2 2 2 8" xfId="22176"/>
    <cellStyle name="Output 2 2 2 8 2" xfId="22177"/>
    <cellStyle name="Output 2 2 2 8 2 2" xfId="22178"/>
    <cellStyle name="Output 2 2 2 8 2 3" xfId="22179"/>
    <cellStyle name="Output 2 2 2 8 3" xfId="22180"/>
    <cellStyle name="Output 2 2 2 8 3 2" xfId="22181"/>
    <cellStyle name="Output 2 2 2 8 3 3" xfId="22182"/>
    <cellStyle name="Output 2 2 2 8 4" xfId="22183"/>
    <cellStyle name="Output 2 2 2 8 4 2" xfId="22184"/>
    <cellStyle name="Output 2 2 2 8 4 3" xfId="22185"/>
    <cellStyle name="Output 2 2 2 8 5" xfId="22186"/>
    <cellStyle name="Output 2 2 2 8 5 2" xfId="22187"/>
    <cellStyle name="Output 2 2 2 8 5 3" xfId="22188"/>
    <cellStyle name="Output 2 2 2 8 6" xfId="22189"/>
    <cellStyle name="Output 2 2 2 8 6 2" xfId="22190"/>
    <cellStyle name="Output 2 2 2 8 6 3" xfId="22191"/>
    <cellStyle name="Output 2 2 2 8 7" xfId="22192"/>
    <cellStyle name="Output 2 2 2 8 8" xfId="22193"/>
    <cellStyle name="Output 2 2 2 8 9" xfId="22194"/>
    <cellStyle name="Output 2 2 2 9" xfId="22195"/>
    <cellStyle name="Output 2 2 2 9 2" xfId="22196"/>
    <cellStyle name="Output 2 2 2 9 2 2" xfId="22197"/>
    <cellStyle name="Output 2 2 2 9 2 3" xfId="22198"/>
    <cellStyle name="Output 2 2 2 9 3" xfId="22199"/>
    <cellStyle name="Output 2 2 2 9 3 2" xfId="22200"/>
    <cellStyle name="Output 2 2 2 9 3 3" xfId="22201"/>
    <cellStyle name="Output 2 2 2 9 4" xfId="22202"/>
    <cellStyle name="Output 2 2 2 9 4 2" xfId="22203"/>
    <cellStyle name="Output 2 2 2 9 4 3" xfId="22204"/>
    <cellStyle name="Output 2 2 2 9 5" xfId="22205"/>
    <cellStyle name="Output 2 2 2 9 5 2" xfId="22206"/>
    <cellStyle name="Output 2 2 2 9 5 3" xfId="22207"/>
    <cellStyle name="Output 2 2 2 9 6" xfId="22208"/>
    <cellStyle name="Output 2 2 2 9 6 2" xfId="22209"/>
    <cellStyle name="Output 2 2 2 9 6 3" xfId="22210"/>
    <cellStyle name="Output 2 2 2 9 7" xfId="22211"/>
    <cellStyle name="Output 2 2 2 9 8" xfId="22212"/>
    <cellStyle name="Output 2 2 2 9 9" xfId="22213"/>
    <cellStyle name="Output 2 2 20" xfId="22214"/>
    <cellStyle name="Output 2 2 21" xfId="22215"/>
    <cellStyle name="Output 2 2 22" xfId="22216"/>
    <cellStyle name="Output 2 2 3" xfId="22217"/>
    <cellStyle name="Output 2 2 3 10" xfId="22218"/>
    <cellStyle name="Output 2 2 3 10 2" xfId="22219"/>
    <cellStyle name="Output 2 2 3 10 2 2" xfId="22220"/>
    <cellStyle name="Output 2 2 3 10 2 3" xfId="22221"/>
    <cellStyle name="Output 2 2 3 10 3" xfId="22222"/>
    <cellStyle name="Output 2 2 3 10 3 2" xfId="22223"/>
    <cellStyle name="Output 2 2 3 10 3 3" xfId="22224"/>
    <cellStyle name="Output 2 2 3 10 4" xfId="22225"/>
    <cellStyle name="Output 2 2 3 10 4 2" xfId="22226"/>
    <cellStyle name="Output 2 2 3 10 4 3" xfId="22227"/>
    <cellStyle name="Output 2 2 3 10 5" xfId="22228"/>
    <cellStyle name="Output 2 2 3 10 5 2" xfId="22229"/>
    <cellStyle name="Output 2 2 3 10 5 3" xfId="22230"/>
    <cellStyle name="Output 2 2 3 10 6" xfId="22231"/>
    <cellStyle name="Output 2 2 3 10 6 2" xfId="22232"/>
    <cellStyle name="Output 2 2 3 10 6 3" xfId="22233"/>
    <cellStyle name="Output 2 2 3 10 7" xfId="22234"/>
    <cellStyle name="Output 2 2 3 10 8" xfId="22235"/>
    <cellStyle name="Output 2 2 3 10 9" xfId="22236"/>
    <cellStyle name="Output 2 2 3 11" xfId="22237"/>
    <cellStyle name="Output 2 2 3 11 2" xfId="22238"/>
    <cellStyle name="Output 2 2 3 11 2 2" xfId="22239"/>
    <cellStyle name="Output 2 2 3 11 2 3" xfId="22240"/>
    <cellStyle name="Output 2 2 3 11 3" xfId="22241"/>
    <cellStyle name="Output 2 2 3 11 3 2" xfId="22242"/>
    <cellStyle name="Output 2 2 3 11 3 3" xfId="22243"/>
    <cellStyle name="Output 2 2 3 11 4" xfId="22244"/>
    <cellStyle name="Output 2 2 3 11 4 2" xfId="22245"/>
    <cellStyle name="Output 2 2 3 11 4 3" xfId="22246"/>
    <cellStyle name="Output 2 2 3 11 5" xfId="22247"/>
    <cellStyle name="Output 2 2 3 11 5 2" xfId="22248"/>
    <cellStyle name="Output 2 2 3 11 5 3" xfId="22249"/>
    <cellStyle name="Output 2 2 3 11 6" xfId="22250"/>
    <cellStyle name="Output 2 2 3 11 6 2" xfId="22251"/>
    <cellStyle name="Output 2 2 3 11 6 3" xfId="22252"/>
    <cellStyle name="Output 2 2 3 11 7" xfId="22253"/>
    <cellStyle name="Output 2 2 3 11 8" xfId="22254"/>
    <cellStyle name="Output 2 2 3 11 9" xfId="22255"/>
    <cellStyle name="Output 2 2 3 12" xfId="22256"/>
    <cellStyle name="Output 2 2 3 12 2" xfId="22257"/>
    <cellStyle name="Output 2 2 3 12 2 2" xfId="22258"/>
    <cellStyle name="Output 2 2 3 12 2 3" xfId="22259"/>
    <cellStyle name="Output 2 2 3 12 3" xfId="22260"/>
    <cellStyle name="Output 2 2 3 12 3 2" xfId="22261"/>
    <cellStyle name="Output 2 2 3 12 3 3" xfId="22262"/>
    <cellStyle name="Output 2 2 3 12 4" xfId="22263"/>
    <cellStyle name="Output 2 2 3 12 4 2" xfId="22264"/>
    <cellStyle name="Output 2 2 3 12 4 3" xfId="22265"/>
    <cellStyle name="Output 2 2 3 12 5" xfId="22266"/>
    <cellStyle name="Output 2 2 3 12 5 2" xfId="22267"/>
    <cellStyle name="Output 2 2 3 12 5 3" xfId="22268"/>
    <cellStyle name="Output 2 2 3 12 6" xfId="22269"/>
    <cellStyle name="Output 2 2 3 12 6 2" xfId="22270"/>
    <cellStyle name="Output 2 2 3 12 6 3" xfId="22271"/>
    <cellStyle name="Output 2 2 3 12 7" xfId="22272"/>
    <cellStyle name="Output 2 2 3 12 8" xfId="22273"/>
    <cellStyle name="Output 2 2 3 12 9" xfId="22274"/>
    <cellStyle name="Output 2 2 3 13" xfId="22275"/>
    <cellStyle name="Output 2 2 3 13 2" xfId="22276"/>
    <cellStyle name="Output 2 2 3 13 2 2" xfId="22277"/>
    <cellStyle name="Output 2 2 3 13 2 3" xfId="22278"/>
    <cellStyle name="Output 2 2 3 13 3" xfId="22279"/>
    <cellStyle name="Output 2 2 3 13 3 2" xfId="22280"/>
    <cellStyle name="Output 2 2 3 13 3 3" xfId="22281"/>
    <cellStyle name="Output 2 2 3 13 4" xfId="22282"/>
    <cellStyle name="Output 2 2 3 13 4 2" xfId="22283"/>
    <cellStyle name="Output 2 2 3 13 4 3" xfId="22284"/>
    <cellStyle name="Output 2 2 3 13 5" xfId="22285"/>
    <cellStyle name="Output 2 2 3 13 5 2" xfId="22286"/>
    <cellStyle name="Output 2 2 3 13 5 3" xfId="22287"/>
    <cellStyle name="Output 2 2 3 13 6" xfId="22288"/>
    <cellStyle name="Output 2 2 3 13 6 2" xfId="22289"/>
    <cellStyle name="Output 2 2 3 13 6 3" xfId="22290"/>
    <cellStyle name="Output 2 2 3 13 7" xfId="22291"/>
    <cellStyle name="Output 2 2 3 13 8" xfId="22292"/>
    <cellStyle name="Output 2 2 3 13 9" xfId="22293"/>
    <cellStyle name="Output 2 2 3 14" xfId="22294"/>
    <cellStyle name="Output 2 2 3 14 2" xfId="22295"/>
    <cellStyle name="Output 2 2 3 14 3" xfId="22296"/>
    <cellStyle name="Output 2 2 3 14 4" xfId="22297"/>
    <cellStyle name="Output 2 2 3 15" xfId="22298"/>
    <cellStyle name="Output 2 2 3 16" xfId="22299"/>
    <cellStyle name="Output 2 2 3 17" xfId="22300"/>
    <cellStyle name="Output 2 2 3 18" xfId="22301"/>
    <cellStyle name="Output 2 2 3 19" xfId="22302"/>
    <cellStyle name="Output 2 2 3 2" xfId="22303"/>
    <cellStyle name="Output 2 2 3 2 10" xfId="22304"/>
    <cellStyle name="Output 2 2 3 2 10 2" xfId="22305"/>
    <cellStyle name="Output 2 2 3 2 10 2 2" xfId="22306"/>
    <cellStyle name="Output 2 2 3 2 10 2 3" xfId="22307"/>
    <cellStyle name="Output 2 2 3 2 10 3" xfId="22308"/>
    <cellStyle name="Output 2 2 3 2 10 3 2" xfId="22309"/>
    <cellStyle name="Output 2 2 3 2 10 3 3" xfId="22310"/>
    <cellStyle name="Output 2 2 3 2 10 4" xfId="22311"/>
    <cellStyle name="Output 2 2 3 2 10 4 2" xfId="22312"/>
    <cellStyle name="Output 2 2 3 2 10 4 3" xfId="22313"/>
    <cellStyle name="Output 2 2 3 2 10 5" xfId="22314"/>
    <cellStyle name="Output 2 2 3 2 10 5 2" xfId="22315"/>
    <cellStyle name="Output 2 2 3 2 10 5 3" xfId="22316"/>
    <cellStyle name="Output 2 2 3 2 10 6" xfId="22317"/>
    <cellStyle name="Output 2 2 3 2 10 6 2" xfId="22318"/>
    <cellStyle name="Output 2 2 3 2 10 6 3" xfId="22319"/>
    <cellStyle name="Output 2 2 3 2 10 7" xfId="22320"/>
    <cellStyle name="Output 2 2 3 2 10 8" xfId="22321"/>
    <cellStyle name="Output 2 2 3 2 11" xfId="22322"/>
    <cellStyle name="Output 2 2 3 2 11 2" xfId="22323"/>
    <cellStyle name="Output 2 2 3 2 11 2 2" xfId="22324"/>
    <cellStyle name="Output 2 2 3 2 11 2 3" xfId="22325"/>
    <cellStyle name="Output 2 2 3 2 11 3" xfId="22326"/>
    <cellStyle name="Output 2 2 3 2 11 3 2" xfId="22327"/>
    <cellStyle name="Output 2 2 3 2 11 3 3" xfId="22328"/>
    <cellStyle name="Output 2 2 3 2 11 4" xfId="22329"/>
    <cellStyle name="Output 2 2 3 2 11 4 2" xfId="22330"/>
    <cellStyle name="Output 2 2 3 2 11 4 3" xfId="22331"/>
    <cellStyle name="Output 2 2 3 2 11 5" xfId="22332"/>
    <cellStyle name="Output 2 2 3 2 11 5 2" xfId="22333"/>
    <cellStyle name="Output 2 2 3 2 11 5 3" xfId="22334"/>
    <cellStyle name="Output 2 2 3 2 11 6" xfId="22335"/>
    <cellStyle name="Output 2 2 3 2 11 6 2" xfId="22336"/>
    <cellStyle name="Output 2 2 3 2 11 6 3" xfId="22337"/>
    <cellStyle name="Output 2 2 3 2 11 7" xfId="22338"/>
    <cellStyle name="Output 2 2 3 2 11 8" xfId="22339"/>
    <cellStyle name="Output 2 2 3 2 12" xfId="22340"/>
    <cellStyle name="Output 2 2 3 2 12 2" xfId="22341"/>
    <cellStyle name="Output 2 2 3 2 12 2 2" xfId="22342"/>
    <cellStyle name="Output 2 2 3 2 12 2 3" xfId="22343"/>
    <cellStyle name="Output 2 2 3 2 12 3" xfId="22344"/>
    <cellStyle name="Output 2 2 3 2 12 3 2" xfId="22345"/>
    <cellStyle name="Output 2 2 3 2 12 3 3" xfId="22346"/>
    <cellStyle name="Output 2 2 3 2 12 4" xfId="22347"/>
    <cellStyle name="Output 2 2 3 2 12 4 2" xfId="22348"/>
    <cellStyle name="Output 2 2 3 2 12 4 3" xfId="22349"/>
    <cellStyle name="Output 2 2 3 2 12 5" xfId="22350"/>
    <cellStyle name="Output 2 2 3 2 12 5 2" xfId="22351"/>
    <cellStyle name="Output 2 2 3 2 12 5 3" xfId="22352"/>
    <cellStyle name="Output 2 2 3 2 12 6" xfId="22353"/>
    <cellStyle name="Output 2 2 3 2 12 6 2" xfId="22354"/>
    <cellStyle name="Output 2 2 3 2 12 6 3" xfId="22355"/>
    <cellStyle name="Output 2 2 3 2 12 7" xfId="22356"/>
    <cellStyle name="Output 2 2 3 2 12 8" xfId="22357"/>
    <cellStyle name="Output 2 2 3 2 13" xfId="22358"/>
    <cellStyle name="Output 2 2 3 2 13 2" xfId="22359"/>
    <cellStyle name="Output 2 2 3 2 13 2 2" xfId="22360"/>
    <cellStyle name="Output 2 2 3 2 13 2 3" xfId="22361"/>
    <cellStyle name="Output 2 2 3 2 13 3" xfId="22362"/>
    <cellStyle name="Output 2 2 3 2 13 3 2" xfId="22363"/>
    <cellStyle name="Output 2 2 3 2 13 3 3" xfId="22364"/>
    <cellStyle name="Output 2 2 3 2 13 4" xfId="22365"/>
    <cellStyle name="Output 2 2 3 2 13 4 2" xfId="22366"/>
    <cellStyle name="Output 2 2 3 2 13 4 3" xfId="22367"/>
    <cellStyle name="Output 2 2 3 2 13 5" xfId="22368"/>
    <cellStyle name="Output 2 2 3 2 13 5 2" xfId="22369"/>
    <cellStyle name="Output 2 2 3 2 13 5 3" xfId="22370"/>
    <cellStyle name="Output 2 2 3 2 13 6" xfId="22371"/>
    <cellStyle name="Output 2 2 3 2 13 6 2" xfId="22372"/>
    <cellStyle name="Output 2 2 3 2 13 6 3" xfId="22373"/>
    <cellStyle name="Output 2 2 3 2 13 7" xfId="22374"/>
    <cellStyle name="Output 2 2 3 2 13 8" xfId="22375"/>
    <cellStyle name="Output 2 2 3 2 14" xfId="22376"/>
    <cellStyle name="Output 2 2 3 2 14 2" xfId="22377"/>
    <cellStyle name="Output 2 2 3 2 14 2 2" xfId="22378"/>
    <cellStyle name="Output 2 2 3 2 14 2 3" xfId="22379"/>
    <cellStyle name="Output 2 2 3 2 14 3" xfId="22380"/>
    <cellStyle name="Output 2 2 3 2 14 3 2" xfId="22381"/>
    <cellStyle name="Output 2 2 3 2 14 3 3" xfId="22382"/>
    <cellStyle name="Output 2 2 3 2 14 4" xfId="22383"/>
    <cellStyle name="Output 2 2 3 2 14 4 2" xfId="22384"/>
    <cellStyle name="Output 2 2 3 2 14 4 3" xfId="22385"/>
    <cellStyle name="Output 2 2 3 2 14 5" xfId="22386"/>
    <cellStyle name="Output 2 2 3 2 14 5 2" xfId="22387"/>
    <cellStyle name="Output 2 2 3 2 14 5 3" xfId="22388"/>
    <cellStyle name="Output 2 2 3 2 14 6" xfId="22389"/>
    <cellStyle name="Output 2 2 3 2 14 6 2" xfId="22390"/>
    <cellStyle name="Output 2 2 3 2 14 6 3" xfId="22391"/>
    <cellStyle name="Output 2 2 3 2 14 7" xfId="22392"/>
    <cellStyle name="Output 2 2 3 2 14 8" xfId="22393"/>
    <cellStyle name="Output 2 2 3 2 15" xfId="22394"/>
    <cellStyle name="Output 2 2 3 2 15 2" xfId="22395"/>
    <cellStyle name="Output 2 2 3 2 15 3" xfId="22396"/>
    <cellStyle name="Output 2 2 3 2 16" xfId="22397"/>
    <cellStyle name="Output 2 2 3 2 16 2" xfId="22398"/>
    <cellStyle name="Output 2 2 3 2 16 3" xfId="22399"/>
    <cellStyle name="Output 2 2 3 2 17" xfId="22400"/>
    <cellStyle name="Output 2 2 3 2 18" xfId="22401"/>
    <cellStyle name="Output 2 2 3 2 2" xfId="22402"/>
    <cellStyle name="Output 2 2 3 2 2 2" xfId="22403"/>
    <cellStyle name="Output 2 2 3 2 2 2 2" xfId="22404"/>
    <cellStyle name="Output 2 2 3 2 2 2 3" xfId="22405"/>
    <cellStyle name="Output 2 2 3 2 2 3" xfId="22406"/>
    <cellStyle name="Output 2 2 3 2 2 3 2" xfId="22407"/>
    <cellStyle name="Output 2 2 3 2 2 3 3" xfId="22408"/>
    <cellStyle name="Output 2 2 3 2 2 4" xfId="22409"/>
    <cellStyle name="Output 2 2 3 2 2 4 2" xfId="22410"/>
    <cellStyle name="Output 2 2 3 2 2 4 3" xfId="22411"/>
    <cellStyle name="Output 2 2 3 2 2 5" xfId="22412"/>
    <cellStyle name="Output 2 2 3 2 2 5 2" xfId="22413"/>
    <cellStyle name="Output 2 2 3 2 2 5 3" xfId="22414"/>
    <cellStyle name="Output 2 2 3 2 2 6" xfId="22415"/>
    <cellStyle name="Output 2 2 3 2 2 6 2" xfId="22416"/>
    <cellStyle name="Output 2 2 3 2 2 6 3" xfId="22417"/>
    <cellStyle name="Output 2 2 3 2 2 7" xfId="22418"/>
    <cellStyle name="Output 2 2 3 2 2 8" xfId="22419"/>
    <cellStyle name="Output 2 2 3 2 2 9" xfId="22420"/>
    <cellStyle name="Output 2 2 3 2 3" xfId="22421"/>
    <cellStyle name="Output 2 2 3 2 3 2" xfId="22422"/>
    <cellStyle name="Output 2 2 3 2 3 2 2" xfId="22423"/>
    <cellStyle name="Output 2 2 3 2 3 2 3" xfId="22424"/>
    <cellStyle name="Output 2 2 3 2 3 3" xfId="22425"/>
    <cellStyle name="Output 2 2 3 2 3 3 2" xfId="22426"/>
    <cellStyle name="Output 2 2 3 2 3 3 3" xfId="22427"/>
    <cellStyle name="Output 2 2 3 2 3 4" xfId="22428"/>
    <cellStyle name="Output 2 2 3 2 3 4 2" xfId="22429"/>
    <cellStyle name="Output 2 2 3 2 3 4 3" xfId="22430"/>
    <cellStyle name="Output 2 2 3 2 3 5" xfId="22431"/>
    <cellStyle name="Output 2 2 3 2 3 5 2" xfId="22432"/>
    <cellStyle name="Output 2 2 3 2 3 5 3" xfId="22433"/>
    <cellStyle name="Output 2 2 3 2 3 6" xfId="22434"/>
    <cellStyle name="Output 2 2 3 2 3 6 2" xfId="22435"/>
    <cellStyle name="Output 2 2 3 2 3 6 3" xfId="22436"/>
    <cellStyle name="Output 2 2 3 2 3 7" xfId="22437"/>
    <cellStyle name="Output 2 2 3 2 3 8" xfId="22438"/>
    <cellStyle name="Output 2 2 3 2 3 9" xfId="22439"/>
    <cellStyle name="Output 2 2 3 2 4" xfId="22440"/>
    <cellStyle name="Output 2 2 3 2 4 2" xfId="22441"/>
    <cellStyle name="Output 2 2 3 2 4 2 2" xfId="22442"/>
    <cellStyle name="Output 2 2 3 2 4 2 3" xfId="22443"/>
    <cellStyle name="Output 2 2 3 2 4 3" xfId="22444"/>
    <cellStyle name="Output 2 2 3 2 4 3 2" xfId="22445"/>
    <cellStyle name="Output 2 2 3 2 4 3 3" xfId="22446"/>
    <cellStyle name="Output 2 2 3 2 4 4" xfId="22447"/>
    <cellStyle name="Output 2 2 3 2 4 4 2" xfId="22448"/>
    <cellStyle name="Output 2 2 3 2 4 4 3" xfId="22449"/>
    <cellStyle name="Output 2 2 3 2 4 5" xfId="22450"/>
    <cellStyle name="Output 2 2 3 2 4 5 2" xfId="22451"/>
    <cellStyle name="Output 2 2 3 2 4 5 3" xfId="22452"/>
    <cellStyle name="Output 2 2 3 2 4 6" xfId="22453"/>
    <cellStyle name="Output 2 2 3 2 4 6 2" xfId="22454"/>
    <cellStyle name="Output 2 2 3 2 4 6 3" xfId="22455"/>
    <cellStyle name="Output 2 2 3 2 4 7" xfId="22456"/>
    <cellStyle name="Output 2 2 3 2 4 8" xfId="22457"/>
    <cellStyle name="Output 2 2 3 2 4 9" xfId="22458"/>
    <cellStyle name="Output 2 2 3 2 5" xfId="22459"/>
    <cellStyle name="Output 2 2 3 2 5 2" xfId="22460"/>
    <cellStyle name="Output 2 2 3 2 5 2 2" xfId="22461"/>
    <cellStyle name="Output 2 2 3 2 5 2 3" xfId="22462"/>
    <cellStyle name="Output 2 2 3 2 5 3" xfId="22463"/>
    <cellStyle name="Output 2 2 3 2 5 3 2" xfId="22464"/>
    <cellStyle name="Output 2 2 3 2 5 3 3" xfId="22465"/>
    <cellStyle name="Output 2 2 3 2 5 4" xfId="22466"/>
    <cellStyle name="Output 2 2 3 2 5 4 2" xfId="22467"/>
    <cellStyle name="Output 2 2 3 2 5 4 3" xfId="22468"/>
    <cellStyle name="Output 2 2 3 2 5 5" xfId="22469"/>
    <cellStyle name="Output 2 2 3 2 5 5 2" xfId="22470"/>
    <cellStyle name="Output 2 2 3 2 5 5 3" xfId="22471"/>
    <cellStyle name="Output 2 2 3 2 5 6" xfId="22472"/>
    <cellStyle name="Output 2 2 3 2 5 6 2" xfId="22473"/>
    <cellStyle name="Output 2 2 3 2 5 6 3" xfId="22474"/>
    <cellStyle name="Output 2 2 3 2 5 7" xfId="22475"/>
    <cellStyle name="Output 2 2 3 2 5 8" xfId="22476"/>
    <cellStyle name="Output 2 2 3 2 5 9" xfId="22477"/>
    <cellStyle name="Output 2 2 3 2 6" xfId="22478"/>
    <cellStyle name="Output 2 2 3 2 6 2" xfId="22479"/>
    <cellStyle name="Output 2 2 3 2 6 2 2" xfId="22480"/>
    <cellStyle name="Output 2 2 3 2 6 2 3" xfId="22481"/>
    <cellStyle name="Output 2 2 3 2 6 3" xfId="22482"/>
    <cellStyle name="Output 2 2 3 2 6 3 2" xfId="22483"/>
    <cellStyle name="Output 2 2 3 2 6 3 3" xfId="22484"/>
    <cellStyle name="Output 2 2 3 2 6 4" xfId="22485"/>
    <cellStyle name="Output 2 2 3 2 6 4 2" xfId="22486"/>
    <cellStyle name="Output 2 2 3 2 6 4 3" xfId="22487"/>
    <cellStyle name="Output 2 2 3 2 6 5" xfId="22488"/>
    <cellStyle name="Output 2 2 3 2 6 5 2" xfId="22489"/>
    <cellStyle name="Output 2 2 3 2 6 5 3" xfId="22490"/>
    <cellStyle name="Output 2 2 3 2 6 6" xfId="22491"/>
    <cellStyle name="Output 2 2 3 2 6 6 2" xfId="22492"/>
    <cellStyle name="Output 2 2 3 2 6 6 3" xfId="22493"/>
    <cellStyle name="Output 2 2 3 2 6 7" xfId="22494"/>
    <cellStyle name="Output 2 2 3 2 6 8" xfId="22495"/>
    <cellStyle name="Output 2 2 3 2 6 9" xfId="22496"/>
    <cellStyle name="Output 2 2 3 2 7" xfId="22497"/>
    <cellStyle name="Output 2 2 3 2 7 2" xfId="22498"/>
    <cellStyle name="Output 2 2 3 2 7 2 2" xfId="22499"/>
    <cellStyle name="Output 2 2 3 2 7 2 3" xfId="22500"/>
    <cellStyle name="Output 2 2 3 2 7 3" xfId="22501"/>
    <cellStyle name="Output 2 2 3 2 7 3 2" xfId="22502"/>
    <cellStyle name="Output 2 2 3 2 7 3 3" xfId="22503"/>
    <cellStyle name="Output 2 2 3 2 7 4" xfId="22504"/>
    <cellStyle name="Output 2 2 3 2 7 4 2" xfId="22505"/>
    <cellStyle name="Output 2 2 3 2 7 4 3" xfId="22506"/>
    <cellStyle name="Output 2 2 3 2 7 5" xfId="22507"/>
    <cellStyle name="Output 2 2 3 2 7 5 2" xfId="22508"/>
    <cellStyle name="Output 2 2 3 2 7 5 3" xfId="22509"/>
    <cellStyle name="Output 2 2 3 2 7 6" xfId="22510"/>
    <cellStyle name="Output 2 2 3 2 7 6 2" xfId="22511"/>
    <cellStyle name="Output 2 2 3 2 7 6 3" xfId="22512"/>
    <cellStyle name="Output 2 2 3 2 7 7" xfId="22513"/>
    <cellStyle name="Output 2 2 3 2 7 8" xfId="22514"/>
    <cellStyle name="Output 2 2 3 2 7 9" xfId="22515"/>
    <cellStyle name="Output 2 2 3 2 8" xfId="22516"/>
    <cellStyle name="Output 2 2 3 2 8 2" xfId="22517"/>
    <cellStyle name="Output 2 2 3 2 8 2 2" xfId="22518"/>
    <cellStyle name="Output 2 2 3 2 8 2 3" xfId="22519"/>
    <cellStyle name="Output 2 2 3 2 8 3" xfId="22520"/>
    <cellStyle name="Output 2 2 3 2 8 3 2" xfId="22521"/>
    <cellStyle name="Output 2 2 3 2 8 3 3" xfId="22522"/>
    <cellStyle name="Output 2 2 3 2 8 4" xfId="22523"/>
    <cellStyle name="Output 2 2 3 2 8 4 2" xfId="22524"/>
    <cellStyle name="Output 2 2 3 2 8 4 3" xfId="22525"/>
    <cellStyle name="Output 2 2 3 2 8 5" xfId="22526"/>
    <cellStyle name="Output 2 2 3 2 8 5 2" xfId="22527"/>
    <cellStyle name="Output 2 2 3 2 8 5 3" xfId="22528"/>
    <cellStyle name="Output 2 2 3 2 8 6" xfId="22529"/>
    <cellStyle name="Output 2 2 3 2 8 6 2" xfId="22530"/>
    <cellStyle name="Output 2 2 3 2 8 6 3" xfId="22531"/>
    <cellStyle name="Output 2 2 3 2 8 7" xfId="22532"/>
    <cellStyle name="Output 2 2 3 2 8 8" xfId="22533"/>
    <cellStyle name="Output 2 2 3 2 8 9" xfId="22534"/>
    <cellStyle name="Output 2 2 3 2 9" xfId="22535"/>
    <cellStyle name="Output 2 2 3 2 9 2" xfId="22536"/>
    <cellStyle name="Output 2 2 3 2 9 2 2" xfId="22537"/>
    <cellStyle name="Output 2 2 3 2 9 2 3" xfId="22538"/>
    <cellStyle name="Output 2 2 3 2 9 3" xfId="22539"/>
    <cellStyle name="Output 2 2 3 2 9 3 2" xfId="22540"/>
    <cellStyle name="Output 2 2 3 2 9 3 3" xfId="22541"/>
    <cellStyle name="Output 2 2 3 2 9 4" xfId="22542"/>
    <cellStyle name="Output 2 2 3 2 9 4 2" xfId="22543"/>
    <cellStyle name="Output 2 2 3 2 9 4 3" xfId="22544"/>
    <cellStyle name="Output 2 2 3 2 9 5" xfId="22545"/>
    <cellStyle name="Output 2 2 3 2 9 5 2" xfId="22546"/>
    <cellStyle name="Output 2 2 3 2 9 5 3" xfId="22547"/>
    <cellStyle name="Output 2 2 3 2 9 6" xfId="22548"/>
    <cellStyle name="Output 2 2 3 2 9 6 2" xfId="22549"/>
    <cellStyle name="Output 2 2 3 2 9 6 3" xfId="22550"/>
    <cellStyle name="Output 2 2 3 2 9 7" xfId="22551"/>
    <cellStyle name="Output 2 2 3 2 9 8" xfId="22552"/>
    <cellStyle name="Output 2 2 3 20" xfId="22553"/>
    <cellStyle name="Output 2 2 3 21" xfId="22554"/>
    <cellStyle name="Output 2 2 3 3" xfId="22555"/>
    <cellStyle name="Output 2 2 3 3 10" xfId="22556"/>
    <cellStyle name="Output 2 2 3 3 10 2" xfId="22557"/>
    <cellStyle name="Output 2 2 3 3 10 2 2" xfId="22558"/>
    <cellStyle name="Output 2 2 3 3 10 2 3" xfId="22559"/>
    <cellStyle name="Output 2 2 3 3 10 3" xfId="22560"/>
    <cellStyle name="Output 2 2 3 3 10 3 2" xfId="22561"/>
    <cellStyle name="Output 2 2 3 3 10 3 3" xfId="22562"/>
    <cellStyle name="Output 2 2 3 3 10 4" xfId="22563"/>
    <cellStyle name="Output 2 2 3 3 10 4 2" xfId="22564"/>
    <cellStyle name="Output 2 2 3 3 10 4 3" xfId="22565"/>
    <cellStyle name="Output 2 2 3 3 10 5" xfId="22566"/>
    <cellStyle name="Output 2 2 3 3 10 5 2" xfId="22567"/>
    <cellStyle name="Output 2 2 3 3 10 5 3" xfId="22568"/>
    <cellStyle name="Output 2 2 3 3 10 6" xfId="22569"/>
    <cellStyle name="Output 2 2 3 3 10 6 2" xfId="22570"/>
    <cellStyle name="Output 2 2 3 3 10 6 3" xfId="22571"/>
    <cellStyle name="Output 2 2 3 3 10 7" xfId="22572"/>
    <cellStyle name="Output 2 2 3 3 10 8" xfId="22573"/>
    <cellStyle name="Output 2 2 3 3 11" xfId="22574"/>
    <cellStyle name="Output 2 2 3 3 11 2" xfId="22575"/>
    <cellStyle name="Output 2 2 3 3 11 2 2" xfId="22576"/>
    <cellStyle name="Output 2 2 3 3 11 2 3" xfId="22577"/>
    <cellStyle name="Output 2 2 3 3 11 3" xfId="22578"/>
    <cellStyle name="Output 2 2 3 3 11 3 2" xfId="22579"/>
    <cellStyle name="Output 2 2 3 3 11 3 3" xfId="22580"/>
    <cellStyle name="Output 2 2 3 3 11 4" xfId="22581"/>
    <cellStyle name="Output 2 2 3 3 11 4 2" xfId="22582"/>
    <cellStyle name="Output 2 2 3 3 11 4 3" xfId="22583"/>
    <cellStyle name="Output 2 2 3 3 11 5" xfId="22584"/>
    <cellStyle name="Output 2 2 3 3 11 5 2" xfId="22585"/>
    <cellStyle name="Output 2 2 3 3 11 5 3" xfId="22586"/>
    <cellStyle name="Output 2 2 3 3 11 6" xfId="22587"/>
    <cellStyle name="Output 2 2 3 3 11 6 2" xfId="22588"/>
    <cellStyle name="Output 2 2 3 3 11 6 3" xfId="22589"/>
    <cellStyle name="Output 2 2 3 3 11 7" xfId="22590"/>
    <cellStyle name="Output 2 2 3 3 11 8" xfId="22591"/>
    <cellStyle name="Output 2 2 3 3 12" xfId="22592"/>
    <cellStyle name="Output 2 2 3 3 12 2" xfId="22593"/>
    <cellStyle name="Output 2 2 3 3 12 2 2" xfId="22594"/>
    <cellStyle name="Output 2 2 3 3 12 2 3" xfId="22595"/>
    <cellStyle name="Output 2 2 3 3 12 3" xfId="22596"/>
    <cellStyle name="Output 2 2 3 3 12 3 2" xfId="22597"/>
    <cellStyle name="Output 2 2 3 3 12 3 3" xfId="22598"/>
    <cellStyle name="Output 2 2 3 3 12 4" xfId="22599"/>
    <cellStyle name="Output 2 2 3 3 12 4 2" xfId="22600"/>
    <cellStyle name="Output 2 2 3 3 12 4 3" xfId="22601"/>
    <cellStyle name="Output 2 2 3 3 12 5" xfId="22602"/>
    <cellStyle name="Output 2 2 3 3 12 5 2" xfId="22603"/>
    <cellStyle name="Output 2 2 3 3 12 5 3" xfId="22604"/>
    <cellStyle name="Output 2 2 3 3 12 6" xfId="22605"/>
    <cellStyle name="Output 2 2 3 3 12 6 2" xfId="22606"/>
    <cellStyle name="Output 2 2 3 3 12 6 3" xfId="22607"/>
    <cellStyle name="Output 2 2 3 3 12 7" xfId="22608"/>
    <cellStyle name="Output 2 2 3 3 12 8" xfId="22609"/>
    <cellStyle name="Output 2 2 3 3 13" xfId="22610"/>
    <cellStyle name="Output 2 2 3 3 13 2" xfId="22611"/>
    <cellStyle name="Output 2 2 3 3 13 2 2" xfId="22612"/>
    <cellStyle name="Output 2 2 3 3 13 2 3" xfId="22613"/>
    <cellStyle name="Output 2 2 3 3 13 3" xfId="22614"/>
    <cellStyle name="Output 2 2 3 3 13 3 2" xfId="22615"/>
    <cellStyle name="Output 2 2 3 3 13 3 3" xfId="22616"/>
    <cellStyle name="Output 2 2 3 3 13 4" xfId="22617"/>
    <cellStyle name="Output 2 2 3 3 13 4 2" xfId="22618"/>
    <cellStyle name="Output 2 2 3 3 13 4 3" xfId="22619"/>
    <cellStyle name="Output 2 2 3 3 13 5" xfId="22620"/>
    <cellStyle name="Output 2 2 3 3 13 5 2" xfId="22621"/>
    <cellStyle name="Output 2 2 3 3 13 5 3" xfId="22622"/>
    <cellStyle name="Output 2 2 3 3 13 6" xfId="22623"/>
    <cellStyle name="Output 2 2 3 3 13 6 2" xfId="22624"/>
    <cellStyle name="Output 2 2 3 3 13 6 3" xfId="22625"/>
    <cellStyle name="Output 2 2 3 3 13 7" xfId="22626"/>
    <cellStyle name="Output 2 2 3 3 13 8" xfId="22627"/>
    <cellStyle name="Output 2 2 3 3 14" xfId="22628"/>
    <cellStyle name="Output 2 2 3 3 14 2" xfId="22629"/>
    <cellStyle name="Output 2 2 3 3 14 2 2" xfId="22630"/>
    <cellStyle name="Output 2 2 3 3 14 2 3" xfId="22631"/>
    <cellStyle name="Output 2 2 3 3 14 3" xfId="22632"/>
    <cellStyle name="Output 2 2 3 3 14 3 2" xfId="22633"/>
    <cellStyle name="Output 2 2 3 3 14 3 3" xfId="22634"/>
    <cellStyle name="Output 2 2 3 3 14 4" xfId="22635"/>
    <cellStyle name="Output 2 2 3 3 14 4 2" xfId="22636"/>
    <cellStyle name="Output 2 2 3 3 14 4 3" xfId="22637"/>
    <cellStyle name="Output 2 2 3 3 14 5" xfId="22638"/>
    <cellStyle name="Output 2 2 3 3 14 5 2" xfId="22639"/>
    <cellStyle name="Output 2 2 3 3 14 5 3" xfId="22640"/>
    <cellStyle name="Output 2 2 3 3 14 6" xfId="22641"/>
    <cellStyle name="Output 2 2 3 3 14 6 2" xfId="22642"/>
    <cellStyle name="Output 2 2 3 3 14 6 3" xfId="22643"/>
    <cellStyle name="Output 2 2 3 3 14 7" xfId="22644"/>
    <cellStyle name="Output 2 2 3 3 14 8" xfId="22645"/>
    <cellStyle name="Output 2 2 3 3 15" xfId="22646"/>
    <cellStyle name="Output 2 2 3 3 15 2" xfId="22647"/>
    <cellStyle name="Output 2 2 3 3 15 3" xfId="22648"/>
    <cellStyle name="Output 2 2 3 3 16" xfId="22649"/>
    <cellStyle name="Output 2 2 3 3 16 2" xfId="22650"/>
    <cellStyle name="Output 2 2 3 3 16 3" xfId="22651"/>
    <cellStyle name="Output 2 2 3 3 17" xfId="22652"/>
    <cellStyle name="Output 2 2 3 3 18" xfId="22653"/>
    <cellStyle name="Output 2 2 3 3 2" xfId="22654"/>
    <cellStyle name="Output 2 2 3 3 2 2" xfId="22655"/>
    <cellStyle name="Output 2 2 3 3 2 2 2" xfId="22656"/>
    <cellStyle name="Output 2 2 3 3 2 2 3" xfId="22657"/>
    <cellStyle name="Output 2 2 3 3 2 3" xfId="22658"/>
    <cellStyle name="Output 2 2 3 3 2 3 2" xfId="22659"/>
    <cellStyle name="Output 2 2 3 3 2 3 3" xfId="22660"/>
    <cellStyle name="Output 2 2 3 3 2 4" xfId="22661"/>
    <cellStyle name="Output 2 2 3 3 2 4 2" xfId="22662"/>
    <cellStyle name="Output 2 2 3 3 2 4 3" xfId="22663"/>
    <cellStyle name="Output 2 2 3 3 2 5" xfId="22664"/>
    <cellStyle name="Output 2 2 3 3 2 5 2" xfId="22665"/>
    <cellStyle name="Output 2 2 3 3 2 5 3" xfId="22666"/>
    <cellStyle name="Output 2 2 3 3 2 6" xfId="22667"/>
    <cellStyle name="Output 2 2 3 3 2 6 2" xfId="22668"/>
    <cellStyle name="Output 2 2 3 3 2 6 3" xfId="22669"/>
    <cellStyle name="Output 2 2 3 3 2 7" xfId="22670"/>
    <cellStyle name="Output 2 2 3 3 2 8" xfId="22671"/>
    <cellStyle name="Output 2 2 3 3 2 9" xfId="22672"/>
    <cellStyle name="Output 2 2 3 3 3" xfId="22673"/>
    <cellStyle name="Output 2 2 3 3 3 2" xfId="22674"/>
    <cellStyle name="Output 2 2 3 3 3 2 2" xfId="22675"/>
    <cellStyle name="Output 2 2 3 3 3 2 3" xfId="22676"/>
    <cellStyle name="Output 2 2 3 3 3 3" xfId="22677"/>
    <cellStyle name="Output 2 2 3 3 3 3 2" xfId="22678"/>
    <cellStyle name="Output 2 2 3 3 3 3 3" xfId="22679"/>
    <cellStyle name="Output 2 2 3 3 3 4" xfId="22680"/>
    <cellStyle name="Output 2 2 3 3 3 4 2" xfId="22681"/>
    <cellStyle name="Output 2 2 3 3 3 4 3" xfId="22682"/>
    <cellStyle name="Output 2 2 3 3 3 5" xfId="22683"/>
    <cellStyle name="Output 2 2 3 3 3 5 2" xfId="22684"/>
    <cellStyle name="Output 2 2 3 3 3 5 3" xfId="22685"/>
    <cellStyle name="Output 2 2 3 3 3 6" xfId="22686"/>
    <cellStyle name="Output 2 2 3 3 3 6 2" xfId="22687"/>
    <cellStyle name="Output 2 2 3 3 3 6 3" xfId="22688"/>
    <cellStyle name="Output 2 2 3 3 3 7" xfId="22689"/>
    <cellStyle name="Output 2 2 3 3 3 8" xfId="22690"/>
    <cellStyle name="Output 2 2 3 3 3 9" xfId="22691"/>
    <cellStyle name="Output 2 2 3 3 4" xfId="22692"/>
    <cellStyle name="Output 2 2 3 3 4 2" xfId="22693"/>
    <cellStyle name="Output 2 2 3 3 4 2 2" xfId="22694"/>
    <cellStyle name="Output 2 2 3 3 4 2 3" xfId="22695"/>
    <cellStyle name="Output 2 2 3 3 4 3" xfId="22696"/>
    <cellStyle name="Output 2 2 3 3 4 3 2" xfId="22697"/>
    <cellStyle name="Output 2 2 3 3 4 3 3" xfId="22698"/>
    <cellStyle name="Output 2 2 3 3 4 4" xfId="22699"/>
    <cellStyle name="Output 2 2 3 3 4 4 2" xfId="22700"/>
    <cellStyle name="Output 2 2 3 3 4 4 3" xfId="22701"/>
    <cellStyle name="Output 2 2 3 3 4 5" xfId="22702"/>
    <cellStyle name="Output 2 2 3 3 4 5 2" xfId="22703"/>
    <cellStyle name="Output 2 2 3 3 4 5 3" xfId="22704"/>
    <cellStyle name="Output 2 2 3 3 4 6" xfId="22705"/>
    <cellStyle name="Output 2 2 3 3 4 6 2" xfId="22706"/>
    <cellStyle name="Output 2 2 3 3 4 6 3" xfId="22707"/>
    <cellStyle name="Output 2 2 3 3 4 7" xfId="22708"/>
    <cellStyle name="Output 2 2 3 3 4 8" xfId="22709"/>
    <cellStyle name="Output 2 2 3 3 4 9" xfId="22710"/>
    <cellStyle name="Output 2 2 3 3 5" xfId="22711"/>
    <cellStyle name="Output 2 2 3 3 5 2" xfId="22712"/>
    <cellStyle name="Output 2 2 3 3 5 2 2" xfId="22713"/>
    <cellStyle name="Output 2 2 3 3 5 2 3" xfId="22714"/>
    <cellStyle name="Output 2 2 3 3 5 3" xfId="22715"/>
    <cellStyle name="Output 2 2 3 3 5 3 2" xfId="22716"/>
    <cellStyle name="Output 2 2 3 3 5 3 3" xfId="22717"/>
    <cellStyle name="Output 2 2 3 3 5 4" xfId="22718"/>
    <cellStyle name="Output 2 2 3 3 5 4 2" xfId="22719"/>
    <cellStyle name="Output 2 2 3 3 5 4 3" xfId="22720"/>
    <cellStyle name="Output 2 2 3 3 5 5" xfId="22721"/>
    <cellStyle name="Output 2 2 3 3 5 5 2" xfId="22722"/>
    <cellStyle name="Output 2 2 3 3 5 5 3" xfId="22723"/>
    <cellStyle name="Output 2 2 3 3 5 6" xfId="22724"/>
    <cellStyle name="Output 2 2 3 3 5 6 2" xfId="22725"/>
    <cellStyle name="Output 2 2 3 3 5 6 3" xfId="22726"/>
    <cellStyle name="Output 2 2 3 3 5 7" xfId="22727"/>
    <cellStyle name="Output 2 2 3 3 5 8" xfId="22728"/>
    <cellStyle name="Output 2 2 3 3 5 9" xfId="22729"/>
    <cellStyle name="Output 2 2 3 3 6" xfId="22730"/>
    <cellStyle name="Output 2 2 3 3 6 2" xfId="22731"/>
    <cellStyle name="Output 2 2 3 3 6 2 2" xfId="22732"/>
    <cellStyle name="Output 2 2 3 3 6 2 3" xfId="22733"/>
    <cellStyle name="Output 2 2 3 3 6 3" xfId="22734"/>
    <cellStyle name="Output 2 2 3 3 6 3 2" xfId="22735"/>
    <cellStyle name="Output 2 2 3 3 6 3 3" xfId="22736"/>
    <cellStyle name="Output 2 2 3 3 6 4" xfId="22737"/>
    <cellStyle name="Output 2 2 3 3 6 4 2" xfId="22738"/>
    <cellStyle name="Output 2 2 3 3 6 4 3" xfId="22739"/>
    <cellStyle name="Output 2 2 3 3 6 5" xfId="22740"/>
    <cellStyle name="Output 2 2 3 3 6 5 2" xfId="22741"/>
    <cellStyle name="Output 2 2 3 3 6 5 3" xfId="22742"/>
    <cellStyle name="Output 2 2 3 3 6 6" xfId="22743"/>
    <cellStyle name="Output 2 2 3 3 6 6 2" xfId="22744"/>
    <cellStyle name="Output 2 2 3 3 6 6 3" xfId="22745"/>
    <cellStyle name="Output 2 2 3 3 6 7" xfId="22746"/>
    <cellStyle name="Output 2 2 3 3 6 8" xfId="22747"/>
    <cellStyle name="Output 2 2 3 3 6 9" xfId="22748"/>
    <cellStyle name="Output 2 2 3 3 7" xfId="22749"/>
    <cellStyle name="Output 2 2 3 3 7 2" xfId="22750"/>
    <cellStyle name="Output 2 2 3 3 7 2 2" xfId="22751"/>
    <cellStyle name="Output 2 2 3 3 7 2 3" xfId="22752"/>
    <cellStyle name="Output 2 2 3 3 7 3" xfId="22753"/>
    <cellStyle name="Output 2 2 3 3 7 3 2" xfId="22754"/>
    <cellStyle name="Output 2 2 3 3 7 3 3" xfId="22755"/>
    <cellStyle name="Output 2 2 3 3 7 4" xfId="22756"/>
    <cellStyle name="Output 2 2 3 3 7 4 2" xfId="22757"/>
    <cellStyle name="Output 2 2 3 3 7 4 3" xfId="22758"/>
    <cellStyle name="Output 2 2 3 3 7 5" xfId="22759"/>
    <cellStyle name="Output 2 2 3 3 7 5 2" xfId="22760"/>
    <cellStyle name="Output 2 2 3 3 7 5 3" xfId="22761"/>
    <cellStyle name="Output 2 2 3 3 7 6" xfId="22762"/>
    <cellStyle name="Output 2 2 3 3 7 6 2" xfId="22763"/>
    <cellStyle name="Output 2 2 3 3 7 6 3" xfId="22764"/>
    <cellStyle name="Output 2 2 3 3 7 7" xfId="22765"/>
    <cellStyle name="Output 2 2 3 3 7 8" xfId="22766"/>
    <cellStyle name="Output 2 2 3 3 7 9" xfId="22767"/>
    <cellStyle name="Output 2 2 3 3 8" xfId="22768"/>
    <cellStyle name="Output 2 2 3 3 8 2" xfId="22769"/>
    <cellStyle name="Output 2 2 3 3 8 2 2" xfId="22770"/>
    <cellStyle name="Output 2 2 3 3 8 2 3" xfId="22771"/>
    <cellStyle name="Output 2 2 3 3 8 3" xfId="22772"/>
    <cellStyle name="Output 2 2 3 3 8 3 2" xfId="22773"/>
    <cellStyle name="Output 2 2 3 3 8 3 3" xfId="22774"/>
    <cellStyle name="Output 2 2 3 3 8 4" xfId="22775"/>
    <cellStyle name="Output 2 2 3 3 8 4 2" xfId="22776"/>
    <cellStyle name="Output 2 2 3 3 8 4 3" xfId="22777"/>
    <cellStyle name="Output 2 2 3 3 8 5" xfId="22778"/>
    <cellStyle name="Output 2 2 3 3 8 5 2" xfId="22779"/>
    <cellStyle name="Output 2 2 3 3 8 5 3" xfId="22780"/>
    <cellStyle name="Output 2 2 3 3 8 6" xfId="22781"/>
    <cellStyle name="Output 2 2 3 3 8 6 2" xfId="22782"/>
    <cellStyle name="Output 2 2 3 3 8 6 3" xfId="22783"/>
    <cellStyle name="Output 2 2 3 3 8 7" xfId="22784"/>
    <cellStyle name="Output 2 2 3 3 8 8" xfId="22785"/>
    <cellStyle name="Output 2 2 3 3 8 9" xfId="22786"/>
    <cellStyle name="Output 2 2 3 3 9" xfId="22787"/>
    <cellStyle name="Output 2 2 3 3 9 2" xfId="22788"/>
    <cellStyle name="Output 2 2 3 3 9 2 2" xfId="22789"/>
    <cellStyle name="Output 2 2 3 3 9 2 3" xfId="22790"/>
    <cellStyle name="Output 2 2 3 3 9 3" xfId="22791"/>
    <cellStyle name="Output 2 2 3 3 9 3 2" xfId="22792"/>
    <cellStyle name="Output 2 2 3 3 9 3 3" xfId="22793"/>
    <cellStyle name="Output 2 2 3 3 9 4" xfId="22794"/>
    <cellStyle name="Output 2 2 3 3 9 4 2" xfId="22795"/>
    <cellStyle name="Output 2 2 3 3 9 4 3" xfId="22796"/>
    <cellStyle name="Output 2 2 3 3 9 5" xfId="22797"/>
    <cellStyle name="Output 2 2 3 3 9 5 2" xfId="22798"/>
    <cellStyle name="Output 2 2 3 3 9 5 3" xfId="22799"/>
    <cellStyle name="Output 2 2 3 3 9 6" xfId="22800"/>
    <cellStyle name="Output 2 2 3 3 9 6 2" xfId="22801"/>
    <cellStyle name="Output 2 2 3 3 9 6 3" xfId="22802"/>
    <cellStyle name="Output 2 2 3 3 9 7" xfId="22803"/>
    <cellStyle name="Output 2 2 3 3 9 8" xfId="22804"/>
    <cellStyle name="Output 2 2 3 4" xfId="22805"/>
    <cellStyle name="Output 2 2 3 4 10" xfId="22806"/>
    <cellStyle name="Output 2 2 3 4 11" xfId="22807"/>
    <cellStyle name="Output 2 2 3 4 2" xfId="22808"/>
    <cellStyle name="Output 2 2 3 4 2 2" xfId="22809"/>
    <cellStyle name="Output 2 2 3 4 2 3" xfId="22810"/>
    <cellStyle name="Output 2 2 3 4 2 4" xfId="22811"/>
    <cellStyle name="Output 2 2 3 4 3" xfId="22812"/>
    <cellStyle name="Output 2 2 3 4 3 2" xfId="22813"/>
    <cellStyle name="Output 2 2 3 4 3 3" xfId="22814"/>
    <cellStyle name="Output 2 2 3 4 3 4" xfId="22815"/>
    <cellStyle name="Output 2 2 3 4 4" xfId="22816"/>
    <cellStyle name="Output 2 2 3 4 4 2" xfId="22817"/>
    <cellStyle name="Output 2 2 3 4 4 3" xfId="22818"/>
    <cellStyle name="Output 2 2 3 4 4 4" xfId="22819"/>
    <cellStyle name="Output 2 2 3 4 5" xfId="22820"/>
    <cellStyle name="Output 2 2 3 4 5 2" xfId="22821"/>
    <cellStyle name="Output 2 2 3 4 5 3" xfId="22822"/>
    <cellStyle name="Output 2 2 3 4 5 4" xfId="22823"/>
    <cellStyle name="Output 2 2 3 4 6" xfId="22824"/>
    <cellStyle name="Output 2 2 3 4 6 2" xfId="22825"/>
    <cellStyle name="Output 2 2 3 4 6 3" xfId="22826"/>
    <cellStyle name="Output 2 2 3 4 6 4" xfId="22827"/>
    <cellStyle name="Output 2 2 3 4 7" xfId="22828"/>
    <cellStyle name="Output 2 2 3 4 8" xfId="22829"/>
    <cellStyle name="Output 2 2 3 4 9" xfId="22830"/>
    <cellStyle name="Output 2 2 3 5" xfId="22831"/>
    <cellStyle name="Output 2 2 3 5 10" xfId="22832"/>
    <cellStyle name="Output 2 2 3 5 11" xfId="22833"/>
    <cellStyle name="Output 2 2 3 5 2" xfId="22834"/>
    <cellStyle name="Output 2 2 3 5 2 2" xfId="22835"/>
    <cellStyle name="Output 2 2 3 5 2 3" xfId="22836"/>
    <cellStyle name="Output 2 2 3 5 2 4" xfId="22837"/>
    <cellStyle name="Output 2 2 3 5 3" xfId="22838"/>
    <cellStyle name="Output 2 2 3 5 3 2" xfId="22839"/>
    <cellStyle name="Output 2 2 3 5 3 3" xfId="22840"/>
    <cellStyle name="Output 2 2 3 5 3 4" xfId="22841"/>
    <cellStyle name="Output 2 2 3 5 4" xfId="22842"/>
    <cellStyle name="Output 2 2 3 5 4 2" xfId="22843"/>
    <cellStyle name="Output 2 2 3 5 4 3" xfId="22844"/>
    <cellStyle name="Output 2 2 3 5 4 4" xfId="22845"/>
    <cellStyle name="Output 2 2 3 5 5" xfId="22846"/>
    <cellStyle name="Output 2 2 3 5 5 2" xfId="22847"/>
    <cellStyle name="Output 2 2 3 5 5 3" xfId="22848"/>
    <cellStyle name="Output 2 2 3 5 5 4" xfId="22849"/>
    <cellStyle name="Output 2 2 3 5 6" xfId="22850"/>
    <cellStyle name="Output 2 2 3 5 6 2" xfId="22851"/>
    <cellStyle name="Output 2 2 3 5 6 3" xfId="22852"/>
    <cellStyle name="Output 2 2 3 5 6 4" xfId="22853"/>
    <cellStyle name="Output 2 2 3 5 7" xfId="22854"/>
    <cellStyle name="Output 2 2 3 5 8" xfId="22855"/>
    <cellStyle name="Output 2 2 3 5 9" xfId="22856"/>
    <cellStyle name="Output 2 2 3 6" xfId="22857"/>
    <cellStyle name="Output 2 2 3 6 2" xfId="22858"/>
    <cellStyle name="Output 2 2 3 6 2 2" xfId="22859"/>
    <cellStyle name="Output 2 2 3 6 2 3" xfId="22860"/>
    <cellStyle name="Output 2 2 3 6 3" xfId="22861"/>
    <cellStyle name="Output 2 2 3 6 3 2" xfId="22862"/>
    <cellStyle name="Output 2 2 3 6 3 3" xfId="22863"/>
    <cellStyle name="Output 2 2 3 6 4" xfId="22864"/>
    <cellStyle name="Output 2 2 3 6 4 2" xfId="22865"/>
    <cellStyle name="Output 2 2 3 6 4 3" xfId="22866"/>
    <cellStyle name="Output 2 2 3 6 5" xfId="22867"/>
    <cellStyle name="Output 2 2 3 6 5 2" xfId="22868"/>
    <cellStyle name="Output 2 2 3 6 5 3" xfId="22869"/>
    <cellStyle name="Output 2 2 3 6 6" xfId="22870"/>
    <cellStyle name="Output 2 2 3 6 6 2" xfId="22871"/>
    <cellStyle name="Output 2 2 3 6 6 3" xfId="22872"/>
    <cellStyle name="Output 2 2 3 6 7" xfId="22873"/>
    <cellStyle name="Output 2 2 3 6 8" xfId="22874"/>
    <cellStyle name="Output 2 2 3 6 9" xfId="22875"/>
    <cellStyle name="Output 2 2 3 7" xfId="22876"/>
    <cellStyle name="Output 2 2 3 7 2" xfId="22877"/>
    <cellStyle name="Output 2 2 3 7 2 2" xfId="22878"/>
    <cellStyle name="Output 2 2 3 7 2 3" xfId="22879"/>
    <cellStyle name="Output 2 2 3 7 3" xfId="22880"/>
    <cellStyle name="Output 2 2 3 7 3 2" xfId="22881"/>
    <cellStyle name="Output 2 2 3 7 3 3" xfId="22882"/>
    <cellStyle name="Output 2 2 3 7 4" xfId="22883"/>
    <cellStyle name="Output 2 2 3 7 4 2" xfId="22884"/>
    <cellStyle name="Output 2 2 3 7 4 3" xfId="22885"/>
    <cellStyle name="Output 2 2 3 7 5" xfId="22886"/>
    <cellStyle name="Output 2 2 3 7 5 2" xfId="22887"/>
    <cellStyle name="Output 2 2 3 7 5 3" xfId="22888"/>
    <cellStyle name="Output 2 2 3 7 6" xfId="22889"/>
    <cellStyle name="Output 2 2 3 7 6 2" xfId="22890"/>
    <cellStyle name="Output 2 2 3 7 6 3" xfId="22891"/>
    <cellStyle name="Output 2 2 3 7 7" xfId="22892"/>
    <cellStyle name="Output 2 2 3 7 8" xfId="22893"/>
    <cellStyle name="Output 2 2 3 7 9" xfId="22894"/>
    <cellStyle name="Output 2 2 3 8" xfId="22895"/>
    <cellStyle name="Output 2 2 3 8 2" xfId="22896"/>
    <cellStyle name="Output 2 2 3 8 2 2" xfId="22897"/>
    <cellStyle name="Output 2 2 3 8 2 3" xfId="22898"/>
    <cellStyle name="Output 2 2 3 8 3" xfId="22899"/>
    <cellStyle name="Output 2 2 3 8 3 2" xfId="22900"/>
    <cellStyle name="Output 2 2 3 8 3 3" xfId="22901"/>
    <cellStyle name="Output 2 2 3 8 4" xfId="22902"/>
    <cellStyle name="Output 2 2 3 8 4 2" xfId="22903"/>
    <cellStyle name="Output 2 2 3 8 4 3" xfId="22904"/>
    <cellStyle name="Output 2 2 3 8 5" xfId="22905"/>
    <cellStyle name="Output 2 2 3 8 5 2" xfId="22906"/>
    <cellStyle name="Output 2 2 3 8 5 3" xfId="22907"/>
    <cellStyle name="Output 2 2 3 8 6" xfId="22908"/>
    <cellStyle name="Output 2 2 3 8 6 2" xfId="22909"/>
    <cellStyle name="Output 2 2 3 8 6 3" xfId="22910"/>
    <cellStyle name="Output 2 2 3 8 7" xfId="22911"/>
    <cellStyle name="Output 2 2 3 8 8" xfId="22912"/>
    <cellStyle name="Output 2 2 3 8 9" xfId="22913"/>
    <cellStyle name="Output 2 2 3 9" xfId="22914"/>
    <cellStyle name="Output 2 2 3 9 2" xfId="22915"/>
    <cellStyle name="Output 2 2 3 9 2 2" xfId="22916"/>
    <cellStyle name="Output 2 2 3 9 2 3" xfId="22917"/>
    <cellStyle name="Output 2 2 3 9 3" xfId="22918"/>
    <cellStyle name="Output 2 2 3 9 3 2" xfId="22919"/>
    <cellStyle name="Output 2 2 3 9 3 3" xfId="22920"/>
    <cellStyle name="Output 2 2 3 9 4" xfId="22921"/>
    <cellStyle name="Output 2 2 3 9 4 2" xfId="22922"/>
    <cellStyle name="Output 2 2 3 9 4 3" xfId="22923"/>
    <cellStyle name="Output 2 2 3 9 5" xfId="22924"/>
    <cellStyle name="Output 2 2 3 9 5 2" xfId="22925"/>
    <cellStyle name="Output 2 2 3 9 5 3" xfId="22926"/>
    <cellStyle name="Output 2 2 3 9 6" xfId="22927"/>
    <cellStyle name="Output 2 2 3 9 6 2" xfId="22928"/>
    <cellStyle name="Output 2 2 3 9 6 3" xfId="22929"/>
    <cellStyle name="Output 2 2 3 9 7" xfId="22930"/>
    <cellStyle name="Output 2 2 3 9 8" xfId="22931"/>
    <cellStyle name="Output 2 2 3 9 9" xfId="22932"/>
    <cellStyle name="Output 2 2 4" xfId="22933"/>
    <cellStyle name="Output 2 2 4 10" xfId="22934"/>
    <cellStyle name="Output 2 2 4 10 2" xfId="22935"/>
    <cellStyle name="Output 2 2 4 10 2 2" xfId="22936"/>
    <cellStyle name="Output 2 2 4 10 2 3" xfId="22937"/>
    <cellStyle name="Output 2 2 4 10 3" xfId="22938"/>
    <cellStyle name="Output 2 2 4 10 3 2" xfId="22939"/>
    <cellStyle name="Output 2 2 4 10 3 3" xfId="22940"/>
    <cellStyle name="Output 2 2 4 10 4" xfId="22941"/>
    <cellStyle name="Output 2 2 4 10 4 2" xfId="22942"/>
    <cellStyle name="Output 2 2 4 10 4 3" xfId="22943"/>
    <cellStyle name="Output 2 2 4 10 5" xfId="22944"/>
    <cellStyle name="Output 2 2 4 10 5 2" xfId="22945"/>
    <cellStyle name="Output 2 2 4 10 5 3" xfId="22946"/>
    <cellStyle name="Output 2 2 4 10 6" xfId="22947"/>
    <cellStyle name="Output 2 2 4 10 6 2" xfId="22948"/>
    <cellStyle name="Output 2 2 4 10 6 3" xfId="22949"/>
    <cellStyle name="Output 2 2 4 10 7" xfId="22950"/>
    <cellStyle name="Output 2 2 4 10 8" xfId="22951"/>
    <cellStyle name="Output 2 2 4 11" xfId="22952"/>
    <cellStyle name="Output 2 2 4 11 2" xfId="22953"/>
    <cellStyle name="Output 2 2 4 11 2 2" xfId="22954"/>
    <cellStyle name="Output 2 2 4 11 2 3" xfId="22955"/>
    <cellStyle name="Output 2 2 4 11 3" xfId="22956"/>
    <cellStyle name="Output 2 2 4 11 3 2" xfId="22957"/>
    <cellStyle name="Output 2 2 4 11 3 3" xfId="22958"/>
    <cellStyle name="Output 2 2 4 11 4" xfId="22959"/>
    <cellStyle name="Output 2 2 4 11 4 2" xfId="22960"/>
    <cellStyle name="Output 2 2 4 11 4 3" xfId="22961"/>
    <cellStyle name="Output 2 2 4 11 5" xfId="22962"/>
    <cellStyle name="Output 2 2 4 11 5 2" xfId="22963"/>
    <cellStyle name="Output 2 2 4 11 5 3" xfId="22964"/>
    <cellStyle name="Output 2 2 4 11 6" xfId="22965"/>
    <cellStyle name="Output 2 2 4 11 6 2" xfId="22966"/>
    <cellStyle name="Output 2 2 4 11 6 3" xfId="22967"/>
    <cellStyle name="Output 2 2 4 11 7" xfId="22968"/>
    <cellStyle name="Output 2 2 4 11 8" xfId="22969"/>
    <cellStyle name="Output 2 2 4 12" xfId="22970"/>
    <cellStyle name="Output 2 2 4 12 2" xfId="22971"/>
    <cellStyle name="Output 2 2 4 12 2 2" xfId="22972"/>
    <cellStyle name="Output 2 2 4 12 2 3" xfId="22973"/>
    <cellStyle name="Output 2 2 4 12 3" xfId="22974"/>
    <cellStyle name="Output 2 2 4 12 3 2" xfId="22975"/>
    <cellStyle name="Output 2 2 4 12 3 3" xfId="22976"/>
    <cellStyle name="Output 2 2 4 12 4" xfId="22977"/>
    <cellStyle name="Output 2 2 4 12 4 2" xfId="22978"/>
    <cellStyle name="Output 2 2 4 12 4 3" xfId="22979"/>
    <cellStyle name="Output 2 2 4 12 5" xfId="22980"/>
    <cellStyle name="Output 2 2 4 12 5 2" xfId="22981"/>
    <cellStyle name="Output 2 2 4 12 5 3" xfId="22982"/>
    <cellStyle name="Output 2 2 4 12 6" xfId="22983"/>
    <cellStyle name="Output 2 2 4 12 6 2" xfId="22984"/>
    <cellStyle name="Output 2 2 4 12 6 3" xfId="22985"/>
    <cellStyle name="Output 2 2 4 12 7" xfId="22986"/>
    <cellStyle name="Output 2 2 4 12 8" xfId="22987"/>
    <cellStyle name="Output 2 2 4 13" xfId="22988"/>
    <cellStyle name="Output 2 2 4 13 2" xfId="22989"/>
    <cellStyle name="Output 2 2 4 13 2 2" xfId="22990"/>
    <cellStyle name="Output 2 2 4 13 2 3" xfId="22991"/>
    <cellStyle name="Output 2 2 4 13 3" xfId="22992"/>
    <cellStyle name="Output 2 2 4 13 3 2" xfId="22993"/>
    <cellStyle name="Output 2 2 4 13 3 3" xfId="22994"/>
    <cellStyle name="Output 2 2 4 13 4" xfId="22995"/>
    <cellStyle name="Output 2 2 4 13 4 2" xfId="22996"/>
    <cellStyle name="Output 2 2 4 13 4 3" xfId="22997"/>
    <cellStyle name="Output 2 2 4 13 5" xfId="22998"/>
    <cellStyle name="Output 2 2 4 13 5 2" xfId="22999"/>
    <cellStyle name="Output 2 2 4 13 5 3" xfId="23000"/>
    <cellStyle name="Output 2 2 4 13 6" xfId="23001"/>
    <cellStyle name="Output 2 2 4 13 6 2" xfId="23002"/>
    <cellStyle name="Output 2 2 4 13 6 3" xfId="23003"/>
    <cellStyle name="Output 2 2 4 13 7" xfId="23004"/>
    <cellStyle name="Output 2 2 4 13 8" xfId="23005"/>
    <cellStyle name="Output 2 2 4 14" xfId="23006"/>
    <cellStyle name="Output 2 2 4 14 2" xfId="23007"/>
    <cellStyle name="Output 2 2 4 14 2 2" xfId="23008"/>
    <cellStyle name="Output 2 2 4 14 2 3" xfId="23009"/>
    <cellStyle name="Output 2 2 4 14 3" xfId="23010"/>
    <cellStyle name="Output 2 2 4 14 3 2" xfId="23011"/>
    <cellStyle name="Output 2 2 4 14 3 3" xfId="23012"/>
    <cellStyle name="Output 2 2 4 14 4" xfId="23013"/>
    <cellStyle name="Output 2 2 4 14 4 2" xfId="23014"/>
    <cellStyle name="Output 2 2 4 14 4 3" xfId="23015"/>
    <cellStyle name="Output 2 2 4 14 5" xfId="23016"/>
    <cellStyle name="Output 2 2 4 14 5 2" xfId="23017"/>
    <cellStyle name="Output 2 2 4 14 5 3" xfId="23018"/>
    <cellStyle name="Output 2 2 4 14 6" xfId="23019"/>
    <cellStyle name="Output 2 2 4 14 6 2" xfId="23020"/>
    <cellStyle name="Output 2 2 4 14 6 3" xfId="23021"/>
    <cellStyle name="Output 2 2 4 14 7" xfId="23022"/>
    <cellStyle name="Output 2 2 4 14 8" xfId="23023"/>
    <cellStyle name="Output 2 2 4 15" xfId="23024"/>
    <cellStyle name="Output 2 2 4 15 2" xfId="23025"/>
    <cellStyle name="Output 2 2 4 15 3" xfId="23026"/>
    <cellStyle name="Output 2 2 4 16" xfId="23027"/>
    <cellStyle name="Output 2 2 4 16 2" xfId="23028"/>
    <cellStyle name="Output 2 2 4 16 3" xfId="23029"/>
    <cellStyle name="Output 2 2 4 17" xfId="23030"/>
    <cellStyle name="Output 2 2 4 18" xfId="23031"/>
    <cellStyle name="Output 2 2 4 2" xfId="23032"/>
    <cellStyle name="Output 2 2 4 2 2" xfId="23033"/>
    <cellStyle name="Output 2 2 4 2 2 2" xfId="23034"/>
    <cellStyle name="Output 2 2 4 2 2 3" xfId="23035"/>
    <cellStyle name="Output 2 2 4 2 3" xfId="23036"/>
    <cellStyle name="Output 2 2 4 2 3 2" xfId="23037"/>
    <cellStyle name="Output 2 2 4 2 3 3" xfId="23038"/>
    <cellStyle name="Output 2 2 4 2 4" xfId="23039"/>
    <cellStyle name="Output 2 2 4 2 4 2" xfId="23040"/>
    <cellStyle name="Output 2 2 4 2 4 3" xfId="23041"/>
    <cellStyle name="Output 2 2 4 2 5" xfId="23042"/>
    <cellStyle name="Output 2 2 4 2 5 2" xfId="23043"/>
    <cellStyle name="Output 2 2 4 2 5 3" xfId="23044"/>
    <cellStyle name="Output 2 2 4 2 6" xfId="23045"/>
    <cellStyle name="Output 2 2 4 2 6 2" xfId="23046"/>
    <cellStyle name="Output 2 2 4 2 6 3" xfId="23047"/>
    <cellStyle name="Output 2 2 4 2 7" xfId="23048"/>
    <cellStyle name="Output 2 2 4 2 8" xfId="23049"/>
    <cellStyle name="Output 2 2 4 2 9" xfId="23050"/>
    <cellStyle name="Output 2 2 4 3" xfId="23051"/>
    <cellStyle name="Output 2 2 4 3 2" xfId="23052"/>
    <cellStyle name="Output 2 2 4 3 2 2" xfId="23053"/>
    <cellStyle name="Output 2 2 4 3 2 3" xfId="23054"/>
    <cellStyle name="Output 2 2 4 3 3" xfId="23055"/>
    <cellStyle name="Output 2 2 4 3 3 2" xfId="23056"/>
    <cellStyle name="Output 2 2 4 3 3 3" xfId="23057"/>
    <cellStyle name="Output 2 2 4 3 4" xfId="23058"/>
    <cellStyle name="Output 2 2 4 3 4 2" xfId="23059"/>
    <cellStyle name="Output 2 2 4 3 4 3" xfId="23060"/>
    <cellStyle name="Output 2 2 4 3 5" xfId="23061"/>
    <cellStyle name="Output 2 2 4 3 5 2" xfId="23062"/>
    <cellStyle name="Output 2 2 4 3 5 3" xfId="23063"/>
    <cellStyle name="Output 2 2 4 3 6" xfId="23064"/>
    <cellStyle name="Output 2 2 4 3 6 2" xfId="23065"/>
    <cellStyle name="Output 2 2 4 3 6 3" xfId="23066"/>
    <cellStyle name="Output 2 2 4 3 7" xfId="23067"/>
    <cellStyle name="Output 2 2 4 3 8" xfId="23068"/>
    <cellStyle name="Output 2 2 4 3 9" xfId="23069"/>
    <cellStyle name="Output 2 2 4 4" xfId="23070"/>
    <cellStyle name="Output 2 2 4 4 2" xfId="23071"/>
    <cellStyle name="Output 2 2 4 4 2 2" xfId="23072"/>
    <cellStyle name="Output 2 2 4 4 2 3" xfId="23073"/>
    <cellStyle name="Output 2 2 4 4 3" xfId="23074"/>
    <cellStyle name="Output 2 2 4 4 3 2" xfId="23075"/>
    <cellStyle name="Output 2 2 4 4 3 3" xfId="23076"/>
    <cellStyle name="Output 2 2 4 4 4" xfId="23077"/>
    <cellStyle name="Output 2 2 4 4 4 2" xfId="23078"/>
    <cellStyle name="Output 2 2 4 4 4 3" xfId="23079"/>
    <cellStyle name="Output 2 2 4 4 5" xfId="23080"/>
    <cellStyle name="Output 2 2 4 4 5 2" xfId="23081"/>
    <cellStyle name="Output 2 2 4 4 5 3" xfId="23082"/>
    <cellStyle name="Output 2 2 4 4 6" xfId="23083"/>
    <cellStyle name="Output 2 2 4 4 6 2" xfId="23084"/>
    <cellStyle name="Output 2 2 4 4 6 3" xfId="23085"/>
    <cellStyle name="Output 2 2 4 4 7" xfId="23086"/>
    <cellStyle name="Output 2 2 4 4 8" xfId="23087"/>
    <cellStyle name="Output 2 2 4 4 9" xfId="23088"/>
    <cellStyle name="Output 2 2 4 5" xfId="23089"/>
    <cellStyle name="Output 2 2 4 5 2" xfId="23090"/>
    <cellStyle name="Output 2 2 4 5 2 2" xfId="23091"/>
    <cellStyle name="Output 2 2 4 5 2 3" xfId="23092"/>
    <cellStyle name="Output 2 2 4 5 3" xfId="23093"/>
    <cellStyle name="Output 2 2 4 5 3 2" xfId="23094"/>
    <cellStyle name="Output 2 2 4 5 3 3" xfId="23095"/>
    <cellStyle name="Output 2 2 4 5 4" xfId="23096"/>
    <cellStyle name="Output 2 2 4 5 4 2" xfId="23097"/>
    <cellStyle name="Output 2 2 4 5 4 3" xfId="23098"/>
    <cellStyle name="Output 2 2 4 5 5" xfId="23099"/>
    <cellStyle name="Output 2 2 4 5 5 2" xfId="23100"/>
    <cellStyle name="Output 2 2 4 5 5 3" xfId="23101"/>
    <cellStyle name="Output 2 2 4 5 6" xfId="23102"/>
    <cellStyle name="Output 2 2 4 5 6 2" xfId="23103"/>
    <cellStyle name="Output 2 2 4 5 6 3" xfId="23104"/>
    <cellStyle name="Output 2 2 4 5 7" xfId="23105"/>
    <cellStyle name="Output 2 2 4 5 8" xfId="23106"/>
    <cellStyle name="Output 2 2 4 5 9" xfId="23107"/>
    <cellStyle name="Output 2 2 4 6" xfId="23108"/>
    <cellStyle name="Output 2 2 4 6 2" xfId="23109"/>
    <cellStyle name="Output 2 2 4 6 2 2" xfId="23110"/>
    <cellStyle name="Output 2 2 4 6 2 3" xfId="23111"/>
    <cellStyle name="Output 2 2 4 6 3" xfId="23112"/>
    <cellStyle name="Output 2 2 4 6 3 2" xfId="23113"/>
    <cellStyle name="Output 2 2 4 6 3 3" xfId="23114"/>
    <cellStyle name="Output 2 2 4 6 4" xfId="23115"/>
    <cellStyle name="Output 2 2 4 6 4 2" xfId="23116"/>
    <cellStyle name="Output 2 2 4 6 4 3" xfId="23117"/>
    <cellStyle name="Output 2 2 4 6 5" xfId="23118"/>
    <cellStyle name="Output 2 2 4 6 5 2" xfId="23119"/>
    <cellStyle name="Output 2 2 4 6 5 3" xfId="23120"/>
    <cellStyle name="Output 2 2 4 6 6" xfId="23121"/>
    <cellStyle name="Output 2 2 4 6 6 2" xfId="23122"/>
    <cellStyle name="Output 2 2 4 6 6 3" xfId="23123"/>
    <cellStyle name="Output 2 2 4 6 7" xfId="23124"/>
    <cellStyle name="Output 2 2 4 6 8" xfId="23125"/>
    <cellStyle name="Output 2 2 4 6 9" xfId="23126"/>
    <cellStyle name="Output 2 2 4 7" xfId="23127"/>
    <cellStyle name="Output 2 2 4 7 2" xfId="23128"/>
    <cellStyle name="Output 2 2 4 7 2 2" xfId="23129"/>
    <cellStyle name="Output 2 2 4 7 2 3" xfId="23130"/>
    <cellStyle name="Output 2 2 4 7 3" xfId="23131"/>
    <cellStyle name="Output 2 2 4 7 3 2" xfId="23132"/>
    <cellStyle name="Output 2 2 4 7 3 3" xfId="23133"/>
    <cellStyle name="Output 2 2 4 7 4" xfId="23134"/>
    <cellStyle name="Output 2 2 4 7 4 2" xfId="23135"/>
    <cellStyle name="Output 2 2 4 7 4 3" xfId="23136"/>
    <cellStyle name="Output 2 2 4 7 5" xfId="23137"/>
    <cellStyle name="Output 2 2 4 7 5 2" xfId="23138"/>
    <cellStyle name="Output 2 2 4 7 5 3" xfId="23139"/>
    <cellStyle name="Output 2 2 4 7 6" xfId="23140"/>
    <cellStyle name="Output 2 2 4 7 6 2" xfId="23141"/>
    <cellStyle name="Output 2 2 4 7 6 3" xfId="23142"/>
    <cellStyle name="Output 2 2 4 7 7" xfId="23143"/>
    <cellStyle name="Output 2 2 4 7 8" xfId="23144"/>
    <cellStyle name="Output 2 2 4 7 9" xfId="23145"/>
    <cellStyle name="Output 2 2 4 8" xfId="23146"/>
    <cellStyle name="Output 2 2 4 8 2" xfId="23147"/>
    <cellStyle name="Output 2 2 4 8 2 2" xfId="23148"/>
    <cellStyle name="Output 2 2 4 8 2 3" xfId="23149"/>
    <cellStyle name="Output 2 2 4 8 3" xfId="23150"/>
    <cellStyle name="Output 2 2 4 8 3 2" xfId="23151"/>
    <cellStyle name="Output 2 2 4 8 3 3" xfId="23152"/>
    <cellStyle name="Output 2 2 4 8 4" xfId="23153"/>
    <cellStyle name="Output 2 2 4 8 4 2" xfId="23154"/>
    <cellStyle name="Output 2 2 4 8 4 3" xfId="23155"/>
    <cellStyle name="Output 2 2 4 8 5" xfId="23156"/>
    <cellStyle name="Output 2 2 4 8 5 2" xfId="23157"/>
    <cellStyle name="Output 2 2 4 8 5 3" xfId="23158"/>
    <cellStyle name="Output 2 2 4 8 6" xfId="23159"/>
    <cellStyle name="Output 2 2 4 8 6 2" xfId="23160"/>
    <cellStyle name="Output 2 2 4 8 6 3" xfId="23161"/>
    <cellStyle name="Output 2 2 4 8 7" xfId="23162"/>
    <cellStyle name="Output 2 2 4 8 8" xfId="23163"/>
    <cellStyle name="Output 2 2 4 8 9" xfId="23164"/>
    <cellStyle name="Output 2 2 4 9" xfId="23165"/>
    <cellStyle name="Output 2 2 4 9 2" xfId="23166"/>
    <cellStyle name="Output 2 2 4 9 2 2" xfId="23167"/>
    <cellStyle name="Output 2 2 4 9 2 3" xfId="23168"/>
    <cellStyle name="Output 2 2 4 9 3" xfId="23169"/>
    <cellStyle name="Output 2 2 4 9 3 2" xfId="23170"/>
    <cellStyle name="Output 2 2 4 9 3 3" xfId="23171"/>
    <cellStyle name="Output 2 2 4 9 4" xfId="23172"/>
    <cellStyle name="Output 2 2 4 9 4 2" xfId="23173"/>
    <cellStyle name="Output 2 2 4 9 4 3" xfId="23174"/>
    <cellStyle name="Output 2 2 4 9 5" xfId="23175"/>
    <cellStyle name="Output 2 2 4 9 5 2" xfId="23176"/>
    <cellStyle name="Output 2 2 4 9 5 3" xfId="23177"/>
    <cellStyle name="Output 2 2 4 9 6" xfId="23178"/>
    <cellStyle name="Output 2 2 4 9 6 2" xfId="23179"/>
    <cellStyle name="Output 2 2 4 9 6 3" xfId="23180"/>
    <cellStyle name="Output 2 2 4 9 7" xfId="23181"/>
    <cellStyle name="Output 2 2 4 9 8" xfId="23182"/>
    <cellStyle name="Output 2 2 5" xfId="23183"/>
    <cellStyle name="Output 2 2 5 10" xfId="23184"/>
    <cellStyle name="Output 2 2 5 10 2" xfId="23185"/>
    <cellStyle name="Output 2 2 5 10 2 2" xfId="23186"/>
    <cellStyle name="Output 2 2 5 10 2 3" xfId="23187"/>
    <cellStyle name="Output 2 2 5 10 3" xfId="23188"/>
    <cellStyle name="Output 2 2 5 10 3 2" xfId="23189"/>
    <cellStyle name="Output 2 2 5 10 3 3" xfId="23190"/>
    <cellStyle name="Output 2 2 5 10 4" xfId="23191"/>
    <cellStyle name="Output 2 2 5 10 4 2" xfId="23192"/>
    <cellStyle name="Output 2 2 5 10 4 3" xfId="23193"/>
    <cellStyle name="Output 2 2 5 10 5" xfId="23194"/>
    <cellStyle name="Output 2 2 5 10 5 2" xfId="23195"/>
    <cellStyle name="Output 2 2 5 10 5 3" xfId="23196"/>
    <cellStyle name="Output 2 2 5 10 6" xfId="23197"/>
    <cellStyle name="Output 2 2 5 10 6 2" xfId="23198"/>
    <cellStyle name="Output 2 2 5 10 6 3" xfId="23199"/>
    <cellStyle name="Output 2 2 5 10 7" xfId="23200"/>
    <cellStyle name="Output 2 2 5 10 8" xfId="23201"/>
    <cellStyle name="Output 2 2 5 11" xfId="23202"/>
    <cellStyle name="Output 2 2 5 11 2" xfId="23203"/>
    <cellStyle name="Output 2 2 5 11 2 2" xfId="23204"/>
    <cellStyle name="Output 2 2 5 11 2 3" xfId="23205"/>
    <cellStyle name="Output 2 2 5 11 3" xfId="23206"/>
    <cellStyle name="Output 2 2 5 11 3 2" xfId="23207"/>
    <cellStyle name="Output 2 2 5 11 3 3" xfId="23208"/>
    <cellStyle name="Output 2 2 5 11 4" xfId="23209"/>
    <cellStyle name="Output 2 2 5 11 4 2" xfId="23210"/>
    <cellStyle name="Output 2 2 5 11 4 3" xfId="23211"/>
    <cellStyle name="Output 2 2 5 11 5" xfId="23212"/>
    <cellStyle name="Output 2 2 5 11 5 2" xfId="23213"/>
    <cellStyle name="Output 2 2 5 11 5 3" xfId="23214"/>
    <cellStyle name="Output 2 2 5 11 6" xfId="23215"/>
    <cellStyle name="Output 2 2 5 11 6 2" xfId="23216"/>
    <cellStyle name="Output 2 2 5 11 6 3" xfId="23217"/>
    <cellStyle name="Output 2 2 5 11 7" xfId="23218"/>
    <cellStyle name="Output 2 2 5 11 8" xfId="23219"/>
    <cellStyle name="Output 2 2 5 12" xfId="23220"/>
    <cellStyle name="Output 2 2 5 12 2" xfId="23221"/>
    <cellStyle name="Output 2 2 5 12 2 2" xfId="23222"/>
    <cellStyle name="Output 2 2 5 12 2 3" xfId="23223"/>
    <cellStyle name="Output 2 2 5 12 3" xfId="23224"/>
    <cellStyle name="Output 2 2 5 12 3 2" xfId="23225"/>
    <cellStyle name="Output 2 2 5 12 3 3" xfId="23226"/>
    <cellStyle name="Output 2 2 5 12 4" xfId="23227"/>
    <cellStyle name="Output 2 2 5 12 4 2" xfId="23228"/>
    <cellStyle name="Output 2 2 5 12 4 3" xfId="23229"/>
    <cellStyle name="Output 2 2 5 12 5" xfId="23230"/>
    <cellStyle name="Output 2 2 5 12 5 2" xfId="23231"/>
    <cellStyle name="Output 2 2 5 12 5 3" xfId="23232"/>
    <cellStyle name="Output 2 2 5 12 6" xfId="23233"/>
    <cellStyle name="Output 2 2 5 12 6 2" xfId="23234"/>
    <cellStyle name="Output 2 2 5 12 6 3" xfId="23235"/>
    <cellStyle name="Output 2 2 5 12 7" xfId="23236"/>
    <cellStyle name="Output 2 2 5 12 8" xfId="23237"/>
    <cellStyle name="Output 2 2 5 13" xfId="23238"/>
    <cellStyle name="Output 2 2 5 13 2" xfId="23239"/>
    <cellStyle name="Output 2 2 5 13 2 2" xfId="23240"/>
    <cellStyle name="Output 2 2 5 13 2 3" xfId="23241"/>
    <cellStyle name="Output 2 2 5 13 3" xfId="23242"/>
    <cellStyle name="Output 2 2 5 13 3 2" xfId="23243"/>
    <cellStyle name="Output 2 2 5 13 3 3" xfId="23244"/>
    <cellStyle name="Output 2 2 5 13 4" xfId="23245"/>
    <cellStyle name="Output 2 2 5 13 4 2" xfId="23246"/>
    <cellStyle name="Output 2 2 5 13 4 3" xfId="23247"/>
    <cellStyle name="Output 2 2 5 13 5" xfId="23248"/>
    <cellStyle name="Output 2 2 5 13 5 2" xfId="23249"/>
    <cellStyle name="Output 2 2 5 13 5 3" xfId="23250"/>
    <cellStyle name="Output 2 2 5 13 6" xfId="23251"/>
    <cellStyle name="Output 2 2 5 13 6 2" xfId="23252"/>
    <cellStyle name="Output 2 2 5 13 6 3" xfId="23253"/>
    <cellStyle name="Output 2 2 5 13 7" xfId="23254"/>
    <cellStyle name="Output 2 2 5 13 8" xfId="23255"/>
    <cellStyle name="Output 2 2 5 14" xfId="23256"/>
    <cellStyle name="Output 2 2 5 14 2" xfId="23257"/>
    <cellStyle name="Output 2 2 5 14 2 2" xfId="23258"/>
    <cellStyle name="Output 2 2 5 14 2 3" xfId="23259"/>
    <cellStyle name="Output 2 2 5 14 3" xfId="23260"/>
    <cellStyle name="Output 2 2 5 14 3 2" xfId="23261"/>
    <cellStyle name="Output 2 2 5 14 3 3" xfId="23262"/>
    <cellStyle name="Output 2 2 5 14 4" xfId="23263"/>
    <cellStyle name="Output 2 2 5 14 4 2" xfId="23264"/>
    <cellStyle name="Output 2 2 5 14 4 3" xfId="23265"/>
    <cellStyle name="Output 2 2 5 14 5" xfId="23266"/>
    <cellStyle name="Output 2 2 5 14 5 2" xfId="23267"/>
    <cellStyle name="Output 2 2 5 14 5 3" xfId="23268"/>
    <cellStyle name="Output 2 2 5 14 6" xfId="23269"/>
    <cellStyle name="Output 2 2 5 14 6 2" xfId="23270"/>
    <cellStyle name="Output 2 2 5 14 6 3" xfId="23271"/>
    <cellStyle name="Output 2 2 5 14 7" xfId="23272"/>
    <cellStyle name="Output 2 2 5 14 8" xfId="23273"/>
    <cellStyle name="Output 2 2 5 15" xfId="23274"/>
    <cellStyle name="Output 2 2 5 15 2" xfId="23275"/>
    <cellStyle name="Output 2 2 5 15 3" xfId="23276"/>
    <cellStyle name="Output 2 2 5 16" xfId="23277"/>
    <cellStyle name="Output 2 2 5 16 2" xfId="23278"/>
    <cellStyle name="Output 2 2 5 16 3" xfId="23279"/>
    <cellStyle name="Output 2 2 5 17" xfId="23280"/>
    <cellStyle name="Output 2 2 5 18" xfId="23281"/>
    <cellStyle name="Output 2 2 5 2" xfId="23282"/>
    <cellStyle name="Output 2 2 5 2 2" xfId="23283"/>
    <cellStyle name="Output 2 2 5 2 2 2" xfId="23284"/>
    <cellStyle name="Output 2 2 5 2 2 3" xfId="23285"/>
    <cellStyle name="Output 2 2 5 2 3" xfId="23286"/>
    <cellStyle name="Output 2 2 5 2 3 2" xfId="23287"/>
    <cellStyle name="Output 2 2 5 2 3 3" xfId="23288"/>
    <cellStyle name="Output 2 2 5 2 4" xfId="23289"/>
    <cellStyle name="Output 2 2 5 2 4 2" xfId="23290"/>
    <cellStyle name="Output 2 2 5 2 4 3" xfId="23291"/>
    <cellStyle name="Output 2 2 5 2 5" xfId="23292"/>
    <cellStyle name="Output 2 2 5 2 5 2" xfId="23293"/>
    <cellStyle name="Output 2 2 5 2 5 3" xfId="23294"/>
    <cellStyle name="Output 2 2 5 2 6" xfId="23295"/>
    <cellStyle name="Output 2 2 5 2 6 2" xfId="23296"/>
    <cellStyle name="Output 2 2 5 2 6 3" xfId="23297"/>
    <cellStyle name="Output 2 2 5 2 7" xfId="23298"/>
    <cellStyle name="Output 2 2 5 2 8" xfId="23299"/>
    <cellStyle name="Output 2 2 5 2 9" xfId="23300"/>
    <cellStyle name="Output 2 2 5 3" xfId="23301"/>
    <cellStyle name="Output 2 2 5 3 2" xfId="23302"/>
    <cellStyle name="Output 2 2 5 3 2 2" xfId="23303"/>
    <cellStyle name="Output 2 2 5 3 2 3" xfId="23304"/>
    <cellStyle name="Output 2 2 5 3 3" xfId="23305"/>
    <cellStyle name="Output 2 2 5 3 3 2" xfId="23306"/>
    <cellStyle name="Output 2 2 5 3 3 3" xfId="23307"/>
    <cellStyle name="Output 2 2 5 3 4" xfId="23308"/>
    <cellStyle name="Output 2 2 5 3 4 2" xfId="23309"/>
    <cellStyle name="Output 2 2 5 3 4 3" xfId="23310"/>
    <cellStyle name="Output 2 2 5 3 5" xfId="23311"/>
    <cellStyle name="Output 2 2 5 3 5 2" xfId="23312"/>
    <cellStyle name="Output 2 2 5 3 5 3" xfId="23313"/>
    <cellStyle name="Output 2 2 5 3 6" xfId="23314"/>
    <cellStyle name="Output 2 2 5 3 6 2" xfId="23315"/>
    <cellStyle name="Output 2 2 5 3 6 3" xfId="23316"/>
    <cellStyle name="Output 2 2 5 3 7" xfId="23317"/>
    <cellStyle name="Output 2 2 5 3 8" xfId="23318"/>
    <cellStyle name="Output 2 2 5 3 9" xfId="23319"/>
    <cellStyle name="Output 2 2 5 4" xfId="23320"/>
    <cellStyle name="Output 2 2 5 4 2" xfId="23321"/>
    <cellStyle name="Output 2 2 5 4 2 2" xfId="23322"/>
    <cellStyle name="Output 2 2 5 4 2 3" xfId="23323"/>
    <cellStyle name="Output 2 2 5 4 3" xfId="23324"/>
    <cellStyle name="Output 2 2 5 4 3 2" xfId="23325"/>
    <cellStyle name="Output 2 2 5 4 3 3" xfId="23326"/>
    <cellStyle name="Output 2 2 5 4 4" xfId="23327"/>
    <cellStyle name="Output 2 2 5 4 4 2" xfId="23328"/>
    <cellStyle name="Output 2 2 5 4 4 3" xfId="23329"/>
    <cellStyle name="Output 2 2 5 4 5" xfId="23330"/>
    <cellStyle name="Output 2 2 5 4 5 2" xfId="23331"/>
    <cellStyle name="Output 2 2 5 4 5 3" xfId="23332"/>
    <cellStyle name="Output 2 2 5 4 6" xfId="23333"/>
    <cellStyle name="Output 2 2 5 4 6 2" xfId="23334"/>
    <cellStyle name="Output 2 2 5 4 6 3" xfId="23335"/>
    <cellStyle name="Output 2 2 5 4 7" xfId="23336"/>
    <cellStyle name="Output 2 2 5 4 8" xfId="23337"/>
    <cellStyle name="Output 2 2 5 4 9" xfId="23338"/>
    <cellStyle name="Output 2 2 5 5" xfId="23339"/>
    <cellStyle name="Output 2 2 5 5 2" xfId="23340"/>
    <cellStyle name="Output 2 2 5 5 2 2" xfId="23341"/>
    <cellStyle name="Output 2 2 5 5 2 3" xfId="23342"/>
    <cellStyle name="Output 2 2 5 5 3" xfId="23343"/>
    <cellStyle name="Output 2 2 5 5 3 2" xfId="23344"/>
    <cellStyle name="Output 2 2 5 5 3 3" xfId="23345"/>
    <cellStyle name="Output 2 2 5 5 4" xfId="23346"/>
    <cellStyle name="Output 2 2 5 5 4 2" xfId="23347"/>
    <cellStyle name="Output 2 2 5 5 4 3" xfId="23348"/>
    <cellStyle name="Output 2 2 5 5 5" xfId="23349"/>
    <cellStyle name="Output 2 2 5 5 5 2" xfId="23350"/>
    <cellStyle name="Output 2 2 5 5 5 3" xfId="23351"/>
    <cellStyle name="Output 2 2 5 5 6" xfId="23352"/>
    <cellStyle name="Output 2 2 5 5 6 2" xfId="23353"/>
    <cellStyle name="Output 2 2 5 5 6 3" xfId="23354"/>
    <cellStyle name="Output 2 2 5 5 7" xfId="23355"/>
    <cellStyle name="Output 2 2 5 5 8" xfId="23356"/>
    <cellStyle name="Output 2 2 5 5 9" xfId="23357"/>
    <cellStyle name="Output 2 2 5 6" xfId="23358"/>
    <cellStyle name="Output 2 2 5 6 2" xfId="23359"/>
    <cellStyle name="Output 2 2 5 6 2 2" xfId="23360"/>
    <cellStyle name="Output 2 2 5 6 2 3" xfId="23361"/>
    <cellStyle name="Output 2 2 5 6 3" xfId="23362"/>
    <cellStyle name="Output 2 2 5 6 3 2" xfId="23363"/>
    <cellStyle name="Output 2 2 5 6 3 3" xfId="23364"/>
    <cellStyle name="Output 2 2 5 6 4" xfId="23365"/>
    <cellStyle name="Output 2 2 5 6 4 2" xfId="23366"/>
    <cellStyle name="Output 2 2 5 6 4 3" xfId="23367"/>
    <cellStyle name="Output 2 2 5 6 5" xfId="23368"/>
    <cellStyle name="Output 2 2 5 6 5 2" xfId="23369"/>
    <cellStyle name="Output 2 2 5 6 5 3" xfId="23370"/>
    <cellStyle name="Output 2 2 5 6 6" xfId="23371"/>
    <cellStyle name="Output 2 2 5 6 6 2" xfId="23372"/>
    <cellStyle name="Output 2 2 5 6 6 3" xfId="23373"/>
    <cellStyle name="Output 2 2 5 6 7" xfId="23374"/>
    <cellStyle name="Output 2 2 5 6 8" xfId="23375"/>
    <cellStyle name="Output 2 2 5 6 9" xfId="23376"/>
    <cellStyle name="Output 2 2 5 7" xfId="23377"/>
    <cellStyle name="Output 2 2 5 7 2" xfId="23378"/>
    <cellStyle name="Output 2 2 5 7 2 2" xfId="23379"/>
    <cellStyle name="Output 2 2 5 7 2 3" xfId="23380"/>
    <cellStyle name="Output 2 2 5 7 3" xfId="23381"/>
    <cellStyle name="Output 2 2 5 7 3 2" xfId="23382"/>
    <cellStyle name="Output 2 2 5 7 3 3" xfId="23383"/>
    <cellStyle name="Output 2 2 5 7 4" xfId="23384"/>
    <cellStyle name="Output 2 2 5 7 4 2" xfId="23385"/>
    <cellStyle name="Output 2 2 5 7 4 3" xfId="23386"/>
    <cellStyle name="Output 2 2 5 7 5" xfId="23387"/>
    <cellStyle name="Output 2 2 5 7 5 2" xfId="23388"/>
    <cellStyle name="Output 2 2 5 7 5 3" xfId="23389"/>
    <cellStyle name="Output 2 2 5 7 6" xfId="23390"/>
    <cellStyle name="Output 2 2 5 7 6 2" xfId="23391"/>
    <cellStyle name="Output 2 2 5 7 6 3" xfId="23392"/>
    <cellStyle name="Output 2 2 5 7 7" xfId="23393"/>
    <cellStyle name="Output 2 2 5 7 8" xfId="23394"/>
    <cellStyle name="Output 2 2 5 7 9" xfId="23395"/>
    <cellStyle name="Output 2 2 5 8" xfId="23396"/>
    <cellStyle name="Output 2 2 5 8 2" xfId="23397"/>
    <cellStyle name="Output 2 2 5 8 2 2" xfId="23398"/>
    <cellStyle name="Output 2 2 5 8 2 3" xfId="23399"/>
    <cellStyle name="Output 2 2 5 8 3" xfId="23400"/>
    <cellStyle name="Output 2 2 5 8 3 2" xfId="23401"/>
    <cellStyle name="Output 2 2 5 8 3 3" xfId="23402"/>
    <cellStyle name="Output 2 2 5 8 4" xfId="23403"/>
    <cellStyle name="Output 2 2 5 8 4 2" xfId="23404"/>
    <cellStyle name="Output 2 2 5 8 4 3" xfId="23405"/>
    <cellStyle name="Output 2 2 5 8 5" xfId="23406"/>
    <cellStyle name="Output 2 2 5 8 5 2" xfId="23407"/>
    <cellStyle name="Output 2 2 5 8 5 3" xfId="23408"/>
    <cellStyle name="Output 2 2 5 8 6" xfId="23409"/>
    <cellStyle name="Output 2 2 5 8 6 2" xfId="23410"/>
    <cellStyle name="Output 2 2 5 8 6 3" xfId="23411"/>
    <cellStyle name="Output 2 2 5 8 7" xfId="23412"/>
    <cellStyle name="Output 2 2 5 8 8" xfId="23413"/>
    <cellStyle name="Output 2 2 5 8 9" xfId="23414"/>
    <cellStyle name="Output 2 2 5 9" xfId="23415"/>
    <cellStyle name="Output 2 2 5 9 2" xfId="23416"/>
    <cellStyle name="Output 2 2 5 9 2 2" xfId="23417"/>
    <cellStyle name="Output 2 2 5 9 2 3" xfId="23418"/>
    <cellStyle name="Output 2 2 5 9 3" xfId="23419"/>
    <cellStyle name="Output 2 2 5 9 3 2" xfId="23420"/>
    <cellStyle name="Output 2 2 5 9 3 3" xfId="23421"/>
    <cellStyle name="Output 2 2 5 9 4" xfId="23422"/>
    <cellStyle name="Output 2 2 5 9 4 2" xfId="23423"/>
    <cellStyle name="Output 2 2 5 9 4 3" xfId="23424"/>
    <cellStyle name="Output 2 2 5 9 5" xfId="23425"/>
    <cellStyle name="Output 2 2 5 9 5 2" xfId="23426"/>
    <cellStyle name="Output 2 2 5 9 5 3" xfId="23427"/>
    <cellStyle name="Output 2 2 5 9 6" xfId="23428"/>
    <cellStyle name="Output 2 2 5 9 6 2" xfId="23429"/>
    <cellStyle name="Output 2 2 5 9 6 3" xfId="23430"/>
    <cellStyle name="Output 2 2 5 9 7" xfId="23431"/>
    <cellStyle name="Output 2 2 5 9 8" xfId="23432"/>
    <cellStyle name="Output 2 2 6" xfId="23433"/>
    <cellStyle name="Output 2 2 6 10" xfId="23434"/>
    <cellStyle name="Output 2 2 6 11" xfId="23435"/>
    <cellStyle name="Output 2 2 6 2" xfId="23436"/>
    <cellStyle name="Output 2 2 6 2 2" xfId="23437"/>
    <cellStyle name="Output 2 2 6 2 3" xfId="23438"/>
    <cellStyle name="Output 2 2 6 2 4" xfId="23439"/>
    <cellStyle name="Output 2 2 6 3" xfId="23440"/>
    <cellStyle name="Output 2 2 6 3 2" xfId="23441"/>
    <cellStyle name="Output 2 2 6 3 3" xfId="23442"/>
    <cellStyle name="Output 2 2 6 3 4" xfId="23443"/>
    <cellStyle name="Output 2 2 6 4" xfId="23444"/>
    <cellStyle name="Output 2 2 6 4 2" xfId="23445"/>
    <cellStyle name="Output 2 2 6 4 3" xfId="23446"/>
    <cellStyle name="Output 2 2 6 4 4" xfId="23447"/>
    <cellStyle name="Output 2 2 6 5" xfId="23448"/>
    <cellStyle name="Output 2 2 6 5 2" xfId="23449"/>
    <cellStyle name="Output 2 2 6 5 3" xfId="23450"/>
    <cellStyle name="Output 2 2 6 5 4" xfId="23451"/>
    <cellStyle name="Output 2 2 6 6" xfId="23452"/>
    <cellStyle name="Output 2 2 6 6 2" xfId="23453"/>
    <cellStyle name="Output 2 2 6 6 3" xfId="23454"/>
    <cellStyle name="Output 2 2 6 6 4" xfId="23455"/>
    <cellStyle name="Output 2 2 6 7" xfId="23456"/>
    <cellStyle name="Output 2 2 6 8" xfId="23457"/>
    <cellStyle name="Output 2 2 6 9" xfId="23458"/>
    <cellStyle name="Output 2 2 7" xfId="23459"/>
    <cellStyle name="Output 2 2 7 10" xfId="23460"/>
    <cellStyle name="Output 2 2 7 2" xfId="23461"/>
    <cellStyle name="Output 2 2 7 2 2" xfId="23462"/>
    <cellStyle name="Output 2 2 7 2 3" xfId="23463"/>
    <cellStyle name="Output 2 2 7 2 4" xfId="23464"/>
    <cellStyle name="Output 2 2 7 3" xfId="23465"/>
    <cellStyle name="Output 2 2 7 3 2" xfId="23466"/>
    <cellStyle name="Output 2 2 7 3 3" xfId="23467"/>
    <cellStyle name="Output 2 2 7 3 4" xfId="23468"/>
    <cellStyle name="Output 2 2 7 4" xfId="23469"/>
    <cellStyle name="Output 2 2 7 4 2" xfId="23470"/>
    <cellStyle name="Output 2 2 7 4 3" xfId="23471"/>
    <cellStyle name="Output 2 2 7 4 4" xfId="23472"/>
    <cellStyle name="Output 2 2 7 5" xfId="23473"/>
    <cellStyle name="Output 2 2 7 5 2" xfId="23474"/>
    <cellStyle name="Output 2 2 7 5 3" xfId="23475"/>
    <cellStyle name="Output 2 2 7 5 4" xfId="23476"/>
    <cellStyle name="Output 2 2 7 6" xfId="23477"/>
    <cellStyle name="Output 2 2 7 6 2" xfId="23478"/>
    <cellStyle name="Output 2 2 7 6 3" xfId="23479"/>
    <cellStyle name="Output 2 2 7 6 4" xfId="23480"/>
    <cellStyle name="Output 2 2 7 7" xfId="23481"/>
    <cellStyle name="Output 2 2 7 8" xfId="23482"/>
    <cellStyle name="Output 2 2 7 9" xfId="23483"/>
    <cellStyle name="Output 2 2 8" xfId="23484"/>
    <cellStyle name="Output 2 2 8 2" xfId="23485"/>
    <cellStyle name="Output 2 2 8 2 2" xfId="23486"/>
    <cellStyle name="Output 2 2 8 2 3" xfId="23487"/>
    <cellStyle name="Output 2 2 8 3" xfId="23488"/>
    <cellStyle name="Output 2 2 8 3 2" xfId="23489"/>
    <cellStyle name="Output 2 2 8 3 3" xfId="23490"/>
    <cellStyle name="Output 2 2 8 4" xfId="23491"/>
    <cellStyle name="Output 2 2 8 4 2" xfId="23492"/>
    <cellStyle name="Output 2 2 8 4 3" xfId="23493"/>
    <cellStyle name="Output 2 2 8 5" xfId="23494"/>
    <cellStyle name="Output 2 2 8 5 2" xfId="23495"/>
    <cellStyle name="Output 2 2 8 5 3" xfId="23496"/>
    <cellStyle name="Output 2 2 8 6" xfId="23497"/>
    <cellStyle name="Output 2 2 8 6 2" xfId="23498"/>
    <cellStyle name="Output 2 2 8 6 3" xfId="23499"/>
    <cellStyle name="Output 2 2 8 7" xfId="23500"/>
    <cellStyle name="Output 2 2 8 8" xfId="23501"/>
    <cellStyle name="Output 2 2 8 9" xfId="23502"/>
    <cellStyle name="Output 2 2 9" xfId="23503"/>
    <cellStyle name="Output 2 2 9 2" xfId="23504"/>
    <cellStyle name="Output 2 2 9 2 2" xfId="23505"/>
    <cellStyle name="Output 2 2 9 2 3" xfId="23506"/>
    <cellStyle name="Output 2 2 9 3" xfId="23507"/>
    <cellStyle name="Output 2 2 9 3 2" xfId="23508"/>
    <cellStyle name="Output 2 2 9 3 3" xfId="23509"/>
    <cellStyle name="Output 2 2 9 4" xfId="23510"/>
    <cellStyle name="Output 2 2 9 4 2" xfId="23511"/>
    <cellStyle name="Output 2 2 9 4 3" xfId="23512"/>
    <cellStyle name="Output 2 2 9 5" xfId="23513"/>
    <cellStyle name="Output 2 2 9 5 2" xfId="23514"/>
    <cellStyle name="Output 2 2 9 5 3" xfId="23515"/>
    <cellStyle name="Output 2 2 9 6" xfId="23516"/>
    <cellStyle name="Output 2 2 9 6 2" xfId="23517"/>
    <cellStyle name="Output 2 2 9 6 3" xfId="23518"/>
    <cellStyle name="Output 2 2 9 7" xfId="23519"/>
    <cellStyle name="Output 2 2 9 8" xfId="23520"/>
    <cellStyle name="Output 2 2 9 9" xfId="23521"/>
    <cellStyle name="Output 2 20" xfId="23522"/>
    <cellStyle name="Output 2 20 2" xfId="23523"/>
    <cellStyle name="Output 2 20 3" xfId="23524"/>
    <cellStyle name="Output 2 20 4" xfId="23525"/>
    <cellStyle name="Output 2 21" xfId="23526"/>
    <cellStyle name="Output 2 22" xfId="23527"/>
    <cellStyle name="Output 2 23" xfId="23528"/>
    <cellStyle name="Output 2 24" xfId="23529"/>
    <cellStyle name="Output 2 25" xfId="23530"/>
    <cellStyle name="Output 2 26" xfId="23531"/>
    <cellStyle name="Output 2 3" xfId="23532"/>
    <cellStyle name="Output 2 3 10" xfId="23533"/>
    <cellStyle name="Output 2 3 10 2" xfId="23534"/>
    <cellStyle name="Output 2 3 10 2 2" xfId="23535"/>
    <cellStyle name="Output 2 3 10 2 3" xfId="23536"/>
    <cellStyle name="Output 2 3 10 3" xfId="23537"/>
    <cellStyle name="Output 2 3 10 3 2" xfId="23538"/>
    <cellStyle name="Output 2 3 10 3 3" xfId="23539"/>
    <cellStyle name="Output 2 3 10 4" xfId="23540"/>
    <cellStyle name="Output 2 3 10 4 2" xfId="23541"/>
    <cellStyle name="Output 2 3 10 4 3" xfId="23542"/>
    <cellStyle name="Output 2 3 10 5" xfId="23543"/>
    <cellStyle name="Output 2 3 10 5 2" xfId="23544"/>
    <cellStyle name="Output 2 3 10 5 3" xfId="23545"/>
    <cellStyle name="Output 2 3 10 6" xfId="23546"/>
    <cellStyle name="Output 2 3 10 6 2" xfId="23547"/>
    <cellStyle name="Output 2 3 10 6 3" xfId="23548"/>
    <cellStyle name="Output 2 3 10 7" xfId="23549"/>
    <cellStyle name="Output 2 3 10 8" xfId="23550"/>
    <cellStyle name="Output 2 3 10 9" xfId="23551"/>
    <cellStyle name="Output 2 3 11" xfId="23552"/>
    <cellStyle name="Output 2 3 11 2" xfId="23553"/>
    <cellStyle name="Output 2 3 11 2 2" xfId="23554"/>
    <cellStyle name="Output 2 3 11 2 3" xfId="23555"/>
    <cellStyle name="Output 2 3 11 3" xfId="23556"/>
    <cellStyle name="Output 2 3 11 3 2" xfId="23557"/>
    <cellStyle name="Output 2 3 11 3 3" xfId="23558"/>
    <cellStyle name="Output 2 3 11 4" xfId="23559"/>
    <cellStyle name="Output 2 3 11 4 2" xfId="23560"/>
    <cellStyle name="Output 2 3 11 4 3" xfId="23561"/>
    <cellStyle name="Output 2 3 11 5" xfId="23562"/>
    <cellStyle name="Output 2 3 11 5 2" xfId="23563"/>
    <cellStyle name="Output 2 3 11 5 3" xfId="23564"/>
    <cellStyle name="Output 2 3 11 6" xfId="23565"/>
    <cellStyle name="Output 2 3 11 6 2" xfId="23566"/>
    <cellStyle name="Output 2 3 11 6 3" xfId="23567"/>
    <cellStyle name="Output 2 3 11 7" xfId="23568"/>
    <cellStyle name="Output 2 3 11 8" xfId="23569"/>
    <cellStyle name="Output 2 3 11 9" xfId="23570"/>
    <cellStyle name="Output 2 3 12" xfId="23571"/>
    <cellStyle name="Output 2 3 12 2" xfId="23572"/>
    <cellStyle name="Output 2 3 12 2 2" xfId="23573"/>
    <cellStyle name="Output 2 3 12 2 3" xfId="23574"/>
    <cellStyle name="Output 2 3 12 3" xfId="23575"/>
    <cellStyle name="Output 2 3 12 3 2" xfId="23576"/>
    <cellStyle name="Output 2 3 12 3 3" xfId="23577"/>
    <cellStyle name="Output 2 3 12 4" xfId="23578"/>
    <cellStyle name="Output 2 3 12 4 2" xfId="23579"/>
    <cellStyle name="Output 2 3 12 4 3" xfId="23580"/>
    <cellStyle name="Output 2 3 12 5" xfId="23581"/>
    <cellStyle name="Output 2 3 12 5 2" xfId="23582"/>
    <cellStyle name="Output 2 3 12 5 3" xfId="23583"/>
    <cellStyle name="Output 2 3 12 6" xfId="23584"/>
    <cellStyle name="Output 2 3 12 6 2" xfId="23585"/>
    <cellStyle name="Output 2 3 12 6 3" xfId="23586"/>
    <cellStyle name="Output 2 3 12 7" xfId="23587"/>
    <cellStyle name="Output 2 3 12 8" xfId="23588"/>
    <cellStyle name="Output 2 3 12 9" xfId="23589"/>
    <cellStyle name="Output 2 3 13" xfId="23590"/>
    <cellStyle name="Output 2 3 13 2" xfId="23591"/>
    <cellStyle name="Output 2 3 13 2 2" xfId="23592"/>
    <cellStyle name="Output 2 3 13 2 3" xfId="23593"/>
    <cellStyle name="Output 2 3 13 3" xfId="23594"/>
    <cellStyle name="Output 2 3 13 3 2" xfId="23595"/>
    <cellStyle name="Output 2 3 13 3 3" xfId="23596"/>
    <cellStyle name="Output 2 3 13 4" xfId="23597"/>
    <cellStyle name="Output 2 3 13 4 2" xfId="23598"/>
    <cellStyle name="Output 2 3 13 4 3" xfId="23599"/>
    <cellStyle name="Output 2 3 13 5" xfId="23600"/>
    <cellStyle name="Output 2 3 13 5 2" xfId="23601"/>
    <cellStyle name="Output 2 3 13 5 3" xfId="23602"/>
    <cellStyle name="Output 2 3 13 6" xfId="23603"/>
    <cellStyle name="Output 2 3 13 6 2" xfId="23604"/>
    <cellStyle name="Output 2 3 13 6 3" xfId="23605"/>
    <cellStyle name="Output 2 3 13 7" xfId="23606"/>
    <cellStyle name="Output 2 3 13 8" xfId="23607"/>
    <cellStyle name="Output 2 3 13 9" xfId="23608"/>
    <cellStyle name="Output 2 3 14" xfId="23609"/>
    <cellStyle name="Output 2 3 14 2" xfId="23610"/>
    <cellStyle name="Output 2 3 14 2 2" xfId="23611"/>
    <cellStyle name="Output 2 3 14 2 3" xfId="23612"/>
    <cellStyle name="Output 2 3 14 3" xfId="23613"/>
    <cellStyle name="Output 2 3 14 3 2" xfId="23614"/>
    <cellStyle name="Output 2 3 14 3 3" xfId="23615"/>
    <cellStyle name="Output 2 3 14 4" xfId="23616"/>
    <cellStyle name="Output 2 3 14 4 2" xfId="23617"/>
    <cellStyle name="Output 2 3 14 4 3" xfId="23618"/>
    <cellStyle name="Output 2 3 14 5" xfId="23619"/>
    <cellStyle name="Output 2 3 14 5 2" xfId="23620"/>
    <cellStyle name="Output 2 3 14 5 3" xfId="23621"/>
    <cellStyle name="Output 2 3 14 6" xfId="23622"/>
    <cellStyle name="Output 2 3 14 6 2" xfId="23623"/>
    <cellStyle name="Output 2 3 14 6 3" xfId="23624"/>
    <cellStyle name="Output 2 3 14 7" xfId="23625"/>
    <cellStyle name="Output 2 3 14 8" xfId="23626"/>
    <cellStyle name="Output 2 3 14 9" xfId="23627"/>
    <cellStyle name="Output 2 3 15" xfId="23628"/>
    <cellStyle name="Output 2 3 15 2" xfId="23629"/>
    <cellStyle name="Output 2 3 15 2 2" xfId="23630"/>
    <cellStyle name="Output 2 3 15 2 3" xfId="23631"/>
    <cellStyle name="Output 2 3 15 3" xfId="23632"/>
    <cellStyle name="Output 2 3 15 3 2" xfId="23633"/>
    <cellStyle name="Output 2 3 15 3 3" xfId="23634"/>
    <cellStyle name="Output 2 3 15 4" xfId="23635"/>
    <cellStyle name="Output 2 3 15 4 2" xfId="23636"/>
    <cellStyle name="Output 2 3 15 4 3" xfId="23637"/>
    <cellStyle name="Output 2 3 15 5" xfId="23638"/>
    <cellStyle name="Output 2 3 15 5 2" xfId="23639"/>
    <cellStyle name="Output 2 3 15 5 3" xfId="23640"/>
    <cellStyle name="Output 2 3 15 6" xfId="23641"/>
    <cellStyle name="Output 2 3 15 6 2" xfId="23642"/>
    <cellStyle name="Output 2 3 15 6 3" xfId="23643"/>
    <cellStyle name="Output 2 3 15 7" xfId="23644"/>
    <cellStyle name="Output 2 3 15 8" xfId="23645"/>
    <cellStyle name="Output 2 3 15 9" xfId="23646"/>
    <cellStyle name="Output 2 3 16" xfId="23647"/>
    <cellStyle name="Output 2 3 16 2" xfId="23648"/>
    <cellStyle name="Output 2 3 16 3" xfId="23649"/>
    <cellStyle name="Output 2 3 16 4" xfId="23650"/>
    <cellStyle name="Output 2 3 17" xfId="23651"/>
    <cellStyle name="Output 2 3 18" xfId="23652"/>
    <cellStyle name="Output 2 3 19" xfId="23653"/>
    <cellStyle name="Output 2 3 2" xfId="23654"/>
    <cellStyle name="Output 2 3 2 10" xfId="23655"/>
    <cellStyle name="Output 2 3 2 10 2" xfId="23656"/>
    <cellStyle name="Output 2 3 2 10 2 2" xfId="23657"/>
    <cellStyle name="Output 2 3 2 10 2 3" xfId="23658"/>
    <cellStyle name="Output 2 3 2 10 3" xfId="23659"/>
    <cellStyle name="Output 2 3 2 10 3 2" xfId="23660"/>
    <cellStyle name="Output 2 3 2 10 3 3" xfId="23661"/>
    <cellStyle name="Output 2 3 2 10 4" xfId="23662"/>
    <cellStyle name="Output 2 3 2 10 4 2" xfId="23663"/>
    <cellStyle name="Output 2 3 2 10 4 3" xfId="23664"/>
    <cellStyle name="Output 2 3 2 10 5" xfId="23665"/>
    <cellStyle name="Output 2 3 2 10 5 2" xfId="23666"/>
    <cellStyle name="Output 2 3 2 10 5 3" xfId="23667"/>
    <cellStyle name="Output 2 3 2 10 6" xfId="23668"/>
    <cellStyle name="Output 2 3 2 10 6 2" xfId="23669"/>
    <cellStyle name="Output 2 3 2 10 6 3" xfId="23670"/>
    <cellStyle name="Output 2 3 2 10 7" xfId="23671"/>
    <cellStyle name="Output 2 3 2 10 8" xfId="23672"/>
    <cellStyle name="Output 2 3 2 10 9" xfId="23673"/>
    <cellStyle name="Output 2 3 2 11" xfId="23674"/>
    <cellStyle name="Output 2 3 2 11 2" xfId="23675"/>
    <cellStyle name="Output 2 3 2 11 2 2" xfId="23676"/>
    <cellStyle name="Output 2 3 2 11 2 3" xfId="23677"/>
    <cellStyle name="Output 2 3 2 11 3" xfId="23678"/>
    <cellStyle name="Output 2 3 2 11 3 2" xfId="23679"/>
    <cellStyle name="Output 2 3 2 11 3 3" xfId="23680"/>
    <cellStyle name="Output 2 3 2 11 4" xfId="23681"/>
    <cellStyle name="Output 2 3 2 11 4 2" xfId="23682"/>
    <cellStyle name="Output 2 3 2 11 4 3" xfId="23683"/>
    <cellStyle name="Output 2 3 2 11 5" xfId="23684"/>
    <cellStyle name="Output 2 3 2 11 5 2" xfId="23685"/>
    <cellStyle name="Output 2 3 2 11 5 3" xfId="23686"/>
    <cellStyle name="Output 2 3 2 11 6" xfId="23687"/>
    <cellStyle name="Output 2 3 2 11 6 2" xfId="23688"/>
    <cellStyle name="Output 2 3 2 11 6 3" xfId="23689"/>
    <cellStyle name="Output 2 3 2 11 7" xfId="23690"/>
    <cellStyle name="Output 2 3 2 11 8" xfId="23691"/>
    <cellStyle name="Output 2 3 2 11 9" xfId="23692"/>
    <cellStyle name="Output 2 3 2 12" xfId="23693"/>
    <cellStyle name="Output 2 3 2 12 2" xfId="23694"/>
    <cellStyle name="Output 2 3 2 12 2 2" xfId="23695"/>
    <cellStyle name="Output 2 3 2 12 2 3" xfId="23696"/>
    <cellStyle name="Output 2 3 2 12 3" xfId="23697"/>
    <cellStyle name="Output 2 3 2 12 3 2" xfId="23698"/>
    <cellStyle name="Output 2 3 2 12 3 3" xfId="23699"/>
    <cellStyle name="Output 2 3 2 12 4" xfId="23700"/>
    <cellStyle name="Output 2 3 2 12 4 2" xfId="23701"/>
    <cellStyle name="Output 2 3 2 12 4 3" xfId="23702"/>
    <cellStyle name="Output 2 3 2 12 5" xfId="23703"/>
    <cellStyle name="Output 2 3 2 12 5 2" xfId="23704"/>
    <cellStyle name="Output 2 3 2 12 5 3" xfId="23705"/>
    <cellStyle name="Output 2 3 2 12 6" xfId="23706"/>
    <cellStyle name="Output 2 3 2 12 6 2" xfId="23707"/>
    <cellStyle name="Output 2 3 2 12 6 3" xfId="23708"/>
    <cellStyle name="Output 2 3 2 12 7" xfId="23709"/>
    <cellStyle name="Output 2 3 2 12 8" xfId="23710"/>
    <cellStyle name="Output 2 3 2 12 9" xfId="23711"/>
    <cellStyle name="Output 2 3 2 13" xfId="23712"/>
    <cellStyle name="Output 2 3 2 13 2" xfId="23713"/>
    <cellStyle name="Output 2 3 2 13 2 2" xfId="23714"/>
    <cellStyle name="Output 2 3 2 13 2 3" xfId="23715"/>
    <cellStyle name="Output 2 3 2 13 3" xfId="23716"/>
    <cellStyle name="Output 2 3 2 13 3 2" xfId="23717"/>
    <cellStyle name="Output 2 3 2 13 3 3" xfId="23718"/>
    <cellStyle name="Output 2 3 2 13 4" xfId="23719"/>
    <cellStyle name="Output 2 3 2 13 4 2" xfId="23720"/>
    <cellStyle name="Output 2 3 2 13 4 3" xfId="23721"/>
    <cellStyle name="Output 2 3 2 13 5" xfId="23722"/>
    <cellStyle name="Output 2 3 2 13 5 2" xfId="23723"/>
    <cellStyle name="Output 2 3 2 13 5 3" xfId="23724"/>
    <cellStyle name="Output 2 3 2 13 6" xfId="23725"/>
    <cellStyle name="Output 2 3 2 13 6 2" xfId="23726"/>
    <cellStyle name="Output 2 3 2 13 6 3" xfId="23727"/>
    <cellStyle name="Output 2 3 2 13 7" xfId="23728"/>
    <cellStyle name="Output 2 3 2 13 8" xfId="23729"/>
    <cellStyle name="Output 2 3 2 13 9" xfId="23730"/>
    <cellStyle name="Output 2 3 2 14" xfId="23731"/>
    <cellStyle name="Output 2 3 2 14 2" xfId="23732"/>
    <cellStyle name="Output 2 3 2 14 3" xfId="23733"/>
    <cellStyle name="Output 2 3 2 14 4" xfId="23734"/>
    <cellStyle name="Output 2 3 2 15" xfId="23735"/>
    <cellStyle name="Output 2 3 2 16" xfId="23736"/>
    <cellStyle name="Output 2 3 2 17" xfId="23737"/>
    <cellStyle name="Output 2 3 2 18" xfId="23738"/>
    <cellStyle name="Output 2 3 2 19" xfId="23739"/>
    <cellStyle name="Output 2 3 2 2" xfId="23740"/>
    <cellStyle name="Output 2 3 2 2 10" xfId="23741"/>
    <cellStyle name="Output 2 3 2 2 10 2" xfId="23742"/>
    <cellStyle name="Output 2 3 2 2 10 2 2" xfId="23743"/>
    <cellStyle name="Output 2 3 2 2 10 2 3" xfId="23744"/>
    <cellStyle name="Output 2 3 2 2 10 3" xfId="23745"/>
    <cellStyle name="Output 2 3 2 2 10 3 2" xfId="23746"/>
    <cellStyle name="Output 2 3 2 2 10 3 3" xfId="23747"/>
    <cellStyle name="Output 2 3 2 2 10 4" xfId="23748"/>
    <cellStyle name="Output 2 3 2 2 10 4 2" xfId="23749"/>
    <cellStyle name="Output 2 3 2 2 10 4 3" xfId="23750"/>
    <cellStyle name="Output 2 3 2 2 10 5" xfId="23751"/>
    <cellStyle name="Output 2 3 2 2 10 5 2" xfId="23752"/>
    <cellStyle name="Output 2 3 2 2 10 5 3" xfId="23753"/>
    <cellStyle name="Output 2 3 2 2 10 6" xfId="23754"/>
    <cellStyle name="Output 2 3 2 2 10 6 2" xfId="23755"/>
    <cellStyle name="Output 2 3 2 2 10 6 3" xfId="23756"/>
    <cellStyle name="Output 2 3 2 2 10 7" xfId="23757"/>
    <cellStyle name="Output 2 3 2 2 10 8" xfId="23758"/>
    <cellStyle name="Output 2 3 2 2 11" xfId="23759"/>
    <cellStyle name="Output 2 3 2 2 11 2" xfId="23760"/>
    <cellStyle name="Output 2 3 2 2 11 2 2" xfId="23761"/>
    <cellStyle name="Output 2 3 2 2 11 2 3" xfId="23762"/>
    <cellStyle name="Output 2 3 2 2 11 3" xfId="23763"/>
    <cellStyle name="Output 2 3 2 2 11 3 2" xfId="23764"/>
    <cellStyle name="Output 2 3 2 2 11 3 3" xfId="23765"/>
    <cellStyle name="Output 2 3 2 2 11 4" xfId="23766"/>
    <cellStyle name="Output 2 3 2 2 11 4 2" xfId="23767"/>
    <cellStyle name="Output 2 3 2 2 11 4 3" xfId="23768"/>
    <cellStyle name="Output 2 3 2 2 11 5" xfId="23769"/>
    <cellStyle name="Output 2 3 2 2 11 5 2" xfId="23770"/>
    <cellStyle name="Output 2 3 2 2 11 5 3" xfId="23771"/>
    <cellStyle name="Output 2 3 2 2 11 6" xfId="23772"/>
    <cellStyle name="Output 2 3 2 2 11 6 2" xfId="23773"/>
    <cellStyle name="Output 2 3 2 2 11 6 3" xfId="23774"/>
    <cellStyle name="Output 2 3 2 2 11 7" xfId="23775"/>
    <cellStyle name="Output 2 3 2 2 11 8" xfId="23776"/>
    <cellStyle name="Output 2 3 2 2 12" xfId="23777"/>
    <cellStyle name="Output 2 3 2 2 12 2" xfId="23778"/>
    <cellStyle name="Output 2 3 2 2 12 2 2" xfId="23779"/>
    <cellStyle name="Output 2 3 2 2 12 2 3" xfId="23780"/>
    <cellStyle name="Output 2 3 2 2 12 3" xfId="23781"/>
    <cellStyle name="Output 2 3 2 2 12 3 2" xfId="23782"/>
    <cellStyle name="Output 2 3 2 2 12 3 3" xfId="23783"/>
    <cellStyle name="Output 2 3 2 2 12 4" xfId="23784"/>
    <cellStyle name="Output 2 3 2 2 12 4 2" xfId="23785"/>
    <cellStyle name="Output 2 3 2 2 12 4 3" xfId="23786"/>
    <cellStyle name="Output 2 3 2 2 12 5" xfId="23787"/>
    <cellStyle name="Output 2 3 2 2 12 5 2" xfId="23788"/>
    <cellStyle name="Output 2 3 2 2 12 5 3" xfId="23789"/>
    <cellStyle name="Output 2 3 2 2 12 6" xfId="23790"/>
    <cellStyle name="Output 2 3 2 2 12 6 2" xfId="23791"/>
    <cellStyle name="Output 2 3 2 2 12 6 3" xfId="23792"/>
    <cellStyle name="Output 2 3 2 2 12 7" xfId="23793"/>
    <cellStyle name="Output 2 3 2 2 12 8" xfId="23794"/>
    <cellStyle name="Output 2 3 2 2 13" xfId="23795"/>
    <cellStyle name="Output 2 3 2 2 13 2" xfId="23796"/>
    <cellStyle name="Output 2 3 2 2 13 2 2" xfId="23797"/>
    <cellStyle name="Output 2 3 2 2 13 2 3" xfId="23798"/>
    <cellStyle name="Output 2 3 2 2 13 3" xfId="23799"/>
    <cellStyle name="Output 2 3 2 2 13 3 2" xfId="23800"/>
    <cellStyle name="Output 2 3 2 2 13 3 3" xfId="23801"/>
    <cellStyle name="Output 2 3 2 2 13 4" xfId="23802"/>
    <cellStyle name="Output 2 3 2 2 13 4 2" xfId="23803"/>
    <cellStyle name="Output 2 3 2 2 13 4 3" xfId="23804"/>
    <cellStyle name="Output 2 3 2 2 13 5" xfId="23805"/>
    <cellStyle name="Output 2 3 2 2 13 5 2" xfId="23806"/>
    <cellStyle name="Output 2 3 2 2 13 5 3" xfId="23807"/>
    <cellStyle name="Output 2 3 2 2 13 6" xfId="23808"/>
    <cellStyle name="Output 2 3 2 2 13 6 2" xfId="23809"/>
    <cellStyle name="Output 2 3 2 2 13 6 3" xfId="23810"/>
    <cellStyle name="Output 2 3 2 2 13 7" xfId="23811"/>
    <cellStyle name="Output 2 3 2 2 13 8" xfId="23812"/>
    <cellStyle name="Output 2 3 2 2 14" xfId="23813"/>
    <cellStyle name="Output 2 3 2 2 14 2" xfId="23814"/>
    <cellStyle name="Output 2 3 2 2 14 2 2" xfId="23815"/>
    <cellStyle name="Output 2 3 2 2 14 2 3" xfId="23816"/>
    <cellStyle name="Output 2 3 2 2 14 3" xfId="23817"/>
    <cellStyle name="Output 2 3 2 2 14 3 2" xfId="23818"/>
    <cellStyle name="Output 2 3 2 2 14 3 3" xfId="23819"/>
    <cellStyle name="Output 2 3 2 2 14 4" xfId="23820"/>
    <cellStyle name="Output 2 3 2 2 14 4 2" xfId="23821"/>
    <cellStyle name="Output 2 3 2 2 14 4 3" xfId="23822"/>
    <cellStyle name="Output 2 3 2 2 14 5" xfId="23823"/>
    <cellStyle name="Output 2 3 2 2 14 5 2" xfId="23824"/>
    <cellStyle name="Output 2 3 2 2 14 5 3" xfId="23825"/>
    <cellStyle name="Output 2 3 2 2 14 6" xfId="23826"/>
    <cellStyle name="Output 2 3 2 2 14 6 2" xfId="23827"/>
    <cellStyle name="Output 2 3 2 2 14 6 3" xfId="23828"/>
    <cellStyle name="Output 2 3 2 2 14 7" xfId="23829"/>
    <cellStyle name="Output 2 3 2 2 14 8" xfId="23830"/>
    <cellStyle name="Output 2 3 2 2 15" xfId="23831"/>
    <cellStyle name="Output 2 3 2 2 15 2" xfId="23832"/>
    <cellStyle name="Output 2 3 2 2 15 3" xfId="23833"/>
    <cellStyle name="Output 2 3 2 2 16" xfId="23834"/>
    <cellStyle name="Output 2 3 2 2 16 2" xfId="23835"/>
    <cellStyle name="Output 2 3 2 2 16 3" xfId="23836"/>
    <cellStyle name="Output 2 3 2 2 17" xfId="23837"/>
    <cellStyle name="Output 2 3 2 2 18" xfId="23838"/>
    <cellStyle name="Output 2 3 2 2 2" xfId="23839"/>
    <cellStyle name="Output 2 3 2 2 2 2" xfId="23840"/>
    <cellStyle name="Output 2 3 2 2 2 2 2" xfId="23841"/>
    <cellStyle name="Output 2 3 2 2 2 2 3" xfId="23842"/>
    <cellStyle name="Output 2 3 2 2 2 3" xfId="23843"/>
    <cellStyle name="Output 2 3 2 2 2 3 2" xfId="23844"/>
    <cellStyle name="Output 2 3 2 2 2 3 3" xfId="23845"/>
    <cellStyle name="Output 2 3 2 2 2 4" xfId="23846"/>
    <cellStyle name="Output 2 3 2 2 2 4 2" xfId="23847"/>
    <cellStyle name="Output 2 3 2 2 2 4 3" xfId="23848"/>
    <cellStyle name="Output 2 3 2 2 2 5" xfId="23849"/>
    <cellStyle name="Output 2 3 2 2 2 5 2" xfId="23850"/>
    <cellStyle name="Output 2 3 2 2 2 5 3" xfId="23851"/>
    <cellStyle name="Output 2 3 2 2 2 6" xfId="23852"/>
    <cellStyle name="Output 2 3 2 2 2 6 2" xfId="23853"/>
    <cellStyle name="Output 2 3 2 2 2 6 3" xfId="23854"/>
    <cellStyle name="Output 2 3 2 2 2 7" xfId="23855"/>
    <cellStyle name="Output 2 3 2 2 2 8" xfId="23856"/>
    <cellStyle name="Output 2 3 2 2 2 9" xfId="23857"/>
    <cellStyle name="Output 2 3 2 2 3" xfId="23858"/>
    <cellStyle name="Output 2 3 2 2 3 2" xfId="23859"/>
    <cellStyle name="Output 2 3 2 2 3 2 2" xfId="23860"/>
    <cellStyle name="Output 2 3 2 2 3 2 3" xfId="23861"/>
    <cellStyle name="Output 2 3 2 2 3 3" xfId="23862"/>
    <cellStyle name="Output 2 3 2 2 3 3 2" xfId="23863"/>
    <cellStyle name="Output 2 3 2 2 3 3 3" xfId="23864"/>
    <cellStyle name="Output 2 3 2 2 3 4" xfId="23865"/>
    <cellStyle name="Output 2 3 2 2 3 4 2" xfId="23866"/>
    <cellStyle name="Output 2 3 2 2 3 4 3" xfId="23867"/>
    <cellStyle name="Output 2 3 2 2 3 5" xfId="23868"/>
    <cellStyle name="Output 2 3 2 2 3 5 2" xfId="23869"/>
    <cellStyle name="Output 2 3 2 2 3 5 3" xfId="23870"/>
    <cellStyle name="Output 2 3 2 2 3 6" xfId="23871"/>
    <cellStyle name="Output 2 3 2 2 3 6 2" xfId="23872"/>
    <cellStyle name="Output 2 3 2 2 3 6 3" xfId="23873"/>
    <cellStyle name="Output 2 3 2 2 3 7" xfId="23874"/>
    <cellStyle name="Output 2 3 2 2 3 8" xfId="23875"/>
    <cellStyle name="Output 2 3 2 2 3 9" xfId="23876"/>
    <cellStyle name="Output 2 3 2 2 4" xfId="23877"/>
    <cellStyle name="Output 2 3 2 2 4 2" xfId="23878"/>
    <cellStyle name="Output 2 3 2 2 4 2 2" xfId="23879"/>
    <cellStyle name="Output 2 3 2 2 4 2 3" xfId="23880"/>
    <cellStyle name="Output 2 3 2 2 4 3" xfId="23881"/>
    <cellStyle name="Output 2 3 2 2 4 3 2" xfId="23882"/>
    <cellStyle name="Output 2 3 2 2 4 3 3" xfId="23883"/>
    <cellStyle name="Output 2 3 2 2 4 4" xfId="23884"/>
    <cellStyle name="Output 2 3 2 2 4 4 2" xfId="23885"/>
    <cellStyle name="Output 2 3 2 2 4 4 3" xfId="23886"/>
    <cellStyle name="Output 2 3 2 2 4 5" xfId="23887"/>
    <cellStyle name="Output 2 3 2 2 4 5 2" xfId="23888"/>
    <cellStyle name="Output 2 3 2 2 4 5 3" xfId="23889"/>
    <cellStyle name="Output 2 3 2 2 4 6" xfId="23890"/>
    <cellStyle name="Output 2 3 2 2 4 6 2" xfId="23891"/>
    <cellStyle name="Output 2 3 2 2 4 6 3" xfId="23892"/>
    <cellStyle name="Output 2 3 2 2 4 7" xfId="23893"/>
    <cellStyle name="Output 2 3 2 2 4 8" xfId="23894"/>
    <cellStyle name="Output 2 3 2 2 4 9" xfId="23895"/>
    <cellStyle name="Output 2 3 2 2 5" xfId="23896"/>
    <cellStyle name="Output 2 3 2 2 5 2" xfId="23897"/>
    <cellStyle name="Output 2 3 2 2 5 2 2" xfId="23898"/>
    <cellStyle name="Output 2 3 2 2 5 2 3" xfId="23899"/>
    <cellStyle name="Output 2 3 2 2 5 3" xfId="23900"/>
    <cellStyle name="Output 2 3 2 2 5 3 2" xfId="23901"/>
    <cellStyle name="Output 2 3 2 2 5 3 3" xfId="23902"/>
    <cellStyle name="Output 2 3 2 2 5 4" xfId="23903"/>
    <cellStyle name="Output 2 3 2 2 5 4 2" xfId="23904"/>
    <cellStyle name="Output 2 3 2 2 5 4 3" xfId="23905"/>
    <cellStyle name="Output 2 3 2 2 5 5" xfId="23906"/>
    <cellStyle name="Output 2 3 2 2 5 5 2" xfId="23907"/>
    <cellStyle name="Output 2 3 2 2 5 5 3" xfId="23908"/>
    <cellStyle name="Output 2 3 2 2 5 6" xfId="23909"/>
    <cellStyle name="Output 2 3 2 2 5 6 2" xfId="23910"/>
    <cellStyle name="Output 2 3 2 2 5 6 3" xfId="23911"/>
    <cellStyle name="Output 2 3 2 2 5 7" xfId="23912"/>
    <cellStyle name="Output 2 3 2 2 5 8" xfId="23913"/>
    <cellStyle name="Output 2 3 2 2 5 9" xfId="23914"/>
    <cellStyle name="Output 2 3 2 2 6" xfId="23915"/>
    <cellStyle name="Output 2 3 2 2 6 2" xfId="23916"/>
    <cellStyle name="Output 2 3 2 2 6 2 2" xfId="23917"/>
    <cellStyle name="Output 2 3 2 2 6 2 3" xfId="23918"/>
    <cellStyle name="Output 2 3 2 2 6 3" xfId="23919"/>
    <cellStyle name="Output 2 3 2 2 6 3 2" xfId="23920"/>
    <cellStyle name="Output 2 3 2 2 6 3 3" xfId="23921"/>
    <cellStyle name="Output 2 3 2 2 6 4" xfId="23922"/>
    <cellStyle name="Output 2 3 2 2 6 4 2" xfId="23923"/>
    <cellStyle name="Output 2 3 2 2 6 4 3" xfId="23924"/>
    <cellStyle name="Output 2 3 2 2 6 5" xfId="23925"/>
    <cellStyle name="Output 2 3 2 2 6 5 2" xfId="23926"/>
    <cellStyle name="Output 2 3 2 2 6 5 3" xfId="23927"/>
    <cellStyle name="Output 2 3 2 2 6 6" xfId="23928"/>
    <cellStyle name="Output 2 3 2 2 6 6 2" xfId="23929"/>
    <cellStyle name="Output 2 3 2 2 6 6 3" xfId="23930"/>
    <cellStyle name="Output 2 3 2 2 6 7" xfId="23931"/>
    <cellStyle name="Output 2 3 2 2 6 8" xfId="23932"/>
    <cellStyle name="Output 2 3 2 2 6 9" xfId="23933"/>
    <cellStyle name="Output 2 3 2 2 7" xfId="23934"/>
    <cellStyle name="Output 2 3 2 2 7 2" xfId="23935"/>
    <cellStyle name="Output 2 3 2 2 7 2 2" xfId="23936"/>
    <cellStyle name="Output 2 3 2 2 7 2 3" xfId="23937"/>
    <cellStyle name="Output 2 3 2 2 7 3" xfId="23938"/>
    <cellStyle name="Output 2 3 2 2 7 3 2" xfId="23939"/>
    <cellStyle name="Output 2 3 2 2 7 3 3" xfId="23940"/>
    <cellStyle name="Output 2 3 2 2 7 4" xfId="23941"/>
    <cellStyle name="Output 2 3 2 2 7 4 2" xfId="23942"/>
    <cellStyle name="Output 2 3 2 2 7 4 3" xfId="23943"/>
    <cellStyle name="Output 2 3 2 2 7 5" xfId="23944"/>
    <cellStyle name="Output 2 3 2 2 7 5 2" xfId="23945"/>
    <cellStyle name="Output 2 3 2 2 7 5 3" xfId="23946"/>
    <cellStyle name="Output 2 3 2 2 7 6" xfId="23947"/>
    <cellStyle name="Output 2 3 2 2 7 6 2" xfId="23948"/>
    <cellStyle name="Output 2 3 2 2 7 6 3" xfId="23949"/>
    <cellStyle name="Output 2 3 2 2 7 7" xfId="23950"/>
    <cellStyle name="Output 2 3 2 2 7 8" xfId="23951"/>
    <cellStyle name="Output 2 3 2 2 7 9" xfId="23952"/>
    <cellStyle name="Output 2 3 2 2 8" xfId="23953"/>
    <cellStyle name="Output 2 3 2 2 8 2" xfId="23954"/>
    <cellStyle name="Output 2 3 2 2 8 2 2" xfId="23955"/>
    <cellStyle name="Output 2 3 2 2 8 2 3" xfId="23956"/>
    <cellStyle name="Output 2 3 2 2 8 3" xfId="23957"/>
    <cellStyle name="Output 2 3 2 2 8 3 2" xfId="23958"/>
    <cellStyle name="Output 2 3 2 2 8 3 3" xfId="23959"/>
    <cellStyle name="Output 2 3 2 2 8 4" xfId="23960"/>
    <cellStyle name="Output 2 3 2 2 8 4 2" xfId="23961"/>
    <cellStyle name="Output 2 3 2 2 8 4 3" xfId="23962"/>
    <cellStyle name="Output 2 3 2 2 8 5" xfId="23963"/>
    <cellStyle name="Output 2 3 2 2 8 5 2" xfId="23964"/>
    <cellStyle name="Output 2 3 2 2 8 5 3" xfId="23965"/>
    <cellStyle name="Output 2 3 2 2 8 6" xfId="23966"/>
    <cellStyle name="Output 2 3 2 2 8 6 2" xfId="23967"/>
    <cellStyle name="Output 2 3 2 2 8 6 3" xfId="23968"/>
    <cellStyle name="Output 2 3 2 2 8 7" xfId="23969"/>
    <cellStyle name="Output 2 3 2 2 8 8" xfId="23970"/>
    <cellStyle name="Output 2 3 2 2 8 9" xfId="23971"/>
    <cellStyle name="Output 2 3 2 2 9" xfId="23972"/>
    <cellStyle name="Output 2 3 2 2 9 2" xfId="23973"/>
    <cellStyle name="Output 2 3 2 2 9 2 2" xfId="23974"/>
    <cellStyle name="Output 2 3 2 2 9 2 3" xfId="23975"/>
    <cellStyle name="Output 2 3 2 2 9 3" xfId="23976"/>
    <cellStyle name="Output 2 3 2 2 9 3 2" xfId="23977"/>
    <cellStyle name="Output 2 3 2 2 9 3 3" xfId="23978"/>
    <cellStyle name="Output 2 3 2 2 9 4" xfId="23979"/>
    <cellStyle name="Output 2 3 2 2 9 4 2" xfId="23980"/>
    <cellStyle name="Output 2 3 2 2 9 4 3" xfId="23981"/>
    <cellStyle name="Output 2 3 2 2 9 5" xfId="23982"/>
    <cellStyle name="Output 2 3 2 2 9 5 2" xfId="23983"/>
    <cellStyle name="Output 2 3 2 2 9 5 3" xfId="23984"/>
    <cellStyle name="Output 2 3 2 2 9 6" xfId="23985"/>
    <cellStyle name="Output 2 3 2 2 9 6 2" xfId="23986"/>
    <cellStyle name="Output 2 3 2 2 9 6 3" xfId="23987"/>
    <cellStyle name="Output 2 3 2 2 9 7" xfId="23988"/>
    <cellStyle name="Output 2 3 2 2 9 8" xfId="23989"/>
    <cellStyle name="Output 2 3 2 20" xfId="23990"/>
    <cellStyle name="Output 2 3 2 21" xfId="23991"/>
    <cellStyle name="Output 2 3 2 3" xfId="23992"/>
    <cellStyle name="Output 2 3 2 3 10" xfId="23993"/>
    <cellStyle name="Output 2 3 2 3 10 2" xfId="23994"/>
    <cellStyle name="Output 2 3 2 3 10 2 2" xfId="23995"/>
    <cellStyle name="Output 2 3 2 3 10 2 3" xfId="23996"/>
    <cellStyle name="Output 2 3 2 3 10 3" xfId="23997"/>
    <cellStyle name="Output 2 3 2 3 10 3 2" xfId="23998"/>
    <cellStyle name="Output 2 3 2 3 10 3 3" xfId="23999"/>
    <cellStyle name="Output 2 3 2 3 10 4" xfId="24000"/>
    <cellStyle name="Output 2 3 2 3 10 4 2" xfId="24001"/>
    <cellStyle name="Output 2 3 2 3 10 4 3" xfId="24002"/>
    <cellStyle name="Output 2 3 2 3 10 5" xfId="24003"/>
    <cellStyle name="Output 2 3 2 3 10 5 2" xfId="24004"/>
    <cellStyle name="Output 2 3 2 3 10 5 3" xfId="24005"/>
    <cellStyle name="Output 2 3 2 3 10 6" xfId="24006"/>
    <cellStyle name="Output 2 3 2 3 10 6 2" xfId="24007"/>
    <cellStyle name="Output 2 3 2 3 10 6 3" xfId="24008"/>
    <cellStyle name="Output 2 3 2 3 10 7" xfId="24009"/>
    <cellStyle name="Output 2 3 2 3 10 8" xfId="24010"/>
    <cellStyle name="Output 2 3 2 3 11" xfId="24011"/>
    <cellStyle name="Output 2 3 2 3 11 2" xfId="24012"/>
    <cellStyle name="Output 2 3 2 3 11 2 2" xfId="24013"/>
    <cellStyle name="Output 2 3 2 3 11 2 3" xfId="24014"/>
    <cellStyle name="Output 2 3 2 3 11 3" xfId="24015"/>
    <cellStyle name="Output 2 3 2 3 11 3 2" xfId="24016"/>
    <cellStyle name="Output 2 3 2 3 11 3 3" xfId="24017"/>
    <cellStyle name="Output 2 3 2 3 11 4" xfId="24018"/>
    <cellStyle name="Output 2 3 2 3 11 4 2" xfId="24019"/>
    <cellStyle name="Output 2 3 2 3 11 4 3" xfId="24020"/>
    <cellStyle name="Output 2 3 2 3 11 5" xfId="24021"/>
    <cellStyle name="Output 2 3 2 3 11 5 2" xfId="24022"/>
    <cellStyle name="Output 2 3 2 3 11 5 3" xfId="24023"/>
    <cellStyle name="Output 2 3 2 3 11 6" xfId="24024"/>
    <cellStyle name="Output 2 3 2 3 11 6 2" xfId="24025"/>
    <cellStyle name="Output 2 3 2 3 11 6 3" xfId="24026"/>
    <cellStyle name="Output 2 3 2 3 11 7" xfId="24027"/>
    <cellStyle name="Output 2 3 2 3 11 8" xfId="24028"/>
    <cellStyle name="Output 2 3 2 3 12" xfId="24029"/>
    <cellStyle name="Output 2 3 2 3 12 2" xfId="24030"/>
    <cellStyle name="Output 2 3 2 3 12 2 2" xfId="24031"/>
    <cellStyle name="Output 2 3 2 3 12 2 3" xfId="24032"/>
    <cellStyle name="Output 2 3 2 3 12 3" xfId="24033"/>
    <cellStyle name="Output 2 3 2 3 12 3 2" xfId="24034"/>
    <cellStyle name="Output 2 3 2 3 12 3 3" xfId="24035"/>
    <cellStyle name="Output 2 3 2 3 12 4" xfId="24036"/>
    <cellStyle name="Output 2 3 2 3 12 4 2" xfId="24037"/>
    <cellStyle name="Output 2 3 2 3 12 4 3" xfId="24038"/>
    <cellStyle name="Output 2 3 2 3 12 5" xfId="24039"/>
    <cellStyle name="Output 2 3 2 3 12 5 2" xfId="24040"/>
    <cellStyle name="Output 2 3 2 3 12 5 3" xfId="24041"/>
    <cellStyle name="Output 2 3 2 3 12 6" xfId="24042"/>
    <cellStyle name="Output 2 3 2 3 12 6 2" xfId="24043"/>
    <cellStyle name="Output 2 3 2 3 12 6 3" xfId="24044"/>
    <cellStyle name="Output 2 3 2 3 12 7" xfId="24045"/>
    <cellStyle name="Output 2 3 2 3 12 8" xfId="24046"/>
    <cellStyle name="Output 2 3 2 3 13" xfId="24047"/>
    <cellStyle name="Output 2 3 2 3 13 2" xfId="24048"/>
    <cellStyle name="Output 2 3 2 3 13 2 2" xfId="24049"/>
    <cellStyle name="Output 2 3 2 3 13 2 3" xfId="24050"/>
    <cellStyle name="Output 2 3 2 3 13 3" xfId="24051"/>
    <cellStyle name="Output 2 3 2 3 13 3 2" xfId="24052"/>
    <cellStyle name="Output 2 3 2 3 13 3 3" xfId="24053"/>
    <cellStyle name="Output 2 3 2 3 13 4" xfId="24054"/>
    <cellStyle name="Output 2 3 2 3 13 4 2" xfId="24055"/>
    <cellStyle name="Output 2 3 2 3 13 4 3" xfId="24056"/>
    <cellStyle name="Output 2 3 2 3 13 5" xfId="24057"/>
    <cellStyle name="Output 2 3 2 3 13 5 2" xfId="24058"/>
    <cellStyle name="Output 2 3 2 3 13 5 3" xfId="24059"/>
    <cellStyle name="Output 2 3 2 3 13 6" xfId="24060"/>
    <cellStyle name="Output 2 3 2 3 13 6 2" xfId="24061"/>
    <cellStyle name="Output 2 3 2 3 13 6 3" xfId="24062"/>
    <cellStyle name="Output 2 3 2 3 13 7" xfId="24063"/>
    <cellStyle name="Output 2 3 2 3 13 8" xfId="24064"/>
    <cellStyle name="Output 2 3 2 3 14" xfId="24065"/>
    <cellStyle name="Output 2 3 2 3 14 2" xfId="24066"/>
    <cellStyle name="Output 2 3 2 3 14 2 2" xfId="24067"/>
    <cellStyle name="Output 2 3 2 3 14 2 3" xfId="24068"/>
    <cellStyle name="Output 2 3 2 3 14 3" xfId="24069"/>
    <cellStyle name="Output 2 3 2 3 14 3 2" xfId="24070"/>
    <cellStyle name="Output 2 3 2 3 14 3 3" xfId="24071"/>
    <cellStyle name="Output 2 3 2 3 14 4" xfId="24072"/>
    <cellStyle name="Output 2 3 2 3 14 4 2" xfId="24073"/>
    <cellStyle name="Output 2 3 2 3 14 4 3" xfId="24074"/>
    <cellStyle name="Output 2 3 2 3 14 5" xfId="24075"/>
    <cellStyle name="Output 2 3 2 3 14 5 2" xfId="24076"/>
    <cellStyle name="Output 2 3 2 3 14 5 3" xfId="24077"/>
    <cellStyle name="Output 2 3 2 3 14 6" xfId="24078"/>
    <cellStyle name="Output 2 3 2 3 14 6 2" xfId="24079"/>
    <cellStyle name="Output 2 3 2 3 14 6 3" xfId="24080"/>
    <cellStyle name="Output 2 3 2 3 14 7" xfId="24081"/>
    <cellStyle name="Output 2 3 2 3 14 8" xfId="24082"/>
    <cellStyle name="Output 2 3 2 3 15" xfId="24083"/>
    <cellStyle name="Output 2 3 2 3 15 2" xfId="24084"/>
    <cellStyle name="Output 2 3 2 3 15 3" xfId="24085"/>
    <cellStyle name="Output 2 3 2 3 16" xfId="24086"/>
    <cellStyle name="Output 2 3 2 3 16 2" xfId="24087"/>
    <cellStyle name="Output 2 3 2 3 16 3" xfId="24088"/>
    <cellStyle name="Output 2 3 2 3 17" xfId="24089"/>
    <cellStyle name="Output 2 3 2 3 18" xfId="24090"/>
    <cellStyle name="Output 2 3 2 3 2" xfId="24091"/>
    <cellStyle name="Output 2 3 2 3 2 2" xfId="24092"/>
    <cellStyle name="Output 2 3 2 3 2 2 2" xfId="24093"/>
    <cellStyle name="Output 2 3 2 3 2 2 3" xfId="24094"/>
    <cellStyle name="Output 2 3 2 3 2 3" xfId="24095"/>
    <cellStyle name="Output 2 3 2 3 2 3 2" xfId="24096"/>
    <cellStyle name="Output 2 3 2 3 2 3 3" xfId="24097"/>
    <cellStyle name="Output 2 3 2 3 2 4" xfId="24098"/>
    <cellStyle name="Output 2 3 2 3 2 4 2" xfId="24099"/>
    <cellStyle name="Output 2 3 2 3 2 4 3" xfId="24100"/>
    <cellStyle name="Output 2 3 2 3 2 5" xfId="24101"/>
    <cellStyle name="Output 2 3 2 3 2 5 2" xfId="24102"/>
    <cellStyle name="Output 2 3 2 3 2 5 3" xfId="24103"/>
    <cellStyle name="Output 2 3 2 3 2 6" xfId="24104"/>
    <cellStyle name="Output 2 3 2 3 2 6 2" xfId="24105"/>
    <cellStyle name="Output 2 3 2 3 2 6 3" xfId="24106"/>
    <cellStyle name="Output 2 3 2 3 2 7" xfId="24107"/>
    <cellStyle name="Output 2 3 2 3 2 8" xfId="24108"/>
    <cellStyle name="Output 2 3 2 3 2 9" xfId="24109"/>
    <cellStyle name="Output 2 3 2 3 3" xfId="24110"/>
    <cellStyle name="Output 2 3 2 3 3 2" xfId="24111"/>
    <cellStyle name="Output 2 3 2 3 3 2 2" xfId="24112"/>
    <cellStyle name="Output 2 3 2 3 3 2 3" xfId="24113"/>
    <cellStyle name="Output 2 3 2 3 3 3" xfId="24114"/>
    <cellStyle name="Output 2 3 2 3 3 3 2" xfId="24115"/>
    <cellStyle name="Output 2 3 2 3 3 3 3" xfId="24116"/>
    <cellStyle name="Output 2 3 2 3 3 4" xfId="24117"/>
    <cellStyle name="Output 2 3 2 3 3 4 2" xfId="24118"/>
    <cellStyle name="Output 2 3 2 3 3 4 3" xfId="24119"/>
    <cellStyle name="Output 2 3 2 3 3 5" xfId="24120"/>
    <cellStyle name="Output 2 3 2 3 3 5 2" xfId="24121"/>
    <cellStyle name="Output 2 3 2 3 3 5 3" xfId="24122"/>
    <cellStyle name="Output 2 3 2 3 3 6" xfId="24123"/>
    <cellStyle name="Output 2 3 2 3 3 6 2" xfId="24124"/>
    <cellStyle name="Output 2 3 2 3 3 6 3" xfId="24125"/>
    <cellStyle name="Output 2 3 2 3 3 7" xfId="24126"/>
    <cellStyle name="Output 2 3 2 3 3 8" xfId="24127"/>
    <cellStyle name="Output 2 3 2 3 3 9" xfId="24128"/>
    <cellStyle name="Output 2 3 2 3 4" xfId="24129"/>
    <cellStyle name="Output 2 3 2 3 4 2" xfId="24130"/>
    <cellStyle name="Output 2 3 2 3 4 2 2" xfId="24131"/>
    <cellStyle name="Output 2 3 2 3 4 2 3" xfId="24132"/>
    <cellStyle name="Output 2 3 2 3 4 3" xfId="24133"/>
    <cellStyle name="Output 2 3 2 3 4 3 2" xfId="24134"/>
    <cellStyle name="Output 2 3 2 3 4 3 3" xfId="24135"/>
    <cellStyle name="Output 2 3 2 3 4 4" xfId="24136"/>
    <cellStyle name="Output 2 3 2 3 4 4 2" xfId="24137"/>
    <cellStyle name="Output 2 3 2 3 4 4 3" xfId="24138"/>
    <cellStyle name="Output 2 3 2 3 4 5" xfId="24139"/>
    <cellStyle name="Output 2 3 2 3 4 5 2" xfId="24140"/>
    <cellStyle name="Output 2 3 2 3 4 5 3" xfId="24141"/>
    <cellStyle name="Output 2 3 2 3 4 6" xfId="24142"/>
    <cellStyle name="Output 2 3 2 3 4 6 2" xfId="24143"/>
    <cellStyle name="Output 2 3 2 3 4 6 3" xfId="24144"/>
    <cellStyle name="Output 2 3 2 3 4 7" xfId="24145"/>
    <cellStyle name="Output 2 3 2 3 4 8" xfId="24146"/>
    <cellStyle name="Output 2 3 2 3 4 9" xfId="24147"/>
    <cellStyle name="Output 2 3 2 3 5" xfId="24148"/>
    <cellStyle name="Output 2 3 2 3 5 2" xfId="24149"/>
    <cellStyle name="Output 2 3 2 3 5 2 2" xfId="24150"/>
    <cellStyle name="Output 2 3 2 3 5 2 3" xfId="24151"/>
    <cellStyle name="Output 2 3 2 3 5 3" xfId="24152"/>
    <cellStyle name="Output 2 3 2 3 5 3 2" xfId="24153"/>
    <cellStyle name="Output 2 3 2 3 5 3 3" xfId="24154"/>
    <cellStyle name="Output 2 3 2 3 5 4" xfId="24155"/>
    <cellStyle name="Output 2 3 2 3 5 4 2" xfId="24156"/>
    <cellStyle name="Output 2 3 2 3 5 4 3" xfId="24157"/>
    <cellStyle name="Output 2 3 2 3 5 5" xfId="24158"/>
    <cellStyle name="Output 2 3 2 3 5 5 2" xfId="24159"/>
    <cellStyle name="Output 2 3 2 3 5 5 3" xfId="24160"/>
    <cellStyle name="Output 2 3 2 3 5 6" xfId="24161"/>
    <cellStyle name="Output 2 3 2 3 5 6 2" xfId="24162"/>
    <cellStyle name="Output 2 3 2 3 5 6 3" xfId="24163"/>
    <cellStyle name="Output 2 3 2 3 5 7" xfId="24164"/>
    <cellStyle name="Output 2 3 2 3 5 8" xfId="24165"/>
    <cellStyle name="Output 2 3 2 3 5 9" xfId="24166"/>
    <cellStyle name="Output 2 3 2 3 6" xfId="24167"/>
    <cellStyle name="Output 2 3 2 3 6 2" xfId="24168"/>
    <cellStyle name="Output 2 3 2 3 6 2 2" xfId="24169"/>
    <cellStyle name="Output 2 3 2 3 6 2 3" xfId="24170"/>
    <cellStyle name="Output 2 3 2 3 6 3" xfId="24171"/>
    <cellStyle name="Output 2 3 2 3 6 3 2" xfId="24172"/>
    <cellStyle name="Output 2 3 2 3 6 3 3" xfId="24173"/>
    <cellStyle name="Output 2 3 2 3 6 4" xfId="24174"/>
    <cellStyle name="Output 2 3 2 3 6 4 2" xfId="24175"/>
    <cellStyle name="Output 2 3 2 3 6 4 3" xfId="24176"/>
    <cellStyle name="Output 2 3 2 3 6 5" xfId="24177"/>
    <cellStyle name="Output 2 3 2 3 6 5 2" xfId="24178"/>
    <cellStyle name="Output 2 3 2 3 6 5 3" xfId="24179"/>
    <cellStyle name="Output 2 3 2 3 6 6" xfId="24180"/>
    <cellStyle name="Output 2 3 2 3 6 6 2" xfId="24181"/>
    <cellStyle name="Output 2 3 2 3 6 6 3" xfId="24182"/>
    <cellStyle name="Output 2 3 2 3 6 7" xfId="24183"/>
    <cellStyle name="Output 2 3 2 3 6 8" xfId="24184"/>
    <cellStyle name="Output 2 3 2 3 6 9" xfId="24185"/>
    <cellStyle name="Output 2 3 2 3 7" xfId="24186"/>
    <cellStyle name="Output 2 3 2 3 7 2" xfId="24187"/>
    <cellStyle name="Output 2 3 2 3 7 2 2" xfId="24188"/>
    <cellStyle name="Output 2 3 2 3 7 2 3" xfId="24189"/>
    <cellStyle name="Output 2 3 2 3 7 3" xfId="24190"/>
    <cellStyle name="Output 2 3 2 3 7 3 2" xfId="24191"/>
    <cellStyle name="Output 2 3 2 3 7 3 3" xfId="24192"/>
    <cellStyle name="Output 2 3 2 3 7 4" xfId="24193"/>
    <cellStyle name="Output 2 3 2 3 7 4 2" xfId="24194"/>
    <cellStyle name="Output 2 3 2 3 7 4 3" xfId="24195"/>
    <cellStyle name="Output 2 3 2 3 7 5" xfId="24196"/>
    <cellStyle name="Output 2 3 2 3 7 5 2" xfId="24197"/>
    <cellStyle name="Output 2 3 2 3 7 5 3" xfId="24198"/>
    <cellStyle name="Output 2 3 2 3 7 6" xfId="24199"/>
    <cellStyle name="Output 2 3 2 3 7 6 2" xfId="24200"/>
    <cellStyle name="Output 2 3 2 3 7 6 3" xfId="24201"/>
    <cellStyle name="Output 2 3 2 3 7 7" xfId="24202"/>
    <cellStyle name="Output 2 3 2 3 7 8" xfId="24203"/>
    <cellStyle name="Output 2 3 2 3 7 9" xfId="24204"/>
    <cellStyle name="Output 2 3 2 3 8" xfId="24205"/>
    <cellStyle name="Output 2 3 2 3 8 2" xfId="24206"/>
    <cellStyle name="Output 2 3 2 3 8 2 2" xfId="24207"/>
    <cellStyle name="Output 2 3 2 3 8 2 3" xfId="24208"/>
    <cellStyle name="Output 2 3 2 3 8 3" xfId="24209"/>
    <cellStyle name="Output 2 3 2 3 8 3 2" xfId="24210"/>
    <cellStyle name="Output 2 3 2 3 8 3 3" xfId="24211"/>
    <cellStyle name="Output 2 3 2 3 8 4" xfId="24212"/>
    <cellStyle name="Output 2 3 2 3 8 4 2" xfId="24213"/>
    <cellStyle name="Output 2 3 2 3 8 4 3" xfId="24214"/>
    <cellStyle name="Output 2 3 2 3 8 5" xfId="24215"/>
    <cellStyle name="Output 2 3 2 3 8 5 2" xfId="24216"/>
    <cellStyle name="Output 2 3 2 3 8 5 3" xfId="24217"/>
    <cellStyle name="Output 2 3 2 3 8 6" xfId="24218"/>
    <cellStyle name="Output 2 3 2 3 8 6 2" xfId="24219"/>
    <cellStyle name="Output 2 3 2 3 8 6 3" xfId="24220"/>
    <cellStyle name="Output 2 3 2 3 8 7" xfId="24221"/>
    <cellStyle name="Output 2 3 2 3 8 8" xfId="24222"/>
    <cellStyle name="Output 2 3 2 3 8 9" xfId="24223"/>
    <cellStyle name="Output 2 3 2 3 9" xfId="24224"/>
    <cellStyle name="Output 2 3 2 3 9 2" xfId="24225"/>
    <cellStyle name="Output 2 3 2 3 9 2 2" xfId="24226"/>
    <cellStyle name="Output 2 3 2 3 9 2 3" xfId="24227"/>
    <cellStyle name="Output 2 3 2 3 9 3" xfId="24228"/>
    <cellStyle name="Output 2 3 2 3 9 3 2" xfId="24229"/>
    <cellStyle name="Output 2 3 2 3 9 3 3" xfId="24230"/>
    <cellStyle name="Output 2 3 2 3 9 4" xfId="24231"/>
    <cellStyle name="Output 2 3 2 3 9 4 2" xfId="24232"/>
    <cellStyle name="Output 2 3 2 3 9 4 3" xfId="24233"/>
    <cellStyle name="Output 2 3 2 3 9 5" xfId="24234"/>
    <cellStyle name="Output 2 3 2 3 9 5 2" xfId="24235"/>
    <cellStyle name="Output 2 3 2 3 9 5 3" xfId="24236"/>
    <cellStyle name="Output 2 3 2 3 9 6" xfId="24237"/>
    <cellStyle name="Output 2 3 2 3 9 6 2" xfId="24238"/>
    <cellStyle name="Output 2 3 2 3 9 6 3" xfId="24239"/>
    <cellStyle name="Output 2 3 2 3 9 7" xfId="24240"/>
    <cellStyle name="Output 2 3 2 3 9 8" xfId="24241"/>
    <cellStyle name="Output 2 3 2 4" xfId="24242"/>
    <cellStyle name="Output 2 3 2 4 10" xfId="24243"/>
    <cellStyle name="Output 2 3 2 4 11" xfId="24244"/>
    <cellStyle name="Output 2 3 2 4 2" xfId="24245"/>
    <cellStyle name="Output 2 3 2 4 2 2" xfId="24246"/>
    <cellStyle name="Output 2 3 2 4 2 3" xfId="24247"/>
    <cellStyle name="Output 2 3 2 4 2 4" xfId="24248"/>
    <cellStyle name="Output 2 3 2 4 3" xfId="24249"/>
    <cellStyle name="Output 2 3 2 4 3 2" xfId="24250"/>
    <cellStyle name="Output 2 3 2 4 3 3" xfId="24251"/>
    <cellStyle name="Output 2 3 2 4 3 4" xfId="24252"/>
    <cellStyle name="Output 2 3 2 4 4" xfId="24253"/>
    <cellStyle name="Output 2 3 2 4 4 2" xfId="24254"/>
    <cellStyle name="Output 2 3 2 4 4 3" xfId="24255"/>
    <cellStyle name="Output 2 3 2 4 4 4" xfId="24256"/>
    <cellStyle name="Output 2 3 2 4 5" xfId="24257"/>
    <cellStyle name="Output 2 3 2 4 5 2" xfId="24258"/>
    <cellStyle name="Output 2 3 2 4 5 3" xfId="24259"/>
    <cellStyle name="Output 2 3 2 4 5 4" xfId="24260"/>
    <cellStyle name="Output 2 3 2 4 6" xfId="24261"/>
    <cellStyle name="Output 2 3 2 4 6 2" xfId="24262"/>
    <cellStyle name="Output 2 3 2 4 6 3" xfId="24263"/>
    <cellStyle name="Output 2 3 2 4 6 4" xfId="24264"/>
    <cellStyle name="Output 2 3 2 4 7" xfId="24265"/>
    <cellStyle name="Output 2 3 2 4 8" xfId="24266"/>
    <cellStyle name="Output 2 3 2 4 9" xfId="24267"/>
    <cellStyle name="Output 2 3 2 5" xfId="24268"/>
    <cellStyle name="Output 2 3 2 5 10" xfId="24269"/>
    <cellStyle name="Output 2 3 2 5 11" xfId="24270"/>
    <cellStyle name="Output 2 3 2 5 2" xfId="24271"/>
    <cellStyle name="Output 2 3 2 5 2 2" xfId="24272"/>
    <cellStyle name="Output 2 3 2 5 2 3" xfId="24273"/>
    <cellStyle name="Output 2 3 2 5 2 4" xfId="24274"/>
    <cellStyle name="Output 2 3 2 5 3" xfId="24275"/>
    <cellStyle name="Output 2 3 2 5 3 2" xfId="24276"/>
    <cellStyle name="Output 2 3 2 5 3 3" xfId="24277"/>
    <cellStyle name="Output 2 3 2 5 3 4" xfId="24278"/>
    <cellStyle name="Output 2 3 2 5 4" xfId="24279"/>
    <cellStyle name="Output 2 3 2 5 4 2" xfId="24280"/>
    <cellStyle name="Output 2 3 2 5 4 3" xfId="24281"/>
    <cellStyle name="Output 2 3 2 5 4 4" xfId="24282"/>
    <cellStyle name="Output 2 3 2 5 5" xfId="24283"/>
    <cellStyle name="Output 2 3 2 5 5 2" xfId="24284"/>
    <cellStyle name="Output 2 3 2 5 5 3" xfId="24285"/>
    <cellStyle name="Output 2 3 2 5 5 4" xfId="24286"/>
    <cellStyle name="Output 2 3 2 5 6" xfId="24287"/>
    <cellStyle name="Output 2 3 2 5 6 2" xfId="24288"/>
    <cellStyle name="Output 2 3 2 5 6 3" xfId="24289"/>
    <cellStyle name="Output 2 3 2 5 6 4" xfId="24290"/>
    <cellStyle name="Output 2 3 2 5 7" xfId="24291"/>
    <cellStyle name="Output 2 3 2 5 8" xfId="24292"/>
    <cellStyle name="Output 2 3 2 5 9" xfId="24293"/>
    <cellStyle name="Output 2 3 2 6" xfId="24294"/>
    <cellStyle name="Output 2 3 2 6 2" xfId="24295"/>
    <cellStyle name="Output 2 3 2 6 2 2" xfId="24296"/>
    <cellStyle name="Output 2 3 2 6 2 3" xfId="24297"/>
    <cellStyle name="Output 2 3 2 6 3" xfId="24298"/>
    <cellStyle name="Output 2 3 2 6 3 2" xfId="24299"/>
    <cellStyle name="Output 2 3 2 6 3 3" xfId="24300"/>
    <cellStyle name="Output 2 3 2 6 4" xfId="24301"/>
    <cellStyle name="Output 2 3 2 6 4 2" xfId="24302"/>
    <cellStyle name="Output 2 3 2 6 4 3" xfId="24303"/>
    <cellStyle name="Output 2 3 2 6 5" xfId="24304"/>
    <cellStyle name="Output 2 3 2 6 5 2" xfId="24305"/>
    <cellStyle name="Output 2 3 2 6 5 3" xfId="24306"/>
    <cellStyle name="Output 2 3 2 6 6" xfId="24307"/>
    <cellStyle name="Output 2 3 2 6 6 2" xfId="24308"/>
    <cellStyle name="Output 2 3 2 6 6 3" xfId="24309"/>
    <cellStyle name="Output 2 3 2 6 7" xfId="24310"/>
    <cellStyle name="Output 2 3 2 6 8" xfId="24311"/>
    <cellStyle name="Output 2 3 2 6 9" xfId="24312"/>
    <cellStyle name="Output 2 3 2 7" xfId="24313"/>
    <cellStyle name="Output 2 3 2 7 2" xfId="24314"/>
    <cellStyle name="Output 2 3 2 7 2 2" xfId="24315"/>
    <cellStyle name="Output 2 3 2 7 2 3" xfId="24316"/>
    <cellStyle name="Output 2 3 2 7 3" xfId="24317"/>
    <cellStyle name="Output 2 3 2 7 3 2" xfId="24318"/>
    <cellStyle name="Output 2 3 2 7 3 3" xfId="24319"/>
    <cellStyle name="Output 2 3 2 7 4" xfId="24320"/>
    <cellStyle name="Output 2 3 2 7 4 2" xfId="24321"/>
    <cellStyle name="Output 2 3 2 7 4 3" xfId="24322"/>
    <cellStyle name="Output 2 3 2 7 5" xfId="24323"/>
    <cellStyle name="Output 2 3 2 7 5 2" xfId="24324"/>
    <cellStyle name="Output 2 3 2 7 5 3" xfId="24325"/>
    <cellStyle name="Output 2 3 2 7 6" xfId="24326"/>
    <cellStyle name="Output 2 3 2 7 6 2" xfId="24327"/>
    <cellStyle name="Output 2 3 2 7 6 3" xfId="24328"/>
    <cellStyle name="Output 2 3 2 7 7" xfId="24329"/>
    <cellStyle name="Output 2 3 2 7 8" xfId="24330"/>
    <cellStyle name="Output 2 3 2 7 9" xfId="24331"/>
    <cellStyle name="Output 2 3 2 8" xfId="24332"/>
    <cellStyle name="Output 2 3 2 8 2" xfId="24333"/>
    <cellStyle name="Output 2 3 2 8 2 2" xfId="24334"/>
    <cellStyle name="Output 2 3 2 8 2 3" xfId="24335"/>
    <cellStyle name="Output 2 3 2 8 3" xfId="24336"/>
    <cellStyle name="Output 2 3 2 8 3 2" xfId="24337"/>
    <cellStyle name="Output 2 3 2 8 3 3" xfId="24338"/>
    <cellStyle name="Output 2 3 2 8 4" xfId="24339"/>
    <cellStyle name="Output 2 3 2 8 4 2" xfId="24340"/>
    <cellStyle name="Output 2 3 2 8 4 3" xfId="24341"/>
    <cellStyle name="Output 2 3 2 8 5" xfId="24342"/>
    <cellStyle name="Output 2 3 2 8 5 2" xfId="24343"/>
    <cellStyle name="Output 2 3 2 8 5 3" xfId="24344"/>
    <cellStyle name="Output 2 3 2 8 6" xfId="24345"/>
    <cellStyle name="Output 2 3 2 8 6 2" xfId="24346"/>
    <cellStyle name="Output 2 3 2 8 6 3" xfId="24347"/>
    <cellStyle name="Output 2 3 2 8 7" xfId="24348"/>
    <cellStyle name="Output 2 3 2 8 8" xfId="24349"/>
    <cellStyle name="Output 2 3 2 8 9" xfId="24350"/>
    <cellStyle name="Output 2 3 2 9" xfId="24351"/>
    <cellStyle name="Output 2 3 2 9 2" xfId="24352"/>
    <cellStyle name="Output 2 3 2 9 2 2" xfId="24353"/>
    <cellStyle name="Output 2 3 2 9 2 3" xfId="24354"/>
    <cellStyle name="Output 2 3 2 9 3" xfId="24355"/>
    <cellStyle name="Output 2 3 2 9 3 2" xfId="24356"/>
    <cellStyle name="Output 2 3 2 9 3 3" xfId="24357"/>
    <cellStyle name="Output 2 3 2 9 4" xfId="24358"/>
    <cellStyle name="Output 2 3 2 9 4 2" xfId="24359"/>
    <cellStyle name="Output 2 3 2 9 4 3" xfId="24360"/>
    <cellStyle name="Output 2 3 2 9 5" xfId="24361"/>
    <cellStyle name="Output 2 3 2 9 5 2" xfId="24362"/>
    <cellStyle name="Output 2 3 2 9 5 3" xfId="24363"/>
    <cellStyle name="Output 2 3 2 9 6" xfId="24364"/>
    <cellStyle name="Output 2 3 2 9 6 2" xfId="24365"/>
    <cellStyle name="Output 2 3 2 9 6 3" xfId="24366"/>
    <cellStyle name="Output 2 3 2 9 7" xfId="24367"/>
    <cellStyle name="Output 2 3 2 9 8" xfId="24368"/>
    <cellStyle name="Output 2 3 2 9 9" xfId="24369"/>
    <cellStyle name="Output 2 3 20" xfId="24370"/>
    <cellStyle name="Output 2 3 21" xfId="24371"/>
    <cellStyle name="Output 2 3 22" xfId="24372"/>
    <cellStyle name="Output 2 3 3" xfId="24373"/>
    <cellStyle name="Output 2 3 3 10" xfId="24374"/>
    <cellStyle name="Output 2 3 3 10 2" xfId="24375"/>
    <cellStyle name="Output 2 3 3 10 2 2" xfId="24376"/>
    <cellStyle name="Output 2 3 3 10 2 3" xfId="24377"/>
    <cellStyle name="Output 2 3 3 10 3" xfId="24378"/>
    <cellStyle name="Output 2 3 3 10 3 2" xfId="24379"/>
    <cellStyle name="Output 2 3 3 10 3 3" xfId="24380"/>
    <cellStyle name="Output 2 3 3 10 4" xfId="24381"/>
    <cellStyle name="Output 2 3 3 10 4 2" xfId="24382"/>
    <cellStyle name="Output 2 3 3 10 4 3" xfId="24383"/>
    <cellStyle name="Output 2 3 3 10 5" xfId="24384"/>
    <cellStyle name="Output 2 3 3 10 5 2" xfId="24385"/>
    <cellStyle name="Output 2 3 3 10 5 3" xfId="24386"/>
    <cellStyle name="Output 2 3 3 10 6" xfId="24387"/>
    <cellStyle name="Output 2 3 3 10 6 2" xfId="24388"/>
    <cellStyle name="Output 2 3 3 10 6 3" xfId="24389"/>
    <cellStyle name="Output 2 3 3 10 7" xfId="24390"/>
    <cellStyle name="Output 2 3 3 10 8" xfId="24391"/>
    <cellStyle name="Output 2 3 3 10 9" xfId="24392"/>
    <cellStyle name="Output 2 3 3 11" xfId="24393"/>
    <cellStyle name="Output 2 3 3 11 2" xfId="24394"/>
    <cellStyle name="Output 2 3 3 11 2 2" xfId="24395"/>
    <cellStyle name="Output 2 3 3 11 2 3" xfId="24396"/>
    <cellStyle name="Output 2 3 3 11 3" xfId="24397"/>
    <cellStyle name="Output 2 3 3 11 3 2" xfId="24398"/>
    <cellStyle name="Output 2 3 3 11 3 3" xfId="24399"/>
    <cellStyle name="Output 2 3 3 11 4" xfId="24400"/>
    <cellStyle name="Output 2 3 3 11 4 2" xfId="24401"/>
    <cellStyle name="Output 2 3 3 11 4 3" xfId="24402"/>
    <cellStyle name="Output 2 3 3 11 5" xfId="24403"/>
    <cellStyle name="Output 2 3 3 11 5 2" xfId="24404"/>
    <cellStyle name="Output 2 3 3 11 5 3" xfId="24405"/>
    <cellStyle name="Output 2 3 3 11 6" xfId="24406"/>
    <cellStyle name="Output 2 3 3 11 6 2" xfId="24407"/>
    <cellStyle name="Output 2 3 3 11 6 3" xfId="24408"/>
    <cellStyle name="Output 2 3 3 11 7" xfId="24409"/>
    <cellStyle name="Output 2 3 3 11 8" xfId="24410"/>
    <cellStyle name="Output 2 3 3 11 9" xfId="24411"/>
    <cellStyle name="Output 2 3 3 12" xfId="24412"/>
    <cellStyle name="Output 2 3 3 12 2" xfId="24413"/>
    <cellStyle name="Output 2 3 3 12 2 2" xfId="24414"/>
    <cellStyle name="Output 2 3 3 12 2 3" xfId="24415"/>
    <cellStyle name="Output 2 3 3 12 3" xfId="24416"/>
    <cellStyle name="Output 2 3 3 12 3 2" xfId="24417"/>
    <cellStyle name="Output 2 3 3 12 3 3" xfId="24418"/>
    <cellStyle name="Output 2 3 3 12 4" xfId="24419"/>
    <cellStyle name="Output 2 3 3 12 4 2" xfId="24420"/>
    <cellStyle name="Output 2 3 3 12 4 3" xfId="24421"/>
    <cellStyle name="Output 2 3 3 12 5" xfId="24422"/>
    <cellStyle name="Output 2 3 3 12 5 2" xfId="24423"/>
    <cellStyle name="Output 2 3 3 12 5 3" xfId="24424"/>
    <cellStyle name="Output 2 3 3 12 6" xfId="24425"/>
    <cellStyle name="Output 2 3 3 12 6 2" xfId="24426"/>
    <cellStyle name="Output 2 3 3 12 6 3" xfId="24427"/>
    <cellStyle name="Output 2 3 3 12 7" xfId="24428"/>
    <cellStyle name="Output 2 3 3 12 8" xfId="24429"/>
    <cellStyle name="Output 2 3 3 12 9" xfId="24430"/>
    <cellStyle name="Output 2 3 3 13" xfId="24431"/>
    <cellStyle name="Output 2 3 3 13 2" xfId="24432"/>
    <cellStyle name="Output 2 3 3 13 2 2" xfId="24433"/>
    <cellStyle name="Output 2 3 3 13 2 3" xfId="24434"/>
    <cellStyle name="Output 2 3 3 13 3" xfId="24435"/>
    <cellStyle name="Output 2 3 3 13 3 2" xfId="24436"/>
    <cellStyle name="Output 2 3 3 13 3 3" xfId="24437"/>
    <cellStyle name="Output 2 3 3 13 4" xfId="24438"/>
    <cellStyle name="Output 2 3 3 13 4 2" xfId="24439"/>
    <cellStyle name="Output 2 3 3 13 4 3" xfId="24440"/>
    <cellStyle name="Output 2 3 3 13 5" xfId="24441"/>
    <cellStyle name="Output 2 3 3 13 5 2" xfId="24442"/>
    <cellStyle name="Output 2 3 3 13 5 3" xfId="24443"/>
    <cellStyle name="Output 2 3 3 13 6" xfId="24444"/>
    <cellStyle name="Output 2 3 3 13 6 2" xfId="24445"/>
    <cellStyle name="Output 2 3 3 13 6 3" xfId="24446"/>
    <cellStyle name="Output 2 3 3 13 7" xfId="24447"/>
    <cellStyle name="Output 2 3 3 13 8" xfId="24448"/>
    <cellStyle name="Output 2 3 3 13 9" xfId="24449"/>
    <cellStyle name="Output 2 3 3 14" xfId="24450"/>
    <cellStyle name="Output 2 3 3 14 2" xfId="24451"/>
    <cellStyle name="Output 2 3 3 14 3" xfId="24452"/>
    <cellStyle name="Output 2 3 3 14 4" xfId="24453"/>
    <cellStyle name="Output 2 3 3 15" xfId="24454"/>
    <cellStyle name="Output 2 3 3 16" xfId="24455"/>
    <cellStyle name="Output 2 3 3 17" xfId="24456"/>
    <cellStyle name="Output 2 3 3 18" xfId="24457"/>
    <cellStyle name="Output 2 3 3 19" xfId="24458"/>
    <cellStyle name="Output 2 3 3 2" xfId="24459"/>
    <cellStyle name="Output 2 3 3 2 10" xfId="24460"/>
    <cellStyle name="Output 2 3 3 2 10 2" xfId="24461"/>
    <cellStyle name="Output 2 3 3 2 10 2 2" xfId="24462"/>
    <cellStyle name="Output 2 3 3 2 10 2 3" xfId="24463"/>
    <cellStyle name="Output 2 3 3 2 10 3" xfId="24464"/>
    <cellStyle name="Output 2 3 3 2 10 3 2" xfId="24465"/>
    <cellStyle name="Output 2 3 3 2 10 3 3" xfId="24466"/>
    <cellStyle name="Output 2 3 3 2 10 4" xfId="24467"/>
    <cellStyle name="Output 2 3 3 2 10 4 2" xfId="24468"/>
    <cellStyle name="Output 2 3 3 2 10 4 3" xfId="24469"/>
    <cellStyle name="Output 2 3 3 2 10 5" xfId="24470"/>
    <cellStyle name="Output 2 3 3 2 10 5 2" xfId="24471"/>
    <cellStyle name="Output 2 3 3 2 10 5 3" xfId="24472"/>
    <cellStyle name="Output 2 3 3 2 10 6" xfId="24473"/>
    <cellStyle name="Output 2 3 3 2 10 6 2" xfId="24474"/>
    <cellStyle name="Output 2 3 3 2 10 6 3" xfId="24475"/>
    <cellStyle name="Output 2 3 3 2 10 7" xfId="24476"/>
    <cellStyle name="Output 2 3 3 2 10 8" xfId="24477"/>
    <cellStyle name="Output 2 3 3 2 11" xfId="24478"/>
    <cellStyle name="Output 2 3 3 2 11 2" xfId="24479"/>
    <cellStyle name="Output 2 3 3 2 11 2 2" xfId="24480"/>
    <cellStyle name="Output 2 3 3 2 11 2 3" xfId="24481"/>
    <cellStyle name="Output 2 3 3 2 11 3" xfId="24482"/>
    <cellStyle name="Output 2 3 3 2 11 3 2" xfId="24483"/>
    <cellStyle name="Output 2 3 3 2 11 3 3" xfId="24484"/>
    <cellStyle name="Output 2 3 3 2 11 4" xfId="24485"/>
    <cellStyle name="Output 2 3 3 2 11 4 2" xfId="24486"/>
    <cellStyle name="Output 2 3 3 2 11 4 3" xfId="24487"/>
    <cellStyle name="Output 2 3 3 2 11 5" xfId="24488"/>
    <cellStyle name="Output 2 3 3 2 11 5 2" xfId="24489"/>
    <cellStyle name="Output 2 3 3 2 11 5 3" xfId="24490"/>
    <cellStyle name="Output 2 3 3 2 11 6" xfId="24491"/>
    <cellStyle name="Output 2 3 3 2 11 6 2" xfId="24492"/>
    <cellStyle name="Output 2 3 3 2 11 6 3" xfId="24493"/>
    <cellStyle name="Output 2 3 3 2 11 7" xfId="24494"/>
    <cellStyle name="Output 2 3 3 2 11 8" xfId="24495"/>
    <cellStyle name="Output 2 3 3 2 12" xfId="24496"/>
    <cellStyle name="Output 2 3 3 2 12 2" xfId="24497"/>
    <cellStyle name="Output 2 3 3 2 12 2 2" xfId="24498"/>
    <cellStyle name="Output 2 3 3 2 12 2 3" xfId="24499"/>
    <cellStyle name="Output 2 3 3 2 12 3" xfId="24500"/>
    <cellStyle name="Output 2 3 3 2 12 3 2" xfId="24501"/>
    <cellStyle name="Output 2 3 3 2 12 3 3" xfId="24502"/>
    <cellStyle name="Output 2 3 3 2 12 4" xfId="24503"/>
    <cellStyle name="Output 2 3 3 2 12 4 2" xfId="24504"/>
    <cellStyle name="Output 2 3 3 2 12 4 3" xfId="24505"/>
    <cellStyle name="Output 2 3 3 2 12 5" xfId="24506"/>
    <cellStyle name="Output 2 3 3 2 12 5 2" xfId="24507"/>
    <cellStyle name="Output 2 3 3 2 12 5 3" xfId="24508"/>
    <cellStyle name="Output 2 3 3 2 12 6" xfId="24509"/>
    <cellStyle name="Output 2 3 3 2 12 6 2" xfId="24510"/>
    <cellStyle name="Output 2 3 3 2 12 6 3" xfId="24511"/>
    <cellStyle name="Output 2 3 3 2 12 7" xfId="24512"/>
    <cellStyle name="Output 2 3 3 2 12 8" xfId="24513"/>
    <cellStyle name="Output 2 3 3 2 13" xfId="24514"/>
    <cellStyle name="Output 2 3 3 2 13 2" xfId="24515"/>
    <cellStyle name="Output 2 3 3 2 13 2 2" xfId="24516"/>
    <cellStyle name="Output 2 3 3 2 13 2 3" xfId="24517"/>
    <cellStyle name="Output 2 3 3 2 13 3" xfId="24518"/>
    <cellStyle name="Output 2 3 3 2 13 3 2" xfId="24519"/>
    <cellStyle name="Output 2 3 3 2 13 3 3" xfId="24520"/>
    <cellStyle name="Output 2 3 3 2 13 4" xfId="24521"/>
    <cellStyle name="Output 2 3 3 2 13 4 2" xfId="24522"/>
    <cellStyle name="Output 2 3 3 2 13 4 3" xfId="24523"/>
    <cellStyle name="Output 2 3 3 2 13 5" xfId="24524"/>
    <cellStyle name="Output 2 3 3 2 13 5 2" xfId="24525"/>
    <cellStyle name="Output 2 3 3 2 13 5 3" xfId="24526"/>
    <cellStyle name="Output 2 3 3 2 13 6" xfId="24527"/>
    <cellStyle name="Output 2 3 3 2 13 6 2" xfId="24528"/>
    <cellStyle name="Output 2 3 3 2 13 6 3" xfId="24529"/>
    <cellStyle name="Output 2 3 3 2 13 7" xfId="24530"/>
    <cellStyle name="Output 2 3 3 2 13 8" xfId="24531"/>
    <cellStyle name="Output 2 3 3 2 14" xfId="24532"/>
    <cellStyle name="Output 2 3 3 2 14 2" xfId="24533"/>
    <cellStyle name="Output 2 3 3 2 14 2 2" xfId="24534"/>
    <cellStyle name="Output 2 3 3 2 14 2 3" xfId="24535"/>
    <cellStyle name="Output 2 3 3 2 14 3" xfId="24536"/>
    <cellStyle name="Output 2 3 3 2 14 3 2" xfId="24537"/>
    <cellStyle name="Output 2 3 3 2 14 3 3" xfId="24538"/>
    <cellStyle name="Output 2 3 3 2 14 4" xfId="24539"/>
    <cellStyle name="Output 2 3 3 2 14 4 2" xfId="24540"/>
    <cellStyle name="Output 2 3 3 2 14 4 3" xfId="24541"/>
    <cellStyle name="Output 2 3 3 2 14 5" xfId="24542"/>
    <cellStyle name="Output 2 3 3 2 14 5 2" xfId="24543"/>
    <cellStyle name="Output 2 3 3 2 14 5 3" xfId="24544"/>
    <cellStyle name="Output 2 3 3 2 14 6" xfId="24545"/>
    <cellStyle name="Output 2 3 3 2 14 6 2" xfId="24546"/>
    <cellStyle name="Output 2 3 3 2 14 6 3" xfId="24547"/>
    <cellStyle name="Output 2 3 3 2 14 7" xfId="24548"/>
    <cellStyle name="Output 2 3 3 2 14 8" xfId="24549"/>
    <cellStyle name="Output 2 3 3 2 15" xfId="24550"/>
    <cellStyle name="Output 2 3 3 2 15 2" xfId="24551"/>
    <cellStyle name="Output 2 3 3 2 15 3" xfId="24552"/>
    <cellStyle name="Output 2 3 3 2 16" xfId="24553"/>
    <cellStyle name="Output 2 3 3 2 16 2" xfId="24554"/>
    <cellStyle name="Output 2 3 3 2 16 3" xfId="24555"/>
    <cellStyle name="Output 2 3 3 2 17" xfId="24556"/>
    <cellStyle name="Output 2 3 3 2 18" xfId="24557"/>
    <cellStyle name="Output 2 3 3 2 2" xfId="24558"/>
    <cellStyle name="Output 2 3 3 2 2 2" xfId="24559"/>
    <cellStyle name="Output 2 3 3 2 2 2 2" xfId="24560"/>
    <cellStyle name="Output 2 3 3 2 2 2 3" xfId="24561"/>
    <cellStyle name="Output 2 3 3 2 2 3" xfId="24562"/>
    <cellStyle name="Output 2 3 3 2 2 3 2" xfId="24563"/>
    <cellStyle name="Output 2 3 3 2 2 3 3" xfId="24564"/>
    <cellStyle name="Output 2 3 3 2 2 4" xfId="24565"/>
    <cellStyle name="Output 2 3 3 2 2 4 2" xfId="24566"/>
    <cellStyle name="Output 2 3 3 2 2 4 3" xfId="24567"/>
    <cellStyle name="Output 2 3 3 2 2 5" xfId="24568"/>
    <cellStyle name="Output 2 3 3 2 2 5 2" xfId="24569"/>
    <cellStyle name="Output 2 3 3 2 2 5 3" xfId="24570"/>
    <cellStyle name="Output 2 3 3 2 2 6" xfId="24571"/>
    <cellStyle name="Output 2 3 3 2 2 6 2" xfId="24572"/>
    <cellStyle name="Output 2 3 3 2 2 6 3" xfId="24573"/>
    <cellStyle name="Output 2 3 3 2 2 7" xfId="24574"/>
    <cellStyle name="Output 2 3 3 2 2 8" xfId="24575"/>
    <cellStyle name="Output 2 3 3 2 2 9" xfId="24576"/>
    <cellStyle name="Output 2 3 3 2 3" xfId="24577"/>
    <cellStyle name="Output 2 3 3 2 3 2" xfId="24578"/>
    <cellStyle name="Output 2 3 3 2 3 2 2" xfId="24579"/>
    <cellStyle name="Output 2 3 3 2 3 2 3" xfId="24580"/>
    <cellStyle name="Output 2 3 3 2 3 3" xfId="24581"/>
    <cellStyle name="Output 2 3 3 2 3 3 2" xfId="24582"/>
    <cellStyle name="Output 2 3 3 2 3 3 3" xfId="24583"/>
    <cellStyle name="Output 2 3 3 2 3 4" xfId="24584"/>
    <cellStyle name="Output 2 3 3 2 3 4 2" xfId="24585"/>
    <cellStyle name="Output 2 3 3 2 3 4 3" xfId="24586"/>
    <cellStyle name="Output 2 3 3 2 3 5" xfId="24587"/>
    <cellStyle name="Output 2 3 3 2 3 5 2" xfId="24588"/>
    <cellStyle name="Output 2 3 3 2 3 5 3" xfId="24589"/>
    <cellStyle name="Output 2 3 3 2 3 6" xfId="24590"/>
    <cellStyle name="Output 2 3 3 2 3 6 2" xfId="24591"/>
    <cellStyle name="Output 2 3 3 2 3 6 3" xfId="24592"/>
    <cellStyle name="Output 2 3 3 2 3 7" xfId="24593"/>
    <cellStyle name="Output 2 3 3 2 3 8" xfId="24594"/>
    <cellStyle name="Output 2 3 3 2 3 9" xfId="24595"/>
    <cellStyle name="Output 2 3 3 2 4" xfId="24596"/>
    <cellStyle name="Output 2 3 3 2 4 2" xfId="24597"/>
    <cellStyle name="Output 2 3 3 2 4 2 2" xfId="24598"/>
    <cellStyle name="Output 2 3 3 2 4 2 3" xfId="24599"/>
    <cellStyle name="Output 2 3 3 2 4 3" xfId="24600"/>
    <cellStyle name="Output 2 3 3 2 4 3 2" xfId="24601"/>
    <cellStyle name="Output 2 3 3 2 4 3 3" xfId="24602"/>
    <cellStyle name="Output 2 3 3 2 4 4" xfId="24603"/>
    <cellStyle name="Output 2 3 3 2 4 4 2" xfId="24604"/>
    <cellStyle name="Output 2 3 3 2 4 4 3" xfId="24605"/>
    <cellStyle name="Output 2 3 3 2 4 5" xfId="24606"/>
    <cellStyle name="Output 2 3 3 2 4 5 2" xfId="24607"/>
    <cellStyle name="Output 2 3 3 2 4 5 3" xfId="24608"/>
    <cellStyle name="Output 2 3 3 2 4 6" xfId="24609"/>
    <cellStyle name="Output 2 3 3 2 4 6 2" xfId="24610"/>
    <cellStyle name="Output 2 3 3 2 4 6 3" xfId="24611"/>
    <cellStyle name="Output 2 3 3 2 4 7" xfId="24612"/>
    <cellStyle name="Output 2 3 3 2 4 8" xfId="24613"/>
    <cellStyle name="Output 2 3 3 2 4 9" xfId="24614"/>
    <cellStyle name="Output 2 3 3 2 5" xfId="24615"/>
    <cellStyle name="Output 2 3 3 2 5 2" xfId="24616"/>
    <cellStyle name="Output 2 3 3 2 5 2 2" xfId="24617"/>
    <cellStyle name="Output 2 3 3 2 5 2 3" xfId="24618"/>
    <cellStyle name="Output 2 3 3 2 5 3" xfId="24619"/>
    <cellStyle name="Output 2 3 3 2 5 3 2" xfId="24620"/>
    <cellStyle name="Output 2 3 3 2 5 3 3" xfId="24621"/>
    <cellStyle name="Output 2 3 3 2 5 4" xfId="24622"/>
    <cellStyle name="Output 2 3 3 2 5 4 2" xfId="24623"/>
    <cellStyle name="Output 2 3 3 2 5 4 3" xfId="24624"/>
    <cellStyle name="Output 2 3 3 2 5 5" xfId="24625"/>
    <cellStyle name="Output 2 3 3 2 5 5 2" xfId="24626"/>
    <cellStyle name="Output 2 3 3 2 5 5 3" xfId="24627"/>
    <cellStyle name="Output 2 3 3 2 5 6" xfId="24628"/>
    <cellStyle name="Output 2 3 3 2 5 6 2" xfId="24629"/>
    <cellStyle name="Output 2 3 3 2 5 6 3" xfId="24630"/>
    <cellStyle name="Output 2 3 3 2 5 7" xfId="24631"/>
    <cellStyle name="Output 2 3 3 2 5 8" xfId="24632"/>
    <cellStyle name="Output 2 3 3 2 5 9" xfId="24633"/>
    <cellStyle name="Output 2 3 3 2 6" xfId="24634"/>
    <cellStyle name="Output 2 3 3 2 6 2" xfId="24635"/>
    <cellStyle name="Output 2 3 3 2 6 2 2" xfId="24636"/>
    <cellStyle name="Output 2 3 3 2 6 2 3" xfId="24637"/>
    <cellStyle name="Output 2 3 3 2 6 3" xfId="24638"/>
    <cellStyle name="Output 2 3 3 2 6 3 2" xfId="24639"/>
    <cellStyle name="Output 2 3 3 2 6 3 3" xfId="24640"/>
    <cellStyle name="Output 2 3 3 2 6 4" xfId="24641"/>
    <cellStyle name="Output 2 3 3 2 6 4 2" xfId="24642"/>
    <cellStyle name="Output 2 3 3 2 6 4 3" xfId="24643"/>
    <cellStyle name="Output 2 3 3 2 6 5" xfId="24644"/>
    <cellStyle name="Output 2 3 3 2 6 5 2" xfId="24645"/>
    <cellStyle name="Output 2 3 3 2 6 5 3" xfId="24646"/>
    <cellStyle name="Output 2 3 3 2 6 6" xfId="24647"/>
    <cellStyle name="Output 2 3 3 2 6 6 2" xfId="24648"/>
    <cellStyle name="Output 2 3 3 2 6 6 3" xfId="24649"/>
    <cellStyle name="Output 2 3 3 2 6 7" xfId="24650"/>
    <cellStyle name="Output 2 3 3 2 6 8" xfId="24651"/>
    <cellStyle name="Output 2 3 3 2 6 9" xfId="24652"/>
    <cellStyle name="Output 2 3 3 2 7" xfId="24653"/>
    <cellStyle name="Output 2 3 3 2 7 2" xfId="24654"/>
    <cellStyle name="Output 2 3 3 2 7 2 2" xfId="24655"/>
    <cellStyle name="Output 2 3 3 2 7 2 3" xfId="24656"/>
    <cellStyle name="Output 2 3 3 2 7 3" xfId="24657"/>
    <cellStyle name="Output 2 3 3 2 7 3 2" xfId="24658"/>
    <cellStyle name="Output 2 3 3 2 7 3 3" xfId="24659"/>
    <cellStyle name="Output 2 3 3 2 7 4" xfId="24660"/>
    <cellStyle name="Output 2 3 3 2 7 4 2" xfId="24661"/>
    <cellStyle name="Output 2 3 3 2 7 4 3" xfId="24662"/>
    <cellStyle name="Output 2 3 3 2 7 5" xfId="24663"/>
    <cellStyle name="Output 2 3 3 2 7 5 2" xfId="24664"/>
    <cellStyle name="Output 2 3 3 2 7 5 3" xfId="24665"/>
    <cellStyle name="Output 2 3 3 2 7 6" xfId="24666"/>
    <cellStyle name="Output 2 3 3 2 7 6 2" xfId="24667"/>
    <cellStyle name="Output 2 3 3 2 7 6 3" xfId="24668"/>
    <cellStyle name="Output 2 3 3 2 7 7" xfId="24669"/>
    <cellStyle name="Output 2 3 3 2 7 8" xfId="24670"/>
    <cellStyle name="Output 2 3 3 2 7 9" xfId="24671"/>
    <cellStyle name="Output 2 3 3 2 8" xfId="24672"/>
    <cellStyle name="Output 2 3 3 2 8 2" xfId="24673"/>
    <cellStyle name="Output 2 3 3 2 8 2 2" xfId="24674"/>
    <cellStyle name="Output 2 3 3 2 8 2 3" xfId="24675"/>
    <cellStyle name="Output 2 3 3 2 8 3" xfId="24676"/>
    <cellStyle name="Output 2 3 3 2 8 3 2" xfId="24677"/>
    <cellStyle name="Output 2 3 3 2 8 3 3" xfId="24678"/>
    <cellStyle name="Output 2 3 3 2 8 4" xfId="24679"/>
    <cellStyle name="Output 2 3 3 2 8 4 2" xfId="24680"/>
    <cellStyle name="Output 2 3 3 2 8 4 3" xfId="24681"/>
    <cellStyle name="Output 2 3 3 2 8 5" xfId="24682"/>
    <cellStyle name="Output 2 3 3 2 8 5 2" xfId="24683"/>
    <cellStyle name="Output 2 3 3 2 8 5 3" xfId="24684"/>
    <cellStyle name="Output 2 3 3 2 8 6" xfId="24685"/>
    <cellStyle name="Output 2 3 3 2 8 6 2" xfId="24686"/>
    <cellStyle name="Output 2 3 3 2 8 6 3" xfId="24687"/>
    <cellStyle name="Output 2 3 3 2 8 7" xfId="24688"/>
    <cellStyle name="Output 2 3 3 2 8 8" xfId="24689"/>
    <cellStyle name="Output 2 3 3 2 8 9" xfId="24690"/>
    <cellStyle name="Output 2 3 3 2 9" xfId="24691"/>
    <cellStyle name="Output 2 3 3 2 9 2" xfId="24692"/>
    <cellStyle name="Output 2 3 3 2 9 2 2" xfId="24693"/>
    <cellStyle name="Output 2 3 3 2 9 2 3" xfId="24694"/>
    <cellStyle name="Output 2 3 3 2 9 3" xfId="24695"/>
    <cellStyle name="Output 2 3 3 2 9 3 2" xfId="24696"/>
    <cellStyle name="Output 2 3 3 2 9 3 3" xfId="24697"/>
    <cellStyle name="Output 2 3 3 2 9 4" xfId="24698"/>
    <cellStyle name="Output 2 3 3 2 9 4 2" xfId="24699"/>
    <cellStyle name="Output 2 3 3 2 9 4 3" xfId="24700"/>
    <cellStyle name="Output 2 3 3 2 9 5" xfId="24701"/>
    <cellStyle name="Output 2 3 3 2 9 5 2" xfId="24702"/>
    <cellStyle name="Output 2 3 3 2 9 5 3" xfId="24703"/>
    <cellStyle name="Output 2 3 3 2 9 6" xfId="24704"/>
    <cellStyle name="Output 2 3 3 2 9 6 2" xfId="24705"/>
    <cellStyle name="Output 2 3 3 2 9 6 3" xfId="24706"/>
    <cellStyle name="Output 2 3 3 2 9 7" xfId="24707"/>
    <cellStyle name="Output 2 3 3 2 9 8" xfId="24708"/>
    <cellStyle name="Output 2 3 3 20" xfId="24709"/>
    <cellStyle name="Output 2 3 3 21" xfId="24710"/>
    <cellStyle name="Output 2 3 3 3" xfId="24711"/>
    <cellStyle name="Output 2 3 3 3 10" xfId="24712"/>
    <cellStyle name="Output 2 3 3 3 10 2" xfId="24713"/>
    <cellStyle name="Output 2 3 3 3 10 2 2" xfId="24714"/>
    <cellStyle name="Output 2 3 3 3 10 2 3" xfId="24715"/>
    <cellStyle name="Output 2 3 3 3 10 3" xfId="24716"/>
    <cellStyle name="Output 2 3 3 3 10 3 2" xfId="24717"/>
    <cellStyle name="Output 2 3 3 3 10 3 3" xfId="24718"/>
    <cellStyle name="Output 2 3 3 3 10 4" xfId="24719"/>
    <cellStyle name="Output 2 3 3 3 10 4 2" xfId="24720"/>
    <cellStyle name="Output 2 3 3 3 10 4 3" xfId="24721"/>
    <cellStyle name="Output 2 3 3 3 10 5" xfId="24722"/>
    <cellStyle name="Output 2 3 3 3 10 5 2" xfId="24723"/>
    <cellStyle name="Output 2 3 3 3 10 5 3" xfId="24724"/>
    <cellStyle name="Output 2 3 3 3 10 6" xfId="24725"/>
    <cellStyle name="Output 2 3 3 3 10 6 2" xfId="24726"/>
    <cellStyle name="Output 2 3 3 3 10 6 3" xfId="24727"/>
    <cellStyle name="Output 2 3 3 3 10 7" xfId="24728"/>
    <cellStyle name="Output 2 3 3 3 10 8" xfId="24729"/>
    <cellStyle name="Output 2 3 3 3 11" xfId="24730"/>
    <cellStyle name="Output 2 3 3 3 11 2" xfId="24731"/>
    <cellStyle name="Output 2 3 3 3 11 2 2" xfId="24732"/>
    <cellStyle name="Output 2 3 3 3 11 2 3" xfId="24733"/>
    <cellStyle name="Output 2 3 3 3 11 3" xfId="24734"/>
    <cellStyle name="Output 2 3 3 3 11 3 2" xfId="24735"/>
    <cellStyle name="Output 2 3 3 3 11 3 3" xfId="24736"/>
    <cellStyle name="Output 2 3 3 3 11 4" xfId="24737"/>
    <cellStyle name="Output 2 3 3 3 11 4 2" xfId="24738"/>
    <cellStyle name="Output 2 3 3 3 11 4 3" xfId="24739"/>
    <cellStyle name="Output 2 3 3 3 11 5" xfId="24740"/>
    <cellStyle name="Output 2 3 3 3 11 5 2" xfId="24741"/>
    <cellStyle name="Output 2 3 3 3 11 5 3" xfId="24742"/>
    <cellStyle name="Output 2 3 3 3 11 6" xfId="24743"/>
    <cellStyle name="Output 2 3 3 3 11 6 2" xfId="24744"/>
    <cellStyle name="Output 2 3 3 3 11 6 3" xfId="24745"/>
    <cellStyle name="Output 2 3 3 3 11 7" xfId="24746"/>
    <cellStyle name="Output 2 3 3 3 11 8" xfId="24747"/>
    <cellStyle name="Output 2 3 3 3 12" xfId="24748"/>
    <cellStyle name="Output 2 3 3 3 12 2" xfId="24749"/>
    <cellStyle name="Output 2 3 3 3 12 2 2" xfId="24750"/>
    <cellStyle name="Output 2 3 3 3 12 2 3" xfId="24751"/>
    <cellStyle name="Output 2 3 3 3 12 3" xfId="24752"/>
    <cellStyle name="Output 2 3 3 3 12 3 2" xfId="24753"/>
    <cellStyle name="Output 2 3 3 3 12 3 3" xfId="24754"/>
    <cellStyle name="Output 2 3 3 3 12 4" xfId="24755"/>
    <cellStyle name="Output 2 3 3 3 12 4 2" xfId="24756"/>
    <cellStyle name="Output 2 3 3 3 12 4 3" xfId="24757"/>
    <cellStyle name="Output 2 3 3 3 12 5" xfId="24758"/>
    <cellStyle name="Output 2 3 3 3 12 5 2" xfId="24759"/>
    <cellStyle name="Output 2 3 3 3 12 5 3" xfId="24760"/>
    <cellStyle name="Output 2 3 3 3 12 6" xfId="24761"/>
    <cellStyle name="Output 2 3 3 3 12 6 2" xfId="24762"/>
    <cellStyle name="Output 2 3 3 3 12 6 3" xfId="24763"/>
    <cellStyle name="Output 2 3 3 3 12 7" xfId="24764"/>
    <cellStyle name="Output 2 3 3 3 12 8" xfId="24765"/>
    <cellStyle name="Output 2 3 3 3 13" xfId="24766"/>
    <cellStyle name="Output 2 3 3 3 13 2" xfId="24767"/>
    <cellStyle name="Output 2 3 3 3 13 2 2" xfId="24768"/>
    <cellStyle name="Output 2 3 3 3 13 2 3" xfId="24769"/>
    <cellStyle name="Output 2 3 3 3 13 3" xfId="24770"/>
    <cellStyle name="Output 2 3 3 3 13 3 2" xfId="24771"/>
    <cellStyle name="Output 2 3 3 3 13 3 3" xfId="24772"/>
    <cellStyle name="Output 2 3 3 3 13 4" xfId="24773"/>
    <cellStyle name="Output 2 3 3 3 13 4 2" xfId="24774"/>
    <cellStyle name="Output 2 3 3 3 13 4 3" xfId="24775"/>
    <cellStyle name="Output 2 3 3 3 13 5" xfId="24776"/>
    <cellStyle name="Output 2 3 3 3 13 5 2" xfId="24777"/>
    <cellStyle name="Output 2 3 3 3 13 5 3" xfId="24778"/>
    <cellStyle name="Output 2 3 3 3 13 6" xfId="24779"/>
    <cellStyle name="Output 2 3 3 3 13 6 2" xfId="24780"/>
    <cellStyle name="Output 2 3 3 3 13 6 3" xfId="24781"/>
    <cellStyle name="Output 2 3 3 3 13 7" xfId="24782"/>
    <cellStyle name="Output 2 3 3 3 13 8" xfId="24783"/>
    <cellStyle name="Output 2 3 3 3 14" xfId="24784"/>
    <cellStyle name="Output 2 3 3 3 14 2" xfId="24785"/>
    <cellStyle name="Output 2 3 3 3 14 2 2" xfId="24786"/>
    <cellStyle name="Output 2 3 3 3 14 2 3" xfId="24787"/>
    <cellStyle name="Output 2 3 3 3 14 3" xfId="24788"/>
    <cellStyle name="Output 2 3 3 3 14 3 2" xfId="24789"/>
    <cellStyle name="Output 2 3 3 3 14 3 3" xfId="24790"/>
    <cellStyle name="Output 2 3 3 3 14 4" xfId="24791"/>
    <cellStyle name="Output 2 3 3 3 14 4 2" xfId="24792"/>
    <cellStyle name="Output 2 3 3 3 14 4 3" xfId="24793"/>
    <cellStyle name="Output 2 3 3 3 14 5" xfId="24794"/>
    <cellStyle name="Output 2 3 3 3 14 5 2" xfId="24795"/>
    <cellStyle name="Output 2 3 3 3 14 5 3" xfId="24796"/>
    <cellStyle name="Output 2 3 3 3 14 6" xfId="24797"/>
    <cellStyle name="Output 2 3 3 3 14 6 2" xfId="24798"/>
    <cellStyle name="Output 2 3 3 3 14 6 3" xfId="24799"/>
    <cellStyle name="Output 2 3 3 3 14 7" xfId="24800"/>
    <cellStyle name="Output 2 3 3 3 14 8" xfId="24801"/>
    <cellStyle name="Output 2 3 3 3 15" xfId="24802"/>
    <cellStyle name="Output 2 3 3 3 15 2" xfId="24803"/>
    <cellStyle name="Output 2 3 3 3 15 3" xfId="24804"/>
    <cellStyle name="Output 2 3 3 3 16" xfId="24805"/>
    <cellStyle name="Output 2 3 3 3 16 2" xfId="24806"/>
    <cellStyle name="Output 2 3 3 3 16 3" xfId="24807"/>
    <cellStyle name="Output 2 3 3 3 17" xfId="24808"/>
    <cellStyle name="Output 2 3 3 3 18" xfId="24809"/>
    <cellStyle name="Output 2 3 3 3 2" xfId="24810"/>
    <cellStyle name="Output 2 3 3 3 2 2" xfId="24811"/>
    <cellStyle name="Output 2 3 3 3 2 2 2" xfId="24812"/>
    <cellStyle name="Output 2 3 3 3 2 2 3" xfId="24813"/>
    <cellStyle name="Output 2 3 3 3 2 3" xfId="24814"/>
    <cellStyle name="Output 2 3 3 3 2 3 2" xfId="24815"/>
    <cellStyle name="Output 2 3 3 3 2 3 3" xfId="24816"/>
    <cellStyle name="Output 2 3 3 3 2 4" xfId="24817"/>
    <cellStyle name="Output 2 3 3 3 2 4 2" xfId="24818"/>
    <cellStyle name="Output 2 3 3 3 2 4 3" xfId="24819"/>
    <cellStyle name="Output 2 3 3 3 2 5" xfId="24820"/>
    <cellStyle name="Output 2 3 3 3 2 5 2" xfId="24821"/>
    <cellStyle name="Output 2 3 3 3 2 5 3" xfId="24822"/>
    <cellStyle name="Output 2 3 3 3 2 6" xfId="24823"/>
    <cellStyle name="Output 2 3 3 3 2 6 2" xfId="24824"/>
    <cellStyle name="Output 2 3 3 3 2 6 3" xfId="24825"/>
    <cellStyle name="Output 2 3 3 3 2 7" xfId="24826"/>
    <cellStyle name="Output 2 3 3 3 2 8" xfId="24827"/>
    <cellStyle name="Output 2 3 3 3 2 9" xfId="24828"/>
    <cellStyle name="Output 2 3 3 3 3" xfId="24829"/>
    <cellStyle name="Output 2 3 3 3 3 2" xfId="24830"/>
    <cellStyle name="Output 2 3 3 3 3 2 2" xfId="24831"/>
    <cellStyle name="Output 2 3 3 3 3 2 3" xfId="24832"/>
    <cellStyle name="Output 2 3 3 3 3 3" xfId="24833"/>
    <cellStyle name="Output 2 3 3 3 3 3 2" xfId="24834"/>
    <cellStyle name="Output 2 3 3 3 3 3 3" xfId="24835"/>
    <cellStyle name="Output 2 3 3 3 3 4" xfId="24836"/>
    <cellStyle name="Output 2 3 3 3 3 4 2" xfId="24837"/>
    <cellStyle name="Output 2 3 3 3 3 4 3" xfId="24838"/>
    <cellStyle name="Output 2 3 3 3 3 5" xfId="24839"/>
    <cellStyle name="Output 2 3 3 3 3 5 2" xfId="24840"/>
    <cellStyle name="Output 2 3 3 3 3 5 3" xfId="24841"/>
    <cellStyle name="Output 2 3 3 3 3 6" xfId="24842"/>
    <cellStyle name="Output 2 3 3 3 3 6 2" xfId="24843"/>
    <cellStyle name="Output 2 3 3 3 3 6 3" xfId="24844"/>
    <cellStyle name="Output 2 3 3 3 3 7" xfId="24845"/>
    <cellStyle name="Output 2 3 3 3 3 8" xfId="24846"/>
    <cellStyle name="Output 2 3 3 3 3 9" xfId="24847"/>
    <cellStyle name="Output 2 3 3 3 4" xfId="24848"/>
    <cellStyle name="Output 2 3 3 3 4 2" xfId="24849"/>
    <cellStyle name="Output 2 3 3 3 4 2 2" xfId="24850"/>
    <cellStyle name="Output 2 3 3 3 4 2 3" xfId="24851"/>
    <cellStyle name="Output 2 3 3 3 4 3" xfId="24852"/>
    <cellStyle name="Output 2 3 3 3 4 3 2" xfId="24853"/>
    <cellStyle name="Output 2 3 3 3 4 3 3" xfId="24854"/>
    <cellStyle name="Output 2 3 3 3 4 4" xfId="24855"/>
    <cellStyle name="Output 2 3 3 3 4 4 2" xfId="24856"/>
    <cellStyle name="Output 2 3 3 3 4 4 3" xfId="24857"/>
    <cellStyle name="Output 2 3 3 3 4 5" xfId="24858"/>
    <cellStyle name="Output 2 3 3 3 4 5 2" xfId="24859"/>
    <cellStyle name="Output 2 3 3 3 4 5 3" xfId="24860"/>
    <cellStyle name="Output 2 3 3 3 4 6" xfId="24861"/>
    <cellStyle name="Output 2 3 3 3 4 6 2" xfId="24862"/>
    <cellStyle name="Output 2 3 3 3 4 6 3" xfId="24863"/>
    <cellStyle name="Output 2 3 3 3 4 7" xfId="24864"/>
    <cellStyle name="Output 2 3 3 3 4 8" xfId="24865"/>
    <cellStyle name="Output 2 3 3 3 4 9" xfId="24866"/>
    <cellStyle name="Output 2 3 3 3 5" xfId="24867"/>
    <cellStyle name="Output 2 3 3 3 5 2" xfId="24868"/>
    <cellStyle name="Output 2 3 3 3 5 2 2" xfId="24869"/>
    <cellStyle name="Output 2 3 3 3 5 2 3" xfId="24870"/>
    <cellStyle name="Output 2 3 3 3 5 3" xfId="24871"/>
    <cellStyle name="Output 2 3 3 3 5 3 2" xfId="24872"/>
    <cellStyle name="Output 2 3 3 3 5 3 3" xfId="24873"/>
    <cellStyle name="Output 2 3 3 3 5 4" xfId="24874"/>
    <cellStyle name="Output 2 3 3 3 5 4 2" xfId="24875"/>
    <cellStyle name="Output 2 3 3 3 5 4 3" xfId="24876"/>
    <cellStyle name="Output 2 3 3 3 5 5" xfId="24877"/>
    <cellStyle name="Output 2 3 3 3 5 5 2" xfId="24878"/>
    <cellStyle name="Output 2 3 3 3 5 5 3" xfId="24879"/>
    <cellStyle name="Output 2 3 3 3 5 6" xfId="24880"/>
    <cellStyle name="Output 2 3 3 3 5 6 2" xfId="24881"/>
    <cellStyle name="Output 2 3 3 3 5 6 3" xfId="24882"/>
    <cellStyle name="Output 2 3 3 3 5 7" xfId="24883"/>
    <cellStyle name="Output 2 3 3 3 5 8" xfId="24884"/>
    <cellStyle name="Output 2 3 3 3 5 9" xfId="24885"/>
    <cellStyle name="Output 2 3 3 3 6" xfId="24886"/>
    <cellStyle name="Output 2 3 3 3 6 2" xfId="24887"/>
    <cellStyle name="Output 2 3 3 3 6 2 2" xfId="24888"/>
    <cellStyle name="Output 2 3 3 3 6 2 3" xfId="24889"/>
    <cellStyle name="Output 2 3 3 3 6 3" xfId="24890"/>
    <cellStyle name="Output 2 3 3 3 6 3 2" xfId="24891"/>
    <cellStyle name="Output 2 3 3 3 6 3 3" xfId="24892"/>
    <cellStyle name="Output 2 3 3 3 6 4" xfId="24893"/>
    <cellStyle name="Output 2 3 3 3 6 4 2" xfId="24894"/>
    <cellStyle name="Output 2 3 3 3 6 4 3" xfId="24895"/>
    <cellStyle name="Output 2 3 3 3 6 5" xfId="24896"/>
    <cellStyle name="Output 2 3 3 3 6 5 2" xfId="24897"/>
    <cellStyle name="Output 2 3 3 3 6 5 3" xfId="24898"/>
    <cellStyle name="Output 2 3 3 3 6 6" xfId="24899"/>
    <cellStyle name="Output 2 3 3 3 6 6 2" xfId="24900"/>
    <cellStyle name="Output 2 3 3 3 6 6 3" xfId="24901"/>
    <cellStyle name="Output 2 3 3 3 6 7" xfId="24902"/>
    <cellStyle name="Output 2 3 3 3 6 8" xfId="24903"/>
    <cellStyle name="Output 2 3 3 3 6 9" xfId="24904"/>
    <cellStyle name="Output 2 3 3 3 7" xfId="24905"/>
    <cellStyle name="Output 2 3 3 3 7 2" xfId="24906"/>
    <cellStyle name="Output 2 3 3 3 7 2 2" xfId="24907"/>
    <cellStyle name="Output 2 3 3 3 7 2 3" xfId="24908"/>
    <cellStyle name="Output 2 3 3 3 7 3" xfId="24909"/>
    <cellStyle name="Output 2 3 3 3 7 3 2" xfId="24910"/>
    <cellStyle name="Output 2 3 3 3 7 3 3" xfId="24911"/>
    <cellStyle name="Output 2 3 3 3 7 4" xfId="24912"/>
    <cellStyle name="Output 2 3 3 3 7 4 2" xfId="24913"/>
    <cellStyle name="Output 2 3 3 3 7 4 3" xfId="24914"/>
    <cellStyle name="Output 2 3 3 3 7 5" xfId="24915"/>
    <cellStyle name="Output 2 3 3 3 7 5 2" xfId="24916"/>
    <cellStyle name="Output 2 3 3 3 7 5 3" xfId="24917"/>
    <cellStyle name="Output 2 3 3 3 7 6" xfId="24918"/>
    <cellStyle name="Output 2 3 3 3 7 6 2" xfId="24919"/>
    <cellStyle name="Output 2 3 3 3 7 6 3" xfId="24920"/>
    <cellStyle name="Output 2 3 3 3 7 7" xfId="24921"/>
    <cellStyle name="Output 2 3 3 3 7 8" xfId="24922"/>
    <cellStyle name="Output 2 3 3 3 7 9" xfId="24923"/>
    <cellStyle name="Output 2 3 3 3 8" xfId="24924"/>
    <cellStyle name="Output 2 3 3 3 8 2" xfId="24925"/>
    <cellStyle name="Output 2 3 3 3 8 2 2" xfId="24926"/>
    <cellStyle name="Output 2 3 3 3 8 2 3" xfId="24927"/>
    <cellStyle name="Output 2 3 3 3 8 3" xfId="24928"/>
    <cellStyle name="Output 2 3 3 3 8 3 2" xfId="24929"/>
    <cellStyle name="Output 2 3 3 3 8 3 3" xfId="24930"/>
    <cellStyle name="Output 2 3 3 3 8 4" xfId="24931"/>
    <cellStyle name="Output 2 3 3 3 8 4 2" xfId="24932"/>
    <cellStyle name="Output 2 3 3 3 8 4 3" xfId="24933"/>
    <cellStyle name="Output 2 3 3 3 8 5" xfId="24934"/>
    <cellStyle name="Output 2 3 3 3 8 5 2" xfId="24935"/>
    <cellStyle name="Output 2 3 3 3 8 5 3" xfId="24936"/>
    <cellStyle name="Output 2 3 3 3 8 6" xfId="24937"/>
    <cellStyle name="Output 2 3 3 3 8 6 2" xfId="24938"/>
    <cellStyle name="Output 2 3 3 3 8 6 3" xfId="24939"/>
    <cellStyle name="Output 2 3 3 3 8 7" xfId="24940"/>
    <cellStyle name="Output 2 3 3 3 8 8" xfId="24941"/>
    <cellStyle name="Output 2 3 3 3 8 9" xfId="24942"/>
    <cellStyle name="Output 2 3 3 3 9" xfId="24943"/>
    <cellStyle name="Output 2 3 3 3 9 2" xfId="24944"/>
    <cellStyle name="Output 2 3 3 3 9 2 2" xfId="24945"/>
    <cellStyle name="Output 2 3 3 3 9 2 3" xfId="24946"/>
    <cellStyle name="Output 2 3 3 3 9 3" xfId="24947"/>
    <cellStyle name="Output 2 3 3 3 9 3 2" xfId="24948"/>
    <cellStyle name="Output 2 3 3 3 9 3 3" xfId="24949"/>
    <cellStyle name="Output 2 3 3 3 9 4" xfId="24950"/>
    <cellStyle name="Output 2 3 3 3 9 4 2" xfId="24951"/>
    <cellStyle name="Output 2 3 3 3 9 4 3" xfId="24952"/>
    <cellStyle name="Output 2 3 3 3 9 5" xfId="24953"/>
    <cellStyle name="Output 2 3 3 3 9 5 2" xfId="24954"/>
    <cellStyle name="Output 2 3 3 3 9 5 3" xfId="24955"/>
    <cellStyle name="Output 2 3 3 3 9 6" xfId="24956"/>
    <cellStyle name="Output 2 3 3 3 9 6 2" xfId="24957"/>
    <cellStyle name="Output 2 3 3 3 9 6 3" xfId="24958"/>
    <cellStyle name="Output 2 3 3 3 9 7" xfId="24959"/>
    <cellStyle name="Output 2 3 3 3 9 8" xfId="24960"/>
    <cellStyle name="Output 2 3 3 4" xfId="24961"/>
    <cellStyle name="Output 2 3 3 4 10" xfId="24962"/>
    <cellStyle name="Output 2 3 3 4 11" xfId="24963"/>
    <cellStyle name="Output 2 3 3 4 2" xfId="24964"/>
    <cellStyle name="Output 2 3 3 4 2 2" xfId="24965"/>
    <cellStyle name="Output 2 3 3 4 2 3" xfId="24966"/>
    <cellStyle name="Output 2 3 3 4 2 4" xfId="24967"/>
    <cellStyle name="Output 2 3 3 4 3" xfId="24968"/>
    <cellStyle name="Output 2 3 3 4 3 2" xfId="24969"/>
    <cellStyle name="Output 2 3 3 4 3 3" xfId="24970"/>
    <cellStyle name="Output 2 3 3 4 3 4" xfId="24971"/>
    <cellStyle name="Output 2 3 3 4 4" xfId="24972"/>
    <cellStyle name="Output 2 3 3 4 4 2" xfId="24973"/>
    <cellStyle name="Output 2 3 3 4 4 3" xfId="24974"/>
    <cellStyle name="Output 2 3 3 4 4 4" xfId="24975"/>
    <cellStyle name="Output 2 3 3 4 5" xfId="24976"/>
    <cellStyle name="Output 2 3 3 4 5 2" xfId="24977"/>
    <cellStyle name="Output 2 3 3 4 5 3" xfId="24978"/>
    <cellStyle name="Output 2 3 3 4 5 4" xfId="24979"/>
    <cellStyle name="Output 2 3 3 4 6" xfId="24980"/>
    <cellStyle name="Output 2 3 3 4 6 2" xfId="24981"/>
    <cellStyle name="Output 2 3 3 4 6 3" xfId="24982"/>
    <cellStyle name="Output 2 3 3 4 6 4" xfId="24983"/>
    <cellStyle name="Output 2 3 3 4 7" xfId="24984"/>
    <cellStyle name="Output 2 3 3 4 8" xfId="24985"/>
    <cellStyle name="Output 2 3 3 4 9" xfId="24986"/>
    <cellStyle name="Output 2 3 3 5" xfId="24987"/>
    <cellStyle name="Output 2 3 3 5 10" xfId="24988"/>
    <cellStyle name="Output 2 3 3 5 11" xfId="24989"/>
    <cellStyle name="Output 2 3 3 5 2" xfId="24990"/>
    <cellStyle name="Output 2 3 3 5 2 2" xfId="24991"/>
    <cellStyle name="Output 2 3 3 5 2 3" xfId="24992"/>
    <cellStyle name="Output 2 3 3 5 2 4" xfId="24993"/>
    <cellStyle name="Output 2 3 3 5 3" xfId="24994"/>
    <cellStyle name="Output 2 3 3 5 3 2" xfId="24995"/>
    <cellStyle name="Output 2 3 3 5 3 3" xfId="24996"/>
    <cellStyle name="Output 2 3 3 5 3 4" xfId="24997"/>
    <cellStyle name="Output 2 3 3 5 4" xfId="24998"/>
    <cellStyle name="Output 2 3 3 5 4 2" xfId="24999"/>
    <cellStyle name="Output 2 3 3 5 4 3" xfId="25000"/>
    <cellStyle name="Output 2 3 3 5 4 4" xfId="25001"/>
    <cellStyle name="Output 2 3 3 5 5" xfId="25002"/>
    <cellStyle name="Output 2 3 3 5 5 2" xfId="25003"/>
    <cellStyle name="Output 2 3 3 5 5 3" xfId="25004"/>
    <cellStyle name="Output 2 3 3 5 5 4" xfId="25005"/>
    <cellStyle name="Output 2 3 3 5 6" xfId="25006"/>
    <cellStyle name="Output 2 3 3 5 6 2" xfId="25007"/>
    <cellStyle name="Output 2 3 3 5 6 3" xfId="25008"/>
    <cellStyle name="Output 2 3 3 5 6 4" xfId="25009"/>
    <cellStyle name="Output 2 3 3 5 7" xfId="25010"/>
    <cellStyle name="Output 2 3 3 5 8" xfId="25011"/>
    <cellStyle name="Output 2 3 3 5 9" xfId="25012"/>
    <cellStyle name="Output 2 3 3 6" xfId="25013"/>
    <cellStyle name="Output 2 3 3 6 2" xfId="25014"/>
    <cellStyle name="Output 2 3 3 6 2 2" xfId="25015"/>
    <cellStyle name="Output 2 3 3 6 2 3" xfId="25016"/>
    <cellStyle name="Output 2 3 3 6 3" xfId="25017"/>
    <cellStyle name="Output 2 3 3 6 3 2" xfId="25018"/>
    <cellStyle name="Output 2 3 3 6 3 3" xfId="25019"/>
    <cellStyle name="Output 2 3 3 6 4" xfId="25020"/>
    <cellStyle name="Output 2 3 3 6 4 2" xfId="25021"/>
    <cellStyle name="Output 2 3 3 6 4 3" xfId="25022"/>
    <cellStyle name="Output 2 3 3 6 5" xfId="25023"/>
    <cellStyle name="Output 2 3 3 6 5 2" xfId="25024"/>
    <cellStyle name="Output 2 3 3 6 5 3" xfId="25025"/>
    <cellStyle name="Output 2 3 3 6 6" xfId="25026"/>
    <cellStyle name="Output 2 3 3 6 6 2" xfId="25027"/>
    <cellStyle name="Output 2 3 3 6 6 3" xfId="25028"/>
    <cellStyle name="Output 2 3 3 6 7" xfId="25029"/>
    <cellStyle name="Output 2 3 3 6 8" xfId="25030"/>
    <cellStyle name="Output 2 3 3 6 9" xfId="25031"/>
    <cellStyle name="Output 2 3 3 7" xfId="25032"/>
    <cellStyle name="Output 2 3 3 7 2" xfId="25033"/>
    <cellStyle name="Output 2 3 3 7 2 2" xfId="25034"/>
    <cellStyle name="Output 2 3 3 7 2 3" xfId="25035"/>
    <cellStyle name="Output 2 3 3 7 3" xfId="25036"/>
    <cellStyle name="Output 2 3 3 7 3 2" xfId="25037"/>
    <cellStyle name="Output 2 3 3 7 3 3" xfId="25038"/>
    <cellStyle name="Output 2 3 3 7 4" xfId="25039"/>
    <cellStyle name="Output 2 3 3 7 4 2" xfId="25040"/>
    <cellStyle name="Output 2 3 3 7 4 3" xfId="25041"/>
    <cellStyle name="Output 2 3 3 7 5" xfId="25042"/>
    <cellStyle name="Output 2 3 3 7 5 2" xfId="25043"/>
    <cellStyle name="Output 2 3 3 7 5 3" xfId="25044"/>
    <cellStyle name="Output 2 3 3 7 6" xfId="25045"/>
    <cellStyle name="Output 2 3 3 7 6 2" xfId="25046"/>
    <cellStyle name="Output 2 3 3 7 6 3" xfId="25047"/>
    <cellStyle name="Output 2 3 3 7 7" xfId="25048"/>
    <cellStyle name="Output 2 3 3 7 8" xfId="25049"/>
    <cellStyle name="Output 2 3 3 7 9" xfId="25050"/>
    <cellStyle name="Output 2 3 3 8" xfId="25051"/>
    <cellStyle name="Output 2 3 3 8 2" xfId="25052"/>
    <cellStyle name="Output 2 3 3 8 2 2" xfId="25053"/>
    <cellStyle name="Output 2 3 3 8 2 3" xfId="25054"/>
    <cellStyle name="Output 2 3 3 8 3" xfId="25055"/>
    <cellStyle name="Output 2 3 3 8 3 2" xfId="25056"/>
    <cellStyle name="Output 2 3 3 8 3 3" xfId="25057"/>
    <cellStyle name="Output 2 3 3 8 4" xfId="25058"/>
    <cellStyle name="Output 2 3 3 8 4 2" xfId="25059"/>
    <cellStyle name="Output 2 3 3 8 4 3" xfId="25060"/>
    <cellStyle name="Output 2 3 3 8 5" xfId="25061"/>
    <cellStyle name="Output 2 3 3 8 5 2" xfId="25062"/>
    <cellStyle name="Output 2 3 3 8 5 3" xfId="25063"/>
    <cellStyle name="Output 2 3 3 8 6" xfId="25064"/>
    <cellStyle name="Output 2 3 3 8 6 2" xfId="25065"/>
    <cellStyle name="Output 2 3 3 8 6 3" xfId="25066"/>
    <cellStyle name="Output 2 3 3 8 7" xfId="25067"/>
    <cellStyle name="Output 2 3 3 8 8" xfId="25068"/>
    <cellStyle name="Output 2 3 3 8 9" xfId="25069"/>
    <cellStyle name="Output 2 3 3 9" xfId="25070"/>
    <cellStyle name="Output 2 3 3 9 2" xfId="25071"/>
    <cellStyle name="Output 2 3 3 9 2 2" xfId="25072"/>
    <cellStyle name="Output 2 3 3 9 2 3" xfId="25073"/>
    <cellStyle name="Output 2 3 3 9 3" xfId="25074"/>
    <cellStyle name="Output 2 3 3 9 3 2" xfId="25075"/>
    <cellStyle name="Output 2 3 3 9 3 3" xfId="25076"/>
    <cellStyle name="Output 2 3 3 9 4" xfId="25077"/>
    <cellStyle name="Output 2 3 3 9 4 2" xfId="25078"/>
    <cellStyle name="Output 2 3 3 9 4 3" xfId="25079"/>
    <cellStyle name="Output 2 3 3 9 5" xfId="25080"/>
    <cellStyle name="Output 2 3 3 9 5 2" xfId="25081"/>
    <cellStyle name="Output 2 3 3 9 5 3" xfId="25082"/>
    <cellStyle name="Output 2 3 3 9 6" xfId="25083"/>
    <cellStyle name="Output 2 3 3 9 6 2" xfId="25084"/>
    <cellStyle name="Output 2 3 3 9 6 3" xfId="25085"/>
    <cellStyle name="Output 2 3 3 9 7" xfId="25086"/>
    <cellStyle name="Output 2 3 3 9 8" xfId="25087"/>
    <cellStyle name="Output 2 3 3 9 9" xfId="25088"/>
    <cellStyle name="Output 2 3 4" xfId="25089"/>
    <cellStyle name="Output 2 3 4 10" xfId="25090"/>
    <cellStyle name="Output 2 3 4 10 2" xfId="25091"/>
    <cellStyle name="Output 2 3 4 10 2 2" xfId="25092"/>
    <cellStyle name="Output 2 3 4 10 2 3" xfId="25093"/>
    <cellStyle name="Output 2 3 4 10 3" xfId="25094"/>
    <cellStyle name="Output 2 3 4 10 3 2" xfId="25095"/>
    <cellStyle name="Output 2 3 4 10 3 3" xfId="25096"/>
    <cellStyle name="Output 2 3 4 10 4" xfId="25097"/>
    <cellStyle name="Output 2 3 4 10 4 2" xfId="25098"/>
    <cellStyle name="Output 2 3 4 10 4 3" xfId="25099"/>
    <cellStyle name="Output 2 3 4 10 5" xfId="25100"/>
    <cellStyle name="Output 2 3 4 10 5 2" xfId="25101"/>
    <cellStyle name="Output 2 3 4 10 5 3" xfId="25102"/>
    <cellStyle name="Output 2 3 4 10 6" xfId="25103"/>
    <cellStyle name="Output 2 3 4 10 6 2" xfId="25104"/>
    <cellStyle name="Output 2 3 4 10 6 3" xfId="25105"/>
    <cellStyle name="Output 2 3 4 10 7" xfId="25106"/>
    <cellStyle name="Output 2 3 4 10 8" xfId="25107"/>
    <cellStyle name="Output 2 3 4 11" xfId="25108"/>
    <cellStyle name="Output 2 3 4 11 2" xfId="25109"/>
    <cellStyle name="Output 2 3 4 11 2 2" xfId="25110"/>
    <cellStyle name="Output 2 3 4 11 2 3" xfId="25111"/>
    <cellStyle name="Output 2 3 4 11 3" xfId="25112"/>
    <cellStyle name="Output 2 3 4 11 3 2" xfId="25113"/>
    <cellStyle name="Output 2 3 4 11 3 3" xfId="25114"/>
    <cellStyle name="Output 2 3 4 11 4" xfId="25115"/>
    <cellStyle name="Output 2 3 4 11 4 2" xfId="25116"/>
    <cellStyle name="Output 2 3 4 11 4 3" xfId="25117"/>
    <cellStyle name="Output 2 3 4 11 5" xfId="25118"/>
    <cellStyle name="Output 2 3 4 11 5 2" xfId="25119"/>
    <cellStyle name="Output 2 3 4 11 5 3" xfId="25120"/>
    <cellStyle name="Output 2 3 4 11 6" xfId="25121"/>
    <cellStyle name="Output 2 3 4 11 6 2" xfId="25122"/>
    <cellStyle name="Output 2 3 4 11 6 3" xfId="25123"/>
    <cellStyle name="Output 2 3 4 11 7" xfId="25124"/>
    <cellStyle name="Output 2 3 4 11 8" xfId="25125"/>
    <cellStyle name="Output 2 3 4 12" xfId="25126"/>
    <cellStyle name="Output 2 3 4 12 2" xfId="25127"/>
    <cellStyle name="Output 2 3 4 12 2 2" xfId="25128"/>
    <cellStyle name="Output 2 3 4 12 2 3" xfId="25129"/>
    <cellStyle name="Output 2 3 4 12 3" xfId="25130"/>
    <cellStyle name="Output 2 3 4 12 3 2" xfId="25131"/>
    <cellStyle name="Output 2 3 4 12 3 3" xfId="25132"/>
    <cellStyle name="Output 2 3 4 12 4" xfId="25133"/>
    <cellStyle name="Output 2 3 4 12 4 2" xfId="25134"/>
    <cellStyle name="Output 2 3 4 12 4 3" xfId="25135"/>
    <cellStyle name="Output 2 3 4 12 5" xfId="25136"/>
    <cellStyle name="Output 2 3 4 12 5 2" xfId="25137"/>
    <cellStyle name="Output 2 3 4 12 5 3" xfId="25138"/>
    <cellStyle name="Output 2 3 4 12 6" xfId="25139"/>
    <cellStyle name="Output 2 3 4 12 6 2" xfId="25140"/>
    <cellStyle name="Output 2 3 4 12 6 3" xfId="25141"/>
    <cellStyle name="Output 2 3 4 12 7" xfId="25142"/>
    <cellStyle name="Output 2 3 4 12 8" xfId="25143"/>
    <cellStyle name="Output 2 3 4 13" xfId="25144"/>
    <cellStyle name="Output 2 3 4 13 2" xfId="25145"/>
    <cellStyle name="Output 2 3 4 13 2 2" xfId="25146"/>
    <cellStyle name="Output 2 3 4 13 2 3" xfId="25147"/>
    <cellStyle name="Output 2 3 4 13 3" xfId="25148"/>
    <cellStyle name="Output 2 3 4 13 3 2" xfId="25149"/>
    <cellStyle name="Output 2 3 4 13 3 3" xfId="25150"/>
    <cellStyle name="Output 2 3 4 13 4" xfId="25151"/>
    <cellStyle name="Output 2 3 4 13 4 2" xfId="25152"/>
    <cellStyle name="Output 2 3 4 13 4 3" xfId="25153"/>
    <cellStyle name="Output 2 3 4 13 5" xfId="25154"/>
    <cellStyle name="Output 2 3 4 13 5 2" xfId="25155"/>
    <cellStyle name="Output 2 3 4 13 5 3" xfId="25156"/>
    <cellStyle name="Output 2 3 4 13 6" xfId="25157"/>
    <cellStyle name="Output 2 3 4 13 6 2" xfId="25158"/>
    <cellStyle name="Output 2 3 4 13 6 3" xfId="25159"/>
    <cellStyle name="Output 2 3 4 13 7" xfId="25160"/>
    <cellStyle name="Output 2 3 4 13 8" xfId="25161"/>
    <cellStyle name="Output 2 3 4 14" xfId="25162"/>
    <cellStyle name="Output 2 3 4 14 2" xfId="25163"/>
    <cellStyle name="Output 2 3 4 14 2 2" xfId="25164"/>
    <cellStyle name="Output 2 3 4 14 2 3" xfId="25165"/>
    <cellStyle name="Output 2 3 4 14 3" xfId="25166"/>
    <cellStyle name="Output 2 3 4 14 3 2" xfId="25167"/>
    <cellStyle name="Output 2 3 4 14 3 3" xfId="25168"/>
    <cellStyle name="Output 2 3 4 14 4" xfId="25169"/>
    <cellStyle name="Output 2 3 4 14 4 2" xfId="25170"/>
    <cellStyle name="Output 2 3 4 14 4 3" xfId="25171"/>
    <cellStyle name="Output 2 3 4 14 5" xfId="25172"/>
    <cellStyle name="Output 2 3 4 14 5 2" xfId="25173"/>
    <cellStyle name="Output 2 3 4 14 5 3" xfId="25174"/>
    <cellStyle name="Output 2 3 4 14 6" xfId="25175"/>
    <cellStyle name="Output 2 3 4 14 6 2" xfId="25176"/>
    <cellStyle name="Output 2 3 4 14 6 3" xfId="25177"/>
    <cellStyle name="Output 2 3 4 14 7" xfId="25178"/>
    <cellStyle name="Output 2 3 4 14 8" xfId="25179"/>
    <cellStyle name="Output 2 3 4 15" xfId="25180"/>
    <cellStyle name="Output 2 3 4 15 2" xfId="25181"/>
    <cellStyle name="Output 2 3 4 15 3" xfId="25182"/>
    <cellStyle name="Output 2 3 4 16" xfId="25183"/>
    <cellStyle name="Output 2 3 4 16 2" xfId="25184"/>
    <cellStyle name="Output 2 3 4 16 3" xfId="25185"/>
    <cellStyle name="Output 2 3 4 17" xfId="25186"/>
    <cellStyle name="Output 2 3 4 18" xfId="25187"/>
    <cellStyle name="Output 2 3 4 2" xfId="25188"/>
    <cellStyle name="Output 2 3 4 2 2" xfId="25189"/>
    <cellStyle name="Output 2 3 4 2 2 2" xfId="25190"/>
    <cellStyle name="Output 2 3 4 2 2 3" xfId="25191"/>
    <cellStyle name="Output 2 3 4 2 3" xfId="25192"/>
    <cellStyle name="Output 2 3 4 2 3 2" xfId="25193"/>
    <cellStyle name="Output 2 3 4 2 3 3" xfId="25194"/>
    <cellStyle name="Output 2 3 4 2 4" xfId="25195"/>
    <cellStyle name="Output 2 3 4 2 4 2" xfId="25196"/>
    <cellStyle name="Output 2 3 4 2 4 3" xfId="25197"/>
    <cellStyle name="Output 2 3 4 2 5" xfId="25198"/>
    <cellStyle name="Output 2 3 4 2 5 2" xfId="25199"/>
    <cellStyle name="Output 2 3 4 2 5 3" xfId="25200"/>
    <cellStyle name="Output 2 3 4 2 6" xfId="25201"/>
    <cellStyle name="Output 2 3 4 2 6 2" xfId="25202"/>
    <cellStyle name="Output 2 3 4 2 6 3" xfId="25203"/>
    <cellStyle name="Output 2 3 4 2 7" xfId="25204"/>
    <cellStyle name="Output 2 3 4 2 8" xfId="25205"/>
    <cellStyle name="Output 2 3 4 2 9" xfId="25206"/>
    <cellStyle name="Output 2 3 4 3" xfId="25207"/>
    <cellStyle name="Output 2 3 4 3 2" xfId="25208"/>
    <cellStyle name="Output 2 3 4 3 2 2" xfId="25209"/>
    <cellStyle name="Output 2 3 4 3 2 3" xfId="25210"/>
    <cellStyle name="Output 2 3 4 3 3" xfId="25211"/>
    <cellStyle name="Output 2 3 4 3 3 2" xfId="25212"/>
    <cellStyle name="Output 2 3 4 3 3 3" xfId="25213"/>
    <cellStyle name="Output 2 3 4 3 4" xfId="25214"/>
    <cellStyle name="Output 2 3 4 3 4 2" xfId="25215"/>
    <cellStyle name="Output 2 3 4 3 4 3" xfId="25216"/>
    <cellStyle name="Output 2 3 4 3 5" xfId="25217"/>
    <cellStyle name="Output 2 3 4 3 5 2" xfId="25218"/>
    <cellStyle name="Output 2 3 4 3 5 3" xfId="25219"/>
    <cellStyle name="Output 2 3 4 3 6" xfId="25220"/>
    <cellStyle name="Output 2 3 4 3 6 2" xfId="25221"/>
    <cellStyle name="Output 2 3 4 3 6 3" xfId="25222"/>
    <cellStyle name="Output 2 3 4 3 7" xfId="25223"/>
    <cellStyle name="Output 2 3 4 3 8" xfId="25224"/>
    <cellStyle name="Output 2 3 4 3 9" xfId="25225"/>
    <cellStyle name="Output 2 3 4 4" xfId="25226"/>
    <cellStyle name="Output 2 3 4 4 2" xfId="25227"/>
    <cellStyle name="Output 2 3 4 4 2 2" xfId="25228"/>
    <cellStyle name="Output 2 3 4 4 2 3" xfId="25229"/>
    <cellStyle name="Output 2 3 4 4 3" xfId="25230"/>
    <cellStyle name="Output 2 3 4 4 3 2" xfId="25231"/>
    <cellStyle name="Output 2 3 4 4 3 3" xfId="25232"/>
    <cellStyle name="Output 2 3 4 4 4" xfId="25233"/>
    <cellStyle name="Output 2 3 4 4 4 2" xfId="25234"/>
    <cellStyle name="Output 2 3 4 4 4 3" xfId="25235"/>
    <cellStyle name="Output 2 3 4 4 5" xfId="25236"/>
    <cellStyle name="Output 2 3 4 4 5 2" xfId="25237"/>
    <cellStyle name="Output 2 3 4 4 5 3" xfId="25238"/>
    <cellStyle name="Output 2 3 4 4 6" xfId="25239"/>
    <cellStyle name="Output 2 3 4 4 6 2" xfId="25240"/>
    <cellStyle name="Output 2 3 4 4 6 3" xfId="25241"/>
    <cellStyle name="Output 2 3 4 4 7" xfId="25242"/>
    <cellStyle name="Output 2 3 4 4 8" xfId="25243"/>
    <cellStyle name="Output 2 3 4 4 9" xfId="25244"/>
    <cellStyle name="Output 2 3 4 5" xfId="25245"/>
    <cellStyle name="Output 2 3 4 5 2" xfId="25246"/>
    <cellStyle name="Output 2 3 4 5 2 2" xfId="25247"/>
    <cellStyle name="Output 2 3 4 5 2 3" xfId="25248"/>
    <cellStyle name="Output 2 3 4 5 3" xfId="25249"/>
    <cellStyle name="Output 2 3 4 5 3 2" xfId="25250"/>
    <cellStyle name="Output 2 3 4 5 3 3" xfId="25251"/>
    <cellStyle name="Output 2 3 4 5 4" xfId="25252"/>
    <cellStyle name="Output 2 3 4 5 4 2" xfId="25253"/>
    <cellStyle name="Output 2 3 4 5 4 3" xfId="25254"/>
    <cellStyle name="Output 2 3 4 5 5" xfId="25255"/>
    <cellStyle name="Output 2 3 4 5 5 2" xfId="25256"/>
    <cellStyle name="Output 2 3 4 5 5 3" xfId="25257"/>
    <cellStyle name="Output 2 3 4 5 6" xfId="25258"/>
    <cellStyle name="Output 2 3 4 5 6 2" xfId="25259"/>
    <cellStyle name="Output 2 3 4 5 6 3" xfId="25260"/>
    <cellStyle name="Output 2 3 4 5 7" xfId="25261"/>
    <cellStyle name="Output 2 3 4 5 8" xfId="25262"/>
    <cellStyle name="Output 2 3 4 5 9" xfId="25263"/>
    <cellStyle name="Output 2 3 4 6" xfId="25264"/>
    <cellStyle name="Output 2 3 4 6 2" xfId="25265"/>
    <cellStyle name="Output 2 3 4 6 2 2" xfId="25266"/>
    <cellStyle name="Output 2 3 4 6 2 3" xfId="25267"/>
    <cellStyle name="Output 2 3 4 6 3" xfId="25268"/>
    <cellStyle name="Output 2 3 4 6 3 2" xfId="25269"/>
    <cellStyle name="Output 2 3 4 6 3 3" xfId="25270"/>
    <cellStyle name="Output 2 3 4 6 4" xfId="25271"/>
    <cellStyle name="Output 2 3 4 6 4 2" xfId="25272"/>
    <cellStyle name="Output 2 3 4 6 4 3" xfId="25273"/>
    <cellStyle name="Output 2 3 4 6 5" xfId="25274"/>
    <cellStyle name="Output 2 3 4 6 5 2" xfId="25275"/>
    <cellStyle name="Output 2 3 4 6 5 3" xfId="25276"/>
    <cellStyle name="Output 2 3 4 6 6" xfId="25277"/>
    <cellStyle name="Output 2 3 4 6 6 2" xfId="25278"/>
    <cellStyle name="Output 2 3 4 6 6 3" xfId="25279"/>
    <cellStyle name="Output 2 3 4 6 7" xfId="25280"/>
    <cellStyle name="Output 2 3 4 6 8" xfId="25281"/>
    <cellStyle name="Output 2 3 4 6 9" xfId="25282"/>
    <cellStyle name="Output 2 3 4 7" xfId="25283"/>
    <cellStyle name="Output 2 3 4 7 2" xfId="25284"/>
    <cellStyle name="Output 2 3 4 7 2 2" xfId="25285"/>
    <cellStyle name="Output 2 3 4 7 2 3" xfId="25286"/>
    <cellStyle name="Output 2 3 4 7 3" xfId="25287"/>
    <cellStyle name="Output 2 3 4 7 3 2" xfId="25288"/>
    <cellStyle name="Output 2 3 4 7 3 3" xfId="25289"/>
    <cellStyle name="Output 2 3 4 7 4" xfId="25290"/>
    <cellStyle name="Output 2 3 4 7 4 2" xfId="25291"/>
    <cellStyle name="Output 2 3 4 7 4 3" xfId="25292"/>
    <cellStyle name="Output 2 3 4 7 5" xfId="25293"/>
    <cellStyle name="Output 2 3 4 7 5 2" xfId="25294"/>
    <cellStyle name="Output 2 3 4 7 5 3" xfId="25295"/>
    <cellStyle name="Output 2 3 4 7 6" xfId="25296"/>
    <cellStyle name="Output 2 3 4 7 6 2" xfId="25297"/>
    <cellStyle name="Output 2 3 4 7 6 3" xfId="25298"/>
    <cellStyle name="Output 2 3 4 7 7" xfId="25299"/>
    <cellStyle name="Output 2 3 4 7 8" xfId="25300"/>
    <cellStyle name="Output 2 3 4 7 9" xfId="25301"/>
    <cellStyle name="Output 2 3 4 8" xfId="25302"/>
    <cellStyle name="Output 2 3 4 8 2" xfId="25303"/>
    <cellStyle name="Output 2 3 4 8 2 2" xfId="25304"/>
    <cellStyle name="Output 2 3 4 8 2 3" xfId="25305"/>
    <cellStyle name="Output 2 3 4 8 3" xfId="25306"/>
    <cellStyle name="Output 2 3 4 8 3 2" xfId="25307"/>
    <cellStyle name="Output 2 3 4 8 3 3" xfId="25308"/>
    <cellStyle name="Output 2 3 4 8 4" xfId="25309"/>
    <cellStyle name="Output 2 3 4 8 4 2" xfId="25310"/>
    <cellStyle name="Output 2 3 4 8 4 3" xfId="25311"/>
    <cellStyle name="Output 2 3 4 8 5" xfId="25312"/>
    <cellStyle name="Output 2 3 4 8 5 2" xfId="25313"/>
    <cellStyle name="Output 2 3 4 8 5 3" xfId="25314"/>
    <cellStyle name="Output 2 3 4 8 6" xfId="25315"/>
    <cellStyle name="Output 2 3 4 8 6 2" xfId="25316"/>
    <cellStyle name="Output 2 3 4 8 6 3" xfId="25317"/>
    <cellStyle name="Output 2 3 4 8 7" xfId="25318"/>
    <cellStyle name="Output 2 3 4 8 8" xfId="25319"/>
    <cellStyle name="Output 2 3 4 8 9" xfId="25320"/>
    <cellStyle name="Output 2 3 4 9" xfId="25321"/>
    <cellStyle name="Output 2 3 4 9 2" xfId="25322"/>
    <cellStyle name="Output 2 3 4 9 2 2" xfId="25323"/>
    <cellStyle name="Output 2 3 4 9 2 3" xfId="25324"/>
    <cellStyle name="Output 2 3 4 9 3" xfId="25325"/>
    <cellStyle name="Output 2 3 4 9 3 2" xfId="25326"/>
    <cellStyle name="Output 2 3 4 9 3 3" xfId="25327"/>
    <cellStyle name="Output 2 3 4 9 4" xfId="25328"/>
    <cellStyle name="Output 2 3 4 9 4 2" xfId="25329"/>
    <cellStyle name="Output 2 3 4 9 4 3" xfId="25330"/>
    <cellStyle name="Output 2 3 4 9 5" xfId="25331"/>
    <cellStyle name="Output 2 3 4 9 5 2" xfId="25332"/>
    <cellStyle name="Output 2 3 4 9 5 3" xfId="25333"/>
    <cellStyle name="Output 2 3 4 9 6" xfId="25334"/>
    <cellStyle name="Output 2 3 4 9 6 2" xfId="25335"/>
    <cellStyle name="Output 2 3 4 9 6 3" xfId="25336"/>
    <cellStyle name="Output 2 3 4 9 7" xfId="25337"/>
    <cellStyle name="Output 2 3 4 9 8" xfId="25338"/>
    <cellStyle name="Output 2 3 5" xfId="25339"/>
    <cellStyle name="Output 2 3 5 10" xfId="25340"/>
    <cellStyle name="Output 2 3 5 10 2" xfId="25341"/>
    <cellStyle name="Output 2 3 5 10 2 2" xfId="25342"/>
    <cellStyle name="Output 2 3 5 10 2 3" xfId="25343"/>
    <cellStyle name="Output 2 3 5 10 3" xfId="25344"/>
    <cellStyle name="Output 2 3 5 10 3 2" xfId="25345"/>
    <cellStyle name="Output 2 3 5 10 3 3" xfId="25346"/>
    <cellStyle name="Output 2 3 5 10 4" xfId="25347"/>
    <cellStyle name="Output 2 3 5 10 4 2" xfId="25348"/>
    <cellStyle name="Output 2 3 5 10 4 3" xfId="25349"/>
    <cellStyle name="Output 2 3 5 10 5" xfId="25350"/>
    <cellStyle name="Output 2 3 5 10 5 2" xfId="25351"/>
    <cellStyle name="Output 2 3 5 10 5 3" xfId="25352"/>
    <cellStyle name="Output 2 3 5 10 6" xfId="25353"/>
    <cellStyle name="Output 2 3 5 10 6 2" xfId="25354"/>
    <cellStyle name="Output 2 3 5 10 6 3" xfId="25355"/>
    <cellStyle name="Output 2 3 5 10 7" xfId="25356"/>
    <cellStyle name="Output 2 3 5 10 8" xfId="25357"/>
    <cellStyle name="Output 2 3 5 11" xfId="25358"/>
    <cellStyle name="Output 2 3 5 11 2" xfId="25359"/>
    <cellStyle name="Output 2 3 5 11 2 2" xfId="25360"/>
    <cellStyle name="Output 2 3 5 11 2 3" xfId="25361"/>
    <cellStyle name="Output 2 3 5 11 3" xfId="25362"/>
    <cellStyle name="Output 2 3 5 11 3 2" xfId="25363"/>
    <cellStyle name="Output 2 3 5 11 3 3" xfId="25364"/>
    <cellStyle name="Output 2 3 5 11 4" xfId="25365"/>
    <cellStyle name="Output 2 3 5 11 4 2" xfId="25366"/>
    <cellStyle name="Output 2 3 5 11 4 3" xfId="25367"/>
    <cellStyle name="Output 2 3 5 11 5" xfId="25368"/>
    <cellStyle name="Output 2 3 5 11 5 2" xfId="25369"/>
    <cellStyle name="Output 2 3 5 11 5 3" xfId="25370"/>
    <cellStyle name="Output 2 3 5 11 6" xfId="25371"/>
    <cellStyle name="Output 2 3 5 11 6 2" xfId="25372"/>
    <cellStyle name="Output 2 3 5 11 6 3" xfId="25373"/>
    <cellStyle name="Output 2 3 5 11 7" xfId="25374"/>
    <cellStyle name="Output 2 3 5 11 8" xfId="25375"/>
    <cellStyle name="Output 2 3 5 12" xfId="25376"/>
    <cellStyle name="Output 2 3 5 12 2" xfId="25377"/>
    <cellStyle name="Output 2 3 5 12 2 2" xfId="25378"/>
    <cellStyle name="Output 2 3 5 12 2 3" xfId="25379"/>
    <cellStyle name="Output 2 3 5 12 3" xfId="25380"/>
    <cellStyle name="Output 2 3 5 12 3 2" xfId="25381"/>
    <cellStyle name="Output 2 3 5 12 3 3" xfId="25382"/>
    <cellStyle name="Output 2 3 5 12 4" xfId="25383"/>
    <cellStyle name="Output 2 3 5 12 4 2" xfId="25384"/>
    <cellStyle name="Output 2 3 5 12 4 3" xfId="25385"/>
    <cellStyle name="Output 2 3 5 12 5" xfId="25386"/>
    <cellStyle name="Output 2 3 5 12 5 2" xfId="25387"/>
    <cellStyle name="Output 2 3 5 12 5 3" xfId="25388"/>
    <cellStyle name="Output 2 3 5 12 6" xfId="25389"/>
    <cellStyle name="Output 2 3 5 12 6 2" xfId="25390"/>
    <cellStyle name="Output 2 3 5 12 6 3" xfId="25391"/>
    <cellStyle name="Output 2 3 5 12 7" xfId="25392"/>
    <cellStyle name="Output 2 3 5 12 8" xfId="25393"/>
    <cellStyle name="Output 2 3 5 13" xfId="25394"/>
    <cellStyle name="Output 2 3 5 13 2" xfId="25395"/>
    <cellStyle name="Output 2 3 5 13 2 2" xfId="25396"/>
    <cellStyle name="Output 2 3 5 13 2 3" xfId="25397"/>
    <cellStyle name="Output 2 3 5 13 3" xfId="25398"/>
    <cellStyle name="Output 2 3 5 13 3 2" xfId="25399"/>
    <cellStyle name="Output 2 3 5 13 3 3" xfId="25400"/>
    <cellStyle name="Output 2 3 5 13 4" xfId="25401"/>
    <cellStyle name="Output 2 3 5 13 4 2" xfId="25402"/>
    <cellStyle name="Output 2 3 5 13 4 3" xfId="25403"/>
    <cellStyle name="Output 2 3 5 13 5" xfId="25404"/>
    <cellStyle name="Output 2 3 5 13 5 2" xfId="25405"/>
    <cellStyle name="Output 2 3 5 13 5 3" xfId="25406"/>
    <cellStyle name="Output 2 3 5 13 6" xfId="25407"/>
    <cellStyle name="Output 2 3 5 13 6 2" xfId="25408"/>
    <cellStyle name="Output 2 3 5 13 6 3" xfId="25409"/>
    <cellStyle name="Output 2 3 5 13 7" xfId="25410"/>
    <cellStyle name="Output 2 3 5 13 8" xfId="25411"/>
    <cellStyle name="Output 2 3 5 14" xfId="25412"/>
    <cellStyle name="Output 2 3 5 14 2" xfId="25413"/>
    <cellStyle name="Output 2 3 5 14 2 2" xfId="25414"/>
    <cellStyle name="Output 2 3 5 14 2 3" xfId="25415"/>
    <cellStyle name="Output 2 3 5 14 3" xfId="25416"/>
    <cellStyle name="Output 2 3 5 14 3 2" xfId="25417"/>
    <cellStyle name="Output 2 3 5 14 3 3" xfId="25418"/>
    <cellStyle name="Output 2 3 5 14 4" xfId="25419"/>
    <cellStyle name="Output 2 3 5 14 4 2" xfId="25420"/>
    <cellStyle name="Output 2 3 5 14 4 3" xfId="25421"/>
    <cellStyle name="Output 2 3 5 14 5" xfId="25422"/>
    <cellStyle name="Output 2 3 5 14 5 2" xfId="25423"/>
    <cellStyle name="Output 2 3 5 14 5 3" xfId="25424"/>
    <cellStyle name="Output 2 3 5 14 6" xfId="25425"/>
    <cellStyle name="Output 2 3 5 14 6 2" xfId="25426"/>
    <cellStyle name="Output 2 3 5 14 6 3" xfId="25427"/>
    <cellStyle name="Output 2 3 5 14 7" xfId="25428"/>
    <cellStyle name="Output 2 3 5 14 8" xfId="25429"/>
    <cellStyle name="Output 2 3 5 15" xfId="25430"/>
    <cellStyle name="Output 2 3 5 15 2" xfId="25431"/>
    <cellStyle name="Output 2 3 5 15 3" xfId="25432"/>
    <cellStyle name="Output 2 3 5 16" xfId="25433"/>
    <cellStyle name="Output 2 3 5 16 2" xfId="25434"/>
    <cellStyle name="Output 2 3 5 16 3" xfId="25435"/>
    <cellStyle name="Output 2 3 5 17" xfId="25436"/>
    <cellStyle name="Output 2 3 5 18" xfId="25437"/>
    <cellStyle name="Output 2 3 5 2" xfId="25438"/>
    <cellStyle name="Output 2 3 5 2 2" xfId="25439"/>
    <cellStyle name="Output 2 3 5 2 2 2" xfId="25440"/>
    <cellStyle name="Output 2 3 5 2 2 3" xfId="25441"/>
    <cellStyle name="Output 2 3 5 2 3" xfId="25442"/>
    <cellStyle name="Output 2 3 5 2 3 2" xfId="25443"/>
    <cellStyle name="Output 2 3 5 2 3 3" xfId="25444"/>
    <cellStyle name="Output 2 3 5 2 4" xfId="25445"/>
    <cellStyle name="Output 2 3 5 2 4 2" xfId="25446"/>
    <cellStyle name="Output 2 3 5 2 4 3" xfId="25447"/>
    <cellStyle name="Output 2 3 5 2 5" xfId="25448"/>
    <cellStyle name="Output 2 3 5 2 5 2" xfId="25449"/>
    <cellStyle name="Output 2 3 5 2 5 3" xfId="25450"/>
    <cellStyle name="Output 2 3 5 2 6" xfId="25451"/>
    <cellStyle name="Output 2 3 5 2 6 2" xfId="25452"/>
    <cellStyle name="Output 2 3 5 2 6 3" xfId="25453"/>
    <cellStyle name="Output 2 3 5 2 7" xfId="25454"/>
    <cellStyle name="Output 2 3 5 2 8" xfId="25455"/>
    <cellStyle name="Output 2 3 5 2 9" xfId="25456"/>
    <cellStyle name="Output 2 3 5 3" xfId="25457"/>
    <cellStyle name="Output 2 3 5 3 2" xfId="25458"/>
    <cellStyle name="Output 2 3 5 3 2 2" xfId="25459"/>
    <cellStyle name="Output 2 3 5 3 2 3" xfId="25460"/>
    <cellStyle name="Output 2 3 5 3 3" xfId="25461"/>
    <cellStyle name="Output 2 3 5 3 3 2" xfId="25462"/>
    <cellStyle name="Output 2 3 5 3 3 3" xfId="25463"/>
    <cellStyle name="Output 2 3 5 3 4" xfId="25464"/>
    <cellStyle name="Output 2 3 5 3 4 2" xfId="25465"/>
    <cellStyle name="Output 2 3 5 3 4 3" xfId="25466"/>
    <cellStyle name="Output 2 3 5 3 5" xfId="25467"/>
    <cellStyle name="Output 2 3 5 3 5 2" xfId="25468"/>
    <cellStyle name="Output 2 3 5 3 5 3" xfId="25469"/>
    <cellStyle name="Output 2 3 5 3 6" xfId="25470"/>
    <cellStyle name="Output 2 3 5 3 6 2" xfId="25471"/>
    <cellStyle name="Output 2 3 5 3 6 3" xfId="25472"/>
    <cellStyle name="Output 2 3 5 3 7" xfId="25473"/>
    <cellStyle name="Output 2 3 5 3 8" xfId="25474"/>
    <cellStyle name="Output 2 3 5 3 9" xfId="25475"/>
    <cellStyle name="Output 2 3 5 4" xfId="25476"/>
    <cellStyle name="Output 2 3 5 4 2" xfId="25477"/>
    <cellStyle name="Output 2 3 5 4 2 2" xfId="25478"/>
    <cellStyle name="Output 2 3 5 4 2 3" xfId="25479"/>
    <cellStyle name="Output 2 3 5 4 3" xfId="25480"/>
    <cellStyle name="Output 2 3 5 4 3 2" xfId="25481"/>
    <cellStyle name="Output 2 3 5 4 3 3" xfId="25482"/>
    <cellStyle name="Output 2 3 5 4 4" xfId="25483"/>
    <cellStyle name="Output 2 3 5 4 4 2" xfId="25484"/>
    <cellStyle name="Output 2 3 5 4 4 3" xfId="25485"/>
    <cellStyle name="Output 2 3 5 4 5" xfId="25486"/>
    <cellStyle name="Output 2 3 5 4 5 2" xfId="25487"/>
    <cellStyle name="Output 2 3 5 4 5 3" xfId="25488"/>
    <cellStyle name="Output 2 3 5 4 6" xfId="25489"/>
    <cellStyle name="Output 2 3 5 4 6 2" xfId="25490"/>
    <cellStyle name="Output 2 3 5 4 6 3" xfId="25491"/>
    <cellStyle name="Output 2 3 5 4 7" xfId="25492"/>
    <cellStyle name="Output 2 3 5 4 8" xfId="25493"/>
    <cellStyle name="Output 2 3 5 4 9" xfId="25494"/>
    <cellStyle name="Output 2 3 5 5" xfId="25495"/>
    <cellStyle name="Output 2 3 5 5 2" xfId="25496"/>
    <cellStyle name="Output 2 3 5 5 2 2" xfId="25497"/>
    <cellStyle name="Output 2 3 5 5 2 3" xfId="25498"/>
    <cellStyle name="Output 2 3 5 5 3" xfId="25499"/>
    <cellStyle name="Output 2 3 5 5 3 2" xfId="25500"/>
    <cellStyle name="Output 2 3 5 5 3 3" xfId="25501"/>
    <cellStyle name="Output 2 3 5 5 4" xfId="25502"/>
    <cellStyle name="Output 2 3 5 5 4 2" xfId="25503"/>
    <cellStyle name="Output 2 3 5 5 4 3" xfId="25504"/>
    <cellStyle name="Output 2 3 5 5 5" xfId="25505"/>
    <cellStyle name="Output 2 3 5 5 5 2" xfId="25506"/>
    <cellStyle name="Output 2 3 5 5 5 3" xfId="25507"/>
    <cellStyle name="Output 2 3 5 5 6" xfId="25508"/>
    <cellStyle name="Output 2 3 5 5 6 2" xfId="25509"/>
    <cellStyle name="Output 2 3 5 5 6 3" xfId="25510"/>
    <cellStyle name="Output 2 3 5 5 7" xfId="25511"/>
    <cellStyle name="Output 2 3 5 5 8" xfId="25512"/>
    <cellStyle name="Output 2 3 5 5 9" xfId="25513"/>
    <cellStyle name="Output 2 3 5 6" xfId="25514"/>
    <cellStyle name="Output 2 3 5 6 2" xfId="25515"/>
    <cellStyle name="Output 2 3 5 6 2 2" xfId="25516"/>
    <cellStyle name="Output 2 3 5 6 2 3" xfId="25517"/>
    <cellStyle name="Output 2 3 5 6 3" xfId="25518"/>
    <cellStyle name="Output 2 3 5 6 3 2" xfId="25519"/>
    <cellStyle name="Output 2 3 5 6 3 3" xfId="25520"/>
    <cellStyle name="Output 2 3 5 6 4" xfId="25521"/>
    <cellStyle name="Output 2 3 5 6 4 2" xfId="25522"/>
    <cellStyle name="Output 2 3 5 6 4 3" xfId="25523"/>
    <cellStyle name="Output 2 3 5 6 5" xfId="25524"/>
    <cellStyle name="Output 2 3 5 6 5 2" xfId="25525"/>
    <cellStyle name="Output 2 3 5 6 5 3" xfId="25526"/>
    <cellStyle name="Output 2 3 5 6 6" xfId="25527"/>
    <cellStyle name="Output 2 3 5 6 6 2" xfId="25528"/>
    <cellStyle name="Output 2 3 5 6 6 3" xfId="25529"/>
    <cellStyle name="Output 2 3 5 6 7" xfId="25530"/>
    <cellStyle name="Output 2 3 5 6 8" xfId="25531"/>
    <cellStyle name="Output 2 3 5 6 9" xfId="25532"/>
    <cellStyle name="Output 2 3 5 7" xfId="25533"/>
    <cellStyle name="Output 2 3 5 7 2" xfId="25534"/>
    <cellStyle name="Output 2 3 5 7 2 2" xfId="25535"/>
    <cellStyle name="Output 2 3 5 7 2 3" xfId="25536"/>
    <cellStyle name="Output 2 3 5 7 3" xfId="25537"/>
    <cellStyle name="Output 2 3 5 7 3 2" xfId="25538"/>
    <cellStyle name="Output 2 3 5 7 3 3" xfId="25539"/>
    <cellStyle name="Output 2 3 5 7 4" xfId="25540"/>
    <cellStyle name="Output 2 3 5 7 4 2" xfId="25541"/>
    <cellStyle name="Output 2 3 5 7 4 3" xfId="25542"/>
    <cellStyle name="Output 2 3 5 7 5" xfId="25543"/>
    <cellStyle name="Output 2 3 5 7 5 2" xfId="25544"/>
    <cellStyle name="Output 2 3 5 7 5 3" xfId="25545"/>
    <cellStyle name="Output 2 3 5 7 6" xfId="25546"/>
    <cellStyle name="Output 2 3 5 7 6 2" xfId="25547"/>
    <cellStyle name="Output 2 3 5 7 6 3" xfId="25548"/>
    <cellStyle name="Output 2 3 5 7 7" xfId="25549"/>
    <cellStyle name="Output 2 3 5 7 8" xfId="25550"/>
    <cellStyle name="Output 2 3 5 7 9" xfId="25551"/>
    <cellStyle name="Output 2 3 5 8" xfId="25552"/>
    <cellStyle name="Output 2 3 5 8 2" xfId="25553"/>
    <cellStyle name="Output 2 3 5 8 2 2" xfId="25554"/>
    <cellStyle name="Output 2 3 5 8 2 3" xfId="25555"/>
    <cellStyle name="Output 2 3 5 8 3" xfId="25556"/>
    <cellStyle name="Output 2 3 5 8 3 2" xfId="25557"/>
    <cellStyle name="Output 2 3 5 8 3 3" xfId="25558"/>
    <cellStyle name="Output 2 3 5 8 4" xfId="25559"/>
    <cellStyle name="Output 2 3 5 8 4 2" xfId="25560"/>
    <cellStyle name="Output 2 3 5 8 4 3" xfId="25561"/>
    <cellStyle name="Output 2 3 5 8 5" xfId="25562"/>
    <cellStyle name="Output 2 3 5 8 5 2" xfId="25563"/>
    <cellStyle name="Output 2 3 5 8 5 3" xfId="25564"/>
    <cellStyle name="Output 2 3 5 8 6" xfId="25565"/>
    <cellStyle name="Output 2 3 5 8 6 2" xfId="25566"/>
    <cellStyle name="Output 2 3 5 8 6 3" xfId="25567"/>
    <cellStyle name="Output 2 3 5 8 7" xfId="25568"/>
    <cellStyle name="Output 2 3 5 8 8" xfId="25569"/>
    <cellStyle name="Output 2 3 5 8 9" xfId="25570"/>
    <cellStyle name="Output 2 3 5 9" xfId="25571"/>
    <cellStyle name="Output 2 3 5 9 2" xfId="25572"/>
    <cellStyle name="Output 2 3 5 9 2 2" xfId="25573"/>
    <cellStyle name="Output 2 3 5 9 2 3" xfId="25574"/>
    <cellStyle name="Output 2 3 5 9 3" xfId="25575"/>
    <cellStyle name="Output 2 3 5 9 3 2" xfId="25576"/>
    <cellStyle name="Output 2 3 5 9 3 3" xfId="25577"/>
    <cellStyle name="Output 2 3 5 9 4" xfId="25578"/>
    <cellStyle name="Output 2 3 5 9 4 2" xfId="25579"/>
    <cellStyle name="Output 2 3 5 9 4 3" xfId="25580"/>
    <cellStyle name="Output 2 3 5 9 5" xfId="25581"/>
    <cellStyle name="Output 2 3 5 9 5 2" xfId="25582"/>
    <cellStyle name="Output 2 3 5 9 5 3" xfId="25583"/>
    <cellStyle name="Output 2 3 5 9 6" xfId="25584"/>
    <cellStyle name="Output 2 3 5 9 6 2" xfId="25585"/>
    <cellStyle name="Output 2 3 5 9 6 3" xfId="25586"/>
    <cellStyle name="Output 2 3 5 9 7" xfId="25587"/>
    <cellStyle name="Output 2 3 5 9 8" xfId="25588"/>
    <cellStyle name="Output 2 3 6" xfId="25589"/>
    <cellStyle name="Output 2 3 6 10" xfId="25590"/>
    <cellStyle name="Output 2 3 6 11" xfId="25591"/>
    <cellStyle name="Output 2 3 6 2" xfId="25592"/>
    <cellStyle name="Output 2 3 6 2 2" xfId="25593"/>
    <cellStyle name="Output 2 3 6 2 3" xfId="25594"/>
    <cellStyle name="Output 2 3 6 2 4" xfId="25595"/>
    <cellStyle name="Output 2 3 6 3" xfId="25596"/>
    <cellStyle name="Output 2 3 6 3 2" xfId="25597"/>
    <cellStyle name="Output 2 3 6 3 3" xfId="25598"/>
    <cellStyle name="Output 2 3 6 3 4" xfId="25599"/>
    <cellStyle name="Output 2 3 6 4" xfId="25600"/>
    <cellStyle name="Output 2 3 6 4 2" xfId="25601"/>
    <cellStyle name="Output 2 3 6 4 3" xfId="25602"/>
    <cellStyle name="Output 2 3 6 4 4" xfId="25603"/>
    <cellStyle name="Output 2 3 6 5" xfId="25604"/>
    <cellStyle name="Output 2 3 6 5 2" xfId="25605"/>
    <cellStyle name="Output 2 3 6 5 3" xfId="25606"/>
    <cellStyle name="Output 2 3 6 5 4" xfId="25607"/>
    <cellStyle name="Output 2 3 6 6" xfId="25608"/>
    <cellStyle name="Output 2 3 6 6 2" xfId="25609"/>
    <cellStyle name="Output 2 3 6 6 3" xfId="25610"/>
    <cellStyle name="Output 2 3 6 6 4" xfId="25611"/>
    <cellStyle name="Output 2 3 6 7" xfId="25612"/>
    <cellStyle name="Output 2 3 6 8" xfId="25613"/>
    <cellStyle name="Output 2 3 6 9" xfId="25614"/>
    <cellStyle name="Output 2 3 7" xfId="25615"/>
    <cellStyle name="Output 2 3 7 10" xfId="25616"/>
    <cellStyle name="Output 2 3 7 2" xfId="25617"/>
    <cellStyle name="Output 2 3 7 2 2" xfId="25618"/>
    <cellStyle name="Output 2 3 7 2 3" xfId="25619"/>
    <cellStyle name="Output 2 3 7 2 4" xfId="25620"/>
    <cellStyle name="Output 2 3 7 3" xfId="25621"/>
    <cellStyle name="Output 2 3 7 3 2" xfId="25622"/>
    <cellStyle name="Output 2 3 7 3 3" xfId="25623"/>
    <cellStyle name="Output 2 3 7 3 4" xfId="25624"/>
    <cellStyle name="Output 2 3 7 4" xfId="25625"/>
    <cellStyle name="Output 2 3 7 4 2" xfId="25626"/>
    <cellStyle name="Output 2 3 7 4 3" xfId="25627"/>
    <cellStyle name="Output 2 3 7 4 4" xfId="25628"/>
    <cellStyle name="Output 2 3 7 5" xfId="25629"/>
    <cellStyle name="Output 2 3 7 5 2" xfId="25630"/>
    <cellStyle name="Output 2 3 7 5 3" xfId="25631"/>
    <cellStyle name="Output 2 3 7 5 4" xfId="25632"/>
    <cellStyle name="Output 2 3 7 6" xfId="25633"/>
    <cellStyle name="Output 2 3 7 6 2" xfId="25634"/>
    <cellStyle name="Output 2 3 7 6 3" xfId="25635"/>
    <cellStyle name="Output 2 3 7 6 4" xfId="25636"/>
    <cellStyle name="Output 2 3 7 7" xfId="25637"/>
    <cellStyle name="Output 2 3 7 8" xfId="25638"/>
    <cellStyle name="Output 2 3 7 9" xfId="25639"/>
    <cellStyle name="Output 2 3 8" xfId="25640"/>
    <cellStyle name="Output 2 3 8 2" xfId="25641"/>
    <cellStyle name="Output 2 3 8 2 2" xfId="25642"/>
    <cellStyle name="Output 2 3 8 2 3" xfId="25643"/>
    <cellStyle name="Output 2 3 8 3" xfId="25644"/>
    <cellStyle name="Output 2 3 8 3 2" xfId="25645"/>
    <cellStyle name="Output 2 3 8 3 3" xfId="25646"/>
    <cellStyle name="Output 2 3 8 4" xfId="25647"/>
    <cellStyle name="Output 2 3 8 4 2" xfId="25648"/>
    <cellStyle name="Output 2 3 8 4 3" xfId="25649"/>
    <cellStyle name="Output 2 3 8 5" xfId="25650"/>
    <cellStyle name="Output 2 3 8 5 2" xfId="25651"/>
    <cellStyle name="Output 2 3 8 5 3" xfId="25652"/>
    <cellStyle name="Output 2 3 8 6" xfId="25653"/>
    <cellStyle name="Output 2 3 8 6 2" xfId="25654"/>
    <cellStyle name="Output 2 3 8 6 3" xfId="25655"/>
    <cellStyle name="Output 2 3 8 7" xfId="25656"/>
    <cellStyle name="Output 2 3 8 8" xfId="25657"/>
    <cellStyle name="Output 2 3 8 9" xfId="25658"/>
    <cellStyle name="Output 2 3 9" xfId="25659"/>
    <cellStyle name="Output 2 3 9 2" xfId="25660"/>
    <cellStyle name="Output 2 3 9 2 2" xfId="25661"/>
    <cellStyle name="Output 2 3 9 2 3" xfId="25662"/>
    <cellStyle name="Output 2 3 9 3" xfId="25663"/>
    <cellStyle name="Output 2 3 9 3 2" xfId="25664"/>
    <cellStyle name="Output 2 3 9 3 3" xfId="25665"/>
    <cellStyle name="Output 2 3 9 4" xfId="25666"/>
    <cellStyle name="Output 2 3 9 4 2" xfId="25667"/>
    <cellStyle name="Output 2 3 9 4 3" xfId="25668"/>
    <cellStyle name="Output 2 3 9 5" xfId="25669"/>
    <cellStyle name="Output 2 3 9 5 2" xfId="25670"/>
    <cellStyle name="Output 2 3 9 5 3" xfId="25671"/>
    <cellStyle name="Output 2 3 9 6" xfId="25672"/>
    <cellStyle name="Output 2 3 9 6 2" xfId="25673"/>
    <cellStyle name="Output 2 3 9 6 3" xfId="25674"/>
    <cellStyle name="Output 2 3 9 7" xfId="25675"/>
    <cellStyle name="Output 2 3 9 8" xfId="25676"/>
    <cellStyle name="Output 2 3 9 9" xfId="25677"/>
    <cellStyle name="Output 2 4" xfId="25678"/>
    <cellStyle name="Output 2 4 10" xfId="25679"/>
    <cellStyle name="Output 2 4 10 2" xfId="25680"/>
    <cellStyle name="Output 2 4 10 2 2" xfId="25681"/>
    <cellStyle name="Output 2 4 10 2 3" xfId="25682"/>
    <cellStyle name="Output 2 4 10 3" xfId="25683"/>
    <cellStyle name="Output 2 4 10 3 2" xfId="25684"/>
    <cellStyle name="Output 2 4 10 3 3" xfId="25685"/>
    <cellStyle name="Output 2 4 10 4" xfId="25686"/>
    <cellStyle name="Output 2 4 10 4 2" xfId="25687"/>
    <cellStyle name="Output 2 4 10 4 3" xfId="25688"/>
    <cellStyle name="Output 2 4 10 5" xfId="25689"/>
    <cellStyle name="Output 2 4 10 5 2" xfId="25690"/>
    <cellStyle name="Output 2 4 10 5 3" xfId="25691"/>
    <cellStyle name="Output 2 4 10 6" xfId="25692"/>
    <cellStyle name="Output 2 4 10 6 2" xfId="25693"/>
    <cellStyle name="Output 2 4 10 6 3" xfId="25694"/>
    <cellStyle name="Output 2 4 10 7" xfId="25695"/>
    <cellStyle name="Output 2 4 10 8" xfId="25696"/>
    <cellStyle name="Output 2 4 10 9" xfId="25697"/>
    <cellStyle name="Output 2 4 11" xfId="25698"/>
    <cellStyle name="Output 2 4 11 2" xfId="25699"/>
    <cellStyle name="Output 2 4 11 2 2" xfId="25700"/>
    <cellStyle name="Output 2 4 11 2 3" xfId="25701"/>
    <cellStyle name="Output 2 4 11 3" xfId="25702"/>
    <cellStyle name="Output 2 4 11 3 2" xfId="25703"/>
    <cellStyle name="Output 2 4 11 3 3" xfId="25704"/>
    <cellStyle name="Output 2 4 11 4" xfId="25705"/>
    <cellStyle name="Output 2 4 11 4 2" xfId="25706"/>
    <cellStyle name="Output 2 4 11 4 3" xfId="25707"/>
    <cellStyle name="Output 2 4 11 5" xfId="25708"/>
    <cellStyle name="Output 2 4 11 5 2" xfId="25709"/>
    <cellStyle name="Output 2 4 11 5 3" xfId="25710"/>
    <cellStyle name="Output 2 4 11 6" xfId="25711"/>
    <cellStyle name="Output 2 4 11 6 2" xfId="25712"/>
    <cellStyle name="Output 2 4 11 6 3" xfId="25713"/>
    <cellStyle name="Output 2 4 11 7" xfId="25714"/>
    <cellStyle name="Output 2 4 11 8" xfId="25715"/>
    <cellStyle name="Output 2 4 11 9" xfId="25716"/>
    <cellStyle name="Output 2 4 12" xfId="25717"/>
    <cellStyle name="Output 2 4 12 2" xfId="25718"/>
    <cellStyle name="Output 2 4 12 2 2" xfId="25719"/>
    <cellStyle name="Output 2 4 12 2 3" xfId="25720"/>
    <cellStyle name="Output 2 4 12 3" xfId="25721"/>
    <cellStyle name="Output 2 4 12 3 2" xfId="25722"/>
    <cellStyle name="Output 2 4 12 3 3" xfId="25723"/>
    <cellStyle name="Output 2 4 12 4" xfId="25724"/>
    <cellStyle name="Output 2 4 12 4 2" xfId="25725"/>
    <cellStyle name="Output 2 4 12 4 3" xfId="25726"/>
    <cellStyle name="Output 2 4 12 5" xfId="25727"/>
    <cellStyle name="Output 2 4 12 5 2" xfId="25728"/>
    <cellStyle name="Output 2 4 12 5 3" xfId="25729"/>
    <cellStyle name="Output 2 4 12 6" xfId="25730"/>
    <cellStyle name="Output 2 4 12 6 2" xfId="25731"/>
    <cellStyle name="Output 2 4 12 6 3" xfId="25732"/>
    <cellStyle name="Output 2 4 12 7" xfId="25733"/>
    <cellStyle name="Output 2 4 12 8" xfId="25734"/>
    <cellStyle name="Output 2 4 12 9" xfId="25735"/>
    <cellStyle name="Output 2 4 13" xfId="25736"/>
    <cellStyle name="Output 2 4 13 2" xfId="25737"/>
    <cellStyle name="Output 2 4 13 2 2" xfId="25738"/>
    <cellStyle name="Output 2 4 13 2 3" xfId="25739"/>
    <cellStyle name="Output 2 4 13 3" xfId="25740"/>
    <cellStyle name="Output 2 4 13 3 2" xfId="25741"/>
    <cellStyle name="Output 2 4 13 3 3" xfId="25742"/>
    <cellStyle name="Output 2 4 13 4" xfId="25743"/>
    <cellStyle name="Output 2 4 13 4 2" xfId="25744"/>
    <cellStyle name="Output 2 4 13 4 3" xfId="25745"/>
    <cellStyle name="Output 2 4 13 5" xfId="25746"/>
    <cellStyle name="Output 2 4 13 5 2" xfId="25747"/>
    <cellStyle name="Output 2 4 13 5 3" xfId="25748"/>
    <cellStyle name="Output 2 4 13 6" xfId="25749"/>
    <cellStyle name="Output 2 4 13 6 2" xfId="25750"/>
    <cellStyle name="Output 2 4 13 6 3" xfId="25751"/>
    <cellStyle name="Output 2 4 13 7" xfId="25752"/>
    <cellStyle name="Output 2 4 13 8" xfId="25753"/>
    <cellStyle name="Output 2 4 13 9" xfId="25754"/>
    <cellStyle name="Output 2 4 14" xfId="25755"/>
    <cellStyle name="Output 2 4 14 2" xfId="25756"/>
    <cellStyle name="Output 2 4 14 2 2" xfId="25757"/>
    <cellStyle name="Output 2 4 14 2 3" xfId="25758"/>
    <cellStyle name="Output 2 4 14 3" xfId="25759"/>
    <cellStyle name="Output 2 4 14 3 2" xfId="25760"/>
    <cellStyle name="Output 2 4 14 3 3" xfId="25761"/>
    <cellStyle name="Output 2 4 14 4" xfId="25762"/>
    <cellStyle name="Output 2 4 14 4 2" xfId="25763"/>
    <cellStyle name="Output 2 4 14 4 3" xfId="25764"/>
    <cellStyle name="Output 2 4 14 5" xfId="25765"/>
    <cellStyle name="Output 2 4 14 5 2" xfId="25766"/>
    <cellStyle name="Output 2 4 14 5 3" xfId="25767"/>
    <cellStyle name="Output 2 4 14 6" xfId="25768"/>
    <cellStyle name="Output 2 4 14 6 2" xfId="25769"/>
    <cellStyle name="Output 2 4 14 6 3" xfId="25770"/>
    <cellStyle name="Output 2 4 14 7" xfId="25771"/>
    <cellStyle name="Output 2 4 14 8" xfId="25772"/>
    <cellStyle name="Output 2 4 14 9" xfId="25773"/>
    <cellStyle name="Output 2 4 15" xfId="25774"/>
    <cellStyle name="Output 2 4 15 2" xfId="25775"/>
    <cellStyle name="Output 2 4 15 2 2" xfId="25776"/>
    <cellStyle name="Output 2 4 15 2 3" xfId="25777"/>
    <cellStyle name="Output 2 4 15 3" xfId="25778"/>
    <cellStyle name="Output 2 4 15 3 2" xfId="25779"/>
    <cellStyle name="Output 2 4 15 3 3" xfId="25780"/>
    <cellStyle name="Output 2 4 15 4" xfId="25781"/>
    <cellStyle name="Output 2 4 15 4 2" xfId="25782"/>
    <cellStyle name="Output 2 4 15 4 3" xfId="25783"/>
    <cellStyle name="Output 2 4 15 5" xfId="25784"/>
    <cellStyle name="Output 2 4 15 5 2" xfId="25785"/>
    <cellStyle name="Output 2 4 15 5 3" xfId="25786"/>
    <cellStyle name="Output 2 4 15 6" xfId="25787"/>
    <cellStyle name="Output 2 4 15 6 2" xfId="25788"/>
    <cellStyle name="Output 2 4 15 6 3" xfId="25789"/>
    <cellStyle name="Output 2 4 15 7" xfId="25790"/>
    <cellStyle name="Output 2 4 15 8" xfId="25791"/>
    <cellStyle name="Output 2 4 15 9" xfId="25792"/>
    <cellStyle name="Output 2 4 16" xfId="25793"/>
    <cellStyle name="Output 2 4 16 2" xfId="25794"/>
    <cellStyle name="Output 2 4 16 3" xfId="25795"/>
    <cellStyle name="Output 2 4 16 4" xfId="25796"/>
    <cellStyle name="Output 2 4 17" xfId="25797"/>
    <cellStyle name="Output 2 4 18" xfId="25798"/>
    <cellStyle name="Output 2 4 19" xfId="25799"/>
    <cellStyle name="Output 2 4 2" xfId="25800"/>
    <cellStyle name="Output 2 4 2 10" xfId="25801"/>
    <cellStyle name="Output 2 4 2 10 2" xfId="25802"/>
    <cellStyle name="Output 2 4 2 10 2 2" xfId="25803"/>
    <cellStyle name="Output 2 4 2 10 2 3" xfId="25804"/>
    <cellStyle name="Output 2 4 2 10 3" xfId="25805"/>
    <cellStyle name="Output 2 4 2 10 3 2" xfId="25806"/>
    <cellStyle name="Output 2 4 2 10 3 3" xfId="25807"/>
    <cellStyle name="Output 2 4 2 10 4" xfId="25808"/>
    <cellStyle name="Output 2 4 2 10 4 2" xfId="25809"/>
    <cellStyle name="Output 2 4 2 10 4 3" xfId="25810"/>
    <cellStyle name="Output 2 4 2 10 5" xfId="25811"/>
    <cellStyle name="Output 2 4 2 10 5 2" xfId="25812"/>
    <cellStyle name="Output 2 4 2 10 5 3" xfId="25813"/>
    <cellStyle name="Output 2 4 2 10 6" xfId="25814"/>
    <cellStyle name="Output 2 4 2 10 6 2" xfId="25815"/>
    <cellStyle name="Output 2 4 2 10 6 3" xfId="25816"/>
    <cellStyle name="Output 2 4 2 10 7" xfId="25817"/>
    <cellStyle name="Output 2 4 2 10 8" xfId="25818"/>
    <cellStyle name="Output 2 4 2 10 9" xfId="25819"/>
    <cellStyle name="Output 2 4 2 11" xfId="25820"/>
    <cellStyle name="Output 2 4 2 11 2" xfId="25821"/>
    <cellStyle name="Output 2 4 2 11 2 2" xfId="25822"/>
    <cellStyle name="Output 2 4 2 11 2 3" xfId="25823"/>
    <cellStyle name="Output 2 4 2 11 3" xfId="25824"/>
    <cellStyle name="Output 2 4 2 11 3 2" xfId="25825"/>
    <cellStyle name="Output 2 4 2 11 3 3" xfId="25826"/>
    <cellStyle name="Output 2 4 2 11 4" xfId="25827"/>
    <cellStyle name="Output 2 4 2 11 4 2" xfId="25828"/>
    <cellStyle name="Output 2 4 2 11 4 3" xfId="25829"/>
    <cellStyle name="Output 2 4 2 11 5" xfId="25830"/>
    <cellStyle name="Output 2 4 2 11 5 2" xfId="25831"/>
    <cellStyle name="Output 2 4 2 11 5 3" xfId="25832"/>
    <cellStyle name="Output 2 4 2 11 6" xfId="25833"/>
    <cellStyle name="Output 2 4 2 11 6 2" xfId="25834"/>
    <cellStyle name="Output 2 4 2 11 6 3" xfId="25835"/>
    <cellStyle name="Output 2 4 2 11 7" xfId="25836"/>
    <cellStyle name="Output 2 4 2 11 8" xfId="25837"/>
    <cellStyle name="Output 2 4 2 11 9" xfId="25838"/>
    <cellStyle name="Output 2 4 2 12" xfId="25839"/>
    <cellStyle name="Output 2 4 2 12 2" xfId="25840"/>
    <cellStyle name="Output 2 4 2 12 2 2" xfId="25841"/>
    <cellStyle name="Output 2 4 2 12 2 3" xfId="25842"/>
    <cellStyle name="Output 2 4 2 12 3" xfId="25843"/>
    <cellStyle name="Output 2 4 2 12 3 2" xfId="25844"/>
    <cellStyle name="Output 2 4 2 12 3 3" xfId="25845"/>
    <cellStyle name="Output 2 4 2 12 4" xfId="25846"/>
    <cellStyle name="Output 2 4 2 12 4 2" xfId="25847"/>
    <cellStyle name="Output 2 4 2 12 4 3" xfId="25848"/>
    <cellStyle name="Output 2 4 2 12 5" xfId="25849"/>
    <cellStyle name="Output 2 4 2 12 5 2" xfId="25850"/>
    <cellStyle name="Output 2 4 2 12 5 3" xfId="25851"/>
    <cellStyle name="Output 2 4 2 12 6" xfId="25852"/>
    <cellStyle name="Output 2 4 2 12 6 2" xfId="25853"/>
    <cellStyle name="Output 2 4 2 12 6 3" xfId="25854"/>
    <cellStyle name="Output 2 4 2 12 7" xfId="25855"/>
    <cellStyle name="Output 2 4 2 12 8" xfId="25856"/>
    <cellStyle name="Output 2 4 2 12 9" xfId="25857"/>
    <cellStyle name="Output 2 4 2 13" xfId="25858"/>
    <cellStyle name="Output 2 4 2 13 2" xfId="25859"/>
    <cellStyle name="Output 2 4 2 13 2 2" xfId="25860"/>
    <cellStyle name="Output 2 4 2 13 2 3" xfId="25861"/>
    <cellStyle name="Output 2 4 2 13 3" xfId="25862"/>
    <cellStyle name="Output 2 4 2 13 3 2" xfId="25863"/>
    <cellStyle name="Output 2 4 2 13 3 3" xfId="25864"/>
    <cellStyle name="Output 2 4 2 13 4" xfId="25865"/>
    <cellStyle name="Output 2 4 2 13 4 2" xfId="25866"/>
    <cellStyle name="Output 2 4 2 13 4 3" xfId="25867"/>
    <cellStyle name="Output 2 4 2 13 5" xfId="25868"/>
    <cellStyle name="Output 2 4 2 13 5 2" xfId="25869"/>
    <cellStyle name="Output 2 4 2 13 5 3" xfId="25870"/>
    <cellStyle name="Output 2 4 2 13 6" xfId="25871"/>
    <cellStyle name="Output 2 4 2 13 6 2" xfId="25872"/>
    <cellStyle name="Output 2 4 2 13 6 3" xfId="25873"/>
    <cellStyle name="Output 2 4 2 13 7" xfId="25874"/>
    <cellStyle name="Output 2 4 2 13 8" xfId="25875"/>
    <cellStyle name="Output 2 4 2 13 9" xfId="25876"/>
    <cellStyle name="Output 2 4 2 14" xfId="25877"/>
    <cellStyle name="Output 2 4 2 14 2" xfId="25878"/>
    <cellStyle name="Output 2 4 2 14 3" xfId="25879"/>
    <cellStyle name="Output 2 4 2 14 4" xfId="25880"/>
    <cellStyle name="Output 2 4 2 15" xfId="25881"/>
    <cellStyle name="Output 2 4 2 16" xfId="25882"/>
    <cellStyle name="Output 2 4 2 17" xfId="25883"/>
    <cellStyle name="Output 2 4 2 18" xfId="25884"/>
    <cellStyle name="Output 2 4 2 19" xfId="25885"/>
    <cellStyle name="Output 2 4 2 2" xfId="25886"/>
    <cellStyle name="Output 2 4 2 2 10" xfId="25887"/>
    <cellStyle name="Output 2 4 2 2 10 2" xfId="25888"/>
    <cellStyle name="Output 2 4 2 2 10 2 2" xfId="25889"/>
    <cellStyle name="Output 2 4 2 2 10 2 3" xfId="25890"/>
    <cellStyle name="Output 2 4 2 2 10 3" xfId="25891"/>
    <cellStyle name="Output 2 4 2 2 10 3 2" xfId="25892"/>
    <cellStyle name="Output 2 4 2 2 10 3 3" xfId="25893"/>
    <cellStyle name="Output 2 4 2 2 10 4" xfId="25894"/>
    <cellStyle name="Output 2 4 2 2 10 4 2" xfId="25895"/>
    <cellStyle name="Output 2 4 2 2 10 4 3" xfId="25896"/>
    <cellStyle name="Output 2 4 2 2 10 5" xfId="25897"/>
    <cellStyle name="Output 2 4 2 2 10 5 2" xfId="25898"/>
    <cellStyle name="Output 2 4 2 2 10 5 3" xfId="25899"/>
    <cellStyle name="Output 2 4 2 2 10 6" xfId="25900"/>
    <cellStyle name="Output 2 4 2 2 10 6 2" xfId="25901"/>
    <cellStyle name="Output 2 4 2 2 10 6 3" xfId="25902"/>
    <cellStyle name="Output 2 4 2 2 10 7" xfId="25903"/>
    <cellStyle name="Output 2 4 2 2 10 8" xfId="25904"/>
    <cellStyle name="Output 2 4 2 2 11" xfId="25905"/>
    <cellStyle name="Output 2 4 2 2 11 2" xfId="25906"/>
    <cellStyle name="Output 2 4 2 2 11 2 2" xfId="25907"/>
    <cellStyle name="Output 2 4 2 2 11 2 3" xfId="25908"/>
    <cellStyle name="Output 2 4 2 2 11 3" xfId="25909"/>
    <cellStyle name="Output 2 4 2 2 11 3 2" xfId="25910"/>
    <cellStyle name="Output 2 4 2 2 11 3 3" xfId="25911"/>
    <cellStyle name="Output 2 4 2 2 11 4" xfId="25912"/>
    <cellStyle name="Output 2 4 2 2 11 4 2" xfId="25913"/>
    <cellStyle name="Output 2 4 2 2 11 4 3" xfId="25914"/>
    <cellStyle name="Output 2 4 2 2 11 5" xfId="25915"/>
    <cellStyle name="Output 2 4 2 2 11 5 2" xfId="25916"/>
    <cellStyle name="Output 2 4 2 2 11 5 3" xfId="25917"/>
    <cellStyle name="Output 2 4 2 2 11 6" xfId="25918"/>
    <cellStyle name="Output 2 4 2 2 11 6 2" xfId="25919"/>
    <cellStyle name="Output 2 4 2 2 11 6 3" xfId="25920"/>
    <cellStyle name="Output 2 4 2 2 11 7" xfId="25921"/>
    <cellStyle name="Output 2 4 2 2 11 8" xfId="25922"/>
    <cellStyle name="Output 2 4 2 2 12" xfId="25923"/>
    <cellStyle name="Output 2 4 2 2 12 2" xfId="25924"/>
    <cellStyle name="Output 2 4 2 2 12 2 2" xfId="25925"/>
    <cellStyle name="Output 2 4 2 2 12 2 3" xfId="25926"/>
    <cellStyle name="Output 2 4 2 2 12 3" xfId="25927"/>
    <cellStyle name="Output 2 4 2 2 12 3 2" xfId="25928"/>
    <cellStyle name="Output 2 4 2 2 12 3 3" xfId="25929"/>
    <cellStyle name="Output 2 4 2 2 12 4" xfId="25930"/>
    <cellStyle name="Output 2 4 2 2 12 4 2" xfId="25931"/>
    <cellStyle name="Output 2 4 2 2 12 4 3" xfId="25932"/>
    <cellStyle name="Output 2 4 2 2 12 5" xfId="25933"/>
    <cellStyle name="Output 2 4 2 2 12 5 2" xfId="25934"/>
    <cellStyle name="Output 2 4 2 2 12 5 3" xfId="25935"/>
    <cellStyle name="Output 2 4 2 2 12 6" xfId="25936"/>
    <cellStyle name="Output 2 4 2 2 12 6 2" xfId="25937"/>
    <cellStyle name="Output 2 4 2 2 12 6 3" xfId="25938"/>
    <cellStyle name="Output 2 4 2 2 12 7" xfId="25939"/>
    <cellStyle name="Output 2 4 2 2 12 8" xfId="25940"/>
    <cellStyle name="Output 2 4 2 2 13" xfId="25941"/>
    <cellStyle name="Output 2 4 2 2 13 2" xfId="25942"/>
    <cellStyle name="Output 2 4 2 2 13 2 2" xfId="25943"/>
    <cellStyle name="Output 2 4 2 2 13 2 3" xfId="25944"/>
    <cellStyle name="Output 2 4 2 2 13 3" xfId="25945"/>
    <cellStyle name="Output 2 4 2 2 13 3 2" xfId="25946"/>
    <cellStyle name="Output 2 4 2 2 13 3 3" xfId="25947"/>
    <cellStyle name="Output 2 4 2 2 13 4" xfId="25948"/>
    <cellStyle name="Output 2 4 2 2 13 4 2" xfId="25949"/>
    <cellStyle name="Output 2 4 2 2 13 4 3" xfId="25950"/>
    <cellStyle name="Output 2 4 2 2 13 5" xfId="25951"/>
    <cellStyle name="Output 2 4 2 2 13 5 2" xfId="25952"/>
    <cellStyle name="Output 2 4 2 2 13 5 3" xfId="25953"/>
    <cellStyle name="Output 2 4 2 2 13 6" xfId="25954"/>
    <cellStyle name="Output 2 4 2 2 13 6 2" xfId="25955"/>
    <cellStyle name="Output 2 4 2 2 13 6 3" xfId="25956"/>
    <cellStyle name="Output 2 4 2 2 13 7" xfId="25957"/>
    <cellStyle name="Output 2 4 2 2 13 8" xfId="25958"/>
    <cellStyle name="Output 2 4 2 2 14" xfId="25959"/>
    <cellStyle name="Output 2 4 2 2 14 2" xfId="25960"/>
    <cellStyle name="Output 2 4 2 2 14 2 2" xfId="25961"/>
    <cellStyle name="Output 2 4 2 2 14 2 3" xfId="25962"/>
    <cellStyle name="Output 2 4 2 2 14 3" xfId="25963"/>
    <cellStyle name="Output 2 4 2 2 14 3 2" xfId="25964"/>
    <cellStyle name="Output 2 4 2 2 14 3 3" xfId="25965"/>
    <cellStyle name="Output 2 4 2 2 14 4" xfId="25966"/>
    <cellStyle name="Output 2 4 2 2 14 4 2" xfId="25967"/>
    <cellStyle name="Output 2 4 2 2 14 4 3" xfId="25968"/>
    <cellStyle name="Output 2 4 2 2 14 5" xfId="25969"/>
    <cellStyle name="Output 2 4 2 2 14 5 2" xfId="25970"/>
    <cellStyle name="Output 2 4 2 2 14 5 3" xfId="25971"/>
    <cellStyle name="Output 2 4 2 2 14 6" xfId="25972"/>
    <cellStyle name="Output 2 4 2 2 14 6 2" xfId="25973"/>
    <cellStyle name="Output 2 4 2 2 14 6 3" xfId="25974"/>
    <cellStyle name="Output 2 4 2 2 14 7" xfId="25975"/>
    <cellStyle name="Output 2 4 2 2 14 8" xfId="25976"/>
    <cellStyle name="Output 2 4 2 2 15" xfId="25977"/>
    <cellStyle name="Output 2 4 2 2 15 2" xfId="25978"/>
    <cellStyle name="Output 2 4 2 2 15 3" xfId="25979"/>
    <cellStyle name="Output 2 4 2 2 16" xfId="25980"/>
    <cellStyle name="Output 2 4 2 2 16 2" xfId="25981"/>
    <cellStyle name="Output 2 4 2 2 16 3" xfId="25982"/>
    <cellStyle name="Output 2 4 2 2 17" xfId="25983"/>
    <cellStyle name="Output 2 4 2 2 18" xfId="25984"/>
    <cellStyle name="Output 2 4 2 2 2" xfId="25985"/>
    <cellStyle name="Output 2 4 2 2 2 2" xfId="25986"/>
    <cellStyle name="Output 2 4 2 2 2 2 2" xfId="25987"/>
    <cellStyle name="Output 2 4 2 2 2 2 3" xfId="25988"/>
    <cellStyle name="Output 2 4 2 2 2 3" xfId="25989"/>
    <cellStyle name="Output 2 4 2 2 2 3 2" xfId="25990"/>
    <cellStyle name="Output 2 4 2 2 2 3 3" xfId="25991"/>
    <cellStyle name="Output 2 4 2 2 2 4" xfId="25992"/>
    <cellStyle name="Output 2 4 2 2 2 4 2" xfId="25993"/>
    <cellStyle name="Output 2 4 2 2 2 4 3" xfId="25994"/>
    <cellStyle name="Output 2 4 2 2 2 5" xfId="25995"/>
    <cellStyle name="Output 2 4 2 2 2 5 2" xfId="25996"/>
    <cellStyle name="Output 2 4 2 2 2 5 3" xfId="25997"/>
    <cellStyle name="Output 2 4 2 2 2 6" xfId="25998"/>
    <cellStyle name="Output 2 4 2 2 2 6 2" xfId="25999"/>
    <cellStyle name="Output 2 4 2 2 2 6 3" xfId="26000"/>
    <cellStyle name="Output 2 4 2 2 2 7" xfId="26001"/>
    <cellStyle name="Output 2 4 2 2 2 8" xfId="26002"/>
    <cellStyle name="Output 2 4 2 2 2 9" xfId="26003"/>
    <cellStyle name="Output 2 4 2 2 3" xfId="26004"/>
    <cellStyle name="Output 2 4 2 2 3 2" xfId="26005"/>
    <cellStyle name="Output 2 4 2 2 3 2 2" xfId="26006"/>
    <cellStyle name="Output 2 4 2 2 3 2 3" xfId="26007"/>
    <cellStyle name="Output 2 4 2 2 3 3" xfId="26008"/>
    <cellStyle name="Output 2 4 2 2 3 3 2" xfId="26009"/>
    <cellStyle name="Output 2 4 2 2 3 3 3" xfId="26010"/>
    <cellStyle name="Output 2 4 2 2 3 4" xfId="26011"/>
    <cellStyle name="Output 2 4 2 2 3 4 2" xfId="26012"/>
    <cellStyle name="Output 2 4 2 2 3 4 3" xfId="26013"/>
    <cellStyle name="Output 2 4 2 2 3 5" xfId="26014"/>
    <cellStyle name="Output 2 4 2 2 3 5 2" xfId="26015"/>
    <cellStyle name="Output 2 4 2 2 3 5 3" xfId="26016"/>
    <cellStyle name="Output 2 4 2 2 3 6" xfId="26017"/>
    <cellStyle name="Output 2 4 2 2 3 6 2" xfId="26018"/>
    <cellStyle name="Output 2 4 2 2 3 6 3" xfId="26019"/>
    <cellStyle name="Output 2 4 2 2 3 7" xfId="26020"/>
    <cellStyle name="Output 2 4 2 2 3 8" xfId="26021"/>
    <cellStyle name="Output 2 4 2 2 3 9" xfId="26022"/>
    <cellStyle name="Output 2 4 2 2 4" xfId="26023"/>
    <cellStyle name="Output 2 4 2 2 4 2" xfId="26024"/>
    <cellStyle name="Output 2 4 2 2 4 2 2" xfId="26025"/>
    <cellStyle name="Output 2 4 2 2 4 2 3" xfId="26026"/>
    <cellStyle name="Output 2 4 2 2 4 3" xfId="26027"/>
    <cellStyle name="Output 2 4 2 2 4 3 2" xfId="26028"/>
    <cellStyle name="Output 2 4 2 2 4 3 3" xfId="26029"/>
    <cellStyle name="Output 2 4 2 2 4 4" xfId="26030"/>
    <cellStyle name="Output 2 4 2 2 4 4 2" xfId="26031"/>
    <cellStyle name="Output 2 4 2 2 4 4 3" xfId="26032"/>
    <cellStyle name="Output 2 4 2 2 4 5" xfId="26033"/>
    <cellStyle name="Output 2 4 2 2 4 5 2" xfId="26034"/>
    <cellStyle name="Output 2 4 2 2 4 5 3" xfId="26035"/>
    <cellStyle name="Output 2 4 2 2 4 6" xfId="26036"/>
    <cellStyle name="Output 2 4 2 2 4 6 2" xfId="26037"/>
    <cellStyle name="Output 2 4 2 2 4 6 3" xfId="26038"/>
    <cellStyle name="Output 2 4 2 2 4 7" xfId="26039"/>
    <cellStyle name="Output 2 4 2 2 4 8" xfId="26040"/>
    <cellStyle name="Output 2 4 2 2 4 9" xfId="26041"/>
    <cellStyle name="Output 2 4 2 2 5" xfId="26042"/>
    <cellStyle name="Output 2 4 2 2 5 2" xfId="26043"/>
    <cellStyle name="Output 2 4 2 2 5 2 2" xfId="26044"/>
    <cellStyle name="Output 2 4 2 2 5 2 3" xfId="26045"/>
    <cellStyle name="Output 2 4 2 2 5 3" xfId="26046"/>
    <cellStyle name="Output 2 4 2 2 5 3 2" xfId="26047"/>
    <cellStyle name="Output 2 4 2 2 5 3 3" xfId="26048"/>
    <cellStyle name="Output 2 4 2 2 5 4" xfId="26049"/>
    <cellStyle name="Output 2 4 2 2 5 4 2" xfId="26050"/>
    <cellStyle name="Output 2 4 2 2 5 4 3" xfId="26051"/>
    <cellStyle name="Output 2 4 2 2 5 5" xfId="26052"/>
    <cellStyle name="Output 2 4 2 2 5 5 2" xfId="26053"/>
    <cellStyle name="Output 2 4 2 2 5 5 3" xfId="26054"/>
    <cellStyle name="Output 2 4 2 2 5 6" xfId="26055"/>
    <cellStyle name="Output 2 4 2 2 5 6 2" xfId="26056"/>
    <cellStyle name="Output 2 4 2 2 5 6 3" xfId="26057"/>
    <cellStyle name="Output 2 4 2 2 5 7" xfId="26058"/>
    <cellStyle name="Output 2 4 2 2 5 8" xfId="26059"/>
    <cellStyle name="Output 2 4 2 2 5 9" xfId="26060"/>
    <cellStyle name="Output 2 4 2 2 6" xfId="26061"/>
    <cellStyle name="Output 2 4 2 2 6 2" xfId="26062"/>
    <cellStyle name="Output 2 4 2 2 6 2 2" xfId="26063"/>
    <cellStyle name="Output 2 4 2 2 6 2 3" xfId="26064"/>
    <cellStyle name="Output 2 4 2 2 6 3" xfId="26065"/>
    <cellStyle name="Output 2 4 2 2 6 3 2" xfId="26066"/>
    <cellStyle name="Output 2 4 2 2 6 3 3" xfId="26067"/>
    <cellStyle name="Output 2 4 2 2 6 4" xfId="26068"/>
    <cellStyle name="Output 2 4 2 2 6 4 2" xfId="26069"/>
    <cellStyle name="Output 2 4 2 2 6 4 3" xfId="26070"/>
    <cellStyle name="Output 2 4 2 2 6 5" xfId="26071"/>
    <cellStyle name="Output 2 4 2 2 6 5 2" xfId="26072"/>
    <cellStyle name="Output 2 4 2 2 6 5 3" xfId="26073"/>
    <cellStyle name="Output 2 4 2 2 6 6" xfId="26074"/>
    <cellStyle name="Output 2 4 2 2 6 6 2" xfId="26075"/>
    <cellStyle name="Output 2 4 2 2 6 6 3" xfId="26076"/>
    <cellStyle name="Output 2 4 2 2 6 7" xfId="26077"/>
    <cellStyle name="Output 2 4 2 2 6 8" xfId="26078"/>
    <cellStyle name="Output 2 4 2 2 6 9" xfId="26079"/>
    <cellStyle name="Output 2 4 2 2 7" xfId="26080"/>
    <cellStyle name="Output 2 4 2 2 7 2" xfId="26081"/>
    <cellStyle name="Output 2 4 2 2 7 2 2" xfId="26082"/>
    <cellStyle name="Output 2 4 2 2 7 2 3" xfId="26083"/>
    <cellStyle name="Output 2 4 2 2 7 3" xfId="26084"/>
    <cellStyle name="Output 2 4 2 2 7 3 2" xfId="26085"/>
    <cellStyle name="Output 2 4 2 2 7 3 3" xfId="26086"/>
    <cellStyle name="Output 2 4 2 2 7 4" xfId="26087"/>
    <cellStyle name="Output 2 4 2 2 7 4 2" xfId="26088"/>
    <cellStyle name="Output 2 4 2 2 7 4 3" xfId="26089"/>
    <cellStyle name="Output 2 4 2 2 7 5" xfId="26090"/>
    <cellStyle name="Output 2 4 2 2 7 5 2" xfId="26091"/>
    <cellStyle name="Output 2 4 2 2 7 5 3" xfId="26092"/>
    <cellStyle name="Output 2 4 2 2 7 6" xfId="26093"/>
    <cellStyle name="Output 2 4 2 2 7 6 2" xfId="26094"/>
    <cellStyle name="Output 2 4 2 2 7 6 3" xfId="26095"/>
    <cellStyle name="Output 2 4 2 2 7 7" xfId="26096"/>
    <cellStyle name="Output 2 4 2 2 7 8" xfId="26097"/>
    <cellStyle name="Output 2 4 2 2 7 9" xfId="26098"/>
    <cellStyle name="Output 2 4 2 2 8" xfId="26099"/>
    <cellStyle name="Output 2 4 2 2 8 2" xfId="26100"/>
    <cellStyle name="Output 2 4 2 2 8 2 2" xfId="26101"/>
    <cellStyle name="Output 2 4 2 2 8 2 3" xfId="26102"/>
    <cellStyle name="Output 2 4 2 2 8 3" xfId="26103"/>
    <cellStyle name="Output 2 4 2 2 8 3 2" xfId="26104"/>
    <cellStyle name="Output 2 4 2 2 8 3 3" xfId="26105"/>
    <cellStyle name="Output 2 4 2 2 8 4" xfId="26106"/>
    <cellStyle name="Output 2 4 2 2 8 4 2" xfId="26107"/>
    <cellStyle name="Output 2 4 2 2 8 4 3" xfId="26108"/>
    <cellStyle name="Output 2 4 2 2 8 5" xfId="26109"/>
    <cellStyle name="Output 2 4 2 2 8 5 2" xfId="26110"/>
    <cellStyle name="Output 2 4 2 2 8 5 3" xfId="26111"/>
    <cellStyle name="Output 2 4 2 2 8 6" xfId="26112"/>
    <cellStyle name="Output 2 4 2 2 8 6 2" xfId="26113"/>
    <cellStyle name="Output 2 4 2 2 8 6 3" xfId="26114"/>
    <cellStyle name="Output 2 4 2 2 8 7" xfId="26115"/>
    <cellStyle name="Output 2 4 2 2 8 8" xfId="26116"/>
    <cellStyle name="Output 2 4 2 2 8 9" xfId="26117"/>
    <cellStyle name="Output 2 4 2 2 9" xfId="26118"/>
    <cellStyle name="Output 2 4 2 2 9 2" xfId="26119"/>
    <cellStyle name="Output 2 4 2 2 9 2 2" xfId="26120"/>
    <cellStyle name="Output 2 4 2 2 9 2 3" xfId="26121"/>
    <cellStyle name="Output 2 4 2 2 9 3" xfId="26122"/>
    <cellStyle name="Output 2 4 2 2 9 3 2" xfId="26123"/>
    <cellStyle name="Output 2 4 2 2 9 3 3" xfId="26124"/>
    <cellStyle name="Output 2 4 2 2 9 4" xfId="26125"/>
    <cellStyle name="Output 2 4 2 2 9 4 2" xfId="26126"/>
    <cellStyle name="Output 2 4 2 2 9 4 3" xfId="26127"/>
    <cellStyle name="Output 2 4 2 2 9 5" xfId="26128"/>
    <cellStyle name="Output 2 4 2 2 9 5 2" xfId="26129"/>
    <cellStyle name="Output 2 4 2 2 9 5 3" xfId="26130"/>
    <cellStyle name="Output 2 4 2 2 9 6" xfId="26131"/>
    <cellStyle name="Output 2 4 2 2 9 6 2" xfId="26132"/>
    <cellStyle name="Output 2 4 2 2 9 6 3" xfId="26133"/>
    <cellStyle name="Output 2 4 2 2 9 7" xfId="26134"/>
    <cellStyle name="Output 2 4 2 2 9 8" xfId="26135"/>
    <cellStyle name="Output 2 4 2 20" xfId="26136"/>
    <cellStyle name="Output 2 4 2 21" xfId="26137"/>
    <cellStyle name="Output 2 4 2 3" xfId="26138"/>
    <cellStyle name="Output 2 4 2 3 10" xfId="26139"/>
    <cellStyle name="Output 2 4 2 3 10 2" xfId="26140"/>
    <cellStyle name="Output 2 4 2 3 10 2 2" xfId="26141"/>
    <cellStyle name="Output 2 4 2 3 10 2 3" xfId="26142"/>
    <cellStyle name="Output 2 4 2 3 10 3" xfId="26143"/>
    <cellStyle name="Output 2 4 2 3 10 3 2" xfId="26144"/>
    <cellStyle name="Output 2 4 2 3 10 3 3" xfId="26145"/>
    <cellStyle name="Output 2 4 2 3 10 4" xfId="26146"/>
    <cellStyle name="Output 2 4 2 3 10 4 2" xfId="26147"/>
    <cellStyle name="Output 2 4 2 3 10 4 3" xfId="26148"/>
    <cellStyle name="Output 2 4 2 3 10 5" xfId="26149"/>
    <cellStyle name="Output 2 4 2 3 10 5 2" xfId="26150"/>
    <cellStyle name="Output 2 4 2 3 10 5 3" xfId="26151"/>
    <cellStyle name="Output 2 4 2 3 10 6" xfId="26152"/>
    <cellStyle name="Output 2 4 2 3 10 6 2" xfId="26153"/>
    <cellStyle name="Output 2 4 2 3 10 6 3" xfId="26154"/>
    <cellStyle name="Output 2 4 2 3 10 7" xfId="26155"/>
    <cellStyle name="Output 2 4 2 3 10 8" xfId="26156"/>
    <cellStyle name="Output 2 4 2 3 11" xfId="26157"/>
    <cellStyle name="Output 2 4 2 3 11 2" xfId="26158"/>
    <cellStyle name="Output 2 4 2 3 11 2 2" xfId="26159"/>
    <cellStyle name="Output 2 4 2 3 11 2 3" xfId="26160"/>
    <cellStyle name="Output 2 4 2 3 11 3" xfId="26161"/>
    <cellStyle name="Output 2 4 2 3 11 3 2" xfId="26162"/>
    <cellStyle name="Output 2 4 2 3 11 3 3" xfId="26163"/>
    <cellStyle name="Output 2 4 2 3 11 4" xfId="26164"/>
    <cellStyle name="Output 2 4 2 3 11 4 2" xfId="26165"/>
    <cellStyle name="Output 2 4 2 3 11 4 3" xfId="26166"/>
    <cellStyle name="Output 2 4 2 3 11 5" xfId="26167"/>
    <cellStyle name="Output 2 4 2 3 11 5 2" xfId="26168"/>
    <cellStyle name="Output 2 4 2 3 11 5 3" xfId="26169"/>
    <cellStyle name="Output 2 4 2 3 11 6" xfId="26170"/>
    <cellStyle name="Output 2 4 2 3 11 6 2" xfId="26171"/>
    <cellStyle name="Output 2 4 2 3 11 6 3" xfId="26172"/>
    <cellStyle name="Output 2 4 2 3 11 7" xfId="26173"/>
    <cellStyle name="Output 2 4 2 3 11 8" xfId="26174"/>
    <cellStyle name="Output 2 4 2 3 12" xfId="26175"/>
    <cellStyle name="Output 2 4 2 3 12 2" xfId="26176"/>
    <cellStyle name="Output 2 4 2 3 12 2 2" xfId="26177"/>
    <cellStyle name="Output 2 4 2 3 12 2 3" xfId="26178"/>
    <cellStyle name="Output 2 4 2 3 12 3" xfId="26179"/>
    <cellStyle name="Output 2 4 2 3 12 3 2" xfId="26180"/>
    <cellStyle name="Output 2 4 2 3 12 3 3" xfId="26181"/>
    <cellStyle name="Output 2 4 2 3 12 4" xfId="26182"/>
    <cellStyle name="Output 2 4 2 3 12 4 2" xfId="26183"/>
    <cellStyle name="Output 2 4 2 3 12 4 3" xfId="26184"/>
    <cellStyle name="Output 2 4 2 3 12 5" xfId="26185"/>
    <cellStyle name="Output 2 4 2 3 12 5 2" xfId="26186"/>
    <cellStyle name="Output 2 4 2 3 12 5 3" xfId="26187"/>
    <cellStyle name="Output 2 4 2 3 12 6" xfId="26188"/>
    <cellStyle name="Output 2 4 2 3 12 6 2" xfId="26189"/>
    <cellStyle name="Output 2 4 2 3 12 6 3" xfId="26190"/>
    <cellStyle name="Output 2 4 2 3 12 7" xfId="26191"/>
    <cellStyle name="Output 2 4 2 3 12 8" xfId="26192"/>
    <cellStyle name="Output 2 4 2 3 13" xfId="26193"/>
    <cellStyle name="Output 2 4 2 3 13 2" xfId="26194"/>
    <cellStyle name="Output 2 4 2 3 13 2 2" xfId="26195"/>
    <cellStyle name="Output 2 4 2 3 13 2 3" xfId="26196"/>
    <cellStyle name="Output 2 4 2 3 13 3" xfId="26197"/>
    <cellStyle name="Output 2 4 2 3 13 3 2" xfId="26198"/>
    <cellStyle name="Output 2 4 2 3 13 3 3" xfId="26199"/>
    <cellStyle name="Output 2 4 2 3 13 4" xfId="26200"/>
    <cellStyle name="Output 2 4 2 3 13 4 2" xfId="26201"/>
    <cellStyle name="Output 2 4 2 3 13 4 3" xfId="26202"/>
    <cellStyle name="Output 2 4 2 3 13 5" xfId="26203"/>
    <cellStyle name="Output 2 4 2 3 13 5 2" xfId="26204"/>
    <cellStyle name="Output 2 4 2 3 13 5 3" xfId="26205"/>
    <cellStyle name="Output 2 4 2 3 13 6" xfId="26206"/>
    <cellStyle name="Output 2 4 2 3 13 6 2" xfId="26207"/>
    <cellStyle name="Output 2 4 2 3 13 6 3" xfId="26208"/>
    <cellStyle name="Output 2 4 2 3 13 7" xfId="26209"/>
    <cellStyle name="Output 2 4 2 3 13 8" xfId="26210"/>
    <cellStyle name="Output 2 4 2 3 14" xfId="26211"/>
    <cellStyle name="Output 2 4 2 3 14 2" xfId="26212"/>
    <cellStyle name="Output 2 4 2 3 14 2 2" xfId="26213"/>
    <cellStyle name="Output 2 4 2 3 14 2 3" xfId="26214"/>
    <cellStyle name="Output 2 4 2 3 14 3" xfId="26215"/>
    <cellStyle name="Output 2 4 2 3 14 3 2" xfId="26216"/>
    <cellStyle name="Output 2 4 2 3 14 3 3" xfId="26217"/>
    <cellStyle name="Output 2 4 2 3 14 4" xfId="26218"/>
    <cellStyle name="Output 2 4 2 3 14 4 2" xfId="26219"/>
    <cellStyle name="Output 2 4 2 3 14 4 3" xfId="26220"/>
    <cellStyle name="Output 2 4 2 3 14 5" xfId="26221"/>
    <cellStyle name="Output 2 4 2 3 14 5 2" xfId="26222"/>
    <cellStyle name="Output 2 4 2 3 14 5 3" xfId="26223"/>
    <cellStyle name="Output 2 4 2 3 14 6" xfId="26224"/>
    <cellStyle name="Output 2 4 2 3 14 6 2" xfId="26225"/>
    <cellStyle name="Output 2 4 2 3 14 6 3" xfId="26226"/>
    <cellStyle name="Output 2 4 2 3 14 7" xfId="26227"/>
    <cellStyle name="Output 2 4 2 3 14 8" xfId="26228"/>
    <cellStyle name="Output 2 4 2 3 15" xfId="26229"/>
    <cellStyle name="Output 2 4 2 3 15 2" xfId="26230"/>
    <cellStyle name="Output 2 4 2 3 15 3" xfId="26231"/>
    <cellStyle name="Output 2 4 2 3 16" xfId="26232"/>
    <cellStyle name="Output 2 4 2 3 16 2" xfId="26233"/>
    <cellStyle name="Output 2 4 2 3 16 3" xfId="26234"/>
    <cellStyle name="Output 2 4 2 3 17" xfId="26235"/>
    <cellStyle name="Output 2 4 2 3 18" xfId="26236"/>
    <cellStyle name="Output 2 4 2 3 2" xfId="26237"/>
    <cellStyle name="Output 2 4 2 3 2 2" xfId="26238"/>
    <cellStyle name="Output 2 4 2 3 2 2 2" xfId="26239"/>
    <cellStyle name="Output 2 4 2 3 2 2 3" xfId="26240"/>
    <cellStyle name="Output 2 4 2 3 2 3" xfId="26241"/>
    <cellStyle name="Output 2 4 2 3 2 3 2" xfId="26242"/>
    <cellStyle name="Output 2 4 2 3 2 3 3" xfId="26243"/>
    <cellStyle name="Output 2 4 2 3 2 4" xfId="26244"/>
    <cellStyle name="Output 2 4 2 3 2 4 2" xfId="26245"/>
    <cellStyle name="Output 2 4 2 3 2 4 3" xfId="26246"/>
    <cellStyle name="Output 2 4 2 3 2 5" xfId="26247"/>
    <cellStyle name="Output 2 4 2 3 2 5 2" xfId="26248"/>
    <cellStyle name="Output 2 4 2 3 2 5 3" xfId="26249"/>
    <cellStyle name="Output 2 4 2 3 2 6" xfId="26250"/>
    <cellStyle name="Output 2 4 2 3 2 6 2" xfId="26251"/>
    <cellStyle name="Output 2 4 2 3 2 6 3" xfId="26252"/>
    <cellStyle name="Output 2 4 2 3 2 7" xfId="26253"/>
    <cellStyle name="Output 2 4 2 3 2 8" xfId="26254"/>
    <cellStyle name="Output 2 4 2 3 2 9" xfId="26255"/>
    <cellStyle name="Output 2 4 2 3 3" xfId="26256"/>
    <cellStyle name="Output 2 4 2 3 3 2" xfId="26257"/>
    <cellStyle name="Output 2 4 2 3 3 2 2" xfId="26258"/>
    <cellStyle name="Output 2 4 2 3 3 2 3" xfId="26259"/>
    <cellStyle name="Output 2 4 2 3 3 3" xfId="26260"/>
    <cellStyle name="Output 2 4 2 3 3 3 2" xfId="26261"/>
    <cellStyle name="Output 2 4 2 3 3 3 3" xfId="26262"/>
    <cellStyle name="Output 2 4 2 3 3 4" xfId="26263"/>
    <cellStyle name="Output 2 4 2 3 3 4 2" xfId="26264"/>
    <cellStyle name="Output 2 4 2 3 3 4 3" xfId="26265"/>
    <cellStyle name="Output 2 4 2 3 3 5" xfId="26266"/>
    <cellStyle name="Output 2 4 2 3 3 5 2" xfId="26267"/>
    <cellStyle name="Output 2 4 2 3 3 5 3" xfId="26268"/>
    <cellStyle name="Output 2 4 2 3 3 6" xfId="26269"/>
    <cellStyle name="Output 2 4 2 3 3 6 2" xfId="26270"/>
    <cellStyle name="Output 2 4 2 3 3 6 3" xfId="26271"/>
    <cellStyle name="Output 2 4 2 3 3 7" xfId="26272"/>
    <cellStyle name="Output 2 4 2 3 3 8" xfId="26273"/>
    <cellStyle name="Output 2 4 2 3 3 9" xfId="26274"/>
    <cellStyle name="Output 2 4 2 3 4" xfId="26275"/>
    <cellStyle name="Output 2 4 2 3 4 2" xfId="26276"/>
    <cellStyle name="Output 2 4 2 3 4 2 2" xfId="26277"/>
    <cellStyle name="Output 2 4 2 3 4 2 3" xfId="26278"/>
    <cellStyle name="Output 2 4 2 3 4 3" xfId="26279"/>
    <cellStyle name="Output 2 4 2 3 4 3 2" xfId="26280"/>
    <cellStyle name="Output 2 4 2 3 4 3 3" xfId="26281"/>
    <cellStyle name="Output 2 4 2 3 4 4" xfId="26282"/>
    <cellStyle name="Output 2 4 2 3 4 4 2" xfId="26283"/>
    <cellStyle name="Output 2 4 2 3 4 4 3" xfId="26284"/>
    <cellStyle name="Output 2 4 2 3 4 5" xfId="26285"/>
    <cellStyle name="Output 2 4 2 3 4 5 2" xfId="26286"/>
    <cellStyle name="Output 2 4 2 3 4 5 3" xfId="26287"/>
    <cellStyle name="Output 2 4 2 3 4 6" xfId="26288"/>
    <cellStyle name="Output 2 4 2 3 4 6 2" xfId="26289"/>
    <cellStyle name="Output 2 4 2 3 4 6 3" xfId="26290"/>
    <cellStyle name="Output 2 4 2 3 4 7" xfId="26291"/>
    <cellStyle name="Output 2 4 2 3 4 8" xfId="26292"/>
    <cellStyle name="Output 2 4 2 3 4 9" xfId="26293"/>
    <cellStyle name="Output 2 4 2 3 5" xfId="26294"/>
    <cellStyle name="Output 2 4 2 3 5 2" xfId="26295"/>
    <cellStyle name="Output 2 4 2 3 5 2 2" xfId="26296"/>
    <cellStyle name="Output 2 4 2 3 5 2 3" xfId="26297"/>
    <cellStyle name="Output 2 4 2 3 5 3" xfId="26298"/>
    <cellStyle name="Output 2 4 2 3 5 3 2" xfId="26299"/>
    <cellStyle name="Output 2 4 2 3 5 3 3" xfId="26300"/>
    <cellStyle name="Output 2 4 2 3 5 4" xfId="26301"/>
    <cellStyle name="Output 2 4 2 3 5 4 2" xfId="26302"/>
    <cellStyle name="Output 2 4 2 3 5 4 3" xfId="26303"/>
    <cellStyle name="Output 2 4 2 3 5 5" xfId="26304"/>
    <cellStyle name="Output 2 4 2 3 5 5 2" xfId="26305"/>
    <cellStyle name="Output 2 4 2 3 5 5 3" xfId="26306"/>
    <cellStyle name="Output 2 4 2 3 5 6" xfId="26307"/>
    <cellStyle name="Output 2 4 2 3 5 6 2" xfId="26308"/>
    <cellStyle name="Output 2 4 2 3 5 6 3" xfId="26309"/>
    <cellStyle name="Output 2 4 2 3 5 7" xfId="26310"/>
    <cellStyle name="Output 2 4 2 3 5 8" xfId="26311"/>
    <cellStyle name="Output 2 4 2 3 5 9" xfId="26312"/>
    <cellStyle name="Output 2 4 2 3 6" xfId="26313"/>
    <cellStyle name="Output 2 4 2 3 6 2" xfId="26314"/>
    <cellStyle name="Output 2 4 2 3 6 2 2" xfId="26315"/>
    <cellStyle name="Output 2 4 2 3 6 2 3" xfId="26316"/>
    <cellStyle name="Output 2 4 2 3 6 3" xfId="26317"/>
    <cellStyle name="Output 2 4 2 3 6 3 2" xfId="26318"/>
    <cellStyle name="Output 2 4 2 3 6 3 3" xfId="26319"/>
    <cellStyle name="Output 2 4 2 3 6 4" xfId="26320"/>
    <cellStyle name="Output 2 4 2 3 6 4 2" xfId="26321"/>
    <cellStyle name="Output 2 4 2 3 6 4 3" xfId="26322"/>
    <cellStyle name="Output 2 4 2 3 6 5" xfId="26323"/>
    <cellStyle name="Output 2 4 2 3 6 5 2" xfId="26324"/>
    <cellStyle name="Output 2 4 2 3 6 5 3" xfId="26325"/>
    <cellStyle name="Output 2 4 2 3 6 6" xfId="26326"/>
    <cellStyle name="Output 2 4 2 3 6 6 2" xfId="26327"/>
    <cellStyle name="Output 2 4 2 3 6 6 3" xfId="26328"/>
    <cellStyle name="Output 2 4 2 3 6 7" xfId="26329"/>
    <cellStyle name="Output 2 4 2 3 6 8" xfId="26330"/>
    <cellStyle name="Output 2 4 2 3 6 9" xfId="26331"/>
    <cellStyle name="Output 2 4 2 3 7" xfId="26332"/>
    <cellStyle name="Output 2 4 2 3 7 2" xfId="26333"/>
    <cellStyle name="Output 2 4 2 3 7 2 2" xfId="26334"/>
    <cellStyle name="Output 2 4 2 3 7 2 3" xfId="26335"/>
    <cellStyle name="Output 2 4 2 3 7 3" xfId="26336"/>
    <cellStyle name="Output 2 4 2 3 7 3 2" xfId="26337"/>
    <cellStyle name="Output 2 4 2 3 7 3 3" xfId="26338"/>
    <cellStyle name="Output 2 4 2 3 7 4" xfId="26339"/>
    <cellStyle name="Output 2 4 2 3 7 4 2" xfId="26340"/>
    <cellStyle name="Output 2 4 2 3 7 4 3" xfId="26341"/>
    <cellStyle name="Output 2 4 2 3 7 5" xfId="26342"/>
    <cellStyle name="Output 2 4 2 3 7 5 2" xfId="26343"/>
    <cellStyle name="Output 2 4 2 3 7 5 3" xfId="26344"/>
    <cellStyle name="Output 2 4 2 3 7 6" xfId="26345"/>
    <cellStyle name="Output 2 4 2 3 7 6 2" xfId="26346"/>
    <cellStyle name="Output 2 4 2 3 7 6 3" xfId="26347"/>
    <cellStyle name="Output 2 4 2 3 7 7" xfId="26348"/>
    <cellStyle name="Output 2 4 2 3 7 8" xfId="26349"/>
    <cellStyle name="Output 2 4 2 3 7 9" xfId="26350"/>
    <cellStyle name="Output 2 4 2 3 8" xfId="26351"/>
    <cellStyle name="Output 2 4 2 3 8 2" xfId="26352"/>
    <cellStyle name="Output 2 4 2 3 8 2 2" xfId="26353"/>
    <cellStyle name="Output 2 4 2 3 8 2 3" xfId="26354"/>
    <cellStyle name="Output 2 4 2 3 8 3" xfId="26355"/>
    <cellStyle name="Output 2 4 2 3 8 3 2" xfId="26356"/>
    <cellStyle name="Output 2 4 2 3 8 3 3" xfId="26357"/>
    <cellStyle name="Output 2 4 2 3 8 4" xfId="26358"/>
    <cellStyle name="Output 2 4 2 3 8 4 2" xfId="26359"/>
    <cellStyle name="Output 2 4 2 3 8 4 3" xfId="26360"/>
    <cellStyle name="Output 2 4 2 3 8 5" xfId="26361"/>
    <cellStyle name="Output 2 4 2 3 8 5 2" xfId="26362"/>
    <cellStyle name="Output 2 4 2 3 8 5 3" xfId="26363"/>
    <cellStyle name="Output 2 4 2 3 8 6" xfId="26364"/>
    <cellStyle name="Output 2 4 2 3 8 6 2" xfId="26365"/>
    <cellStyle name="Output 2 4 2 3 8 6 3" xfId="26366"/>
    <cellStyle name="Output 2 4 2 3 8 7" xfId="26367"/>
    <cellStyle name="Output 2 4 2 3 8 8" xfId="26368"/>
    <cellStyle name="Output 2 4 2 3 8 9" xfId="26369"/>
    <cellStyle name="Output 2 4 2 3 9" xfId="26370"/>
    <cellStyle name="Output 2 4 2 3 9 2" xfId="26371"/>
    <cellStyle name="Output 2 4 2 3 9 2 2" xfId="26372"/>
    <cellStyle name="Output 2 4 2 3 9 2 3" xfId="26373"/>
    <cellStyle name="Output 2 4 2 3 9 3" xfId="26374"/>
    <cellStyle name="Output 2 4 2 3 9 3 2" xfId="26375"/>
    <cellStyle name="Output 2 4 2 3 9 3 3" xfId="26376"/>
    <cellStyle name="Output 2 4 2 3 9 4" xfId="26377"/>
    <cellStyle name="Output 2 4 2 3 9 4 2" xfId="26378"/>
    <cellStyle name="Output 2 4 2 3 9 4 3" xfId="26379"/>
    <cellStyle name="Output 2 4 2 3 9 5" xfId="26380"/>
    <cellStyle name="Output 2 4 2 3 9 5 2" xfId="26381"/>
    <cellStyle name="Output 2 4 2 3 9 5 3" xfId="26382"/>
    <cellStyle name="Output 2 4 2 3 9 6" xfId="26383"/>
    <cellStyle name="Output 2 4 2 3 9 6 2" xfId="26384"/>
    <cellStyle name="Output 2 4 2 3 9 6 3" xfId="26385"/>
    <cellStyle name="Output 2 4 2 3 9 7" xfId="26386"/>
    <cellStyle name="Output 2 4 2 3 9 8" xfId="26387"/>
    <cellStyle name="Output 2 4 2 4" xfId="26388"/>
    <cellStyle name="Output 2 4 2 4 10" xfId="26389"/>
    <cellStyle name="Output 2 4 2 4 11" xfId="26390"/>
    <cellStyle name="Output 2 4 2 4 2" xfId="26391"/>
    <cellStyle name="Output 2 4 2 4 2 2" xfId="26392"/>
    <cellStyle name="Output 2 4 2 4 2 3" xfId="26393"/>
    <cellStyle name="Output 2 4 2 4 2 4" xfId="26394"/>
    <cellStyle name="Output 2 4 2 4 3" xfId="26395"/>
    <cellStyle name="Output 2 4 2 4 3 2" xfId="26396"/>
    <cellStyle name="Output 2 4 2 4 3 3" xfId="26397"/>
    <cellStyle name="Output 2 4 2 4 3 4" xfId="26398"/>
    <cellStyle name="Output 2 4 2 4 4" xfId="26399"/>
    <cellStyle name="Output 2 4 2 4 4 2" xfId="26400"/>
    <cellStyle name="Output 2 4 2 4 4 3" xfId="26401"/>
    <cellStyle name="Output 2 4 2 4 4 4" xfId="26402"/>
    <cellStyle name="Output 2 4 2 4 5" xfId="26403"/>
    <cellStyle name="Output 2 4 2 4 5 2" xfId="26404"/>
    <cellStyle name="Output 2 4 2 4 5 3" xfId="26405"/>
    <cellStyle name="Output 2 4 2 4 5 4" xfId="26406"/>
    <cellStyle name="Output 2 4 2 4 6" xfId="26407"/>
    <cellStyle name="Output 2 4 2 4 6 2" xfId="26408"/>
    <cellStyle name="Output 2 4 2 4 6 3" xfId="26409"/>
    <cellStyle name="Output 2 4 2 4 6 4" xfId="26410"/>
    <cellStyle name="Output 2 4 2 4 7" xfId="26411"/>
    <cellStyle name="Output 2 4 2 4 8" xfId="26412"/>
    <cellStyle name="Output 2 4 2 4 9" xfId="26413"/>
    <cellStyle name="Output 2 4 2 5" xfId="26414"/>
    <cellStyle name="Output 2 4 2 5 10" xfId="26415"/>
    <cellStyle name="Output 2 4 2 5 11" xfId="26416"/>
    <cellStyle name="Output 2 4 2 5 2" xfId="26417"/>
    <cellStyle name="Output 2 4 2 5 2 2" xfId="26418"/>
    <cellStyle name="Output 2 4 2 5 2 3" xfId="26419"/>
    <cellStyle name="Output 2 4 2 5 2 4" xfId="26420"/>
    <cellStyle name="Output 2 4 2 5 3" xfId="26421"/>
    <cellStyle name="Output 2 4 2 5 3 2" xfId="26422"/>
    <cellStyle name="Output 2 4 2 5 3 3" xfId="26423"/>
    <cellStyle name="Output 2 4 2 5 3 4" xfId="26424"/>
    <cellStyle name="Output 2 4 2 5 4" xfId="26425"/>
    <cellStyle name="Output 2 4 2 5 4 2" xfId="26426"/>
    <cellStyle name="Output 2 4 2 5 4 3" xfId="26427"/>
    <cellStyle name="Output 2 4 2 5 4 4" xfId="26428"/>
    <cellStyle name="Output 2 4 2 5 5" xfId="26429"/>
    <cellStyle name="Output 2 4 2 5 5 2" xfId="26430"/>
    <cellStyle name="Output 2 4 2 5 5 3" xfId="26431"/>
    <cellStyle name="Output 2 4 2 5 5 4" xfId="26432"/>
    <cellStyle name="Output 2 4 2 5 6" xfId="26433"/>
    <cellStyle name="Output 2 4 2 5 6 2" xfId="26434"/>
    <cellStyle name="Output 2 4 2 5 6 3" xfId="26435"/>
    <cellStyle name="Output 2 4 2 5 6 4" xfId="26436"/>
    <cellStyle name="Output 2 4 2 5 7" xfId="26437"/>
    <cellStyle name="Output 2 4 2 5 8" xfId="26438"/>
    <cellStyle name="Output 2 4 2 5 9" xfId="26439"/>
    <cellStyle name="Output 2 4 2 6" xfId="26440"/>
    <cellStyle name="Output 2 4 2 6 2" xfId="26441"/>
    <cellStyle name="Output 2 4 2 6 2 2" xfId="26442"/>
    <cellStyle name="Output 2 4 2 6 2 3" xfId="26443"/>
    <cellStyle name="Output 2 4 2 6 3" xfId="26444"/>
    <cellStyle name="Output 2 4 2 6 3 2" xfId="26445"/>
    <cellStyle name="Output 2 4 2 6 3 3" xfId="26446"/>
    <cellStyle name="Output 2 4 2 6 4" xfId="26447"/>
    <cellStyle name="Output 2 4 2 6 4 2" xfId="26448"/>
    <cellStyle name="Output 2 4 2 6 4 3" xfId="26449"/>
    <cellStyle name="Output 2 4 2 6 5" xfId="26450"/>
    <cellStyle name="Output 2 4 2 6 5 2" xfId="26451"/>
    <cellStyle name="Output 2 4 2 6 5 3" xfId="26452"/>
    <cellStyle name="Output 2 4 2 6 6" xfId="26453"/>
    <cellStyle name="Output 2 4 2 6 6 2" xfId="26454"/>
    <cellStyle name="Output 2 4 2 6 6 3" xfId="26455"/>
    <cellStyle name="Output 2 4 2 6 7" xfId="26456"/>
    <cellStyle name="Output 2 4 2 6 8" xfId="26457"/>
    <cellStyle name="Output 2 4 2 6 9" xfId="26458"/>
    <cellStyle name="Output 2 4 2 7" xfId="26459"/>
    <cellStyle name="Output 2 4 2 7 2" xfId="26460"/>
    <cellStyle name="Output 2 4 2 7 2 2" xfId="26461"/>
    <cellStyle name="Output 2 4 2 7 2 3" xfId="26462"/>
    <cellStyle name="Output 2 4 2 7 3" xfId="26463"/>
    <cellStyle name="Output 2 4 2 7 3 2" xfId="26464"/>
    <cellStyle name="Output 2 4 2 7 3 3" xfId="26465"/>
    <cellStyle name="Output 2 4 2 7 4" xfId="26466"/>
    <cellStyle name="Output 2 4 2 7 4 2" xfId="26467"/>
    <cellStyle name="Output 2 4 2 7 4 3" xfId="26468"/>
    <cellStyle name="Output 2 4 2 7 5" xfId="26469"/>
    <cellStyle name="Output 2 4 2 7 5 2" xfId="26470"/>
    <cellStyle name="Output 2 4 2 7 5 3" xfId="26471"/>
    <cellStyle name="Output 2 4 2 7 6" xfId="26472"/>
    <cellStyle name="Output 2 4 2 7 6 2" xfId="26473"/>
    <cellStyle name="Output 2 4 2 7 6 3" xfId="26474"/>
    <cellStyle name="Output 2 4 2 7 7" xfId="26475"/>
    <cellStyle name="Output 2 4 2 7 8" xfId="26476"/>
    <cellStyle name="Output 2 4 2 7 9" xfId="26477"/>
    <cellStyle name="Output 2 4 2 8" xfId="26478"/>
    <cellStyle name="Output 2 4 2 8 2" xfId="26479"/>
    <cellStyle name="Output 2 4 2 8 2 2" xfId="26480"/>
    <cellStyle name="Output 2 4 2 8 2 3" xfId="26481"/>
    <cellStyle name="Output 2 4 2 8 3" xfId="26482"/>
    <cellStyle name="Output 2 4 2 8 3 2" xfId="26483"/>
    <cellStyle name="Output 2 4 2 8 3 3" xfId="26484"/>
    <cellStyle name="Output 2 4 2 8 4" xfId="26485"/>
    <cellStyle name="Output 2 4 2 8 4 2" xfId="26486"/>
    <cellStyle name="Output 2 4 2 8 4 3" xfId="26487"/>
    <cellStyle name="Output 2 4 2 8 5" xfId="26488"/>
    <cellStyle name="Output 2 4 2 8 5 2" xfId="26489"/>
    <cellStyle name="Output 2 4 2 8 5 3" xfId="26490"/>
    <cellStyle name="Output 2 4 2 8 6" xfId="26491"/>
    <cellStyle name="Output 2 4 2 8 6 2" xfId="26492"/>
    <cellStyle name="Output 2 4 2 8 6 3" xfId="26493"/>
    <cellStyle name="Output 2 4 2 8 7" xfId="26494"/>
    <cellStyle name="Output 2 4 2 8 8" xfId="26495"/>
    <cellStyle name="Output 2 4 2 8 9" xfId="26496"/>
    <cellStyle name="Output 2 4 2 9" xfId="26497"/>
    <cellStyle name="Output 2 4 2 9 2" xfId="26498"/>
    <cellStyle name="Output 2 4 2 9 2 2" xfId="26499"/>
    <cellStyle name="Output 2 4 2 9 2 3" xfId="26500"/>
    <cellStyle name="Output 2 4 2 9 3" xfId="26501"/>
    <cellStyle name="Output 2 4 2 9 3 2" xfId="26502"/>
    <cellStyle name="Output 2 4 2 9 3 3" xfId="26503"/>
    <cellStyle name="Output 2 4 2 9 4" xfId="26504"/>
    <cellStyle name="Output 2 4 2 9 4 2" xfId="26505"/>
    <cellStyle name="Output 2 4 2 9 4 3" xfId="26506"/>
    <cellStyle name="Output 2 4 2 9 5" xfId="26507"/>
    <cellStyle name="Output 2 4 2 9 5 2" xfId="26508"/>
    <cellStyle name="Output 2 4 2 9 5 3" xfId="26509"/>
    <cellStyle name="Output 2 4 2 9 6" xfId="26510"/>
    <cellStyle name="Output 2 4 2 9 6 2" xfId="26511"/>
    <cellStyle name="Output 2 4 2 9 6 3" xfId="26512"/>
    <cellStyle name="Output 2 4 2 9 7" xfId="26513"/>
    <cellStyle name="Output 2 4 2 9 8" xfId="26514"/>
    <cellStyle name="Output 2 4 2 9 9" xfId="26515"/>
    <cellStyle name="Output 2 4 20" xfId="26516"/>
    <cellStyle name="Output 2 4 21" xfId="26517"/>
    <cellStyle name="Output 2 4 22" xfId="26518"/>
    <cellStyle name="Output 2 4 3" xfId="26519"/>
    <cellStyle name="Output 2 4 3 10" xfId="26520"/>
    <cellStyle name="Output 2 4 3 10 2" xfId="26521"/>
    <cellStyle name="Output 2 4 3 10 2 2" xfId="26522"/>
    <cellStyle name="Output 2 4 3 10 2 3" xfId="26523"/>
    <cellStyle name="Output 2 4 3 10 3" xfId="26524"/>
    <cellStyle name="Output 2 4 3 10 3 2" xfId="26525"/>
    <cellStyle name="Output 2 4 3 10 3 3" xfId="26526"/>
    <cellStyle name="Output 2 4 3 10 4" xfId="26527"/>
    <cellStyle name="Output 2 4 3 10 4 2" xfId="26528"/>
    <cellStyle name="Output 2 4 3 10 4 3" xfId="26529"/>
    <cellStyle name="Output 2 4 3 10 5" xfId="26530"/>
    <cellStyle name="Output 2 4 3 10 5 2" xfId="26531"/>
    <cellStyle name="Output 2 4 3 10 5 3" xfId="26532"/>
    <cellStyle name="Output 2 4 3 10 6" xfId="26533"/>
    <cellStyle name="Output 2 4 3 10 6 2" xfId="26534"/>
    <cellStyle name="Output 2 4 3 10 6 3" xfId="26535"/>
    <cellStyle name="Output 2 4 3 10 7" xfId="26536"/>
    <cellStyle name="Output 2 4 3 10 8" xfId="26537"/>
    <cellStyle name="Output 2 4 3 10 9" xfId="26538"/>
    <cellStyle name="Output 2 4 3 11" xfId="26539"/>
    <cellStyle name="Output 2 4 3 11 2" xfId="26540"/>
    <cellStyle name="Output 2 4 3 11 2 2" xfId="26541"/>
    <cellStyle name="Output 2 4 3 11 2 3" xfId="26542"/>
    <cellStyle name="Output 2 4 3 11 3" xfId="26543"/>
    <cellStyle name="Output 2 4 3 11 3 2" xfId="26544"/>
    <cellStyle name="Output 2 4 3 11 3 3" xfId="26545"/>
    <cellStyle name="Output 2 4 3 11 4" xfId="26546"/>
    <cellStyle name="Output 2 4 3 11 4 2" xfId="26547"/>
    <cellStyle name="Output 2 4 3 11 4 3" xfId="26548"/>
    <cellStyle name="Output 2 4 3 11 5" xfId="26549"/>
    <cellStyle name="Output 2 4 3 11 5 2" xfId="26550"/>
    <cellStyle name="Output 2 4 3 11 5 3" xfId="26551"/>
    <cellStyle name="Output 2 4 3 11 6" xfId="26552"/>
    <cellStyle name="Output 2 4 3 11 6 2" xfId="26553"/>
    <cellStyle name="Output 2 4 3 11 6 3" xfId="26554"/>
    <cellStyle name="Output 2 4 3 11 7" xfId="26555"/>
    <cellStyle name="Output 2 4 3 11 8" xfId="26556"/>
    <cellStyle name="Output 2 4 3 11 9" xfId="26557"/>
    <cellStyle name="Output 2 4 3 12" xfId="26558"/>
    <cellStyle name="Output 2 4 3 12 2" xfId="26559"/>
    <cellStyle name="Output 2 4 3 12 2 2" xfId="26560"/>
    <cellStyle name="Output 2 4 3 12 2 3" xfId="26561"/>
    <cellStyle name="Output 2 4 3 12 3" xfId="26562"/>
    <cellStyle name="Output 2 4 3 12 3 2" xfId="26563"/>
    <cellStyle name="Output 2 4 3 12 3 3" xfId="26564"/>
    <cellStyle name="Output 2 4 3 12 4" xfId="26565"/>
    <cellStyle name="Output 2 4 3 12 4 2" xfId="26566"/>
    <cellStyle name="Output 2 4 3 12 4 3" xfId="26567"/>
    <cellStyle name="Output 2 4 3 12 5" xfId="26568"/>
    <cellStyle name="Output 2 4 3 12 5 2" xfId="26569"/>
    <cellStyle name="Output 2 4 3 12 5 3" xfId="26570"/>
    <cellStyle name="Output 2 4 3 12 6" xfId="26571"/>
    <cellStyle name="Output 2 4 3 12 6 2" xfId="26572"/>
    <cellStyle name="Output 2 4 3 12 6 3" xfId="26573"/>
    <cellStyle name="Output 2 4 3 12 7" xfId="26574"/>
    <cellStyle name="Output 2 4 3 12 8" xfId="26575"/>
    <cellStyle name="Output 2 4 3 12 9" xfId="26576"/>
    <cellStyle name="Output 2 4 3 13" xfId="26577"/>
    <cellStyle name="Output 2 4 3 13 2" xfId="26578"/>
    <cellStyle name="Output 2 4 3 13 2 2" xfId="26579"/>
    <cellStyle name="Output 2 4 3 13 2 3" xfId="26580"/>
    <cellStyle name="Output 2 4 3 13 3" xfId="26581"/>
    <cellStyle name="Output 2 4 3 13 3 2" xfId="26582"/>
    <cellStyle name="Output 2 4 3 13 3 3" xfId="26583"/>
    <cellStyle name="Output 2 4 3 13 4" xfId="26584"/>
    <cellStyle name="Output 2 4 3 13 4 2" xfId="26585"/>
    <cellStyle name="Output 2 4 3 13 4 3" xfId="26586"/>
    <cellStyle name="Output 2 4 3 13 5" xfId="26587"/>
    <cellStyle name="Output 2 4 3 13 5 2" xfId="26588"/>
    <cellStyle name="Output 2 4 3 13 5 3" xfId="26589"/>
    <cellStyle name="Output 2 4 3 13 6" xfId="26590"/>
    <cellStyle name="Output 2 4 3 13 6 2" xfId="26591"/>
    <cellStyle name="Output 2 4 3 13 6 3" xfId="26592"/>
    <cellStyle name="Output 2 4 3 13 7" xfId="26593"/>
    <cellStyle name="Output 2 4 3 13 8" xfId="26594"/>
    <cellStyle name="Output 2 4 3 13 9" xfId="26595"/>
    <cellStyle name="Output 2 4 3 14" xfId="26596"/>
    <cellStyle name="Output 2 4 3 14 2" xfId="26597"/>
    <cellStyle name="Output 2 4 3 14 3" xfId="26598"/>
    <cellStyle name="Output 2 4 3 14 4" xfId="26599"/>
    <cellStyle name="Output 2 4 3 15" xfId="26600"/>
    <cellStyle name="Output 2 4 3 16" xfId="26601"/>
    <cellStyle name="Output 2 4 3 17" xfId="26602"/>
    <cellStyle name="Output 2 4 3 18" xfId="26603"/>
    <cellStyle name="Output 2 4 3 19" xfId="26604"/>
    <cellStyle name="Output 2 4 3 2" xfId="26605"/>
    <cellStyle name="Output 2 4 3 2 10" xfId="26606"/>
    <cellStyle name="Output 2 4 3 2 10 2" xfId="26607"/>
    <cellStyle name="Output 2 4 3 2 10 2 2" xfId="26608"/>
    <cellStyle name="Output 2 4 3 2 10 2 3" xfId="26609"/>
    <cellStyle name="Output 2 4 3 2 10 3" xfId="26610"/>
    <cellStyle name="Output 2 4 3 2 10 3 2" xfId="26611"/>
    <cellStyle name="Output 2 4 3 2 10 3 3" xfId="26612"/>
    <cellStyle name="Output 2 4 3 2 10 4" xfId="26613"/>
    <cellStyle name="Output 2 4 3 2 10 4 2" xfId="26614"/>
    <cellStyle name="Output 2 4 3 2 10 4 3" xfId="26615"/>
    <cellStyle name="Output 2 4 3 2 10 5" xfId="26616"/>
    <cellStyle name="Output 2 4 3 2 10 5 2" xfId="26617"/>
    <cellStyle name="Output 2 4 3 2 10 5 3" xfId="26618"/>
    <cellStyle name="Output 2 4 3 2 10 6" xfId="26619"/>
    <cellStyle name="Output 2 4 3 2 10 6 2" xfId="26620"/>
    <cellStyle name="Output 2 4 3 2 10 6 3" xfId="26621"/>
    <cellStyle name="Output 2 4 3 2 10 7" xfId="26622"/>
    <cellStyle name="Output 2 4 3 2 10 8" xfId="26623"/>
    <cellStyle name="Output 2 4 3 2 11" xfId="26624"/>
    <cellStyle name="Output 2 4 3 2 11 2" xfId="26625"/>
    <cellStyle name="Output 2 4 3 2 11 2 2" xfId="26626"/>
    <cellStyle name="Output 2 4 3 2 11 2 3" xfId="26627"/>
    <cellStyle name="Output 2 4 3 2 11 3" xfId="26628"/>
    <cellStyle name="Output 2 4 3 2 11 3 2" xfId="26629"/>
    <cellStyle name="Output 2 4 3 2 11 3 3" xfId="26630"/>
    <cellStyle name="Output 2 4 3 2 11 4" xfId="26631"/>
    <cellStyle name="Output 2 4 3 2 11 4 2" xfId="26632"/>
    <cellStyle name="Output 2 4 3 2 11 4 3" xfId="26633"/>
    <cellStyle name="Output 2 4 3 2 11 5" xfId="26634"/>
    <cellStyle name="Output 2 4 3 2 11 5 2" xfId="26635"/>
    <cellStyle name="Output 2 4 3 2 11 5 3" xfId="26636"/>
    <cellStyle name="Output 2 4 3 2 11 6" xfId="26637"/>
    <cellStyle name="Output 2 4 3 2 11 6 2" xfId="26638"/>
    <cellStyle name="Output 2 4 3 2 11 6 3" xfId="26639"/>
    <cellStyle name="Output 2 4 3 2 11 7" xfId="26640"/>
    <cellStyle name="Output 2 4 3 2 11 8" xfId="26641"/>
    <cellStyle name="Output 2 4 3 2 12" xfId="26642"/>
    <cellStyle name="Output 2 4 3 2 12 2" xfId="26643"/>
    <cellStyle name="Output 2 4 3 2 12 2 2" xfId="26644"/>
    <cellStyle name="Output 2 4 3 2 12 2 3" xfId="26645"/>
    <cellStyle name="Output 2 4 3 2 12 3" xfId="26646"/>
    <cellStyle name="Output 2 4 3 2 12 3 2" xfId="26647"/>
    <cellStyle name="Output 2 4 3 2 12 3 3" xfId="26648"/>
    <cellStyle name="Output 2 4 3 2 12 4" xfId="26649"/>
    <cellStyle name="Output 2 4 3 2 12 4 2" xfId="26650"/>
    <cellStyle name="Output 2 4 3 2 12 4 3" xfId="26651"/>
    <cellStyle name="Output 2 4 3 2 12 5" xfId="26652"/>
    <cellStyle name="Output 2 4 3 2 12 5 2" xfId="26653"/>
    <cellStyle name="Output 2 4 3 2 12 5 3" xfId="26654"/>
    <cellStyle name="Output 2 4 3 2 12 6" xfId="26655"/>
    <cellStyle name="Output 2 4 3 2 12 6 2" xfId="26656"/>
    <cellStyle name="Output 2 4 3 2 12 6 3" xfId="26657"/>
    <cellStyle name="Output 2 4 3 2 12 7" xfId="26658"/>
    <cellStyle name="Output 2 4 3 2 12 8" xfId="26659"/>
    <cellStyle name="Output 2 4 3 2 13" xfId="26660"/>
    <cellStyle name="Output 2 4 3 2 13 2" xfId="26661"/>
    <cellStyle name="Output 2 4 3 2 13 2 2" xfId="26662"/>
    <cellStyle name="Output 2 4 3 2 13 2 3" xfId="26663"/>
    <cellStyle name="Output 2 4 3 2 13 3" xfId="26664"/>
    <cellStyle name="Output 2 4 3 2 13 3 2" xfId="26665"/>
    <cellStyle name="Output 2 4 3 2 13 3 3" xfId="26666"/>
    <cellStyle name="Output 2 4 3 2 13 4" xfId="26667"/>
    <cellStyle name="Output 2 4 3 2 13 4 2" xfId="26668"/>
    <cellStyle name="Output 2 4 3 2 13 4 3" xfId="26669"/>
    <cellStyle name="Output 2 4 3 2 13 5" xfId="26670"/>
    <cellStyle name="Output 2 4 3 2 13 5 2" xfId="26671"/>
    <cellStyle name="Output 2 4 3 2 13 5 3" xfId="26672"/>
    <cellStyle name="Output 2 4 3 2 13 6" xfId="26673"/>
    <cellStyle name="Output 2 4 3 2 13 6 2" xfId="26674"/>
    <cellStyle name="Output 2 4 3 2 13 6 3" xfId="26675"/>
    <cellStyle name="Output 2 4 3 2 13 7" xfId="26676"/>
    <cellStyle name="Output 2 4 3 2 13 8" xfId="26677"/>
    <cellStyle name="Output 2 4 3 2 14" xfId="26678"/>
    <cellStyle name="Output 2 4 3 2 14 2" xfId="26679"/>
    <cellStyle name="Output 2 4 3 2 14 2 2" xfId="26680"/>
    <cellStyle name="Output 2 4 3 2 14 2 3" xfId="26681"/>
    <cellStyle name="Output 2 4 3 2 14 3" xfId="26682"/>
    <cellStyle name="Output 2 4 3 2 14 3 2" xfId="26683"/>
    <cellStyle name="Output 2 4 3 2 14 3 3" xfId="26684"/>
    <cellStyle name="Output 2 4 3 2 14 4" xfId="26685"/>
    <cellStyle name="Output 2 4 3 2 14 4 2" xfId="26686"/>
    <cellStyle name="Output 2 4 3 2 14 4 3" xfId="26687"/>
    <cellStyle name="Output 2 4 3 2 14 5" xfId="26688"/>
    <cellStyle name="Output 2 4 3 2 14 5 2" xfId="26689"/>
    <cellStyle name="Output 2 4 3 2 14 5 3" xfId="26690"/>
    <cellStyle name="Output 2 4 3 2 14 6" xfId="26691"/>
    <cellStyle name="Output 2 4 3 2 14 6 2" xfId="26692"/>
    <cellStyle name="Output 2 4 3 2 14 6 3" xfId="26693"/>
    <cellStyle name="Output 2 4 3 2 14 7" xfId="26694"/>
    <cellStyle name="Output 2 4 3 2 14 8" xfId="26695"/>
    <cellStyle name="Output 2 4 3 2 15" xfId="26696"/>
    <cellStyle name="Output 2 4 3 2 15 2" xfId="26697"/>
    <cellStyle name="Output 2 4 3 2 15 3" xfId="26698"/>
    <cellStyle name="Output 2 4 3 2 16" xfId="26699"/>
    <cellStyle name="Output 2 4 3 2 16 2" xfId="26700"/>
    <cellStyle name="Output 2 4 3 2 16 3" xfId="26701"/>
    <cellStyle name="Output 2 4 3 2 17" xfId="26702"/>
    <cellStyle name="Output 2 4 3 2 18" xfId="26703"/>
    <cellStyle name="Output 2 4 3 2 2" xfId="26704"/>
    <cellStyle name="Output 2 4 3 2 2 2" xfId="26705"/>
    <cellStyle name="Output 2 4 3 2 2 2 2" xfId="26706"/>
    <cellStyle name="Output 2 4 3 2 2 2 3" xfId="26707"/>
    <cellStyle name="Output 2 4 3 2 2 3" xfId="26708"/>
    <cellStyle name="Output 2 4 3 2 2 3 2" xfId="26709"/>
    <cellStyle name="Output 2 4 3 2 2 3 3" xfId="26710"/>
    <cellStyle name="Output 2 4 3 2 2 4" xfId="26711"/>
    <cellStyle name="Output 2 4 3 2 2 4 2" xfId="26712"/>
    <cellStyle name="Output 2 4 3 2 2 4 3" xfId="26713"/>
    <cellStyle name="Output 2 4 3 2 2 5" xfId="26714"/>
    <cellStyle name="Output 2 4 3 2 2 5 2" xfId="26715"/>
    <cellStyle name="Output 2 4 3 2 2 5 3" xfId="26716"/>
    <cellStyle name="Output 2 4 3 2 2 6" xfId="26717"/>
    <cellStyle name="Output 2 4 3 2 2 6 2" xfId="26718"/>
    <cellStyle name="Output 2 4 3 2 2 6 3" xfId="26719"/>
    <cellStyle name="Output 2 4 3 2 2 7" xfId="26720"/>
    <cellStyle name="Output 2 4 3 2 2 8" xfId="26721"/>
    <cellStyle name="Output 2 4 3 2 2 9" xfId="26722"/>
    <cellStyle name="Output 2 4 3 2 3" xfId="26723"/>
    <cellStyle name="Output 2 4 3 2 3 2" xfId="26724"/>
    <cellStyle name="Output 2 4 3 2 3 2 2" xfId="26725"/>
    <cellStyle name="Output 2 4 3 2 3 2 3" xfId="26726"/>
    <cellStyle name="Output 2 4 3 2 3 3" xfId="26727"/>
    <cellStyle name="Output 2 4 3 2 3 3 2" xfId="26728"/>
    <cellStyle name="Output 2 4 3 2 3 3 3" xfId="26729"/>
    <cellStyle name="Output 2 4 3 2 3 4" xfId="26730"/>
    <cellStyle name="Output 2 4 3 2 3 4 2" xfId="26731"/>
    <cellStyle name="Output 2 4 3 2 3 4 3" xfId="26732"/>
    <cellStyle name="Output 2 4 3 2 3 5" xfId="26733"/>
    <cellStyle name="Output 2 4 3 2 3 5 2" xfId="26734"/>
    <cellStyle name="Output 2 4 3 2 3 5 3" xfId="26735"/>
    <cellStyle name="Output 2 4 3 2 3 6" xfId="26736"/>
    <cellStyle name="Output 2 4 3 2 3 6 2" xfId="26737"/>
    <cellStyle name="Output 2 4 3 2 3 6 3" xfId="26738"/>
    <cellStyle name="Output 2 4 3 2 3 7" xfId="26739"/>
    <cellStyle name="Output 2 4 3 2 3 8" xfId="26740"/>
    <cellStyle name="Output 2 4 3 2 3 9" xfId="26741"/>
    <cellStyle name="Output 2 4 3 2 4" xfId="26742"/>
    <cellStyle name="Output 2 4 3 2 4 2" xfId="26743"/>
    <cellStyle name="Output 2 4 3 2 4 2 2" xfId="26744"/>
    <cellStyle name="Output 2 4 3 2 4 2 3" xfId="26745"/>
    <cellStyle name="Output 2 4 3 2 4 3" xfId="26746"/>
    <cellStyle name="Output 2 4 3 2 4 3 2" xfId="26747"/>
    <cellStyle name="Output 2 4 3 2 4 3 3" xfId="26748"/>
    <cellStyle name="Output 2 4 3 2 4 4" xfId="26749"/>
    <cellStyle name="Output 2 4 3 2 4 4 2" xfId="26750"/>
    <cellStyle name="Output 2 4 3 2 4 4 3" xfId="26751"/>
    <cellStyle name="Output 2 4 3 2 4 5" xfId="26752"/>
    <cellStyle name="Output 2 4 3 2 4 5 2" xfId="26753"/>
    <cellStyle name="Output 2 4 3 2 4 5 3" xfId="26754"/>
    <cellStyle name="Output 2 4 3 2 4 6" xfId="26755"/>
    <cellStyle name="Output 2 4 3 2 4 6 2" xfId="26756"/>
    <cellStyle name="Output 2 4 3 2 4 6 3" xfId="26757"/>
    <cellStyle name="Output 2 4 3 2 4 7" xfId="26758"/>
    <cellStyle name="Output 2 4 3 2 4 8" xfId="26759"/>
    <cellStyle name="Output 2 4 3 2 4 9" xfId="26760"/>
    <cellStyle name="Output 2 4 3 2 5" xfId="26761"/>
    <cellStyle name="Output 2 4 3 2 5 2" xfId="26762"/>
    <cellStyle name="Output 2 4 3 2 5 2 2" xfId="26763"/>
    <cellStyle name="Output 2 4 3 2 5 2 3" xfId="26764"/>
    <cellStyle name="Output 2 4 3 2 5 3" xfId="26765"/>
    <cellStyle name="Output 2 4 3 2 5 3 2" xfId="26766"/>
    <cellStyle name="Output 2 4 3 2 5 3 3" xfId="26767"/>
    <cellStyle name="Output 2 4 3 2 5 4" xfId="26768"/>
    <cellStyle name="Output 2 4 3 2 5 4 2" xfId="26769"/>
    <cellStyle name="Output 2 4 3 2 5 4 3" xfId="26770"/>
    <cellStyle name="Output 2 4 3 2 5 5" xfId="26771"/>
    <cellStyle name="Output 2 4 3 2 5 5 2" xfId="26772"/>
    <cellStyle name="Output 2 4 3 2 5 5 3" xfId="26773"/>
    <cellStyle name="Output 2 4 3 2 5 6" xfId="26774"/>
    <cellStyle name="Output 2 4 3 2 5 6 2" xfId="26775"/>
    <cellStyle name="Output 2 4 3 2 5 6 3" xfId="26776"/>
    <cellStyle name="Output 2 4 3 2 5 7" xfId="26777"/>
    <cellStyle name="Output 2 4 3 2 5 8" xfId="26778"/>
    <cellStyle name="Output 2 4 3 2 5 9" xfId="26779"/>
    <cellStyle name="Output 2 4 3 2 6" xfId="26780"/>
    <cellStyle name="Output 2 4 3 2 6 2" xfId="26781"/>
    <cellStyle name="Output 2 4 3 2 6 2 2" xfId="26782"/>
    <cellStyle name="Output 2 4 3 2 6 2 3" xfId="26783"/>
    <cellStyle name="Output 2 4 3 2 6 3" xfId="26784"/>
    <cellStyle name="Output 2 4 3 2 6 3 2" xfId="26785"/>
    <cellStyle name="Output 2 4 3 2 6 3 3" xfId="26786"/>
    <cellStyle name="Output 2 4 3 2 6 4" xfId="26787"/>
    <cellStyle name="Output 2 4 3 2 6 4 2" xfId="26788"/>
    <cellStyle name="Output 2 4 3 2 6 4 3" xfId="26789"/>
    <cellStyle name="Output 2 4 3 2 6 5" xfId="26790"/>
    <cellStyle name="Output 2 4 3 2 6 5 2" xfId="26791"/>
    <cellStyle name="Output 2 4 3 2 6 5 3" xfId="26792"/>
    <cellStyle name="Output 2 4 3 2 6 6" xfId="26793"/>
    <cellStyle name="Output 2 4 3 2 6 6 2" xfId="26794"/>
    <cellStyle name="Output 2 4 3 2 6 6 3" xfId="26795"/>
    <cellStyle name="Output 2 4 3 2 6 7" xfId="26796"/>
    <cellStyle name="Output 2 4 3 2 6 8" xfId="26797"/>
    <cellStyle name="Output 2 4 3 2 6 9" xfId="26798"/>
    <cellStyle name="Output 2 4 3 2 7" xfId="26799"/>
    <cellStyle name="Output 2 4 3 2 7 2" xfId="26800"/>
    <cellStyle name="Output 2 4 3 2 7 2 2" xfId="26801"/>
    <cellStyle name="Output 2 4 3 2 7 2 3" xfId="26802"/>
    <cellStyle name="Output 2 4 3 2 7 3" xfId="26803"/>
    <cellStyle name="Output 2 4 3 2 7 3 2" xfId="26804"/>
    <cellStyle name="Output 2 4 3 2 7 3 3" xfId="26805"/>
    <cellStyle name="Output 2 4 3 2 7 4" xfId="26806"/>
    <cellStyle name="Output 2 4 3 2 7 4 2" xfId="26807"/>
    <cellStyle name="Output 2 4 3 2 7 4 3" xfId="26808"/>
    <cellStyle name="Output 2 4 3 2 7 5" xfId="26809"/>
    <cellStyle name="Output 2 4 3 2 7 5 2" xfId="26810"/>
    <cellStyle name="Output 2 4 3 2 7 5 3" xfId="26811"/>
    <cellStyle name="Output 2 4 3 2 7 6" xfId="26812"/>
    <cellStyle name="Output 2 4 3 2 7 6 2" xfId="26813"/>
    <cellStyle name="Output 2 4 3 2 7 6 3" xfId="26814"/>
    <cellStyle name="Output 2 4 3 2 7 7" xfId="26815"/>
    <cellStyle name="Output 2 4 3 2 7 8" xfId="26816"/>
    <cellStyle name="Output 2 4 3 2 7 9" xfId="26817"/>
    <cellStyle name="Output 2 4 3 2 8" xfId="26818"/>
    <cellStyle name="Output 2 4 3 2 8 2" xfId="26819"/>
    <cellStyle name="Output 2 4 3 2 8 2 2" xfId="26820"/>
    <cellStyle name="Output 2 4 3 2 8 2 3" xfId="26821"/>
    <cellStyle name="Output 2 4 3 2 8 3" xfId="26822"/>
    <cellStyle name="Output 2 4 3 2 8 3 2" xfId="26823"/>
    <cellStyle name="Output 2 4 3 2 8 3 3" xfId="26824"/>
    <cellStyle name="Output 2 4 3 2 8 4" xfId="26825"/>
    <cellStyle name="Output 2 4 3 2 8 4 2" xfId="26826"/>
    <cellStyle name="Output 2 4 3 2 8 4 3" xfId="26827"/>
    <cellStyle name="Output 2 4 3 2 8 5" xfId="26828"/>
    <cellStyle name="Output 2 4 3 2 8 5 2" xfId="26829"/>
    <cellStyle name="Output 2 4 3 2 8 5 3" xfId="26830"/>
    <cellStyle name="Output 2 4 3 2 8 6" xfId="26831"/>
    <cellStyle name="Output 2 4 3 2 8 6 2" xfId="26832"/>
    <cellStyle name="Output 2 4 3 2 8 6 3" xfId="26833"/>
    <cellStyle name="Output 2 4 3 2 8 7" xfId="26834"/>
    <cellStyle name="Output 2 4 3 2 8 8" xfId="26835"/>
    <cellStyle name="Output 2 4 3 2 8 9" xfId="26836"/>
    <cellStyle name="Output 2 4 3 2 9" xfId="26837"/>
    <cellStyle name="Output 2 4 3 2 9 2" xfId="26838"/>
    <cellStyle name="Output 2 4 3 2 9 2 2" xfId="26839"/>
    <cellStyle name="Output 2 4 3 2 9 2 3" xfId="26840"/>
    <cellStyle name="Output 2 4 3 2 9 3" xfId="26841"/>
    <cellStyle name="Output 2 4 3 2 9 3 2" xfId="26842"/>
    <cellStyle name="Output 2 4 3 2 9 3 3" xfId="26843"/>
    <cellStyle name="Output 2 4 3 2 9 4" xfId="26844"/>
    <cellStyle name="Output 2 4 3 2 9 4 2" xfId="26845"/>
    <cellStyle name="Output 2 4 3 2 9 4 3" xfId="26846"/>
    <cellStyle name="Output 2 4 3 2 9 5" xfId="26847"/>
    <cellStyle name="Output 2 4 3 2 9 5 2" xfId="26848"/>
    <cellStyle name="Output 2 4 3 2 9 5 3" xfId="26849"/>
    <cellStyle name="Output 2 4 3 2 9 6" xfId="26850"/>
    <cellStyle name="Output 2 4 3 2 9 6 2" xfId="26851"/>
    <cellStyle name="Output 2 4 3 2 9 6 3" xfId="26852"/>
    <cellStyle name="Output 2 4 3 2 9 7" xfId="26853"/>
    <cellStyle name="Output 2 4 3 2 9 8" xfId="26854"/>
    <cellStyle name="Output 2 4 3 20" xfId="26855"/>
    <cellStyle name="Output 2 4 3 21" xfId="26856"/>
    <cellStyle name="Output 2 4 3 3" xfId="26857"/>
    <cellStyle name="Output 2 4 3 3 10" xfId="26858"/>
    <cellStyle name="Output 2 4 3 3 10 2" xfId="26859"/>
    <cellStyle name="Output 2 4 3 3 10 2 2" xfId="26860"/>
    <cellStyle name="Output 2 4 3 3 10 2 3" xfId="26861"/>
    <cellStyle name="Output 2 4 3 3 10 3" xfId="26862"/>
    <cellStyle name="Output 2 4 3 3 10 3 2" xfId="26863"/>
    <cellStyle name="Output 2 4 3 3 10 3 3" xfId="26864"/>
    <cellStyle name="Output 2 4 3 3 10 4" xfId="26865"/>
    <cellStyle name="Output 2 4 3 3 10 4 2" xfId="26866"/>
    <cellStyle name="Output 2 4 3 3 10 4 3" xfId="26867"/>
    <cellStyle name="Output 2 4 3 3 10 5" xfId="26868"/>
    <cellStyle name="Output 2 4 3 3 10 5 2" xfId="26869"/>
    <cellStyle name="Output 2 4 3 3 10 5 3" xfId="26870"/>
    <cellStyle name="Output 2 4 3 3 10 6" xfId="26871"/>
    <cellStyle name="Output 2 4 3 3 10 6 2" xfId="26872"/>
    <cellStyle name="Output 2 4 3 3 10 6 3" xfId="26873"/>
    <cellStyle name="Output 2 4 3 3 10 7" xfId="26874"/>
    <cellStyle name="Output 2 4 3 3 10 8" xfId="26875"/>
    <cellStyle name="Output 2 4 3 3 11" xfId="26876"/>
    <cellStyle name="Output 2 4 3 3 11 2" xfId="26877"/>
    <cellStyle name="Output 2 4 3 3 11 2 2" xfId="26878"/>
    <cellStyle name="Output 2 4 3 3 11 2 3" xfId="26879"/>
    <cellStyle name="Output 2 4 3 3 11 3" xfId="26880"/>
    <cellStyle name="Output 2 4 3 3 11 3 2" xfId="26881"/>
    <cellStyle name="Output 2 4 3 3 11 3 3" xfId="26882"/>
    <cellStyle name="Output 2 4 3 3 11 4" xfId="26883"/>
    <cellStyle name="Output 2 4 3 3 11 4 2" xfId="26884"/>
    <cellStyle name="Output 2 4 3 3 11 4 3" xfId="26885"/>
    <cellStyle name="Output 2 4 3 3 11 5" xfId="26886"/>
    <cellStyle name="Output 2 4 3 3 11 5 2" xfId="26887"/>
    <cellStyle name="Output 2 4 3 3 11 5 3" xfId="26888"/>
    <cellStyle name="Output 2 4 3 3 11 6" xfId="26889"/>
    <cellStyle name="Output 2 4 3 3 11 6 2" xfId="26890"/>
    <cellStyle name="Output 2 4 3 3 11 6 3" xfId="26891"/>
    <cellStyle name="Output 2 4 3 3 11 7" xfId="26892"/>
    <cellStyle name="Output 2 4 3 3 11 8" xfId="26893"/>
    <cellStyle name="Output 2 4 3 3 12" xfId="26894"/>
    <cellStyle name="Output 2 4 3 3 12 2" xfId="26895"/>
    <cellStyle name="Output 2 4 3 3 12 2 2" xfId="26896"/>
    <cellStyle name="Output 2 4 3 3 12 2 3" xfId="26897"/>
    <cellStyle name="Output 2 4 3 3 12 3" xfId="26898"/>
    <cellStyle name="Output 2 4 3 3 12 3 2" xfId="26899"/>
    <cellStyle name="Output 2 4 3 3 12 3 3" xfId="26900"/>
    <cellStyle name="Output 2 4 3 3 12 4" xfId="26901"/>
    <cellStyle name="Output 2 4 3 3 12 4 2" xfId="26902"/>
    <cellStyle name="Output 2 4 3 3 12 4 3" xfId="26903"/>
    <cellStyle name="Output 2 4 3 3 12 5" xfId="26904"/>
    <cellStyle name="Output 2 4 3 3 12 5 2" xfId="26905"/>
    <cellStyle name="Output 2 4 3 3 12 5 3" xfId="26906"/>
    <cellStyle name="Output 2 4 3 3 12 6" xfId="26907"/>
    <cellStyle name="Output 2 4 3 3 12 6 2" xfId="26908"/>
    <cellStyle name="Output 2 4 3 3 12 6 3" xfId="26909"/>
    <cellStyle name="Output 2 4 3 3 12 7" xfId="26910"/>
    <cellStyle name="Output 2 4 3 3 12 8" xfId="26911"/>
    <cellStyle name="Output 2 4 3 3 13" xfId="26912"/>
    <cellStyle name="Output 2 4 3 3 13 2" xfId="26913"/>
    <cellStyle name="Output 2 4 3 3 13 2 2" xfId="26914"/>
    <cellStyle name="Output 2 4 3 3 13 2 3" xfId="26915"/>
    <cellStyle name="Output 2 4 3 3 13 3" xfId="26916"/>
    <cellStyle name="Output 2 4 3 3 13 3 2" xfId="26917"/>
    <cellStyle name="Output 2 4 3 3 13 3 3" xfId="26918"/>
    <cellStyle name="Output 2 4 3 3 13 4" xfId="26919"/>
    <cellStyle name="Output 2 4 3 3 13 4 2" xfId="26920"/>
    <cellStyle name="Output 2 4 3 3 13 4 3" xfId="26921"/>
    <cellStyle name="Output 2 4 3 3 13 5" xfId="26922"/>
    <cellStyle name="Output 2 4 3 3 13 5 2" xfId="26923"/>
    <cellStyle name="Output 2 4 3 3 13 5 3" xfId="26924"/>
    <cellStyle name="Output 2 4 3 3 13 6" xfId="26925"/>
    <cellStyle name="Output 2 4 3 3 13 6 2" xfId="26926"/>
    <cellStyle name="Output 2 4 3 3 13 6 3" xfId="26927"/>
    <cellStyle name="Output 2 4 3 3 13 7" xfId="26928"/>
    <cellStyle name="Output 2 4 3 3 13 8" xfId="26929"/>
    <cellStyle name="Output 2 4 3 3 14" xfId="26930"/>
    <cellStyle name="Output 2 4 3 3 14 2" xfId="26931"/>
    <cellStyle name="Output 2 4 3 3 14 2 2" xfId="26932"/>
    <cellStyle name="Output 2 4 3 3 14 2 3" xfId="26933"/>
    <cellStyle name="Output 2 4 3 3 14 3" xfId="26934"/>
    <cellStyle name="Output 2 4 3 3 14 3 2" xfId="26935"/>
    <cellStyle name="Output 2 4 3 3 14 3 3" xfId="26936"/>
    <cellStyle name="Output 2 4 3 3 14 4" xfId="26937"/>
    <cellStyle name="Output 2 4 3 3 14 4 2" xfId="26938"/>
    <cellStyle name="Output 2 4 3 3 14 4 3" xfId="26939"/>
    <cellStyle name="Output 2 4 3 3 14 5" xfId="26940"/>
    <cellStyle name="Output 2 4 3 3 14 5 2" xfId="26941"/>
    <cellStyle name="Output 2 4 3 3 14 5 3" xfId="26942"/>
    <cellStyle name="Output 2 4 3 3 14 6" xfId="26943"/>
    <cellStyle name="Output 2 4 3 3 14 6 2" xfId="26944"/>
    <cellStyle name="Output 2 4 3 3 14 6 3" xfId="26945"/>
    <cellStyle name="Output 2 4 3 3 14 7" xfId="26946"/>
    <cellStyle name="Output 2 4 3 3 14 8" xfId="26947"/>
    <cellStyle name="Output 2 4 3 3 15" xfId="26948"/>
    <cellStyle name="Output 2 4 3 3 15 2" xfId="26949"/>
    <cellStyle name="Output 2 4 3 3 15 3" xfId="26950"/>
    <cellStyle name="Output 2 4 3 3 16" xfId="26951"/>
    <cellStyle name="Output 2 4 3 3 16 2" xfId="26952"/>
    <cellStyle name="Output 2 4 3 3 16 3" xfId="26953"/>
    <cellStyle name="Output 2 4 3 3 17" xfId="26954"/>
    <cellStyle name="Output 2 4 3 3 18" xfId="26955"/>
    <cellStyle name="Output 2 4 3 3 2" xfId="26956"/>
    <cellStyle name="Output 2 4 3 3 2 2" xfId="26957"/>
    <cellStyle name="Output 2 4 3 3 2 2 2" xfId="26958"/>
    <cellStyle name="Output 2 4 3 3 2 2 3" xfId="26959"/>
    <cellStyle name="Output 2 4 3 3 2 3" xfId="26960"/>
    <cellStyle name="Output 2 4 3 3 2 3 2" xfId="26961"/>
    <cellStyle name="Output 2 4 3 3 2 3 3" xfId="26962"/>
    <cellStyle name="Output 2 4 3 3 2 4" xfId="26963"/>
    <cellStyle name="Output 2 4 3 3 2 4 2" xfId="26964"/>
    <cellStyle name="Output 2 4 3 3 2 4 3" xfId="26965"/>
    <cellStyle name="Output 2 4 3 3 2 5" xfId="26966"/>
    <cellStyle name="Output 2 4 3 3 2 5 2" xfId="26967"/>
    <cellStyle name="Output 2 4 3 3 2 5 3" xfId="26968"/>
    <cellStyle name="Output 2 4 3 3 2 6" xfId="26969"/>
    <cellStyle name="Output 2 4 3 3 2 6 2" xfId="26970"/>
    <cellStyle name="Output 2 4 3 3 2 6 3" xfId="26971"/>
    <cellStyle name="Output 2 4 3 3 2 7" xfId="26972"/>
    <cellStyle name="Output 2 4 3 3 2 8" xfId="26973"/>
    <cellStyle name="Output 2 4 3 3 2 9" xfId="26974"/>
    <cellStyle name="Output 2 4 3 3 3" xfId="26975"/>
    <cellStyle name="Output 2 4 3 3 3 2" xfId="26976"/>
    <cellStyle name="Output 2 4 3 3 3 2 2" xfId="26977"/>
    <cellStyle name="Output 2 4 3 3 3 2 3" xfId="26978"/>
    <cellStyle name="Output 2 4 3 3 3 3" xfId="26979"/>
    <cellStyle name="Output 2 4 3 3 3 3 2" xfId="26980"/>
    <cellStyle name="Output 2 4 3 3 3 3 3" xfId="26981"/>
    <cellStyle name="Output 2 4 3 3 3 4" xfId="26982"/>
    <cellStyle name="Output 2 4 3 3 3 4 2" xfId="26983"/>
    <cellStyle name="Output 2 4 3 3 3 4 3" xfId="26984"/>
    <cellStyle name="Output 2 4 3 3 3 5" xfId="26985"/>
    <cellStyle name="Output 2 4 3 3 3 5 2" xfId="26986"/>
    <cellStyle name="Output 2 4 3 3 3 5 3" xfId="26987"/>
    <cellStyle name="Output 2 4 3 3 3 6" xfId="26988"/>
    <cellStyle name="Output 2 4 3 3 3 6 2" xfId="26989"/>
    <cellStyle name="Output 2 4 3 3 3 6 3" xfId="26990"/>
    <cellStyle name="Output 2 4 3 3 3 7" xfId="26991"/>
    <cellStyle name="Output 2 4 3 3 3 8" xfId="26992"/>
    <cellStyle name="Output 2 4 3 3 3 9" xfId="26993"/>
    <cellStyle name="Output 2 4 3 3 4" xfId="26994"/>
    <cellStyle name="Output 2 4 3 3 4 2" xfId="26995"/>
    <cellStyle name="Output 2 4 3 3 4 2 2" xfId="26996"/>
    <cellStyle name="Output 2 4 3 3 4 2 3" xfId="26997"/>
    <cellStyle name="Output 2 4 3 3 4 3" xfId="26998"/>
    <cellStyle name="Output 2 4 3 3 4 3 2" xfId="26999"/>
    <cellStyle name="Output 2 4 3 3 4 3 3" xfId="27000"/>
    <cellStyle name="Output 2 4 3 3 4 4" xfId="27001"/>
    <cellStyle name="Output 2 4 3 3 4 4 2" xfId="27002"/>
    <cellStyle name="Output 2 4 3 3 4 4 3" xfId="27003"/>
    <cellStyle name="Output 2 4 3 3 4 5" xfId="27004"/>
    <cellStyle name="Output 2 4 3 3 4 5 2" xfId="27005"/>
    <cellStyle name="Output 2 4 3 3 4 5 3" xfId="27006"/>
    <cellStyle name="Output 2 4 3 3 4 6" xfId="27007"/>
    <cellStyle name="Output 2 4 3 3 4 6 2" xfId="27008"/>
    <cellStyle name="Output 2 4 3 3 4 6 3" xfId="27009"/>
    <cellStyle name="Output 2 4 3 3 4 7" xfId="27010"/>
    <cellStyle name="Output 2 4 3 3 4 8" xfId="27011"/>
    <cellStyle name="Output 2 4 3 3 4 9" xfId="27012"/>
    <cellStyle name="Output 2 4 3 3 5" xfId="27013"/>
    <cellStyle name="Output 2 4 3 3 5 2" xfId="27014"/>
    <cellStyle name="Output 2 4 3 3 5 2 2" xfId="27015"/>
    <cellStyle name="Output 2 4 3 3 5 2 3" xfId="27016"/>
    <cellStyle name="Output 2 4 3 3 5 3" xfId="27017"/>
    <cellStyle name="Output 2 4 3 3 5 3 2" xfId="27018"/>
    <cellStyle name="Output 2 4 3 3 5 3 3" xfId="27019"/>
    <cellStyle name="Output 2 4 3 3 5 4" xfId="27020"/>
    <cellStyle name="Output 2 4 3 3 5 4 2" xfId="27021"/>
    <cellStyle name="Output 2 4 3 3 5 4 3" xfId="27022"/>
    <cellStyle name="Output 2 4 3 3 5 5" xfId="27023"/>
    <cellStyle name="Output 2 4 3 3 5 5 2" xfId="27024"/>
    <cellStyle name="Output 2 4 3 3 5 5 3" xfId="27025"/>
    <cellStyle name="Output 2 4 3 3 5 6" xfId="27026"/>
    <cellStyle name="Output 2 4 3 3 5 6 2" xfId="27027"/>
    <cellStyle name="Output 2 4 3 3 5 6 3" xfId="27028"/>
    <cellStyle name="Output 2 4 3 3 5 7" xfId="27029"/>
    <cellStyle name="Output 2 4 3 3 5 8" xfId="27030"/>
    <cellStyle name="Output 2 4 3 3 5 9" xfId="27031"/>
    <cellStyle name="Output 2 4 3 3 6" xfId="27032"/>
    <cellStyle name="Output 2 4 3 3 6 2" xfId="27033"/>
    <cellStyle name="Output 2 4 3 3 6 2 2" xfId="27034"/>
    <cellStyle name="Output 2 4 3 3 6 2 3" xfId="27035"/>
    <cellStyle name="Output 2 4 3 3 6 3" xfId="27036"/>
    <cellStyle name="Output 2 4 3 3 6 3 2" xfId="27037"/>
    <cellStyle name="Output 2 4 3 3 6 3 3" xfId="27038"/>
    <cellStyle name="Output 2 4 3 3 6 4" xfId="27039"/>
    <cellStyle name="Output 2 4 3 3 6 4 2" xfId="27040"/>
    <cellStyle name="Output 2 4 3 3 6 4 3" xfId="27041"/>
    <cellStyle name="Output 2 4 3 3 6 5" xfId="27042"/>
    <cellStyle name="Output 2 4 3 3 6 5 2" xfId="27043"/>
    <cellStyle name="Output 2 4 3 3 6 5 3" xfId="27044"/>
    <cellStyle name="Output 2 4 3 3 6 6" xfId="27045"/>
    <cellStyle name="Output 2 4 3 3 6 6 2" xfId="27046"/>
    <cellStyle name="Output 2 4 3 3 6 6 3" xfId="27047"/>
    <cellStyle name="Output 2 4 3 3 6 7" xfId="27048"/>
    <cellStyle name="Output 2 4 3 3 6 8" xfId="27049"/>
    <cellStyle name="Output 2 4 3 3 6 9" xfId="27050"/>
    <cellStyle name="Output 2 4 3 3 7" xfId="27051"/>
    <cellStyle name="Output 2 4 3 3 7 2" xfId="27052"/>
    <cellStyle name="Output 2 4 3 3 7 2 2" xfId="27053"/>
    <cellStyle name="Output 2 4 3 3 7 2 3" xfId="27054"/>
    <cellStyle name="Output 2 4 3 3 7 3" xfId="27055"/>
    <cellStyle name="Output 2 4 3 3 7 3 2" xfId="27056"/>
    <cellStyle name="Output 2 4 3 3 7 3 3" xfId="27057"/>
    <cellStyle name="Output 2 4 3 3 7 4" xfId="27058"/>
    <cellStyle name="Output 2 4 3 3 7 4 2" xfId="27059"/>
    <cellStyle name="Output 2 4 3 3 7 4 3" xfId="27060"/>
    <cellStyle name="Output 2 4 3 3 7 5" xfId="27061"/>
    <cellStyle name="Output 2 4 3 3 7 5 2" xfId="27062"/>
    <cellStyle name="Output 2 4 3 3 7 5 3" xfId="27063"/>
    <cellStyle name="Output 2 4 3 3 7 6" xfId="27064"/>
    <cellStyle name="Output 2 4 3 3 7 6 2" xfId="27065"/>
    <cellStyle name="Output 2 4 3 3 7 6 3" xfId="27066"/>
    <cellStyle name="Output 2 4 3 3 7 7" xfId="27067"/>
    <cellStyle name="Output 2 4 3 3 7 8" xfId="27068"/>
    <cellStyle name="Output 2 4 3 3 7 9" xfId="27069"/>
    <cellStyle name="Output 2 4 3 3 8" xfId="27070"/>
    <cellStyle name="Output 2 4 3 3 8 2" xfId="27071"/>
    <cellStyle name="Output 2 4 3 3 8 2 2" xfId="27072"/>
    <cellStyle name="Output 2 4 3 3 8 2 3" xfId="27073"/>
    <cellStyle name="Output 2 4 3 3 8 3" xfId="27074"/>
    <cellStyle name="Output 2 4 3 3 8 3 2" xfId="27075"/>
    <cellStyle name="Output 2 4 3 3 8 3 3" xfId="27076"/>
    <cellStyle name="Output 2 4 3 3 8 4" xfId="27077"/>
    <cellStyle name="Output 2 4 3 3 8 4 2" xfId="27078"/>
    <cellStyle name="Output 2 4 3 3 8 4 3" xfId="27079"/>
    <cellStyle name="Output 2 4 3 3 8 5" xfId="27080"/>
    <cellStyle name="Output 2 4 3 3 8 5 2" xfId="27081"/>
    <cellStyle name="Output 2 4 3 3 8 5 3" xfId="27082"/>
    <cellStyle name="Output 2 4 3 3 8 6" xfId="27083"/>
    <cellStyle name="Output 2 4 3 3 8 6 2" xfId="27084"/>
    <cellStyle name="Output 2 4 3 3 8 6 3" xfId="27085"/>
    <cellStyle name="Output 2 4 3 3 8 7" xfId="27086"/>
    <cellStyle name="Output 2 4 3 3 8 8" xfId="27087"/>
    <cellStyle name="Output 2 4 3 3 8 9" xfId="27088"/>
    <cellStyle name="Output 2 4 3 3 9" xfId="27089"/>
    <cellStyle name="Output 2 4 3 3 9 2" xfId="27090"/>
    <cellStyle name="Output 2 4 3 3 9 2 2" xfId="27091"/>
    <cellStyle name="Output 2 4 3 3 9 2 3" xfId="27092"/>
    <cellStyle name="Output 2 4 3 3 9 3" xfId="27093"/>
    <cellStyle name="Output 2 4 3 3 9 3 2" xfId="27094"/>
    <cellStyle name="Output 2 4 3 3 9 3 3" xfId="27095"/>
    <cellStyle name="Output 2 4 3 3 9 4" xfId="27096"/>
    <cellStyle name="Output 2 4 3 3 9 4 2" xfId="27097"/>
    <cellStyle name="Output 2 4 3 3 9 4 3" xfId="27098"/>
    <cellStyle name="Output 2 4 3 3 9 5" xfId="27099"/>
    <cellStyle name="Output 2 4 3 3 9 5 2" xfId="27100"/>
    <cellStyle name="Output 2 4 3 3 9 5 3" xfId="27101"/>
    <cellStyle name="Output 2 4 3 3 9 6" xfId="27102"/>
    <cellStyle name="Output 2 4 3 3 9 6 2" xfId="27103"/>
    <cellStyle name="Output 2 4 3 3 9 6 3" xfId="27104"/>
    <cellStyle name="Output 2 4 3 3 9 7" xfId="27105"/>
    <cellStyle name="Output 2 4 3 3 9 8" xfId="27106"/>
    <cellStyle name="Output 2 4 3 4" xfId="27107"/>
    <cellStyle name="Output 2 4 3 4 10" xfId="27108"/>
    <cellStyle name="Output 2 4 3 4 11" xfId="27109"/>
    <cellStyle name="Output 2 4 3 4 2" xfId="27110"/>
    <cellStyle name="Output 2 4 3 4 2 2" xfId="27111"/>
    <cellStyle name="Output 2 4 3 4 2 3" xfId="27112"/>
    <cellStyle name="Output 2 4 3 4 2 4" xfId="27113"/>
    <cellStyle name="Output 2 4 3 4 3" xfId="27114"/>
    <cellStyle name="Output 2 4 3 4 3 2" xfId="27115"/>
    <cellStyle name="Output 2 4 3 4 3 3" xfId="27116"/>
    <cellStyle name="Output 2 4 3 4 3 4" xfId="27117"/>
    <cellStyle name="Output 2 4 3 4 4" xfId="27118"/>
    <cellStyle name="Output 2 4 3 4 4 2" xfId="27119"/>
    <cellStyle name="Output 2 4 3 4 4 3" xfId="27120"/>
    <cellStyle name="Output 2 4 3 4 4 4" xfId="27121"/>
    <cellStyle name="Output 2 4 3 4 5" xfId="27122"/>
    <cellStyle name="Output 2 4 3 4 5 2" xfId="27123"/>
    <cellStyle name="Output 2 4 3 4 5 3" xfId="27124"/>
    <cellStyle name="Output 2 4 3 4 5 4" xfId="27125"/>
    <cellStyle name="Output 2 4 3 4 6" xfId="27126"/>
    <cellStyle name="Output 2 4 3 4 6 2" xfId="27127"/>
    <cellStyle name="Output 2 4 3 4 6 3" xfId="27128"/>
    <cellStyle name="Output 2 4 3 4 6 4" xfId="27129"/>
    <cellStyle name="Output 2 4 3 4 7" xfId="27130"/>
    <cellStyle name="Output 2 4 3 4 8" xfId="27131"/>
    <cellStyle name="Output 2 4 3 4 9" xfId="27132"/>
    <cellStyle name="Output 2 4 3 5" xfId="27133"/>
    <cellStyle name="Output 2 4 3 5 10" xfId="27134"/>
    <cellStyle name="Output 2 4 3 5 11" xfId="27135"/>
    <cellStyle name="Output 2 4 3 5 2" xfId="27136"/>
    <cellStyle name="Output 2 4 3 5 2 2" xfId="27137"/>
    <cellStyle name="Output 2 4 3 5 2 3" xfId="27138"/>
    <cellStyle name="Output 2 4 3 5 2 4" xfId="27139"/>
    <cellStyle name="Output 2 4 3 5 3" xfId="27140"/>
    <cellStyle name="Output 2 4 3 5 3 2" xfId="27141"/>
    <cellStyle name="Output 2 4 3 5 3 3" xfId="27142"/>
    <cellStyle name="Output 2 4 3 5 3 4" xfId="27143"/>
    <cellStyle name="Output 2 4 3 5 4" xfId="27144"/>
    <cellStyle name="Output 2 4 3 5 4 2" xfId="27145"/>
    <cellStyle name="Output 2 4 3 5 4 3" xfId="27146"/>
    <cellStyle name="Output 2 4 3 5 4 4" xfId="27147"/>
    <cellStyle name="Output 2 4 3 5 5" xfId="27148"/>
    <cellStyle name="Output 2 4 3 5 5 2" xfId="27149"/>
    <cellStyle name="Output 2 4 3 5 5 3" xfId="27150"/>
    <cellStyle name="Output 2 4 3 5 5 4" xfId="27151"/>
    <cellStyle name="Output 2 4 3 5 6" xfId="27152"/>
    <cellStyle name="Output 2 4 3 5 6 2" xfId="27153"/>
    <cellStyle name="Output 2 4 3 5 6 3" xfId="27154"/>
    <cellStyle name="Output 2 4 3 5 6 4" xfId="27155"/>
    <cellStyle name="Output 2 4 3 5 7" xfId="27156"/>
    <cellStyle name="Output 2 4 3 5 8" xfId="27157"/>
    <cellStyle name="Output 2 4 3 5 9" xfId="27158"/>
    <cellStyle name="Output 2 4 3 6" xfId="27159"/>
    <cellStyle name="Output 2 4 3 6 2" xfId="27160"/>
    <cellStyle name="Output 2 4 3 6 2 2" xfId="27161"/>
    <cellStyle name="Output 2 4 3 6 2 3" xfId="27162"/>
    <cellStyle name="Output 2 4 3 6 3" xfId="27163"/>
    <cellStyle name="Output 2 4 3 6 3 2" xfId="27164"/>
    <cellStyle name="Output 2 4 3 6 3 3" xfId="27165"/>
    <cellStyle name="Output 2 4 3 6 4" xfId="27166"/>
    <cellStyle name="Output 2 4 3 6 4 2" xfId="27167"/>
    <cellStyle name="Output 2 4 3 6 4 3" xfId="27168"/>
    <cellStyle name="Output 2 4 3 6 5" xfId="27169"/>
    <cellStyle name="Output 2 4 3 6 5 2" xfId="27170"/>
    <cellStyle name="Output 2 4 3 6 5 3" xfId="27171"/>
    <cellStyle name="Output 2 4 3 6 6" xfId="27172"/>
    <cellStyle name="Output 2 4 3 6 6 2" xfId="27173"/>
    <cellStyle name="Output 2 4 3 6 6 3" xfId="27174"/>
    <cellStyle name="Output 2 4 3 6 7" xfId="27175"/>
    <cellStyle name="Output 2 4 3 6 8" xfId="27176"/>
    <cellStyle name="Output 2 4 3 6 9" xfId="27177"/>
    <cellStyle name="Output 2 4 3 7" xfId="27178"/>
    <cellStyle name="Output 2 4 3 7 2" xfId="27179"/>
    <cellStyle name="Output 2 4 3 7 2 2" xfId="27180"/>
    <cellStyle name="Output 2 4 3 7 2 3" xfId="27181"/>
    <cellStyle name="Output 2 4 3 7 3" xfId="27182"/>
    <cellStyle name="Output 2 4 3 7 3 2" xfId="27183"/>
    <cellStyle name="Output 2 4 3 7 3 3" xfId="27184"/>
    <cellStyle name="Output 2 4 3 7 4" xfId="27185"/>
    <cellStyle name="Output 2 4 3 7 4 2" xfId="27186"/>
    <cellStyle name="Output 2 4 3 7 4 3" xfId="27187"/>
    <cellStyle name="Output 2 4 3 7 5" xfId="27188"/>
    <cellStyle name="Output 2 4 3 7 5 2" xfId="27189"/>
    <cellStyle name="Output 2 4 3 7 5 3" xfId="27190"/>
    <cellStyle name="Output 2 4 3 7 6" xfId="27191"/>
    <cellStyle name="Output 2 4 3 7 6 2" xfId="27192"/>
    <cellStyle name="Output 2 4 3 7 6 3" xfId="27193"/>
    <cellStyle name="Output 2 4 3 7 7" xfId="27194"/>
    <cellStyle name="Output 2 4 3 7 8" xfId="27195"/>
    <cellStyle name="Output 2 4 3 7 9" xfId="27196"/>
    <cellStyle name="Output 2 4 3 8" xfId="27197"/>
    <cellStyle name="Output 2 4 3 8 2" xfId="27198"/>
    <cellStyle name="Output 2 4 3 8 2 2" xfId="27199"/>
    <cellStyle name="Output 2 4 3 8 2 3" xfId="27200"/>
    <cellStyle name="Output 2 4 3 8 3" xfId="27201"/>
    <cellStyle name="Output 2 4 3 8 3 2" xfId="27202"/>
    <cellStyle name="Output 2 4 3 8 3 3" xfId="27203"/>
    <cellStyle name="Output 2 4 3 8 4" xfId="27204"/>
    <cellStyle name="Output 2 4 3 8 4 2" xfId="27205"/>
    <cellStyle name="Output 2 4 3 8 4 3" xfId="27206"/>
    <cellStyle name="Output 2 4 3 8 5" xfId="27207"/>
    <cellStyle name="Output 2 4 3 8 5 2" xfId="27208"/>
    <cellStyle name="Output 2 4 3 8 5 3" xfId="27209"/>
    <cellStyle name="Output 2 4 3 8 6" xfId="27210"/>
    <cellStyle name="Output 2 4 3 8 6 2" xfId="27211"/>
    <cellStyle name="Output 2 4 3 8 6 3" xfId="27212"/>
    <cellStyle name="Output 2 4 3 8 7" xfId="27213"/>
    <cellStyle name="Output 2 4 3 8 8" xfId="27214"/>
    <cellStyle name="Output 2 4 3 8 9" xfId="27215"/>
    <cellStyle name="Output 2 4 3 9" xfId="27216"/>
    <cellStyle name="Output 2 4 3 9 2" xfId="27217"/>
    <cellStyle name="Output 2 4 3 9 2 2" xfId="27218"/>
    <cellStyle name="Output 2 4 3 9 2 3" xfId="27219"/>
    <cellStyle name="Output 2 4 3 9 3" xfId="27220"/>
    <cellStyle name="Output 2 4 3 9 3 2" xfId="27221"/>
    <cellStyle name="Output 2 4 3 9 3 3" xfId="27222"/>
    <cellStyle name="Output 2 4 3 9 4" xfId="27223"/>
    <cellStyle name="Output 2 4 3 9 4 2" xfId="27224"/>
    <cellStyle name="Output 2 4 3 9 4 3" xfId="27225"/>
    <cellStyle name="Output 2 4 3 9 5" xfId="27226"/>
    <cellStyle name="Output 2 4 3 9 5 2" xfId="27227"/>
    <cellStyle name="Output 2 4 3 9 5 3" xfId="27228"/>
    <cellStyle name="Output 2 4 3 9 6" xfId="27229"/>
    <cellStyle name="Output 2 4 3 9 6 2" xfId="27230"/>
    <cellStyle name="Output 2 4 3 9 6 3" xfId="27231"/>
    <cellStyle name="Output 2 4 3 9 7" xfId="27232"/>
    <cellStyle name="Output 2 4 3 9 8" xfId="27233"/>
    <cellStyle name="Output 2 4 3 9 9" xfId="27234"/>
    <cellStyle name="Output 2 4 4" xfId="27235"/>
    <cellStyle name="Output 2 4 4 10" xfId="27236"/>
    <cellStyle name="Output 2 4 4 10 2" xfId="27237"/>
    <cellStyle name="Output 2 4 4 10 2 2" xfId="27238"/>
    <cellStyle name="Output 2 4 4 10 2 3" xfId="27239"/>
    <cellStyle name="Output 2 4 4 10 3" xfId="27240"/>
    <cellStyle name="Output 2 4 4 10 3 2" xfId="27241"/>
    <cellStyle name="Output 2 4 4 10 3 3" xfId="27242"/>
    <cellStyle name="Output 2 4 4 10 4" xfId="27243"/>
    <cellStyle name="Output 2 4 4 10 4 2" xfId="27244"/>
    <cellStyle name="Output 2 4 4 10 4 3" xfId="27245"/>
    <cellStyle name="Output 2 4 4 10 5" xfId="27246"/>
    <cellStyle name="Output 2 4 4 10 5 2" xfId="27247"/>
    <cellStyle name="Output 2 4 4 10 5 3" xfId="27248"/>
    <cellStyle name="Output 2 4 4 10 6" xfId="27249"/>
    <cellStyle name="Output 2 4 4 10 6 2" xfId="27250"/>
    <cellStyle name="Output 2 4 4 10 6 3" xfId="27251"/>
    <cellStyle name="Output 2 4 4 10 7" xfId="27252"/>
    <cellStyle name="Output 2 4 4 10 8" xfId="27253"/>
    <cellStyle name="Output 2 4 4 11" xfId="27254"/>
    <cellStyle name="Output 2 4 4 11 2" xfId="27255"/>
    <cellStyle name="Output 2 4 4 11 2 2" xfId="27256"/>
    <cellStyle name="Output 2 4 4 11 2 3" xfId="27257"/>
    <cellStyle name="Output 2 4 4 11 3" xfId="27258"/>
    <cellStyle name="Output 2 4 4 11 3 2" xfId="27259"/>
    <cellStyle name="Output 2 4 4 11 3 3" xfId="27260"/>
    <cellStyle name="Output 2 4 4 11 4" xfId="27261"/>
    <cellStyle name="Output 2 4 4 11 4 2" xfId="27262"/>
    <cellStyle name="Output 2 4 4 11 4 3" xfId="27263"/>
    <cellStyle name="Output 2 4 4 11 5" xfId="27264"/>
    <cellStyle name="Output 2 4 4 11 5 2" xfId="27265"/>
    <cellStyle name="Output 2 4 4 11 5 3" xfId="27266"/>
    <cellStyle name="Output 2 4 4 11 6" xfId="27267"/>
    <cellStyle name="Output 2 4 4 11 6 2" xfId="27268"/>
    <cellStyle name="Output 2 4 4 11 6 3" xfId="27269"/>
    <cellStyle name="Output 2 4 4 11 7" xfId="27270"/>
    <cellStyle name="Output 2 4 4 11 8" xfId="27271"/>
    <cellStyle name="Output 2 4 4 12" xfId="27272"/>
    <cellStyle name="Output 2 4 4 12 2" xfId="27273"/>
    <cellStyle name="Output 2 4 4 12 2 2" xfId="27274"/>
    <cellStyle name="Output 2 4 4 12 2 3" xfId="27275"/>
    <cellStyle name="Output 2 4 4 12 3" xfId="27276"/>
    <cellStyle name="Output 2 4 4 12 3 2" xfId="27277"/>
    <cellStyle name="Output 2 4 4 12 3 3" xfId="27278"/>
    <cellStyle name="Output 2 4 4 12 4" xfId="27279"/>
    <cellStyle name="Output 2 4 4 12 4 2" xfId="27280"/>
    <cellStyle name="Output 2 4 4 12 4 3" xfId="27281"/>
    <cellStyle name="Output 2 4 4 12 5" xfId="27282"/>
    <cellStyle name="Output 2 4 4 12 5 2" xfId="27283"/>
    <cellStyle name="Output 2 4 4 12 5 3" xfId="27284"/>
    <cellStyle name="Output 2 4 4 12 6" xfId="27285"/>
    <cellStyle name="Output 2 4 4 12 6 2" xfId="27286"/>
    <cellStyle name="Output 2 4 4 12 6 3" xfId="27287"/>
    <cellStyle name="Output 2 4 4 12 7" xfId="27288"/>
    <cellStyle name="Output 2 4 4 12 8" xfId="27289"/>
    <cellStyle name="Output 2 4 4 13" xfId="27290"/>
    <cellStyle name="Output 2 4 4 13 2" xfId="27291"/>
    <cellStyle name="Output 2 4 4 13 2 2" xfId="27292"/>
    <cellStyle name="Output 2 4 4 13 2 3" xfId="27293"/>
    <cellStyle name="Output 2 4 4 13 3" xfId="27294"/>
    <cellStyle name="Output 2 4 4 13 3 2" xfId="27295"/>
    <cellStyle name="Output 2 4 4 13 3 3" xfId="27296"/>
    <cellStyle name="Output 2 4 4 13 4" xfId="27297"/>
    <cellStyle name="Output 2 4 4 13 4 2" xfId="27298"/>
    <cellStyle name="Output 2 4 4 13 4 3" xfId="27299"/>
    <cellStyle name="Output 2 4 4 13 5" xfId="27300"/>
    <cellStyle name="Output 2 4 4 13 5 2" xfId="27301"/>
    <cellStyle name="Output 2 4 4 13 5 3" xfId="27302"/>
    <cellStyle name="Output 2 4 4 13 6" xfId="27303"/>
    <cellStyle name="Output 2 4 4 13 6 2" xfId="27304"/>
    <cellStyle name="Output 2 4 4 13 6 3" xfId="27305"/>
    <cellStyle name="Output 2 4 4 13 7" xfId="27306"/>
    <cellStyle name="Output 2 4 4 13 8" xfId="27307"/>
    <cellStyle name="Output 2 4 4 14" xfId="27308"/>
    <cellStyle name="Output 2 4 4 14 2" xfId="27309"/>
    <cellStyle name="Output 2 4 4 14 2 2" xfId="27310"/>
    <cellStyle name="Output 2 4 4 14 2 3" xfId="27311"/>
    <cellStyle name="Output 2 4 4 14 3" xfId="27312"/>
    <cellStyle name="Output 2 4 4 14 3 2" xfId="27313"/>
    <cellStyle name="Output 2 4 4 14 3 3" xfId="27314"/>
    <cellStyle name="Output 2 4 4 14 4" xfId="27315"/>
    <cellStyle name="Output 2 4 4 14 4 2" xfId="27316"/>
    <cellStyle name="Output 2 4 4 14 4 3" xfId="27317"/>
    <cellStyle name="Output 2 4 4 14 5" xfId="27318"/>
    <cellStyle name="Output 2 4 4 14 5 2" xfId="27319"/>
    <cellStyle name="Output 2 4 4 14 5 3" xfId="27320"/>
    <cellStyle name="Output 2 4 4 14 6" xfId="27321"/>
    <cellStyle name="Output 2 4 4 14 6 2" xfId="27322"/>
    <cellStyle name="Output 2 4 4 14 6 3" xfId="27323"/>
    <cellStyle name="Output 2 4 4 14 7" xfId="27324"/>
    <cellStyle name="Output 2 4 4 14 8" xfId="27325"/>
    <cellStyle name="Output 2 4 4 15" xfId="27326"/>
    <cellStyle name="Output 2 4 4 15 2" xfId="27327"/>
    <cellStyle name="Output 2 4 4 15 3" xfId="27328"/>
    <cellStyle name="Output 2 4 4 16" xfId="27329"/>
    <cellStyle name="Output 2 4 4 16 2" xfId="27330"/>
    <cellStyle name="Output 2 4 4 16 3" xfId="27331"/>
    <cellStyle name="Output 2 4 4 17" xfId="27332"/>
    <cellStyle name="Output 2 4 4 18" xfId="27333"/>
    <cellStyle name="Output 2 4 4 2" xfId="27334"/>
    <cellStyle name="Output 2 4 4 2 2" xfId="27335"/>
    <cellStyle name="Output 2 4 4 2 2 2" xfId="27336"/>
    <cellStyle name="Output 2 4 4 2 2 3" xfId="27337"/>
    <cellStyle name="Output 2 4 4 2 3" xfId="27338"/>
    <cellStyle name="Output 2 4 4 2 3 2" xfId="27339"/>
    <cellStyle name="Output 2 4 4 2 3 3" xfId="27340"/>
    <cellStyle name="Output 2 4 4 2 4" xfId="27341"/>
    <cellStyle name="Output 2 4 4 2 4 2" xfId="27342"/>
    <cellStyle name="Output 2 4 4 2 4 3" xfId="27343"/>
    <cellStyle name="Output 2 4 4 2 5" xfId="27344"/>
    <cellStyle name="Output 2 4 4 2 5 2" xfId="27345"/>
    <cellStyle name="Output 2 4 4 2 5 3" xfId="27346"/>
    <cellStyle name="Output 2 4 4 2 6" xfId="27347"/>
    <cellStyle name="Output 2 4 4 2 6 2" xfId="27348"/>
    <cellStyle name="Output 2 4 4 2 6 3" xfId="27349"/>
    <cellStyle name="Output 2 4 4 2 7" xfId="27350"/>
    <cellStyle name="Output 2 4 4 2 8" xfId="27351"/>
    <cellStyle name="Output 2 4 4 2 9" xfId="27352"/>
    <cellStyle name="Output 2 4 4 3" xfId="27353"/>
    <cellStyle name="Output 2 4 4 3 2" xfId="27354"/>
    <cellStyle name="Output 2 4 4 3 2 2" xfId="27355"/>
    <cellStyle name="Output 2 4 4 3 2 3" xfId="27356"/>
    <cellStyle name="Output 2 4 4 3 3" xfId="27357"/>
    <cellStyle name="Output 2 4 4 3 3 2" xfId="27358"/>
    <cellStyle name="Output 2 4 4 3 3 3" xfId="27359"/>
    <cellStyle name="Output 2 4 4 3 4" xfId="27360"/>
    <cellStyle name="Output 2 4 4 3 4 2" xfId="27361"/>
    <cellStyle name="Output 2 4 4 3 4 3" xfId="27362"/>
    <cellStyle name="Output 2 4 4 3 5" xfId="27363"/>
    <cellStyle name="Output 2 4 4 3 5 2" xfId="27364"/>
    <cellStyle name="Output 2 4 4 3 5 3" xfId="27365"/>
    <cellStyle name="Output 2 4 4 3 6" xfId="27366"/>
    <cellStyle name="Output 2 4 4 3 6 2" xfId="27367"/>
    <cellStyle name="Output 2 4 4 3 6 3" xfId="27368"/>
    <cellStyle name="Output 2 4 4 3 7" xfId="27369"/>
    <cellStyle name="Output 2 4 4 3 8" xfId="27370"/>
    <cellStyle name="Output 2 4 4 3 9" xfId="27371"/>
    <cellStyle name="Output 2 4 4 4" xfId="27372"/>
    <cellStyle name="Output 2 4 4 4 2" xfId="27373"/>
    <cellStyle name="Output 2 4 4 4 2 2" xfId="27374"/>
    <cellStyle name="Output 2 4 4 4 2 3" xfId="27375"/>
    <cellStyle name="Output 2 4 4 4 3" xfId="27376"/>
    <cellStyle name="Output 2 4 4 4 3 2" xfId="27377"/>
    <cellStyle name="Output 2 4 4 4 3 3" xfId="27378"/>
    <cellStyle name="Output 2 4 4 4 4" xfId="27379"/>
    <cellStyle name="Output 2 4 4 4 4 2" xfId="27380"/>
    <cellStyle name="Output 2 4 4 4 4 3" xfId="27381"/>
    <cellStyle name="Output 2 4 4 4 5" xfId="27382"/>
    <cellStyle name="Output 2 4 4 4 5 2" xfId="27383"/>
    <cellStyle name="Output 2 4 4 4 5 3" xfId="27384"/>
    <cellStyle name="Output 2 4 4 4 6" xfId="27385"/>
    <cellStyle name="Output 2 4 4 4 6 2" xfId="27386"/>
    <cellStyle name="Output 2 4 4 4 6 3" xfId="27387"/>
    <cellStyle name="Output 2 4 4 4 7" xfId="27388"/>
    <cellStyle name="Output 2 4 4 4 8" xfId="27389"/>
    <cellStyle name="Output 2 4 4 4 9" xfId="27390"/>
    <cellStyle name="Output 2 4 4 5" xfId="27391"/>
    <cellStyle name="Output 2 4 4 5 2" xfId="27392"/>
    <cellStyle name="Output 2 4 4 5 2 2" xfId="27393"/>
    <cellStyle name="Output 2 4 4 5 2 3" xfId="27394"/>
    <cellStyle name="Output 2 4 4 5 3" xfId="27395"/>
    <cellStyle name="Output 2 4 4 5 3 2" xfId="27396"/>
    <cellStyle name="Output 2 4 4 5 3 3" xfId="27397"/>
    <cellStyle name="Output 2 4 4 5 4" xfId="27398"/>
    <cellStyle name="Output 2 4 4 5 4 2" xfId="27399"/>
    <cellStyle name="Output 2 4 4 5 4 3" xfId="27400"/>
    <cellStyle name="Output 2 4 4 5 5" xfId="27401"/>
    <cellStyle name="Output 2 4 4 5 5 2" xfId="27402"/>
    <cellStyle name="Output 2 4 4 5 5 3" xfId="27403"/>
    <cellStyle name="Output 2 4 4 5 6" xfId="27404"/>
    <cellStyle name="Output 2 4 4 5 6 2" xfId="27405"/>
    <cellStyle name="Output 2 4 4 5 6 3" xfId="27406"/>
    <cellStyle name="Output 2 4 4 5 7" xfId="27407"/>
    <cellStyle name="Output 2 4 4 5 8" xfId="27408"/>
    <cellStyle name="Output 2 4 4 5 9" xfId="27409"/>
    <cellStyle name="Output 2 4 4 6" xfId="27410"/>
    <cellStyle name="Output 2 4 4 6 2" xfId="27411"/>
    <cellStyle name="Output 2 4 4 6 2 2" xfId="27412"/>
    <cellStyle name="Output 2 4 4 6 2 3" xfId="27413"/>
    <cellStyle name="Output 2 4 4 6 3" xfId="27414"/>
    <cellStyle name="Output 2 4 4 6 3 2" xfId="27415"/>
    <cellStyle name="Output 2 4 4 6 3 3" xfId="27416"/>
    <cellStyle name="Output 2 4 4 6 4" xfId="27417"/>
    <cellStyle name="Output 2 4 4 6 4 2" xfId="27418"/>
    <cellStyle name="Output 2 4 4 6 4 3" xfId="27419"/>
    <cellStyle name="Output 2 4 4 6 5" xfId="27420"/>
    <cellStyle name="Output 2 4 4 6 5 2" xfId="27421"/>
    <cellStyle name="Output 2 4 4 6 5 3" xfId="27422"/>
    <cellStyle name="Output 2 4 4 6 6" xfId="27423"/>
    <cellStyle name="Output 2 4 4 6 6 2" xfId="27424"/>
    <cellStyle name="Output 2 4 4 6 6 3" xfId="27425"/>
    <cellStyle name="Output 2 4 4 6 7" xfId="27426"/>
    <cellStyle name="Output 2 4 4 6 8" xfId="27427"/>
    <cellStyle name="Output 2 4 4 6 9" xfId="27428"/>
    <cellStyle name="Output 2 4 4 7" xfId="27429"/>
    <cellStyle name="Output 2 4 4 7 2" xfId="27430"/>
    <cellStyle name="Output 2 4 4 7 2 2" xfId="27431"/>
    <cellStyle name="Output 2 4 4 7 2 3" xfId="27432"/>
    <cellStyle name="Output 2 4 4 7 3" xfId="27433"/>
    <cellStyle name="Output 2 4 4 7 3 2" xfId="27434"/>
    <cellStyle name="Output 2 4 4 7 3 3" xfId="27435"/>
    <cellStyle name="Output 2 4 4 7 4" xfId="27436"/>
    <cellStyle name="Output 2 4 4 7 4 2" xfId="27437"/>
    <cellStyle name="Output 2 4 4 7 4 3" xfId="27438"/>
    <cellStyle name="Output 2 4 4 7 5" xfId="27439"/>
    <cellStyle name="Output 2 4 4 7 5 2" xfId="27440"/>
    <cellStyle name="Output 2 4 4 7 5 3" xfId="27441"/>
    <cellStyle name="Output 2 4 4 7 6" xfId="27442"/>
    <cellStyle name="Output 2 4 4 7 6 2" xfId="27443"/>
    <cellStyle name="Output 2 4 4 7 6 3" xfId="27444"/>
    <cellStyle name="Output 2 4 4 7 7" xfId="27445"/>
    <cellStyle name="Output 2 4 4 7 8" xfId="27446"/>
    <cellStyle name="Output 2 4 4 7 9" xfId="27447"/>
    <cellStyle name="Output 2 4 4 8" xfId="27448"/>
    <cellStyle name="Output 2 4 4 8 2" xfId="27449"/>
    <cellStyle name="Output 2 4 4 8 2 2" xfId="27450"/>
    <cellStyle name="Output 2 4 4 8 2 3" xfId="27451"/>
    <cellStyle name="Output 2 4 4 8 3" xfId="27452"/>
    <cellStyle name="Output 2 4 4 8 3 2" xfId="27453"/>
    <cellStyle name="Output 2 4 4 8 3 3" xfId="27454"/>
    <cellStyle name="Output 2 4 4 8 4" xfId="27455"/>
    <cellStyle name="Output 2 4 4 8 4 2" xfId="27456"/>
    <cellStyle name="Output 2 4 4 8 4 3" xfId="27457"/>
    <cellStyle name="Output 2 4 4 8 5" xfId="27458"/>
    <cellStyle name="Output 2 4 4 8 5 2" xfId="27459"/>
    <cellStyle name="Output 2 4 4 8 5 3" xfId="27460"/>
    <cellStyle name="Output 2 4 4 8 6" xfId="27461"/>
    <cellStyle name="Output 2 4 4 8 6 2" xfId="27462"/>
    <cellStyle name="Output 2 4 4 8 6 3" xfId="27463"/>
    <cellStyle name="Output 2 4 4 8 7" xfId="27464"/>
    <cellStyle name="Output 2 4 4 8 8" xfId="27465"/>
    <cellStyle name="Output 2 4 4 8 9" xfId="27466"/>
    <cellStyle name="Output 2 4 4 9" xfId="27467"/>
    <cellStyle name="Output 2 4 4 9 2" xfId="27468"/>
    <cellStyle name="Output 2 4 4 9 2 2" xfId="27469"/>
    <cellStyle name="Output 2 4 4 9 2 3" xfId="27470"/>
    <cellStyle name="Output 2 4 4 9 3" xfId="27471"/>
    <cellStyle name="Output 2 4 4 9 3 2" xfId="27472"/>
    <cellStyle name="Output 2 4 4 9 3 3" xfId="27473"/>
    <cellStyle name="Output 2 4 4 9 4" xfId="27474"/>
    <cellStyle name="Output 2 4 4 9 4 2" xfId="27475"/>
    <cellStyle name="Output 2 4 4 9 4 3" xfId="27476"/>
    <cellStyle name="Output 2 4 4 9 5" xfId="27477"/>
    <cellStyle name="Output 2 4 4 9 5 2" xfId="27478"/>
    <cellStyle name="Output 2 4 4 9 5 3" xfId="27479"/>
    <cellStyle name="Output 2 4 4 9 6" xfId="27480"/>
    <cellStyle name="Output 2 4 4 9 6 2" xfId="27481"/>
    <cellStyle name="Output 2 4 4 9 6 3" xfId="27482"/>
    <cellStyle name="Output 2 4 4 9 7" xfId="27483"/>
    <cellStyle name="Output 2 4 4 9 8" xfId="27484"/>
    <cellStyle name="Output 2 4 5" xfId="27485"/>
    <cellStyle name="Output 2 4 5 10" xfId="27486"/>
    <cellStyle name="Output 2 4 5 10 2" xfId="27487"/>
    <cellStyle name="Output 2 4 5 10 2 2" xfId="27488"/>
    <cellStyle name="Output 2 4 5 10 2 3" xfId="27489"/>
    <cellStyle name="Output 2 4 5 10 3" xfId="27490"/>
    <cellStyle name="Output 2 4 5 10 3 2" xfId="27491"/>
    <cellStyle name="Output 2 4 5 10 3 3" xfId="27492"/>
    <cellStyle name="Output 2 4 5 10 4" xfId="27493"/>
    <cellStyle name="Output 2 4 5 10 4 2" xfId="27494"/>
    <cellStyle name="Output 2 4 5 10 4 3" xfId="27495"/>
    <cellStyle name="Output 2 4 5 10 5" xfId="27496"/>
    <cellStyle name="Output 2 4 5 10 5 2" xfId="27497"/>
    <cellStyle name="Output 2 4 5 10 5 3" xfId="27498"/>
    <cellStyle name="Output 2 4 5 10 6" xfId="27499"/>
    <cellStyle name="Output 2 4 5 10 6 2" xfId="27500"/>
    <cellStyle name="Output 2 4 5 10 6 3" xfId="27501"/>
    <cellStyle name="Output 2 4 5 10 7" xfId="27502"/>
    <cellStyle name="Output 2 4 5 10 8" xfId="27503"/>
    <cellStyle name="Output 2 4 5 11" xfId="27504"/>
    <cellStyle name="Output 2 4 5 11 2" xfId="27505"/>
    <cellStyle name="Output 2 4 5 11 2 2" xfId="27506"/>
    <cellStyle name="Output 2 4 5 11 2 3" xfId="27507"/>
    <cellStyle name="Output 2 4 5 11 3" xfId="27508"/>
    <cellStyle name="Output 2 4 5 11 3 2" xfId="27509"/>
    <cellStyle name="Output 2 4 5 11 3 3" xfId="27510"/>
    <cellStyle name="Output 2 4 5 11 4" xfId="27511"/>
    <cellStyle name="Output 2 4 5 11 4 2" xfId="27512"/>
    <cellStyle name="Output 2 4 5 11 4 3" xfId="27513"/>
    <cellStyle name="Output 2 4 5 11 5" xfId="27514"/>
    <cellStyle name="Output 2 4 5 11 5 2" xfId="27515"/>
    <cellStyle name="Output 2 4 5 11 5 3" xfId="27516"/>
    <cellStyle name="Output 2 4 5 11 6" xfId="27517"/>
    <cellStyle name="Output 2 4 5 11 6 2" xfId="27518"/>
    <cellStyle name="Output 2 4 5 11 6 3" xfId="27519"/>
    <cellStyle name="Output 2 4 5 11 7" xfId="27520"/>
    <cellStyle name="Output 2 4 5 11 8" xfId="27521"/>
    <cellStyle name="Output 2 4 5 12" xfId="27522"/>
    <cellStyle name="Output 2 4 5 12 2" xfId="27523"/>
    <cellStyle name="Output 2 4 5 12 2 2" xfId="27524"/>
    <cellStyle name="Output 2 4 5 12 2 3" xfId="27525"/>
    <cellStyle name="Output 2 4 5 12 3" xfId="27526"/>
    <cellStyle name="Output 2 4 5 12 3 2" xfId="27527"/>
    <cellStyle name="Output 2 4 5 12 3 3" xfId="27528"/>
    <cellStyle name="Output 2 4 5 12 4" xfId="27529"/>
    <cellStyle name="Output 2 4 5 12 4 2" xfId="27530"/>
    <cellStyle name="Output 2 4 5 12 4 3" xfId="27531"/>
    <cellStyle name="Output 2 4 5 12 5" xfId="27532"/>
    <cellStyle name="Output 2 4 5 12 5 2" xfId="27533"/>
    <cellStyle name="Output 2 4 5 12 5 3" xfId="27534"/>
    <cellStyle name="Output 2 4 5 12 6" xfId="27535"/>
    <cellStyle name="Output 2 4 5 12 6 2" xfId="27536"/>
    <cellStyle name="Output 2 4 5 12 6 3" xfId="27537"/>
    <cellStyle name="Output 2 4 5 12 7" xfId="27538"/>
    <cellStyle name="Output 2 4 5 12 8" xfId="27539"/>
    <cellStyle name="Output 2 4 5 13" xfId="27540"/>
    <cellStyle name="Output 2 4 5 13 2" xfId="27541"/>
    <cellStyle name="Output 2 4 5 13 2 2" xfId="27542"/>
    <cellStyle name="Output 2 4 5 13 2 3" xfId="27543"/>
    <cellStyle name="Output 2 4 5 13 3" xfId="27544"/>
    <cellStyle name="Output 2 4 5 13 3 2" xfId="27545"/>
    <cellStyle name="Output 2 4 5 13 3 3" xfId="27546"/>
    <cellStyle name="Output 2 4 5 13 4" xfId="27547"/>
    <cellStyle name="Output 2 4 5 13 4 2" xfId="27548"/>
    <cellStyle name="Output 2 4 5 13 4 3" xfId="27549"/>
    <cellStyle name="Output 2 4 5 13 5" xfId="27550"/>
    <cellStyle name="Output 2 4 5 13 5 2" xfId="27551"/>
    <cellStyle name="Output 2 4 5 13 5 3" xfId="27552"/>
    <cellStyle name="Output 2 4 5 13 6" xfId="27553"/>
    <cellStyle name="Output 2 4 5 13 6 2" xfId="27554"/>
    <cellStyle name="Output 2 4 5 13 6 3" xfId="27555"/>
    <cellStyle name="Output 2 4 5 13 7" xfId="27556"/>
    <cellStyle name="Output 2 4 5 13 8" xfId="27557"/>
    <cellStyle name="Output 2 4 5 14" xfId="27558"/>
    <cellStyle name="Output 2 4 5 14 2" xfId="27559"/>
    <cellStyle name="Output 2 4 5 14 2 2" xfId="27560"/>
    <cellStyle name="Output 2 4 5 14 2 3" xfId="27561"/>
    <cellStyle name="Output 2 4 5 14 3" xfId="27562"/>
    <cellStyle name="Output 2 4 5 14 3 2" xfId="27563"/>
    <cellStyle name="Output 2 4 5 14 3 3" xfId="27564"/>
    <cellStyle name="Output 2 4 5 14 4" xfId="27565"/>
    <cellStyle name="Output 2 4 5 14 4 2" xfId="27566"/>
    <cellStyle name="Output 2 4 5 14 4 3" xfId="27567"/>
    <cellStyle name="Output 2 4 5 14 5" xfId="27568"/>
    <cellStyle name="Output 2 4 5 14 5 2" xfId="27569"/>
    <cellStyle name="Output 2 4 5 14 5 3" xfId="27570"/>
    <cellStyle name="Output 2 4 5 14 6" xfId="27571"/>
    <cellStyle name="Output 2 4 5 14 6 2" xfId="27572"/>
    <cellStyle name="Output 2 4 5 14 6 3" xfId="27573"/>
    <cellStyle name="Output 2 4 5 14 7" xfId="27574"/>
    <cellStyle name="Output 2 4 5 14 8" xfId="27575"/>
    <cellStyle name="Output 2 4 5 15" xfId="27576"/>
    <cellStyle name="Output 2 4 5 15 2" xfId="27577"/>
    <cellStyle name="Output 2 4 5 15 3" xfId="27578"/>
    <cellStyle name="Output 2 4 5 16" xfId="27579"/>
    <cellStyle name="Output 2 4 5 16 2" xfId="27580"/>
    <cellStyle name="Output 2 4 5 16 3" xfId="27581"/>
    <cellStyle name="Output 2 4 5 17" xfId="27582"/>
    <cellStyle name="Output 2 4 5 18" xfId="27583"/>
    <cellStyle name="Output 2 4 5 2" xfId="27584"/>
    <cellStyle name="Output 2 4 5 2 2" xfId="27585"/>
    <cellStyle name="Output 2 4 5 2 2 2" xfId="27586"/>
    <cellStyle name="Output 2 4 5 2 2 3" xfId="27587"/>
    <cellStyle name="Output 2 4 5 2 3" xfId="27588"/>
    <cellStyle name="Output 2 4 5 2 3 2" xfId="27589"/>
    <cellStyle name="Output 2 4 5 2 3 3" xfId="27590"/>
    <cellStyle name="Output 2 4 5 2 4" xfId="27591"/>
    <cellStyle name="Output 2 4 5 2 4 2" xfId="27592"/>
    <cellStyle name="Output 2 4 5 2 4 3" xfId="27593"/>
    <cellStyle name="Output 2 4 5 2 5" xfId="27594"/>
    <cellStyle name="Output 2 4 5 2 5 2" xfId="27595"/>
    <cellStyle name="Output 2 4 5 2 5 3" xfId="27596"/>
    <cellStyle name="Output 2 4 5 2 6" xfId="27597"/>
    <cellStyle name="Output 2 4 5 2 6 2" xfId="27598"/>
    <cellStyle name="Output 2 4 5 2 6 3" xfId="27599"/>
    <cellStyle name="Output 2 4 5 2 7" xfId="27600"/>
    <cellStyle name="Output 2 4 5 2 8" xfId="27601"/>
    <cellStyle name="Output 2 4 5 2 9" xfId="27602"/>
    <cellStyle name="Output 2 4 5 3" xfId="27603"/>
    <cellStyle name="Output 2 4 5 3 2" xfId="27604"/>
    <cellStyle name="Output 2 4 5 3 2 2" xfId="27605"/>
    <cellStyle name="Output 2 4 5 3 2 3" xfId="27606"/>
    <cellStyle name="Output 2 4 5 3 3" xfId="27607"/>
    <cellStyle name="Output 2 4 5 3 3 2" xfId="27608"/>
    <cellStyle name="Output 2 4 5 3 3 3" xfId="27609"/>
    <cellStyle name="Output 2 4 5 3 4" xfId="27610"/>
    <cellStyle name="Output 2 4 5 3 4 2" xfId="27611"/>
    <cellStyle name="Output 2 4 5 3 4 3" xfId="27612"/>
    <cellStyle name="Output 2 4 5 3 5" xfId="27613"/>
    <cellStyle name="Output 2 4 5 3 5 2" xfId="27614"/>
    <cellStyle name="Output 2 4 5 3 5 3" xfId="27615"/>
    <cellStyle name="Output 2 4 5 3 6" xfId="27616"/>
    <cellStyle name="Output 2 4 5 3 6 2" xfId="27617"/>
    <cellStyle name="Output 2 4 5 3 6 3" xfId="27618"/>
    <cellStyle name="Output 2 4 5 3 7" xfId="27619"/>
    <cellStyle name="Output 2 4 5 3 8" xfId="27620"/>
    <cellStyle name="Output 2 4 5 3 9" xfId="27621"/>
    <cellStyle name="Output 2 4 5 4" xfId="27622"/>
    <cellStyle name="Output 2 4 5 4 2" xfId="27623"/>
    <cellStyle name="Output 2 4 5 4 2 2" xfId="27624"/>
    <cellStyle name="Output 2 4 5 4 2 3" xfId="27625"/>
    <cellStyle name="Output 2 4 5 4 3" xfId="27626"/>
    <cellStyle name="Output 2 4 5 4 3 2" xfId="27627"/>
    <cellStyle name="Output 2 4 5 4 3 3" xfId="27628"/>
    <cellStyle name="Output 2 4 5 4 4" xfId="27629"/>
    <cellStyle name="Output 2 4 5 4 4 2" xfId="27630"/>
    <cellStyle name="Output 2 4 5 4 4 3" xfId="27631"/>
    <cellStyle name="Output 2 4 5 4 5" xfId="27632"/>
    <cellStyle name="Output 2 4 5 4 5 2" xfId="27633"/>
    <cellStyle name="Output 2 4 5 4 5 3" xfId="27634"/>
    <cellStyle name="Output 2 4 5 4 6" xfId="27635"/>
    <cellStyle name="Output 2 4 5 4 6 2" xfId="27636"/>
    <cellStyle name="Output 2 4 5 4 6 3" xfId="27637"/>
    <cellStyle name="Output 2 4 5 4 7" xfId="27638"/>
    <cellStyle name="Output 2 4 5 4 8" xfId="27639"/>
    <cellStyle name="Output 2 4 5 4 9" xfId="27640"/>
    <cellStyle name="Output 2 4 5 5" xfId="27641"/>
    <cellStyle name="Output 2 4 5 5 2" xfId="27642"/>
    <cellStyle name="Output 2 4 5 5 2 2" xfId="27643"/>
    <cellStyle name="Output 2 4 5 5 2 3" xfId="27644"/>
    <cellStyle name="Output 2 4 5 5 3" xfId="27645"/>
    <cellStyle name="Output 2 4 5 5 3 2" xfId="27646"/>
    <cellStyle name="Output 2 4 5 5 3 3" xfId="27647"/>
    <cellStyle name="Output 2 4 5 5 4" xfId="27648"/>
    <cellStyle name="Output 2 4 5 5 4 2" xfId="27649"/>
    <cellStyle name="Output 2 4 5 5 4 3" xfId="27650"/>
    <cellStyle name="Output 2 4 5 5 5" xfId="27651"/>
    <cellStyle name="Output 2 4 5 5 5 2" xfId="27652"/>
    <cellStyle name="Output 2 4 5 5 5 3" xfId="27653"/>
    <cellStyle name="Output 2 4 5 5 6" xfId="27654"/>
    <cellStyle name="Output 2 4 5 5 6 2" xfId="27655"/>
    <cellStyle name="Output 2 4 5 5 6 3" xfId="27656"/>
    <cellStyle name="Output 2 4 5 5 7" xfId="27657"/>
    <cellStyle name="Output 2 4 5 5 8" xfId="27658"/>
    <cellStyle name="Output 2 4 5 5 9" xfId="27659"/>
    <cellStyle name="Output 2 4 5 6" xfId="27660"/>
    <cellStyle name="Output 2 4 5 6 2" xfId="27661"/>
    <cellStyle name="Output 2 4 5 6 2 2" xfId="27662"/>
    <cellStyle name="Output 2 4 5 6 2 3" xfId="27663"/>
    <cellStyle name="Output 2 4 5 6 3" xfId="27664"/>
    <cellStyle name="Output 2 4 5 6 3 2" xfId="27665"/>
    <cellStyle name="Output 2 4 5 6 3 3" xfId="27666"/>
    <cellStyle name="Output 2 4 5 6 4" xfId="27667"/>
    <cellStyle name="Output 2 4 5 6 4 2" xfId="27668"/>
    <cellStyle name="Output 2 4 5 6 4 3" xfId="27669"/>
    <cellStyle name="Output 2 4 5 6 5" xfId="27670"/>
    <cellStyle name="Output 2 4 5 6 5 2" xfId="27671"/>
    <cellStyle name="Output 2 4 5 6 5 3" xfId="27672"/>
    <cellStyle name="Output 2 4 5 6 6" xfId="27673"/>
    <cellStyle name="Output 2 4 5 6 6 2" xfId="27674"/>
    <cellStyle name="Output 2 4 5 6 6 3" xfId="27675"/>
    <cellStyle name="Output 2 4 5 6 7" xfId="27676"/>
    <cellStyle name="Output 2 4 5 6 8" xfId="27677"/>
    <cellStyle name="Output 2 4 5 6 9" xfId="27678"/>
    <cellStyle name="Output 2 4 5 7" xfId="27679"/>
    <cellStyle name="Output 2 4 5 7 2" xfId="27680"/>
    <cellStyle name="Output 2 4 5 7 2 2" xfId="27681"/>
    <cellStyle name="Output 2 4 5 7 2 3" xfId="27682"/>
    <cellStyle name="Output 2 4 5 7 3" xfId="27683"/>
    <cellStyle name="Output 2 4 5 7 3 2" xfId="27684"/>
    <cellStyle name="Output 2 4 5 7 3 3" xfId="27685"/>
    <cellStyle name="Output 2 4 5 7 4" xfId="27686"/>
    <cellStyle name="Output 2 4 5 7 4 2" xfId="27687"/>
    <cellStyle name="Output 2 4 5 7 4 3" xfId="27688"/>
    <cellStyle name="Output 2 4 5 7 5" xfId="27689"/>
    <cellStyle name="Output 2 4 5 7 5 2" xfId="27690"/>
    <cellStyle name="Output 2 4 5 7 5 3" xfId="27691"/>
    <cellStyle name="Output 2 4 5 7 6" xfId="27692"/>
    <cellStyle name="Output 2 4 5 7 6 2" xfId="27693"/>
    <cellStyle name="Output 2 4 5 7 6 3" xfId="27694"/>
    <cellStyle name="Output 2 4 5 7 7" xfId="27695"/>
    <cellStyle name="Output 2 4 5 7 8" xfId="27696"/>
    <cellStyle name="Output 2 4 5 7 9" xfId="27697"/>
    <cellStyle name="Output 2 4 5 8" xfId="27698"/>
    <cellStyle name="Output 2 4 5 8 2" xfId="27699"/>
    <cellStyle name="Output 2 4 5 8 2 2" xfId="27700"/>
    <cellStyle name="Output 2 4 5 8 2 3" xfId="27701"/>
    <cellStyle name="Output 2 4 5 8 3" xfId="27702"/>
    <cellStyle name="Output 2 4 5 8 3 2" xfId="27703"/>
    <cellStyle name="Output 2 4 5 8 3 3" xfId="27704"/>
    <cellStyle name="Output 2 4 5 8 4" xfId="27705"/>
    <cellStyle name="Output 2 4 5 8 4 2" xfId="27706"/>
    <cellStyle name="Output 2 4 5 8 4 3" xfId="27707"/>
    <cellStyle name="Output 2 4 5 8 5" xfId="27708"/>
    <cellStyle name="Output 2 4 5 8 5 2" xfId="27709"/>
    <cellStyle name="Output 2 4 5 8 5 3" xfId="27710"/>
    <cellStyle name="Output 2 4 5 8 6" xfId="27711"/>
    <cellStyle name="Output 2 4 5 8 6 2" xfId="27712"/>
    <cellStyle name="Output 2 4 5 8 6 3" xfId="27713"/>
    <cellStyle name="Output 2 4 5 8 7" xfId="27714"/>
    <cellStyle name="Output 2 4 5 8 8" xfId="27715"/>
    <cellStyle name="Output 2 4 5 8 9" xfId="27716"/>
    <cellStyle name="Output 2 4 5 9" xfId="27717"/>
    <cellStyle name="Output 2 4 5 9 2" xfId="27718"/>
    <cellStyle name="Output 2 4 5 9 2 2" xfId="27719"/>
    <cellStyle name="Output 2 4 5 9 2 3" xfId="27720"/>
    <cellStyle name="Output 2 4 5 9 3" xfId="27721"/>
    <cellStyle name="Output 2 4 5 9 3 2" xfId="27722"/>
    <cellStyle name="Output 2 4 5 9 3 3" xfId="27723"/>
    <cellStyle name="Output 2 4 5 9 4" xfId="27724"/>
    <cellStyle name="Output 2 4 5 9 4 2" xfId="27725"/>
    <cellStyle name="Output 2 4 5 9 4 3" xfId="27726"/>
    <cellStyle name="Output 2 4 5 9 5" xfId="27727"/>
    <cellStyle name="Output 2 4 5 9 5 2" xfId="27728"/>
    <cellStyle name="Output 2 4 5 9 5 3" xfId="27729"/>
    <cellStyle name="Output 2 4 5 9 6" xfId="27730"/>
    <cellStyle name="Output 2 4 5 9 6 2" xfId="27731"/>
    <cellStyle name="Output 2 4 5 9 6 3" xfId="27732"/>
    <cellStyle name="Output 2 4 5 9 7" xfId="27733"/>
    <cellStyle name="Output 2 4 5 9 8" xfId="27734"/>
    <cellStyle name="Output 2 4 6" xfId="27735"/>
    <cellStyle name="Output 2 4 6 10" xfId="27736"/>
    <cellStyle name="Output 2 4 6 11" xfId="27737"/>
    <cellStyle name="Output 2 4 6 2" xfId="27738"/>
    <cellStyle name="Output 2 4 6 2 2" xfId="27739"/>
    <cellStyle name="Output 2 4 6 2 3" xfId="27740"/>
    <cellStyle name="Output 2 4 6 2 4" xfId="27741"/>
    <cellStyle name="Output 2 4 6 3" xfId="27742"/>
    <cellStyle name="Output 2 4 6 3 2" xfId="27743"/>
    <cellStyle name="Output 2 4 6 3 3" xfId="27744"/>
    <cellStyle name="Output 2 4 6 3 4" xfId="27745"/>
    <cellStyle name="Output 2 4 6 4" xfId="27746"/>
    <cellStyle name="Output 2 4 6 4 2" xfId="27747"/>
    <cellStyle name="Output 2 4 6 4 3" xfId="27748"/>
    <cellStyle name="Output 2 4 6 4 4" xfId="27749"/>
    <cellStyle name="Output 2 4 6 5" xfId="27750"/>
    <cellStyle name="Output 2 4 6 5 2" xfId="27751"/>
    <cellStyle name="Output 2 4 6 5 3" xfId="27752"/>
    <cellStyle name="Output 2 4 6 5 4" xfId="27753"/>
    <cellStyle name="Output 2 4 6 6" xfId="27754"/>
    <cellStyle name="Output 2 4 6 6 2" xfId="27755"/>
    <cellStyle name="Output 2 4 6 6 3" xfId="27756"/>
    <cellStyle name="Output 2 4 6 6 4" xfId="27757"/>
    <cellStyle name="Output 2 4 6 7" xfId="27758"/>
    <cellStyle name="Output 2 4 6 8" xfId="27759"/>
    <cellStyle name="Output 2 4 6 9" xfId="27760"/>
    <cellStyle name="Output 2 4 7" xfId="27761"/>
    <cellStyle name="Output 2 4 7 10" xfId="27762"/>
    <cellStyle name="Output 2 4 7 2" xfId="27763"/>
    <cellStyle name="Output 2 4 7 2 2" xfId="27764"/>
    <cellStyle name="Output 2 4 7 2 3" xfId="27765"/>
    <cellStyle name="Output 2 4 7 2 4" xfId="27766"/>
    <cellStyle name="Output 2 4 7 3" xfId="27767"/>
    <cellStyle name="Output 2 4 7 3 2" xfId="27768"/>
    <cellStyle name="Output 2 4 7 3 3" xfId="27769"/>
    <cellStyle name="Output 2 4 7 3 4" xfId="27770"/>
    <cellStyle name="Output 2 4 7 4" xfId="27771"/>
    <cellStyle name="Output 2 4 7 4 2" xfId="27772"/>
    <cellStyle name="Output 2 4 7 4 3" xfId="27773"/>
    <cellStyle name="Output 2 4 7 4 4" xfId="27774"/>
    <cellStyle name="Output 2 4 7 5" xfId="27775"/>
    <cellStyle name="Output 2 4 7 5 2" xfId="27776"/>
    <cellStyle name="Output 2 4 7 5 3" xfId="27777"/>
    <cellStyle name="Output 2 4 7 5 4" xfId="27778"/>
    <cellStyle name="Output 2 4 7 6" xfId="27779"/>
    <cellStyle name="Output 2 4 7 6 2" xfId="27780"/>
    <cellStyle name="Output 2 4 7 6 3" xfId="27781"/>
    <cellStyle name="Output 2 4 7 6 4" xfId="27782"/>
    <cellStyle name="Output 2 4 7 7" xfId="27783"/>
    <cellStyle name="Output 2 4 7 8" xfId="27784"/>
    <cellStyle name="Output 2 4 7 9" xfId="27785"/>
    <cellStyle name="Output 2 4 8" xfId="27786"/>
    <cellStyle name="Output 2 4 8 2" xfId="27787"/>
    <cellStyle name="Output 2 4 8 2 2" xfId="27788"/>
    <cellStyle name="Output 2 4 8 2 3" xfId="27789"/>
    <cellStyle name="Output 2 4 8 3" xfId="27790"/>
    <cellStyle name="Output 2 4 8 3 2" xfId="27791"/>
    <cellStyle name="Output 2 4 8 3 3" xfId="27792"/>
    <cellStyle name="Output 2 4 8 4" xfId="27793"/>
    <cellStyle name="Output 2 4 8 4 2" xfId="27794"/>
    <cellStyle name="Output 2 4 8 4 3" xfId="27795"/>
    <cellStyle name="Output 2 4 8 5" xfId="27796"/>
    <cellStyle name="Output 2 4 8 5 2" xfId="27797"/>
    <cellStyle name="Output 2 4 8 5 3" xfId="27798"/>
    <cellStyle name="Output 2 4 8 6" xfId="27799"/>
    <cellStyle name="Output 2 4 8 6 2" xfId="27800"/>
    <cellStyle name="Output 2 4 8 6 3" xfId="27801"/>
    <cellStyle name="Output 2 4 8 7" xfId="27802"/>
    <cellStyle name="Output 2 4 8 8" xfId="27803"/>
    <cellStyle name="Output 2 4 8 9" xfId="27804"/>
    <cellStyle name="Output 2 4 9" xfId="27805"/>
    <cellStyle name="Output 2 4 9 2" xfId="27806"/>
    <cellStyle name="Output 2 4 9 2 2" xfId="27807"/>
    <cellStyle name="Output 2 4 9 2 3" xfId="27808"/>
    <cellStyle name="Output 2 4 9 3" xfId="27809"/>
    <cellStyle name="Output 2 4 9 3 2" xfId="27810"/>
    <cellStyle name="Output 2 4 9 3 3" xfId="27811"/>
    <cellStyle name="Output 2 4 9 4" xfId="27812"/>
    <cellStyle name="Output 2 4 9 4 2" xfId="27813"/>
    <cellStyle name="Output 2 4 9 4 3" xfId="27814"/>
    <cellStyle name="Output 2 4 9 5" xfId="27815"/>
    <cellStyle name="Output 2 4 9 5 2" xfId="27816"/>
    <cellStyle name="Output 2 4 9 5 3" xfId="27817"/>
    <cellStyle name="Output 2 4 9 6" xfId="27818"/>
    <cellStyle name="Output 2 4 9 6 2" xfId="27819"/>
    <cellStyle name="Output 2 4 9 6 3" xfId="27820"/>
    <cellStyle name="Output 2 4 9 7" xfId="27821"/>
    <cellStyle name="Output 2 4 9 8" xfId="27822"/>
    <cellStyle name="Output 2 4 9 9" xfId="27823"/>
    <cellStyle name="Output 2 5" xfId="27824"/>
    <cellStyle name="Output 2 5 10" xfId="27825"/>
    <cellStyle name="Output 2 5 10 2" xfId="27826"/>
    <cellStyle name="Output 2 5 10 2 2" xfId="27827"/>
    <cellStyle name="Output 2 5 10 2 3" xfId="27828"/>
    <cellStyle name="Output 2 5 10 3" xfId="27829"/>
    <cellStyle name="Output 2 5 10 3 2" xfId="27830"/>
    <cellStyle name="Output 2 5 10 3 3" xfId="27831"/>
    <cellStyle name="Output 2 5 10 4" xfId="27832"/>
    <cellStyle name="Output 2 5 10 4 2" xfId="27833"/>
    <cellStyle name="Output 2 5 10 4 3" xfId="27834"/>
    <cellStyle name="Output 2 5 10 5" xfId="27835"/>
    <cellStyle name="Output 2 5 10 5 2" xfId="27836"/>
    <cellStyle name="Output 2 5 10 5 3" xfId="27837"/>
    <cellStyle name="Output 2 5 10 6" xfId="27838"/>
    <cellStyle name="Output 2 5 10 6 2" xfId="27839"/>
    <cellStyle name="Output 2 5 10 6 3" xfId="27840"/>
    <cellStyle name="Output 2 5 10 7" xfId="27841"/>
    <cellStyle name="Output 2 5 10 8" xfId="27842"/>
    <cellStyle name="Output 2 5 10 9" xfId="27843"/>
    <cellStyle name="Output 2 5 11" xfId="27844"/>
    <cellStyle name="Output 2 5 11 2" xfId="27845"/>
    <cellStyle name="Output 2 5 11 2 2" xfId="27846"/>
    <cellStyle name="Output 2 5 11 2 3" xfId="27847"/>
    <cellStyle name="Output 2 5 11 3" xfId="27848"/>
    <cellStyle name="Output 2 5 11 3 2" xfId="27849"/>
    <cellStyle name="Output 2 5 11 3 3" xfId="27850"/>
    <cellStyle name="Output 2 5 11 4" xfId="27851"/>
    <cellStyle name="Output 2 5 11 4 2" xfId="27852"/>
    <cellStyle name="Output 2 5 11 4 3" xfId="27853"/>
    <cellStyle name="Output 2 5 11 5" xfId="27854"/>
    <cellStyle name="Output 2 5 11 5 2" xfId="27855"/>
    <cellStyle name="Output 2 5 11 5 3" xfId="27856"/>
    <cellStyle name="Output 2 5 11 6" xfId="27857"/>
    <cellStyle name="Output 2 5 11 6 2" xfId="27858"/>
    <cellStyle name="Output 2 5 11 6 3" xfId="27859"/>
    <cellStyle name="Output 2 5 11 7" xfId="27860"/>
    <cellStyle name="Output 2 5 11 8" xfId="27861"/>
    <cellStyle name="Output 2 5 11 9" xfId="27862"/>
    <cellStyle name="Output 2 5 12" xfId="27863"/>
    <cellStyle name="Output 2 5 12 2" xfId="27864"/>
    <cellStyle name="Output 2 5 12 2 2" xfId="27865"/>
    <cellStyle name="Output 2 5 12 2 3" xfId="27866"/>
    <cellStyle name="Output 2 5 12 3" xfId="27867"/>
    <cellStyle name="Output 2 5 12 3 2" xfId="27868"/>
    <cellStyle name="Output 2 5 12 3 3" xfId="27869"/>
    <cellStyle name="Output 2 5 12 4" xfId="27870"/>
    <cellStyle name="Output 2 5 12 4 2" xfId="27871"/>
    <cellStyle name="Output 2 5 12 4 3" xfId="27872"/>
    <cellStyle name="Output 2 5 12 5" xfId="27873"/>
    <cellStyle name="Output 2 5 12 5 2" xfId="27874"/>
    <cellStyle name="Output 2 5 12 5 3" xfId="27875"/>
    <cellStyle name="Output 2 5 12 6" xfId="27876"/>
    <cellStyle name="Output 2 5 12 6 2" xfId="27877"/>
    <cellStyle name="Output 2 5 12 6 3" xfId="27878"/>
    <cellStyle name="Output 2 5 12 7" xfId="27879"/>
    <cellStyle name="Output 2 5 12 8" xfId="27880"/>
    <cellStyle name="Output 2 5 12 9" xfId="27881"/>
    <cellStyle name="Output 2 5 13" xfId="27882"/>
    <cellStyle name="Output 2 5 13 2" xfId="27883"/>
    <cellStyle name="Output 2 5 13 2 2" xfId="27884"/>
    <cellStyle name="Output 2 5 13 2 3" xfId="27885"/>
    <cellStyle name="Output 2 5 13 3" xfId="27886"/>
    <cellStyle name="Output 2 5 13 3 2" xfId="27887"/>
    <cellStyle name="Output 2 5 13 3 3" xfId="27888"/>
    <cellStyle name="Output 2 5 13 4" xfId="27889"/>
    <cellStyle name="Output 2 5 13 4 2" xfId="27890"/>
    <cellStyle name="Output 2 5 13 4 3" xfId="27891"/>
    <cellStyle name="Output 2 5 13 5" xfId="27892"/>
    <cellStyle name="Output 2 5 13 5 2" xfId="27893"/>
    <cellStyle name="Output 2 5 13 5 3" xfId="27894"/>
    <cellStyle name="Output 2 5 13 6" xfId="27895"/>
    <cellStyle name="Output 2 5 13 6 2" xfId="27896"/>
    <cellStyle name="Output 2 5 13 6 3" xfId="27897"/>
    <cellStyle name="Output 2 5 13 7" xfId="27898"/>
    <cellStyle name="Output 2 5 13 8" xfId="27899"/>
    <cellStyle name="Output 2 5 13 9" xfId="27900"/>
    <cellStyle name="Output 2 5 14" xfId="27901"/>
    <cellStyle name="Output 2 5 14 2" xfId="27902"/>
    <cellStyle name="Output 2 5 14 2 2" xfId="27903"/>
    <cellStyle name="Output 2 5 14 2 3" xfId="27904"/>
    <cellStyle name="Output 2 5 14 3" xfId="27905"/>
    <cellStyle name="Output 2 5 14 3 2" xfId="27906"/>
    <cellStyle name="Output 2 5 14 3 3" xfId="27907"/>
    <cellStyle name="Output 2 5 14 4" xfId="27908"/>
    <cellStyle name="Output 2 5 14 4 2" xfId="27909"/>
    <cellStyle name="Output 2 5 14 4 3" xfId="27910"/>
    <cellStyle name="Output 2 5 14 5" xfId="27911"/>
    <cellStyle name="Output 2 5 14 5 2" xfId="27912"/>
    <cellStyle name="Output 2 5 14 5 3" xfId="27913"/>
    <cellStyle name="Output 2 5 14 6" xfId="27914"/>
    <cellStyle name="Output 2 5 14 6 2" xfId="27915"/>
    <cellStyle name="Output 2 5 14 6 3" xfId="27916"/>
    <cellStyle name="Output 2 5 14 7" xfId="27917"/>
    <cellStyle name="Output 2 5 14 8" xfId="27918"/>
    <cellStyle name="Output 2 5 14 9" xfId="27919"/>
    <cellStyle name="Output 2 5 15" xfId="27920"/>
    <cellStyle name="Output 2 5 15 2" xfId="27921"/>
    <cellStyle name="Output 2 5 15 2 2" xfId="27922"/>
    <cellStyle name="Output 2 5 15 2 3" xfId="27923"/>
    <cellStyle name="Output 2 5 15 3" xfId="27924"/>
    <cellStyle name="Output 2 5 15 3 2" xfId="27925"/>
    <cellStyle name="Output 2 5 15 3 3" xfId="27926"/>
    <cellStyle name="Output 2 5 15 4" xfId="27927"/>
    <cellStyle name="Output 2 5 15 4 2" xfId="27928"/>
    <cellStyle name="Output 2 5 15 4 3" xfId="27929"/>
    <cellStyle name="Output 2 5 15 5" xfId="27930"/>
    <cellStyle name="Output 2 5 15 5 2" xfId="27931"/>
    <cellStyle name="Output 2 5 15 5 3" xfId="27932"/>
    <cellStyle name="Output 2 5 15 6" xfId="27933"/>
    <cellStyle name="Output 2 5 15 6 2" xfId="27934"/>
    <cellStyle name="Output 2 5 15 6 3" xfId="27935"/>
    <cellStyle name="Output 2 5 15 7" xfId="27936"/>
    <cellStyle name="Output 2 5 15 8" xfId="27937"/>
    <cellStyle name="Output 2 5 15 9" xfId="27938"/>
    <cellStyle name="Output 2 5 16" xfId="27939"/>
    <cellStyle name="Output 2 5 16 2" xfId="27940"/>
    <cellStyle name="Output 2 5 16 3" xfId="27941"/>
    <cellStyle name="Output 2 5 16 4" xfId="27942"/>
    <cellStyle name="Output 2 5 17" xfId="27943"/>
    <cellStyle name="Output 2 5 18" xfId="27944"/>
    <cellStyle name="Output 2 5 19" xfId="27945"/>
    <cellStyle name="Output 2 5 2" xfId="27946"/>
    <cellStyle name="Output 2 5 2 10" xfId="27947"/>
    <cellStyle name="Output 2 5 2 10 2" xfId="27948"/>
    <cellStyle name="Output 2 5 2 10 2 2" xfId="27949"/>
    <cellStyle name="Output 2 5 2 10 2 3" xfId="27950"/>
    <cellStyle name="Output 2 5 2 10 3" xfId="27951"/>
    <cellStyle name="Output 2 5 2 10 3 2" xfId="27952"/>
    <cellStyle name="Output 2 5 2 10 3 3" xfId="27953"/>
    <cellStyle name="Output 2 5 2 10 4" xfId="27954"/>
    <cellStyle name="Output 2 5 2 10 4 2" xfId="27955"/>
    <cellStyle name="Output 2 5 2 10 4 3" xfId="27956"/>
    <cellStyle name="Output 2 5 2 10 5" xfId="27957"/>
    <cellStyle name="Output 2 5 2 10 5 2" xfId="27958"/>
    <cellStyle name="Output 2 5 2 10 5 3" xfId="27959"/>
    <cellStyle name="Output 2 5 2 10 6" xfId="27960"/>
    <cellStyle name="Output 2 5 2 10 6 2" xfId="27961"/>
    <cellStyle name="Output 2 5 2 10 6 3" xfId="27962"/>
    <cellStyle name="Output 2 5 2 10 7" xfId="27963"/>
    <cellStyle name="Output 2 5 2 10 8" xfId="27964"/>
    <cellStyle name="Output 2 5 2 10 9" xfId="27965"/>
    <cellStyle name="Output 2 5 2 11" xfId="27966"/>
    <cellStyle name="Output 2 5 2 11 2" xfId="27967"/>
    <cellStyle name="Output 2 5 2 11 2 2" xfId="27968"/>
    <cellStyle name="Output 2 5 2 11 2 3" xfId="27969"/>
    <cellStyle name="Output 2 5 2 11 3" xfId="27970"/>
    <cellStyle name="Output 2 5 2 11 3 2" xfId="27971"/>
    <cellStyle name="Output 2 5 2 11 3 3" xfId="27972"/>
    <cellStyle name="Output 2 5 2 11 4" xfId="27973"/>
    <cellStyle name="Output 2 5 2 11 4 2" xfId="27974"/>
    <cellStyle name="Output 2 5 2 11 4 3" xfId="27975"/>
    <cellStyle name="Output 2 5 2 11 5" xfId="27976"/>
    <cellStyle name="Output 2 5 2 11 5 2" xfId="27977"/>
    <cellStyle name="Output 2 5 2 11 5 3" xfId="27978"/>
    <cellStyle name="Output 2 5 2 11 6" xfId="27979"/>
    <cellStyle name="Output 2 5 2 11 6 2" xfId="27980"/>
    <cellStyle name="Output 2 5 2 11 6 3" xfId="27981"/>
    <cellStyle name="Output 2 5 2 11 7" xfId="27982"/>
    <cellStyle name="Output 2 5 2 11 8" xfId="27983"/>
    <cellStyle name="Output 2 5 2 11 9" xfId="27984"/>
    <cellStyle name="Output 2 5 2 12" xfId="27985"/>
    <cellStyle name="Output 2 5 2 12 2" xfId="27986"/>
    <cellStyle name="Output 2 5 2 12 2 2" xfId="27987"/>
    <cellStyle name="Output 2 5 2 12 2 3" xfId="27988"/>
    <cellStyle name="Output 2 5 2 12 3" xfId="27989"/>
    <cellStyle name="Output 2 5 2 12 3 2" xfId="27990"/>
    <cellStyle name="Output 2 5 2 12 3 3" xfId="27991"/>
    <cellStyle name="Output 2 5 2 12 4" xfId="27992"/>
    <cellStyle name="Output 2 5 2 12 4 2" xfId="27993"/>
    <cellStyle name="Output 2 5 2 12 4 3" xfId="27994"/>
    <cellStyle name="Output 2 5 2 12 5" xfId="27995"/>
    <cellStyle name="Output 2 5 2 12 5 2" xfId="27996"/>
    <cellStyle name="Output 2 5 2 12 5 3" xfId="27997"/>
    <cellStyle name="Output 2 5 2 12 6" xfId="27998"/>
    <cellStyle name="Output 2 5 2 12 6 2" xfId="27999"/>
    <cellStyle name="Output 2 5 2 12 6 3" xfId="28000"/>
    <cellStyle name="Output 2 5 2 12 7" xfId="28001"/>
    <cellStyle name="Output 2 5 2 12 8" xfId="28002"/>
    <cellStyle name="Output 2 5 2 12 9" xfId="28003"/>
    <cellStyle name="Output 2 5 2 13" xfId="28004"/>
    <cellStyle name="Output 2 5 2 13 2" xfId="28005"/>
    <cellStyle name="Output 2 5 2 13 2 2" xfId="28006"/>
    <cellStyle name="Output 2 5 2 13 2 3" xfId="28007"/>
    <cellStyle name="Output 2 5 2 13 3" xfId="28008"/>
    <cellStyle name="Output 2 5 2 13 3 2" xfId="28009"/>
    <cellStyle name="Output 2 5 2 13 3 3" xfId="28010"/>
    <cellStyle name="Output 2 5 2 13 4" xfId="28011"/>
    <cellStyle name="Output 2 5 2 13 4 2" xfId="28012"/>
    <cellStyle name="Output 2 5 2 13 4 3" xfId="28013"/>
    <cellStyle name="Output 2 5 2 13 5" xfId="28014"/>
    <cellStyle name="Output 2 5 2 13 5 2" xfId="28015"/>
    <cellStyle name="Output 2 5 2 13 5 3" xfId="28016"/>
    <cellStyle name="Output 2 5 2 13 6" xfId="28017"/>
    <cellStyle name="Output 2 5 2 13 6 2" xfId="28018"/>
    <cellStyle name="Output 2 5 2 13 6 3" xfId="28019"/>
    <cellStyle name="Output 2 5 2 13 7" xfId="28020"/>
    <cellStyle name="Output 2 5 2 13 8" xfId="28021"/>
    <cellStyle name="Output 2 5 2 13 9" xfId="28022"/>
    <cellStyle name="Output 2 5 2 14" xfId="28023"/>
    <cellStyle name="Output 2 5 2 14 2" xfId="28024"/>
    <cellStyle name="Output 2 5 2 14 3" xfId="28025"/>
    <cellStyle name="Output 2 5 2 14 4" xfId="28026"/>
    <cellStyle name="Output 2 5 2 15" xfId="28027"/>
    <cellStyle name="Output 2 5 2 16" xfId="28028"/>
    <cellStyle name="Output 2 5 2 17" xfId="28029"/>
    <cellStyle name="Output 2 5 2 18" xfId="28030"/>
    <cellStyle name="Output 2 5 2 19" xfId="28031"/>
    <cellStyle name="Output 2 5 2 2" xfId="28032"/>
    <cellStyle name="Output 2 5 2 2 10" xfId="28033"/>
    <cellStyle name="Output 2 5 2 2 10 2" xfId="28034"/>
    <cellStyle name="Output 2 5 2 2 10 2 2" xfId="28035"/>
    <cellStyle name="Output 2 5 2 2 10 2 3" xfId="28036"/>
    <cellStyle name="Output 2 5 2 2 10 3" xfId="28037"/>
    <cellStyle name="Output 2 5 2 2 10 3 2" xfId="28038"/>
    <cellStyle name="Output 2 5 2 2 10 3 3" xfId="28039"/>
    <cellStyle name="Output 2 5 2 2 10 4" xfId="28040"/>
    <cellStyle name="Output 2 5 2 2 10 4 2" xfId="28041"/>
    <cellStyle name="Output 2 5 2 2 10 4 3" xfId="28042"/>
    <cellStyle name="Output 2 5 2 2 10 5" xfId="28043"/>
    <cellStyle name="Output 2 5 2 2 10 5 2" xfId="28044"/>
    <cellStyle name="Output 2 5 2 2 10 5 3" xfId="28045"/>
    <cellStyle name="Output 2 5 2 2 10 6" xfId="28046"/>
    <cellStyle name="Output 2 5 2 2 10 6 2" xfId="28047"/>
    <cellStyle name="Output 2 5 2 2 10 6 3" xfId="28048"/>
    <cellStyle name="Output 2 5 2 2 10 7" xfId="28049"/>
    <cellStyle name="Output 2 5 2 2 10 8" xfId="28050"/>
    <cellStyle name="Output 2 5 2 2 11" xfId="28051"/>
    <cellStyle name="Output 2 5 2 2 11 2" xfId="28052"/>
    <cellStyle name="Output 2 5 2 2 11 2 2" xfId="28053"/>
    <cellStyle name="Output 2 5 2 2 11 2 3" xfId="28054"/>
    <cellStyle name="Output 2 5 2 2 11 3" xfId="28055"/>
    <cellStyle name="Output 2 5 2 2 11 3 2" xfId="28056"/>
    <cellStyle name="Output 2 5 2 2 11 3 3" xfId="28057"/>
    <cellStyle name="Output 2 5 2 2 11 4" xfId="28058"/>
    <cellStyle name="Output 2 5 2 2 11 4 2" xfId="28059"/>
    <cellStyle name="Output 2 5 2 2 11 4 3" xfId="28060"/>
    <cellStyle name="Output 2 5 2 2 11 5" xfId="28061"/>
    <cellStyle name="Output 2 5 2 2 11 5 2" xfId="28062"/>
    <cellStyle name="Output 2 5 2 2 11 5 3" xfId="28063"/>
    <cellStyle name="Output 2 5 2 2 11 6" xfId="28064"/>
    <cellStyle name="Output 2 5 2 2 11 6 2" xfId="28065"/>
    <cellStyle name="Output 2 5 2 2 11 6 3" xfId="28066"/>
    <cellStyle name="Output 2 5 2 2 11 7" xfId="28067"/>
    <cellStyle name="Output 2 5 2 2 11 8" xfId="28068"/>
    <cellStyle name="Output 2 5 2 2 12" xfId="28069"/>
    <cellStyle name="Output 2 5 2 2 12 2" xfId="28070"/>
    <cellStyle name="Output 2 5 2 2 12 2 2" xfId="28071"/>
    <cellStyle name="Output 2 5 2 2 12 2 3" xfId="28072"/>
    <cellStyle name="Output 2 5 2 2 12 3" xfId="28073"/>
    <cellStyle name="Output 2 5 2 2 12 3 2" xfId="28074"/>
    <cellStyle name="Output 2 5 2 2 12 3 3" xfId="28075"/>
    <cellStyle name="Output 2 5 2 2 12 4" xfId="28076"/>
    <cellStyle name="Output 2 5 2 2 12 4 2" xfId="28077"/>
    <cellStyle name="Output 2 5 2 2 12 4 3" xfId="28078"/>
    <cellStyle name="Output 2 5 2 2 12 5" xfId="28079"/>
    <cellStyle name="Output 2 5 2 2 12 5 2" xfId="28080"/>
    <cellStyle name="Output 2 5 2 2 12 5 3" xfId="28081"/>
    <cellStyle name="Output 2 5 2 2 12 6" xfId="28082"/>
    <cellStyle name="Output 2 5 2 2 12 6 2" xfId="28083"/>
    <cellStyle name="Output 2 5 2 2 12 6 3" xfId="28084"/>
    <cellStyle name="Output 2 5 2 2 12 7" xfId="28085"/>
    <cellStyle name="Output 2 5 2 2 12 8" xfId="28086"/>
    <cellStyle name="Output 2 5 2 2 13" xfId="28087"/>
    <cellStyle name="Output 2 5 2 2 13 2" xfId="28088"/>
    <cellStyle name="Output 2 5 2 2 13 2 2" xfId="28089"/>
    <cellStyle name="Output 2 5 2 2 13 2 3" xfId="28090"/>
    <cellStyle name="Output 2 5 2 2 13 3" xfId="28091"/>
    <cellStyle name="Output 2 5 2 2 13 3 2" xfId="28092"/>
    <cellStyle name="Output 2 5 2 2 13 3 3" xfId="28093"/>
    <cellStyle name="Output 2 5 2 2 13 4" xfId="28094"/>
    <cellStyle name="Output 2 5 2 2 13 4 2" xfId="28095"/>
    <cellStyle name="Output 2 5 2 2 13 4 3" xfId="28096"/>
    <cellStyle name="Output 2 5 2 2 13 5" xfId="28097"/>
    <cellStyle name="Output 2 5 2 2 13 5 2" xfId="28098"/>
    <cellStyle name="Output 2 5 2 2 13 5 3" xfId="28099"/>
    <cellStyle name="Output 2 5 2 2 13 6" xfId="28100"/>
    <cellStyle name="Output 2 5 2 2 13 6 2" xfId="28101"/>
    <cellStyle name="Output 2 5 2 2 13 6 3" xfId="28102"/>
    <cellStyle name="Output 2 5 2 2 13 7" xfId="28103"/>
    <cellStyle name="Output 2 5 2 2 13 8" xfId="28104"/>
    <cellStyle name="Output 2 5 2 2 14" xfId="28105"/>
    <cellStyle name="Output 2 5 2 2 14 2" xfId="28106"/>
    <cellStyle name="Output 2 5 2 2 14 2 2" xfId="28107"/>
    <cellStyle name="Output 2 5 2 2 14 2 3" xfId="28108"/>
    <cellStyle name="Output 2 5 2 2 14 3" xfId="28109"/>
    <cellStyle name="Output 2 5 2 2 14 3 2" xfId="28110"/>
    <cellStyle name="Output 2 5 2 2 14 3 3" xfId="28111"/>
    <cellStyle name="Output 2 5 2 2 14 4" xfId="28112"/>
    <cellStyle name="Output 2 5 2 2 14 4 2" xfId="28113"/>
    <cellStyle name="Output 2 5 2 2 14 4 3" xfId="28114"/>
    <cellStyle name="Output 2 5 2 2 14 5" xfId="28115"/>
    <cellStyle name="Output 2 5 2 2 14 5 2" xfId="28116"/>
    <cellStyle name="Output 2 5 2 2 14 5 3" xfId="28117"/>
    <cellStyle name="Output 2 5 2 2 14 6" xfId="28118"/>
    <cellStyle name="Output 2 5 2 2 14 6 2" xfId="28119"/>
    <cellStyle name="Output 2 5 2 2 14 6 3" xfId="28120"/>
    <cellStyle name="Output 2 5 2 2 14 7" xfId="28121"/>
    <cellStyle name="Output 2 5 2 2 14 8" xfId="28122"/>
    <cellStyle name="Output 2 5 2 2 15" xfId="28123"/>
    <cellStyle name="Output 2 5 2 2 15 2" xfId="28124"/>
    <cellStyle name="Output 2 5 2 2 15 3" xfId="28125"/>
    <cellStyle name="Output 2 5 2 2 16" xfId="28126"/>
    <cellStyle name="Output 2 5 2 2 16 2" xfId="28127"/>
    <cellStyle name="Output 2 5 2 2 16 3" xfId="28128"/>
    <cellStyle name="Output 2 5 2 2 17" xfId="28129"/>
    <cellStyle name="Output 2 5 2 2 18" xfId="28130"/>
    <cellStyle name="Output 2 5 2 2 2" xfId="28131"/>
    <cellStyle name="Output 2 5 2 2 2 2" xfId="28132"/>
    <cellStyle name="Output 2 5 2 2 2 2 2" xfId="28133"/>
    <cellStyle name="Output 2 5 2 2 2 2 3" xfId="28134"/>
    <cellStyle name="Output 2 5 2 2 2 3" xfId="28135"/>
    <cellStyle name="Output 2 5 2 2 2 3 2" xfId="28136"/>
    <cellStyle name="Output 2 5 2 2 2 3 3" xfId="28137"/>
    <cellStyle name="Output 2 5 2 2 2 4" xfId="28138"/>
    <cellStyle name="Output 2 5 2 2 2 4 2" xfId="28139"/>
    <cellStyle name="Output 2 5 2 2 2 4 3" xfId="28140"/>
    <cellStyle name="Output 2 5 2 2 2 5" xfId="28141"/>
    <cellStyle name="Output 2 5 2 2 2 5 2" xfId="28142"/>
    <cellStyle name="Output 2 5 2 2 2 5 3" xfId="28143"/>
    <cellStyle name="Output 2 5 2 2 2 6" xfId="28144"/>
    <cellStyle name="Output 2 5 2 2 2 6 2" xfId="28145"/>
    <cellStyle name="Output 2 5 2 2 2 6 3" xfId="28146"/>
    <cellStyle name="Output 2 5 2 2 2 7" xfId="28147"/>
    <cellStyle name="Output 2 5 2 2 2 8" xfId="28148"/>
    <cellStyle name="Output 2 5 2 2 2 9" xfId="28149"/>
    <cellStyle name="Output 2 5 2 2 3" xfId="28150"/>
    <cellStyle name="Output 2 5 2 2 3 2" xfId="28151"/>
    <cellStyle name="Output 2 5 2 2 3 2 2" xfId="28152"/>
    <cellStyle name="Output 2 5 2 2 3 2 3" xfId="28153"/>
    <cellStyle name="Output 2 5 2 2 3 3" xfId="28154"/>
    <cellStyle name="Output 2 5 2 2 3 3 2" xfId="28155"/>
    <cellStyle name="Output 2 5 2 2 3 3 3" xfId="28156"/>
    <cellStyle name="Output 2 5 2 2 3 4" xfId="28157"/>
    <cellStyle name="Output 2 5 2 2 3 4 2" xfId="28158"/>
    <cellStyle name="Output 2 5 2 2 3 4 3" xfId="28159"/>
    <cellStyle name="Output 2 5 2 2 3 5" xfId="28160"/>
    <cellStyle name="Output 2 5 2 2 3 5 2" xfId="28161"/>
    <cellStyle name="Output 2 5 2 2 3 5 3" xfId="28162"/>
    <cellStyle name="Output 2 5 2 2 3 6" xfId="28163"/>
    <cellStyle name="Output 2 5 2 2 3 6 2" xfId="28164"/>
    <cellStyle name="Output 2 5 2 2 3 6 3" xfId="28165"/>
    <cellStyle name="Output 2 5 2 2 3 7" xfId="28166"/>
    <cellStyle name="Output 2 5 2 2 3 8" xfId="28167"/>
    <cellStyle name="Output 2 5 2 2 3 9" xfId="28168"/>
    <cellStyle name="Output 2 5 2 2 4" xfId="28169"/>
    <cellStyle name="Output 2 5 2 2 4 2" xfId="28170"/>
    <cellStyle name="Output 2 5 2 2 4 2 2" xfId="28171"/>
    <cellStyle name="Output 2 5 2 2 4 2 3" xfId="28172"/>
    <cellStyle name="Output 2 5 2 2 4 3" xfId="28173"/>
    <cellStyle name="Output 2 5 2 2 4 3 2" xfId="28174"/>
    <cellStyle name="Output 2 5 2 2 4 3 3" xfId="28175"/>
    <cellStyle name="Output 2 5 2 2 4 4" xfId="28176"/>
    <cellStyle name="Output 2 5 2 2 4 4 2" xfId="28177"/>
    <cellStyle name="Output 2 5 2 2 4 4 3" xfId="28178"/>
    <cellStyle name="Output 2 5 2 2 4 5" xfId="28179"/>
    <cellStyle name="Output 2 5 2 2 4 5 2" xfId="28180"/>
    <cellStyle name="Output 2 5 2 2 4 5 3" xfId="28181"/>
    <cellStyle name="Output 2 5 2 2 4 6" xfId="28182"/>
    <cellStyle name="Output 2 5 2 2 4 6 2" xfId="28183"/>
    <cellStyle name="Output 2 5 2 2 4 6 3" xfId="28184"/>
    <cellStyle name="Output 2 5 2 2 4 7" xfId="28185"/>
    <cellStyle name="Output 2 5 2 2 4 8" xfId="28186"/>
    <cellStyle name="Output 2 5 2 2 4 9" xfId="28187"/>
    <cellStyle name="Output 2 5 2 2 5" xfId="28188"/>
    <cellStyle name="Output 2 5 2 2 5 2" xfId="28189"/>
    <cellStyle name="Output 2 5 2 2 5 2 2" xfId="28190"/>
    <cellStyle name="Output 2 5 2 2 5 2 3" xfId="28191"/>
    <cellStyle name="Output 2 5 2 2 5 3" xfId="28192"/>
    <cellStyle name="Output 2 5 2 2 5 3 2" xfId="28193"/>
    <cellStyle name="Output 2 5 2 2 5 3 3" xfId="28194"/>
    <cellStyle name="Output 2 5 2 2 5 4" xfId="28195"/>
    <cellStyle name="Output 2 5 2 2 5 4 2" xfId="28196"/>
    <cellStyle name="Output 2 5 2 2 5 4 3" xfId="28197"/>
    <cellStyle name="Output 2 5 2 2 5 5" xfId="28198"/>
    <cellStyle name="Output 2 5 2 2 5 5 2" xfId="28199"/>
    <cellStyle name="Output 2 5 2 2 5 5 3" xfId="28200"/>
    <cellStyle name="Output 2 5 2 2 5 6" xfId="28201"/>
    <cellStyle name="Output 2 5 2 2 5 6 2" xfId="28202"/>
    <cellStyle name="Output 2 5 2 2 5 6 3" xfId="28203"/>
    <cellStyle name="Output 2 5 2 2 5 7" xfId="28204"/>
    <cellStyle name="Output 2 5 2 2 5 8" xfId="28205"/>
    <cellStyle name="Output 2 5 2 2 5 9" xfId="28206"/>
    <cellStyle name="Output 2 5 2 2 6" xfId="28207"/>
    <cellStyle name="Output 2 5 2 2 6 2" xfId="28208"/>
    <cellStyle name="Output 2 5 2 2 6 2 2" xfId="28209"/>
    <cellStyle name="Output 2 5 2 2 6 2 3" xfId="28210"/>
    <cellStyle name="Output 2 5 2 2 6 3" xfId="28211"/>
    <cellStyle name="Output 2 5 2 2 6 3 2" xfId="28212"/>
    <cellStyle name="Output 2 5 2 2 6 3 3" xfId="28213"/>
    <cellStyle name="Output 2 5 2 2 6 4" xfId="28214"/>
    <cellStyle name="Output 2 5 2 2 6 4 2" xfId="28215"/>
    <cellStyle name="Output 2 5 2 2 6 4 3" xfId="28216"/>
    <cellStyle name="Output 2 5 2 2 6 5" xfId="28217"/>
    <cellStyle name="Output 2 5 2 2 6 5 2" xfId="28218"/>
    <cellStyle name="Output 2 5 2 2 6 5 3" xfId="28219"/>
    <cellStyle name="Output 2 5 2 2 6 6" xfId="28220"/>
    <cellStyle name="Output 2 5 2 2 6 6 2" xfId="28221"/>
    <cellStyle name="Output 2 5 2 2 6 6 3" xfId="28222"/>
    <cellStyle name="Output 2 5 2 2 6 7" xfId="28223"/>
    <cellStyle name="Output 2 5 2 2 6 8" xfId="28224"/>
    <cellStyle name="Output 2 5 2 2 6 9" xfId="28225"/>
    <cellStyle name="Output 2 5 2 2 7" xfId="28226"/>
    <cellStyle name="Output 2 5 2 2 7 2" xfId="28227"/>
    <cellStyle name="Output 2 5 2 2 7 2 2" xfId="28228"/>
    <cellStyle name="Output 2 5 2 2 7 2 3" xfId="28229"/>
    <cellStyle name="Output 2 5 2 2 7 3" xfId="28230"/>
    <cellStyle name="Output 2 5 2 2 7 3 2" xfId="28231"/>
    <cellStyle name="Output 2 5 2 2 7 3 3" xfId="28232"/>
    <cellStyle name="Output 2 5 2 2 7 4" xfId="28233"/>
    <cellStyle name="Output 2 5 2 2 7 4 2" xfId="28234"/>
    <cellStyle name="Output 2 5 2 2 7 4 3" xfId="28235"/>
    <cellStyle name="Output 2 5 2 2 7 5" xfId="28236"/>
    <cellStyle name="Output 2 5 2 2 7 5 2" xfId="28237"/>
    <cellStyle name="Output 2 5 2 2 7 5 3" xfId="28238"/>
    <cellStyle name="Output 2 5 2 2 7 6" xfId="28239"/>
    <cellStyle name="Output 2 5 2 2 7 6 2" xfId="28240"/>
    <cellStyle name="Output 2 5 2 2 7 6 3" xfId="28241"/>
    <cellStyle name="Output 2 5 2 2 7 7" xfId="28242"/>
    <cellStyle name="Output 2 5 2 2 7 8" xfId="28243"/>
    <cellStyle name="Output 2 5 2 2 7 9" xfId="28244"/>
    <cellStyle name="Output 2 5 2 2 8" xfId="28245"/>
    <cellStyle name="Output 2 5 2 2 8 2" xfId="28246"/>
    <cellStyle name="Output 2 5 2 2 8 2 2" xfId="28247"/>
    <cellStyle name="Output 2 5 2 2 8 2 3" xfId="28248"/>
    <cellStyle name="Output 2 5 2 2 8 3" xfId="28249"/>
    <cellStyle name="Output 2 5 2 2 8 3 2" xfId="28250"/>
    <cellStyle name="Output 2 5 2 2 8 3 3" xfId="28251"/>
    <cellStyle name="Output 2 5 2 2 8 4" xfId="28252"/>
    <cellStyle name="Output 2 5 2 2 8 4 2" xfId="28253"/>
    <cellStyle name="Output 2 5 2 2 8 4 3" xfId="28254"/>
    <cellStyle name="Output 2 5 2 2 8 5" xfId="28255"/>
    <cellStyle name="Output 2 5 2 2 8 5 2" xfId="28256"/>
    <cellStyle name="Output 2 5 2 2 8 5 3" xfId="28257"/>
    <cellStyle name="Output 2 5 2 2 8 6" xfId="28258"/>
    <cellStyle name="Output 2 5 2 2 8 6 2" xfId="28259"/>
    <cellStyle name="Output 2 5 2 2 8 6 3" xfId="28260"/>
    <cellStyle name="Output 2 5 2 2 8 7" xfId="28261"/>
    <cellStyle name="Output 2 5 2 2 8 8" xfId="28262"/>
    <cellStyle name="Output 2 5 2 2 8 9" xfId="28263"/>
    <cellStyle name="Output 2 5 2 2 9" xfId="28264"/>
    <cellStyle name="Output 2 5 2 2 9 2" xfId="28265"/>
    <cellStyle name="Output 2 5 2 2 9 2 2" xfId="28266"/>
    <cellStyle name="Output 2 5 2 2 9 2 3" xfId="28267"/>
    <cellStyle name="Output 2 5 2 2 9 3" xfId="28268"/>
    <cellStyle name="Output 2 5 2 2 9 3 2" xfId="28269"/>
    <cellStyle name="Output 2 5 2 2 9 3 3" xfId="28270"/>
    <cellStyle name="Output 2 5 2 2 9 4" xfId="28271"/>
    <cellStyle name="Output 2 5 2 2 9 4 2" xfId="28272"/>
    <cellStyle name="Output 2 5 2 2 9 4 3" xfId="28273"/>
    <cellStyle name="Output 2 5 2 2 9 5" xfId="28274"/>
    <cellStyle name="Output 2 5 2 2 9 5 2" xfId="28275"/>
    <cellStyle name="Output 2 5 2 2 9 5 3" xfId="28276"/>
    <cellStyle name="Output 2 5 2 2 9 6" xfId="28277"/>
    <cellStyle name="Output 2 5 2 2 9 6 2" xfId="28278"/>
    <cellStyle name="Output 2 5 2 2 9 6 3" xfId="28279"/>
    <cellStyle name="Output 2 5 2 2 9 7" xfId="28280"/>
    <cellStyle name="Output 2 5 2 2 9 8" xfId="28281"/>
    <cellStyle name="Output 2 5 2 20" xfId="28282"/>
    <cellStyle name="Output 2 5 2 21" xfId="28283"/>
    <cellStyle name="Output 2 5 2 3" xfId="28284"/>
    <cellStyle name="Output 2 5 2 3 10" xfId="28285"/>
    <cellStyle name="Output 2 5 2 3 10 2" xfId="28286"/>
    <cellStyle name="Output 2 5 2 3 10 2 2" xfId="28287"/>
    <cellStyle name="Output 2 5 2 3 10 2 3" xfId="28288"/>
    <cellStyle name="Output 2 5 2 3 10 3" xfId="28289"/>
    <cellStyle name="Output 2 5 2 3 10 3 2" xfId="28290"/>
    <cellStyle name="Output 2 5 2 3 10 3 3" xfId="28291"/>
    <cellStyle name="Output 2 5 2 3 10 4" xfId="28292"/>
    <cellStyle name="Output 2 5 2 3 10 4 2" xfId="28293"/>
    <cellStyle name="Output 2 5 2 3 10 4 3" xfId="28294"/>
    <cellStyle name="Output 2 5 2 3 10 5" xfId="28295"/>
    <cellStyle name="Output 2 5 2 3 10 5 2" xfId="28296"/>
    <cellStyle name="Output 2 5 2 3 10 5 3" xfId="28297"/>
    <cellStyle name="Output 2 5 2 3 10 6" xfId="28298"/>
    <cellStyle name="Output 2 5 2 3 10 6 2" xfId="28299"/>
    <cellStyle name="Output 2 5 2 3 10 6 3" xfId="28300"/>
    <cellStyle name="Output 2 5 2 3 10 7" xfId="28301"/>
    <cellStyle name="Output 2 5 2 3 10 8" xfId="28302"/>
    <cellStyle name="Output 2 5 2 3 11" xfId="28303"/>
    <cellStyle name="Output 2 5 2 3 11 2" xfId="28304"/>
    <cellStyle name="Output 2 5 2 3 11 2 2" xfId="28305"/>
    <cellStyle name="Output 2 5 2 3 11 2 3" xfId="28306"/>
    <cellStyle name="Output 2 5 2 3 11 3" xfId="28307"/>
    <cellStyle name="Output 2 5 2 3 11 3 2" xfId="28308"/>
    <cellStyle name="Output 2 5 2 3 11 3 3" xfId="28309"/>
    <cellStyle name="Output 2 5 2 3 11 4" xfId="28310"/>
    <cellStyle name="Output 2 5 2 3 11 4 2" xfId="28311"/>
    <cellStyle name="Output 2 5 2 3 11 4 3" xfId="28312"/>
    <cellStyle name="Output 2 5 2 3 11 5" xfId="28313"/>
    <cellStyle name="Output 2 5 2 3 11 5 2" xfId="28314"/>
    <cellStyle name="Output 2 5 2 3 11 5 3" xfId="28315"/>
    <cellStyle name="Output 2 5 2 3 11 6" xfId="28316"/>
    <cellStyle name="Output 2 5 2 3 11 6 2" xfId="28317"/>
    <cellStyle name="Output 2 5 2 3 11 6 3" xfId="28318"/>
    <cellStyle name="Output 2 5 2 3 11 7" xfId="28319"/>
    <cellStyle name="Output 2 5 2 3 11 8" xfId="28320"/>
    <cellStyle name="Output 2 5 2 3 12" xfId="28321"/>
    <cellStyle name="Output 2 5 2 3 12 2" xfId="28322"/>
    <cellStyle name="Output 2 5 2 3 12 2 2" xfId="28323"/>
    <cellStyle name="Output 2 5 2 3 12 2 3" xfId="28324"/>
    <cellStyle name="Output 2 5 2 3 12 3" xfId="28325"/>
    <cellStyle name="Output 2 5 2 3 12 3 2" xfId="28326"/>
    <cellStyle name="Output 2 5 2 3 12 3 3" xfId="28327"/>
    <cellStyle name="Output 2 5 2 3 12 4" xfId="28328"/>
    <cellStyle name="Output 2 5 2 3 12 4 2" xfId="28329"/>
    <cellStyle name="Output 2 5 2 3 12 4 3" xfId="28330"/>
    <cellStyle name="Output 2 5 2 3 12 5" xfId="28331"/>
    <cellStyle name="Output 2 5 2 3 12 5 2" xfId="28332"/>
    <cellStyle name="Output 2 5 2 3 12 5 3" xfId="28333"/>
    <cellStyle name="Output 2 5 2 3 12 6" xfId="28334"/>
    <cellStyle name="Output 2 5 2 3 12 6 2" xfId="28335"/>
    <cellStyle name="Output 2 5 2 3 12 6 3" xfId="28336"/>
    <cellStyle name="Output 2 5 2 3 12 7" xfId="28337"/>
    <cellStyle name="Output 2 5 2 3 12 8" xfId="28338"/>
    <cellStyle name="Output 2 5 2 3 13" xfId="28339"/>
    <cellStyle name="Output 2 5 2 3 13 2" xfId="28340"/>
    <cellStyle name="Output 2 5 2 3 13 2 2" xfId="28341"/>
    <cellStyle name="Output 2 5 2 3 13 2 3" xfId="28342"/>
    <cellStyle name="Output 2 5 2 3 13 3" xfId="28343"/>
    <cellStyle name="Output 2 5 2 3 13 3 2" xfId="28344"/>
    <cellStyle name="Output 2 5 2 3 13 3 3" xfId="28345"/>
    <cellStyle name="Output 2 5 2 3 13 4" xfId="28346"/>
    <cellStyle name="Output 2 5 2 3 13 4 2" xfId="28347"/>
    <cellStyle name="Output 2 5 2 3 13 4 3" xfId="28348"/>
    <cellStyle name="Output 2 5 2 3 13 5" xfId="28349"/>
    <cellStyle name="Output 2 5 2 3 13 5 2" xfId="28350"/>
    <cellStyle name="Output 2 5 2 3 13 5 3" xfId="28351"/>
    <cellStyle name="Output 2 5 2 3 13 6" xfId="28352"/>
    <cellStyle name="Output 2 5 2 3 13 6 2" xfId="28353"/>
    <cellStyle name="Output 2 5 2 3 13 6 3" xfId="28354"/>
    <cellStyle name="Output 2 5 2 3 13 7" xfId="28355"/>
    <cellStyle name="Output 2 5 2 3 13 8" xfId="28356"/>
    <cellStyle name="Output 2 5 2 3 14" xfId="28357"/>
    <cellStyle name="Output 2 5 2 3 14 2" xfId="28358"/>
    <cellStyle name="Output 2 5 2 3 14 2 2" xfId="28359"/>
    <cellStyle name="Output 2 5 2 3 14 2 3" xfId="28360"/>
    <cellStyle name="Output 2 5 2 3 14 3" xfId="28361"/>
    <cellStyle name="Output 2 5 2 3 14 3 2" xfId="28362"/>
    <cellStyle name="Output 2 5 2 3 14 3 3" xfId="28363"/>
    <cellStyle name="Output 2 5 2 3 14 4" xfId="28364"/>
    <cellStyle name="Output 2 5 2 3 14 4 2" xfId="28365"/>
    <cellStyle name="Output 2 5 2 3 14 4 3" xfId="28366"/>
    <cellStyle name="Output 2 5 2 3 14 5" xfId="28367"/>
    <cellStyle name="Output 2 5 2 3 14 5 2" xfId="28368"/>
    <cellStyle name="Output 2 5 2 3 14 5 3" xfId="28369"/>
    <cellStyle name="Output 2 5 2 3 14 6" xfId="28370"/>
    <cellStyle name="Output 2 5 2 3 14 6 2" xfId="28371"/>
    <cellStyle name="Output 2 5 2 3 14 6 3" xfId="28372"/>
    <cellStyle name="Output 2 5 2 3 14 7" xfId="28373"/>
    <cellStyle name="Output 2 5 2 3 14 8" xfId="28374"/>
    <cellStyle name="Output 2 5 2 3 15" xfId="28375"/>
    <cellStyle name="Output 2 5 2 3 15 2" xfId="28376"/>
    <cellStyle name="Output 2 5 2 3 15 3" xfId="28377"/>
    <cellStyle name="Output 2 5 2 3 16" xfId="28378"/>
    <cellStyle name="Output 2 5 2 3 16 2" xfId="28379"/>
    <cellStyle name="Output 2 5 2 3 16 3" xfId="28380"/>
    <cellStyle name="Output 2 5 2 3 17" xfId="28381"/>
    <cellStyle name="Output 2 5 2 3 18" xfId="28382"/>
    <cellStyle name="Output 2 5 2 3 2" xfId="28383"/>
    <cellStyle name="Output 2 5 2 3 2 2" xfId="28384"/>
    <cellStyle name="Output 2 5 2 3 2 2 2" xfId="28385"/>
    <cellStyle name="Output 2 5 2 3 2 2 3" xfId="28386"/>
    <cellStyle name="Output 2 5 2 3 2 3" xfId="28387"/>
    <cellStyle name="Output 2 5 2 3 2 3 2" xfId="28388"/>
    <cellStyle name="Output 2 5 2 3 2 3 3" xfId="28389"/>
    <cellStyle name="Output 2 5 2 3 2 4" xfId="28390"/>
    <cellStyle name="Output 2 5 2 3 2 4 2" xfId="28391"/>
    <cellStyle name="Output 2 5 2 3 2 4 3" xfId="28392"/>
    <cellStyle name="Output 2 5 2 3 2 5" xfId="28393"/>
    <cellStyle name="Output 2 5 2 3 2 5 2" xfId="28394"/>
    <cellStyle name="Output 2 5 2 3 2 5 3" xfId="28395"/>
    <cellStyle name="Output 2 5 2 3 2 6" xfId="28396"/>
    <cellStyle name="Output 2 5 2 3 2 6 2" xfId="28397"/>
    <cellStyle name="Output 2 5 2 3 2 6 3" xfId="28398"/>
    <cellStyle name="Output 2 5 2 3 2 7" xfId="28399"/>
    <cellStyle name="Output 2 5 2 3 2 8" xfId="28400"/>
    <cellStyle name="Output 2 5 2 3 2 9" xfId="28401"/>
    <cellStyle name="Output 2 5 2 3 3" xfId="28402"/>
    <cellStyle name="Output 2 5 2 3 3 2" xfId="28403"/>
    <cellStyle name="Output 2 5 2 3 3 2 2" xfId="28404"/>
    <cellStyle name="Output 2 5 2 3 3 2 3" xfId="28405"/>
    <cellStyle name="Output 2 5 2 3 3 3" xfId="28406"/>
    <cellStyle name="Output 2 5 2 3 3 3 2" xfId="28407"/>
    <cellStyle name="Output 2 5 2 3 3 3 3" xfId="28408"/>
    <cellStyle name="Output 2 5 2 3 3 4" xfId="28409"/>
    <cellStyle name="Output 2 5 2 3 3 4 2" xfId="28410"/>
    <cellStyle name="Output 2 5 2 3 3 4 3" xfId="28411"/>
    <cellStyle name="Output 2 5 2 3 3 5" xfId="28412"/>
    <cellStyle name="Output 2 5 2 3 3 5 2" xfId="28413"/>
    <cellStyle name="Output 2 5 2 3 3 5 3" xfId="28414"/>
    <cellStyle name="Output 2 5 2 3 3 6" xfId="28415"/>
    <cellStyle name="Output 2 5 2 3 3 6 2" xfId="28416"/>
    <cellStyle name="Output 2 5 2 3 3 6 3" xfId="28417"/>
    <cellStyle name="Output 2 5 2 3 3 7" xfId="28418"/>
    <cellStyle name="Output 2 5 2 3 3 8" xfId="28419"/>
    <cellStyle name="Output 2 5 2 3 3 9" xfId="28420"/>
    <cellStyle name="Output 2 5 2 3 4" xfId="28421"/>
    <cellStyle name="Output 2 5 2 3 4 2" xfId="28422"/>
    <cellStyle name="Output 2 5 2 3 4 2 2" xfId="28423"/>
    <cellStyle name="Output 2 5 2 3 4 2 3" xfId="28424"/>
    <cellStyle name="Output 2 5 2 3 4 3" xfId="28425"/>
    <cellStyle name="Output 2 5 2 3 4 3 2" xfId="28426"/>
    <cellStyle name="Output 2 5 2 3 4 3 3" xfId="28427"/>
    <cellStyle name="Output 2 5 2 3 4 4" xfId="28428"/>
    <cellStyle name="Output 2 5 2 3 4 4 2" xfId="28429"/>
    <cellStyle name="Output 2 5 2 3 4 4 3" xfId="28430"/>
    <cellStyle name="Output 2 5 2 3 4 5" xfId="28431"/>
    <cellStyle name="Output 2 5 2 3 4 5 2" xfId="28432"/>
    <cellStyle name="Output 2 5 2 3 4 5 3" xfId="28433"/>
    <cellStyle name="Output 2 5 2 3 4 6" xfId="28434"/>
    <cellStyle name="Output 2 5 2 3 4 6 2" xfId="28435"/>
    <cellStyle name="Output 2 5 2 3 4 6 3" xfId="28436"/>
    <cellStyle name="Output 2 5 2 3 4 7" xfId="28437"/>
    <cellStyle name="Output 2 5 2 3 4 8" xfId="28438"/>
    <cellStyle name="Output 2 5 2 3 4 9" xfId="28439"/>
    <cellStyle name="Output 2 5 2 3 5" xfId="28440"/>
    <cellStyle name="Output 2 5 2 3 5 2" xfId="28441"/>
    <cellStyle name="Output 2 5 2 3 5 2 2" xfId="28442"/>
    <cellStyle name="Output 2 5 2 3 5 2 3" xfId="28443"/>
    <cellStyle name="Output 2 5 2 3 5 3" xfId="28444"/>
    <cellStyle name="Output 2 5 2 3 5 3 2" xfId="28445"/>
    <cellStyle name="Output 2 5 2 3 5 3 3" xfId="28446"/>
    <cellStyle name="Output 2 5 2 3 5 4" xfId="28447"/>
    <cellStyle name="Output 2 5 2 3 5 4 2" xfId="28448"/>
    <cellStyle name="Output 2 5 2 3 5 4 3" xfId="28449"/>
    <cellStyle name="Output 2 5 2 3 5 5" xfId="28450"/>
    <cellStyle name="Output 2 5 2 3 5 5 2" xfId="28451"/>
    <cellStyle name="Output 2 5 2 3 5 5 3" xfId="28452"/>
    <cellStyle name="Output 2 5 2 3 5 6" xfId="28453"/>
    <cellStyle name="Output 2 5 2 3 5 6 2" xfId="28454"/>
    <cellStyle name="Output 2 5 2 3 5 6 3" xfId="28455"/>
    <cellStyle name="Output 2 5 2 3 5 7" xfId="28456"/>
    <cellStyle name="Output 2 5 2 3 5 8" xfId="28457"/>
    <cellStyle name="Output 2 5 2 3 5 9" xfId="28458"/>
    <cellStyle name="Output 2 5 2 3 6" xfId="28459"/>
    <cellStyle name="Output 2 5 2 3 6 2" xfId="28460"/>
    <cellStyle name="Output 2 5 2 3 6 2 2" xfId="28461"/>
    <cellStyle name="Output 2 5 2 3 6 2 3" xfId="28462"/>
    <cellStyle name="Output 2 5 2 3 6 3" xfId="28463"/>
    <cellStyle name="Output 2 5 2 3 6 3 2" xfId="28464"/>
    <cellStyle name="Output 2 5 2 3 6 3 3" xfId="28465"/>
    <cellStyle name="Output 2 5 2 3 6 4" xfId="28466"/>
    <cellStyle name="Output 2 5 2 3 6 4 2" xfId="28467"/>
    <cellStyle name="Output 2 5 2 3 6 4 3" xfId="28468"/>
    <cellStyle name="Output 2 5 2 3 6 5" xfId="28469"/>
    <cellStyle name="Output 2 5 2 3 6 5 2" xfId="28470"/>
    <cellStyle name="Output 2 5 2 3 6 5 3" xfId="28471"/>
    <cellStyle name="Output 2 5 2 3 6 6" xfId="28472"/>
    <cellStyle name="Output 2 5 2 3 6 6 2" xfId="28473"/>
    <cellStyle name="Output 2 5 2 3 6 6 3" xfId="28474"/>
    <cellStyle name="Output 2 5 2 3 6 7" xfId="28475"/>
    <cellStyle name="Output 2 5 2 3 6 8" xfId="28476"/>
    <cellStyle name="Output 2 5 2 3 6 9" xfId="28477"/>
    <cellStyle name="Output 2 5 2 3 7" xfId="28478"/>
    <cellStyle name="Output 2 5 2 3 7 2" xfId="28479"/>
    <cellStyle name="Output 2 5 2 3 7 2 2" xfId="28480"/>
    <cellStyle name="Output 2 5 2 3 7 2 3" xfId="28481"/>
    <cellStyle name="Output 2 5 2 3 7 3" xfId="28482"/>
    <cellStyle name="Output 2 5 2 3 7 3 2" xfId="28483"/>
    <cellStyle name="Output 2 5 2 3 7 3 3" xfId="28484"/>
    <cellStyle name="Output 2 5 2 3 7 4" xfId="28485"/>
    <cellStyle name="Output 2 5 2 3 7 4 2" xfId="28486"/>
    <cellStyle name="Output 2 5 2 3 7 4 3" xfId="28487"/>
    <cellStyle name="Output 2 5 2 3 7 5" xfId="28488"/>
    <cellStyle name="Output 2 5 2 3 7 5 2" xfId="28489"/>
    <cellStyle name="Output 2 5 2 3 7 5 3" xfId="28490"/>
    <cellStyle name="Output 2 5 2 3 7 6" xfId="28491"/>
    <cellStyle name="Output 2 5 2 3 7 6 2" xfId="28492"/>
    <cellStyle name="Output 2 5 2 3 7 6 3" xfId="28493"/>
    <cellStyle name="Output 2 5 2 3 7 7" xfId="28494"/>
    <cellStyle name="Output 2 5 2 3 7 8" xfId="28495"/>
    <cellStyle name="Output 2 5 2 3 7 9" xfId="28496"/>
    <cellStyle name="Output 2 5 2 3 8" xfId="28497"/>
    <cellStyle name="Output 2 5 2 3 8 2" xfId="28498"/>
    <cellStyle name="Output 2 5 2 3 8 2 2" xfId="28499"/>
    <cellStyle name="Output 2 5 2 3 8 2 3" xfId="28500"/>
    <cellStyle name="Output 2 5 2 3 8 3" xfId="28501"/>
    <cellStyle name="Output 2 5 2 3 8 3 2" xfId="28502"/>
    <cellStyle name="Output 2 5 2 3 8 3 3" xfId="28503"/>
    <cellStyle name="Output 2 5 2 3 8 4" xfId="28504"/>
    <cellStyle name="Output 2 5 2 3 8 4 2" xfId="28505"/>
    <cellStyle name="Output 2 5 2 3 8 4 3" xfId="28506"/>
    <cellStyle name="Output 2 5 2 3 8 5" xfId="28507"/>
    <cellStyle name="Output 2 5 2 3 8 5 2" xfId="28508"/>
    <cellStyle name="Output 2 5 2 3 8 5 3" xfId="28509"/>
    <cellStyle name="Output 2 5 2 3 8 6" xfId="28510"/>
    <cellStyle name="Output 2 5 2 3 8 6 2" xfId="28511"/>
    <cellStyle name="Output 2 5 2 3 8 6 3" xfId="28512"/>
    <cellStyle name="Output 2 5 2 3 8 7" xfId="28513"/>
    <cellStyle name="Output 2 5 2 3 8 8" xfId="28514"/>
    <cellStyle name="Output 2 5 2 3 8 9" xfId="28515"/>
    <cellStyle name="Output 2 5 2 3 9" xfId="28516"/>
    <cellStyle name="Output 2 5 2 3 9 2" xfId="28517"/>
    <cellStyle name="Output 2 5 2 3 9 2 2" xfId="28518"/>
    <cellStyle name="Output 2 5 2 3 9 2 3" xfId="28519"/>
    <cellStyle name="Output 2 5 2 3 9 3" xfId="28520"/>
    <cellStyle name="Output 2 5 2 3 9 3 2" xfId="28521"/>
    <cellStyle name="Output 2 5 2 3 9 3 3" xfId="28522"/>
    <cellStyle name="Output 2 5 2 3 9 4" xfId="28523"/>
    <cellStyle name="Output 2 5 2 3 9 4 2" xfId="28524"/>
    <cellStyle name="Output 2 5 2 3 9 4 3" xfId="28525"/>
    <cellStyle name="Output 2 5 2 3 9 5" xfId="28526"/>
    <cellStyle name="Output 2 5 2 3 9 5 2" xfId="28527"/>
    <cellStyle name="Output 2 5 2 3 9 5 3" xfId="28528"/>
    <cellStyle name="Output 2 5 2 3 9 6" xfId="28529"/>
    <cellStyle name="Output 2 5 2 3 9 6 2" xfId="28530"/>
    <cellStyle name="Output 2 5 2 3 9 6 3" xfId="28531"/>
    <cellStyle name="Output 2 5 2 3 9 7" xfId="28532"/>
    <cellStyle name="Output 2 5 2 3 9 8" xfId="28533"/>
    <cellStyle name="Output 2 5 2 4" xfId="28534"/>
    <cellStyle name="Output 2 5 2 4 10" xfId="28535"/>
    <cellStyle name="Output 2 5 2 4 11" xfId="28536"/>
    <cellStyle name="Output 2 5 2 4 2" xfId="28537"/>
    <cellStyle name="Output 2 5 2 4 2 2" xfId="28538"/>
    <cellStyle name="Output 2 5 2 4 2 3" xfId="28539"/>
    <cellStyle name="Output 2 5 2 4 2 4" xfId="28540"/>
    <cellStyle name="Output 2 5 2 4 3" xfId="28541"/>
    <cellStyle name="Output 2 5 2 4 3 2" xfId="28542"/>
    <cellStyle name="Output 2 5 2 4 3 3" xfId="28543"/>
    <cellStyle name="Output 2 5 2 4 3 4" xfId="28544"/>
    <cellStyle name="Output 2 5 2 4 4" xfId="28545"/>
    <cellStyle name="Output 2 5 2 4 4 2" xfId="28546"/>
    <cellStyle name="Output 2 5 2 4 4 3" xfId="28547"/>
    <cellStyle name="Output 2 5 2 4 4 4" xfId="28548"/>
    <cellStyle name="Output 2 5 2 4 5" xfId="28549"/>
    <cellStyle name="Output 2 5 2 4 5 2" xfId="28550"/>
    <cellStyle name="Output 2 5 2 4 5 3" xfId="28551"/>
    <cellStyle name="Output 2 5 2 4 5 4" xfId="28552"/>
    <cellStyle name="Output 2 5 2 4 6" xfId="28553"/>
    <cellStyle name="Output 2 5 2 4 6 2" xfId="28554"/>
    <cellStyle name="Output 2 5 2 4 6 3" xfId="28555"/>
    <cellStyle name="Output 2 5 2 4 6 4" xfId="28556"/>
    <cellStyle name="Output 2 5 2 4 7" xfId="28557"/>
    <cellStyle name="Output 2 5 2 4 8" xfId="28558"/>
    <cellStyle name="Output 2 5 2 4 9" xfId="28559"/>
    <cellStyle name="Output 2 5 2 5" xfId="28560"/>
    <cellStyle name="Output 2 5 2 5 10" xfId="28561"/>
    <cellStyle name="Output 2 5 2 5 11" xfId="28562"/>
    <cellStyle name="Output 2 5 2 5 2" xfId="28563"/>
    <cellStyle name="Output 2 5 2 5 2 2" xfId="28564"/>
    <cellStyle name="Output 2 5 2 5 2 3" xfId="28565"/>
    <cellStyle name="Output 2 5 2 5 2 4" xfId="28566"/>
    <cellStyle name="Output 2 5 2 5 3" xfId="28567"/>
    <cellStyle name="Output 2 5 2 5 3 2" xfId="28568"/>
    <cellStyle name="Output 2 5 2 5 3 3" xfId="28569"/>
    <cellStyle name="Output 2 5 2 5 3 4" xfId="28570"/>
    <cellStyle name="Output 2 5 2 5 4" xfId="28571"/>
    <cellStyle name="Output 2 5 2 5 4 2" xfId="28572"/>
    <cellStyle name="Output 2 5 2 5 4 3" xfId="28573"/>
    <cellStyle name="Output 2 5 2 5 4 4" xfId="28574"/>
    <cellStyle name="Output 2 5 2 5 5" xfId="28575"/>
    <cellStyle name="Output 2 5 2 5 5 2" xfId="28576"/>
    <cellStyle name="Output 2 5 2 5 5 3" xfId="28577"/>
    <cellStyle name="Output 2 5 2 5 5 4" xfId="28578"/>
    <cellStyle name="Output 2 5 2 5 6" xfId="28579"/>
    <cellStyle name="Output 2 5 2 5 6 2" xfId="28580"/>
    <cellStyle name="Output 2 5 2 5 6 3" xfId="28581"/>
    <cellStyle name="Output 2 5 2 5 6 4" xfId="28582"/>
    <cellStyle name="Output 2 5 2 5 7" xfId="28583"/>
    <cellStyle name="Output 2 5 2 5 8" xfId="28584"/>
    <cellStyle name="Output 2 5 2 5 9" xfId="28585"/>
    <cellStyle name="Output 2 5 2 6" xfId="28586"/>
    <cellStyle name="Output 2 5 2 6 2" xfId="28587"/>
    <cellStyle name="Output 2 5 2 6 2 2" xfId="28588"/>
    <cellStyle name="Output 2 5 2 6 2 3" xfId="28589"/>
    <cellStyle name="Output 2 5 2 6 3" xfId="28590"/>
    <cellStyle name="Output 2 5 2 6 3 2" xfId="28591"/>
    <cellStyle name="Output 2 5 2 6 3 3" xfId="28592"/>
    <cellStyle name="Output 2 5 2 6 4" xfId="28593"/>
    <cellStyle name="Output 2 5 2 6 4 2" xfId="28594"/>
    <cellStyle name="Output 2 5 2 6 4 3" xfId="28595"/>
    <cellStyle name="Output 2 5 2 6 5" xfId="28596"/>
    <cellStyle name="Output 2 5 2 6 5 2" xfId="28597"/>
    <cellStyle name="Output 2 5 2 6 5 3" xfId="28598"/>
    <cellStyle name="Output 2 5 2 6 6" xfId="28599"/>
    <cellStyle name="Output 2 5 2 6 6 2" xfId="28600"/>
    <cellStyle name="Output 2 5 2 6 6 3" xfId="28601"/>
    <cellStyle name="Output 2 5 2 6 7" xfId="28602"/>
    <cellStyle name="Output 2 5 2 6 8" xfId="28603"/>
    <cellStyle name="Output 2 5 2 6 9" xfId="28604"/>
    <cellStyle name="Output 2 5 2 7" xfId="28605"/>
    <cellStyle name="Output 2 5 2 7 2" xfId="28606"/>
    <cellStyle name="Output 2 5 2 7 2 2" xfId="28607"/>
    <cellStyle name="Output 2 5 2 7 2 3" xfId="28608"/>
    <cellStyle name="Output 2 5 2 7 3" xfId="28609"/>
    <cellStyle name="Output 2 5 2 7 3 2" xfId="28610"/>
    <cellStyle name="Output 2 5 2 7 3 3" xfId="28611"/>
    <cellStyle name="Output 2 5 2 7 4" xfId="28612"/>
    <cellStyle name="Output 2 5 2 7 4 2" xfId="28613"/>
    <cellStyle name="Output 2 5 2 7 4 3" xfId="28614"/>
    <cellStyle name="Output 2 5 2 7 5" xfId="28615"/>
    <cellStyle name="Output 2 5 2 7 5 2" xfId="28616"/>
    <cellStyle name="Output 2 5 2 7 5 3" xfId="28617"/>
    <cellStyle name="Output 2 5 2 7 6" xfId="28618"/>
    <cellStyle name="Output 2 5 2 7 6 2" xfId="28619"/>
    <cellStyle name="Output 2 5 2 7 6 3" xfId="28620"/>
    <cellStyle name="Output 2 5 2 7 7" xfId="28621"/>
    <cellStyle name="Output 2 5 2 7 8" xfId="28622"/>
    <cellStyle name="Output 2 5 2 7 9" xfId="28623"/>
    <cellStyle name="Output 2 5 2 8" xfId="28624"/>
    <cellStyle name="Output 2 5 2 8 2" xfId="28625"/>
    <cellStyle name="Output 2 5 2 8 2 2" xfId="28626"/>
    <cellStyle name="Output 2 5 2 8 2 3" xfId="28627"/>
    <cellStyle name="Output 2 5 2 8 3" xfId="28628"/>
    <cellStyle name="Output 2 5 2 8 3 2" xfId="28629"/>
    <cellStyle name="Output 2 5 2 8 3 3" xfId="28630"/>
    <cellStyle name="Output 2 5 2 8 4" xfId="28631"/>
    <cellStyle name="Output 2 5 2 8 4 2" xfId="28632"/>
    <cellStyle name="Output 2 5 2 8 4 3" xfId="28633"/>
    <cellStyle name="Output 2 5 2 8 5" xfId="28634"/>
    <cellStyle name="Output 2 5 2 8 5 2" xfId="28635"/>
    <cellStyle name="Output 2 5 2 8 5 3" xfId="28636"/>
    <cellStyle name="Output 2 5 2 8 6" xfId="28637"/>
    <cellStyle name="Output 2 5 2 8 6 2" xfId="28638"/>
    <cellStyle name="Output 2 5 2 8 6 3" xfId="28639"/>
    <cellStyle name="Output 2 5 2 8 7" xfId="28640"/>
    <cellStyle name="Output 2 5 2 8 8" xfId="28641"/>
    <cellStyle name="Output 2 5 2 8 9" xfId="28642"/>
    <cellStyle name="Output 2 5 2 9" xfId="28643"/>
    <cellStyle name="Output 2 5 2 9 2" xfId="28644"/>
    <cellStyle name="Output 2 5 2 9 2 2" xfId="28645"/>
    <cellStyle name="Output 2 5 2 9 2 3" xfId="28646"/>
    <cellStyle name="Output 2 5 2 9 3" xfId="28647"/>
    <cellStyle name="Output 2 5 2 9 3 2" xfId="28648"/>
    <cellStyle name="Output 2 5 2 9 3 3" xfId="28649"/>
    <cellStyle name="Output 2 5 2 9 4" xfId="28650"/>
    <cellStyle name="Output 2 5 2 9 4 2" xfId="28651"/>
    <cellStyle name="Output 2 5 2 9 4 3" xfId="28652"/>
    <cellStyle name="Output 2 5 2 9 5" xfId="28653"/>
    <cellStyle name="Output 2 5 2 9 5 2" xfId="28654"/>
    <cellStyle name="Output 2 5 2 9 5 3" xfId="28655"/>
    <cellStyle name="Output 2 5 2 9 6" xfId="28656"/>
    <cellStyle name="Output 2 5 2 9 6 2" xfId="28657"/>
    <cellStyle name="Output 2 5 2 9 6 3" xfId="28658"/>
    <cellStyle name="Output 2 5 2 9 7" xfId="28659"/>
    <cellStyle name="Output 2 5 2 9 8" xfId="28660"/>
    <cellStyle name="Output 2 5 2 9 9" xfId="28661"/>
    <cellStyle name="Output 2 5 20" xfId="28662"/>
    <cellStyle name="Output 2 5 21" xfId="28663"/>
    <cellStyle name="Output 2 5 22" xfId="28664"/>
    <cellStyle name="Output 2 5 3" xfId="28665"/>
    <cellStyle name="Output 2 5 3 10" xfId="28666"/>
    <cellStyle name="Output 2 5 3 10 2" xfId="28667"/>
    <cellStyle name="Output 2 5 3 10 2 2" xfId="28668"/>
    <cellStyle name="Output 2 5 3 10 2 3" xfId="28669"/>
    <cellStyle name="Output 2 5 3 10 3" xfId="28670"/>
    <cellStyle name="Output 2 5 3 10 3 2" xfId="28671"/>
    <cellStyle name="Output 2 5 3 10 3 3" xfId="28672"/>
    <cellStyle name="Output 2 5 3 10 4" xfId="28673"/>
    <cellStyle name="Output 2 5 3 10 4 2" xfId="28674"/>
    <cellStyle name="Output 2 5 3 10 4 3" xfId="28675"/>
    <cellStyle name="Output 2 5 3 10 5" xfId="28676"/>
    <cellStyle name="Output 2 5 3 10 5 2" xfId="28677"/>
    <cellStyle name="Output 2 5 3 10 5 3" xfId="28678"/>
    <cellStyle name="Output 2 5 3 10 6" xfId="28679"/>
    <cellStyle name="Output 2 5 3 10 6 2" xfId="28680"/>
    <cellStyle name="Output 2 5 3 10 6 3" xfId="28681"/>
    <cellStyle name="Output 2 5 3 10 7" xfId="28682"/>
    <cellStyle name="Output 2 5 3 10 8" xfId="28683"/>
    <cellStyle name="Output 2 5 3 10 9" xfId="28684"/>
    <cellStyle name="Output 2 5 3 11" xfId="28685"/>
    <cellStyle name="Output 2 5 3 11 2" xfId="28686"/>
    <cellStyle name="Output 2 5 3 11 2 2" xfId="28687"/>
    <cellStyle name="Output 2 5 3 11 2 3" xfId="28688"/>
    <cellStyle name="Output 2 5 3 11 3" xfId="28689"/>
    <cellStyle name="Output 2 5 3 11 3 2" xfId="28690"/>
    <cellStyle name="Output 2 5 3 11 3 3" xfId="28691"/>
    <cellStyle name="Output 2 5 3 11 4" xfId="28692"/>
    <cellStyle name="Output 2 5 3 11 4 2" xfId="28693"/>
    <cellStyle name="Output 2 5 3 11 4 3" xfId="28694"/>
    <cellStyle name="Output 2 5 3 11 5" xfId="28695"/>
    <cellStyle name="Output 2 5 3 11 5 2" xfId="28696"/>
    <cellStyle name="Output 2 5 3 11 5 3" xfId="28697"/>
    <cellStyle name="Output 2 5 3 11 6" xfId="28698"/>
    <cellStyle name="Output 2 5 3 11 6 2" xfId="28699"/>
    <cellStyle name="Output 2 5 3 11 6 3" xfId="28700"/>
    <cellStyle name="Output 2 5 3 11 7" xfId="28701"/>
    <cellStyle name="Output 2 5 3 11 8" xfId="28702"/>
    <cellStyle name="Output 2 5 3 11 9" xfId="28703"/>
    <cellStyle name="Output 2 5 3 12" xfId="28704"/>
    <cellStyle name="Output 2 5 3 12 2" xfId="28705"/>
    <cellStyle name="Output 2 5 3 12 2 2" xfId="28706"/>
    <cellStyle name="Output 2 5 3 12 2 3" xfId="28707"/>
    <cellStyle name="Output 2 5 3 12 3" xfId="28708"/>
    <cellStyle name="Output 2 5 3 12 3 2" xfId="28709"/>
    <cellStyle name="Output 2 5 3 12 3 3" xfId="28710"/>
    <cellStyle name="Output 2 5 3 12 4" xfId="28711"/>
    <cellStyle name="Output 2 5 3 12 4 2" xfId="28712"/>
    <cellStyle name="Output 2 5 3 12 4 3" xfId="28713"/>
    <cellStyle name="Output 2 5 3 12 5" xfId="28714"/>
    <cellStyle name="Output 2 5 3 12 5 2" xfId="28715"/>
    <cellStyle name="Output 2 5 3 12 5 3" xfId="28716"/>
    <cellStyle name="Output 2 5 3 12 6" xfId="28717"/>
    <cellStyle name="Output 2 5 3 12 6 2" xfId="28718"/>
    <cellStyle name="Output 2 5 3 12 6 3" xfId="28719"/>
    <cellStyle name="Output 2 5 3 12 7" xfId="28720"/>
    <cellStyle name="Output 2 5 3 12 8" xfId="28721"/>
    <cellStyle name="Output 2 5 3 12 9" xfId="28722"/>
    <cellStyle name="Output 2 5 3 13" xfId="28723"/>
    <cellStyle name="Output 2 5 3 13 2" xfId="28724"/>
    <cellStyle name="Output 2 5 3 13 2 2" xfId="28725"/>
    <cellStyle name="Output 2 5 3 13 2 3" xfId="28726"/>
    <cellStyle name="Output 2 5 3 13 3" xfId="28727"/>
    <cellStyle name="Output 2 5 3 13 3 2" xfId="28728"/>
    <cellStyle name="Output 2 5 3 13 3 3" xfId="28729"/>
    <cellStyle name="Output 2 5 3 13 4" xfId="28730"/>
    <cellStyle name="Output 2 5 3 13 4 2" xfId="28731"/>
    <cellStyle name="Output 2 5 3 13 4 3" xfId="28732"/>
    <cellStyle name="Output 2 5 3 13 5" xfId="28733"/>
    <cellStyle name="Output 2 5 3 13 5 2" xfId="28734"/>
    <cellStyle name="Output 2 5 3 13 5 3" xfId="28735"/>
    <cellStyle name="Output 2 5 3 13 6" xfId="28736"/>
    <cellStyle name="Output 2 5 3 13 6 2" xfId="28737"/>
    <cellStyle name="Output 2 5 3 13 6 3" xfId="28738"/>
    <cellStyle name="Output 2 5 3 13 7" xfId="28739"/>
    <cellStyle name="Output 2 5 3 13 8" xfId="28740"/>
    <cellStyle name="Output 2 5 3 13 9" xfId="28741"/>
    <cellStyle name="Output 2 5 3 14" xfId="28742"/>
    <cellStyle name="Output 2 5 3 14 2" xfId="28743"/>
    <cellStyle name="Output 2 5 3 14 3" xfId="28744"/>
    <cellStyle name="Output 2 5 3 14 4" xfId="28745"/>
    <cellStyle name="Output 2 5 3 15" xfId="28746"/>
    <cellStyle name="Output 2 5 3 16" xfId="28747"/>
    <cellStyle name="Output 2 5 3 17" xfId="28748"/>
    <cellStyle name="Output 2 5 3 18" xfId="28749"/>
    <cellStyle name="Output 2 5 3 19" xfId="28750"/>
    <cellStyle name="Output 2 5 3 2" xfId="28751"/>
    <cellStyle name="Output 2 5 3 2 10" xfId="28752"/>
    <cellStyle name="Output 2 5 3 2 10 2" xfId="28753"/>
    <cellStyle name="Output 2 5 3 2 10 2 2" xfId="28754"/>
    <cellStyle name="Output 2 5 3 2 10 2 3" xfId="28755"/>
    <cellStyle name="Output 2 5 3 2 10 3" xfId="28756"/>
    <cellStyle name="Output 2 5 3 2 10 3 2" xfId="28757"/>
    <cellStyle name="Output 2 5 3 2 10 3 3" xfId="28758"/>
    <cellStyle name="Output 2 5 3 2 10 4" xfId="28759"/>
    <cellStyle name="Output 2 5 3 2 10 4 2" xfId="28760"/>
    <cellStyle name="Output 2 5 3 2 10 4 3" xfId="28761"/>
    <cellStyle name="Output 2 5 3 2 10 5" xfId="28762"/>
    <cellStyle name="Output 2 5 3 2 10 5 2" xfId="28763"/>
    <cellStyle name="Output 2 5 3 2 10 5 3" xfId="28764"/>
    <cellStyle name="Output 2 5 3 2 10 6" xfId="28765"/>
    <cellStyle name="Output 2 5 3 2 10 6 2" xfId="28766"/>
    <cellStyle name="Output 2 5 3 2 10 6 3" xfId="28767"/>
    <cellStyle name="Output 2 5 3 2 10 7" xfId="28768"/>
    <cellStyle name="Output 2 5 3 2 10 8" xfId="28769"/>
    <cellStyle name="Output 2 5 3 2 11" xfId="28770"/>
    <cellStyle name="Output 2 5 3 2 11 2" xfId="28771"/>
    <cellStyle name="Output 2 5 3 2 11 2 2" xfId="28772"/>
    <cellStyle name="Output 2 5 3 2 11 2 3" xfId="28773"/>
    <cellStyle name="Output 2 5 3 2 11 3" xfId="28774"/>
    <cellStyle name="Output 2 5 3 2 11 3 2" xfId="28775"/>
    <cellStyle name="Output 2 5 3 2 11 3 3" xfId="28776"/>
    <cellStyle name="Output 2 5 3 2 11 4" xfId="28777"/>
    <cellStyle name="Output 2 5 3 2 11 4 2" xfId="28778"/>
    <cellStyle name="Output 2 5 3 2 11 4 3" xfId="28779"/>
    <cellStyle name="Output 2 5 3 2 11 5" xfId="28780"/>
    <cellStyle name="Output 2 5 3 2 11 5 2" xfId="28781"/>
    <cellStyle name="Output 2 5 3 2 11 5 3" xfId="28782"/>
    <cellStyle name="Output 2 5 3 2 11 6" xfId="28783"/>
    <cellStyle name="Output 2 5 3 2 11 6 2" xfId="28784"/>
    <cellStyle name="Output 2 5 3 2 11 6 3" xfId="28785"/>
    <cellStyle name="Output 2 5 3 2 11 7" xfId="28786"/>
    <cellStyle name="Output 2 5 3 2 11 8" xfId="28787"/>
    <cellStyle name="Output 2 5 3 2 12" xfId="28788"/>
    <cellStyle name="Output 2 5 3 2 12 2" xfId="28789"/>
    <cellStyle name="Output 2 5 3 2 12 2 2" xfId="28790"/>
    <cellStyle name="Output 2 5 3 2 12 2 3" xfId="28791"/>
    <cellStyle name="Output 2 5 3 2 12 3" xfId="28792"/>
    <cellStyle name="Output 2 5 3 2 12 3 2" xfId="28793"/>
    <cellStyle name="Output 2 5 3 2 12 3 3" xfId="28794"/>
    <cellStyle name="Output 2 5 3 2 12 4" xfId="28795"/>
    <cellStyle name="Output 2 5 3 2 12 4 2" xfId="28796"/>
    <cellStyle name="Output 2 5 3 2 12 4 3" xfId="28797"/>
    <cellStyle name="Output 2 5 3 2 12 5" xfId="28798"/>
    <cellStyle name="Output 2 5 3 2 12 5 2" xfId="28799"/>
    <cellStyle name="Output 2 5 3 2 12 5 3" xfId="28800"/>
    <cellStyle name="Output 2 5 3 2 12 6" xfId="28801"/>
    <cellStyle name="Output 2 5 3 2 12 6 2" xfId="28802"/>
    <cellStyle name="Output 2 5 3 2 12 6 3" xfId="28803"/>
    <cellStyle name="Output 2 5 3 2 12 7" xfId="28804"/>
    <cellStyle name="Output 2 5 3 2 12 8" xfId="28805"/>
    <cellStyle name="Output 2 5 3 2 13" xfId="28806"/>
    <cellStyle name="Output 2 5 3 2 13 2" xfId="28807"/>
    <cellStyle name="Output 2 5 3 2 13 2 2" xfId="28808"/>
    <cellStyle name="Output 2 5 3 2 13 2 3" xfId="28809"/>
    <cellStyle name="Output 2 5 3 2 13 3" xfId="28810"/>
    <cellStyle name="Output 2 5 3 2 13 3 2" xfId="28811"/>
    <cellStyle name="Output 2 5 3 2 13 3 3" xfId="28812"/>
    <cellStyle name="Output 2 5 3 2 13 4" xfId="28813"/>
    <cellStyle name="Output 2 5 3 2 13 4 2" xfId="28814"/>
    <cellStyle name="Output 2 5 3 2 13 4 3" xfId="28815"/>
    <cellStyle name="Output 2 5 3 2 13 5" xfId="28816"/>
    <cellStyle name="Output 2 5 3 2 13 5 2" xfId="28817"/>
    <cellStyle name="Output 2 5 3 2 13 5 3" xfId="28818"/>
    <cellStyle name="Output 2 5 3 2 13 6" xfId="28819"/>
    <cellStyle name="Output 2 5 3 2 13 6 2" xfId="28820"/>
    <cellStyle name="Output 2 5 3 2 13 6 3" xfId="28821"/>
    <cellStyle name="Output 2 5 3 2 13 7" xfId="28822"/>
    <cellStyle name="Output 2 5 3 2 13 8" xfId="28823"/>
    <cellStyle name="Output 2 5 3 2 14" xfId="28824"/>
    <cellStyle name="Output 2 5 3 2 14 2" xfId="28825"/>
    <cellStyle name="Output 2 5 3 2 14 2 2" xfId="28826"/>
    <cellStyle name="Output 2 5 3 2 14 2 3" xfId="28827"/>
    <cellStyle name="Output 2 5 3 2 14 3" xfId="28828"/>
    <cellStyle name="Output 2 5 3 2 14 3 2" xfId="28829"/>
    <cellStyle name="Output 2 5 3 2 14 3 3" xfId="28830"/>
    <cellStyle name="Output 2 5 3 2 14 4" xfId="28831"/>
    <cellStyle name="Output 2 5 3 2 14 4 2" xfId="28832"/>
    <cellStyle name="Output 2 5 3 2 14 4 3" xfId="28833"/>
    <cellStyle name="Output 2 5 3 2 14 5" xfId="28834"/>
    <cellStyle name="Output 2 5 3 2 14 5 2" xfId="28835"/>
    <cellStyle name="Output 2 5 3 2 14 5 3" xfId="28836"/>
    <cellStyle name="Output 2 5 3 2 14 6" xfId="28837"/>
    <cellStyle name="Output 2 5 3 2 14 6 2" xfId="28838"/>
    <cellStyle name="Output 2 5 3 2 14 6 3" xfId="28839"/>
    <cellStyle name="Output 2 5 3 2 14 7" xfId="28840"/>
    <cellStyle name="Output 2 5 3 2 14 8" xfId="28841"/>
    <cellStyle name="Output 2 5 3 2 15" xfId="28842"/>
    <cellStyle name="Output 2 5 3 2 15 2" xfId="28843"/>
    <cellStyle name="Output 2 5 3 2 15 3" xfId="28844"/>
    <cellStyle name="Output 2 5 3 2 16" xfId="28845"/>
    <cellStyle name="Output 2 5 3 2 16 2" xfId="28846"/>
    <cellStyle name="Output 2 5 3 2 16 3" xfId="28847"/>
    <cellStyle name="Output 2 5 3 2 17" xfId="28848"/>
    <cellStyle name="Output 2 5 3 2 18" xfId="28849"/>
    <cellStyle name="Output 2 5 3 2 2" xfId="28850"/>
    <cellStyle name="Output 2 5 3 2 2 2" xfId="28851"/>
    <cellStyle name="Output 2 5 3 2 2 2 2" xfId="28852"/>
    <cellStyle name="Output 2 5 3 2 2 2 3" xfId="28853"/>
    <cellStyle name="Output 2 5 3 2 2 3" xfId="28854"/>
    <cellStyle name="Output 2 5 3 2 2 3 2" xfId="28855"/>
    <cellStyle name="Output 2 5 3 2 2 3 3" xfId="28856"/>
    <cellStyle name="Output 2 5 3 2 2 4" xfId="28857"/>
    <cellStyle name="Output 2 5 3 2 2 4 2" xfId="28858"/>
    <cellStyle name="Output 2 5 3 2 2 4 3" xfId="28859"/>
    <cellStyle name="Output 2 5 3 2 2 5" xfId="28860"/>
    <cellStyle name="Output 2 5 3 2 2 5 2" xfId="28861"/>
    <cellStyle name="Output 2 5 3 2 2 5 3" xfId="28862"/>
    <cellStyle name="Output 2 5 3 2 2 6" xfId="28863"/>
    <cellStyle name="Output 2 5 3 2 2 6 2" xfId="28864"/>
    <cellStyle name="Output 2 5 3 2 2 6 3" xfId="28865"/>
    <cellStyle name="Output 2 5 3 2 2 7" xfId="28866"/>
    <cellStyle name="Output 2 5 3 2 2 8" xfId="28867"/>
    <cellStyle name="Output 2 5 3 2 2 9" xfId="28868"/>
    <cellStyle name="Output 2 5 3 2 3" xfId="28869"/>
    <cellStyle name="Output 2 5 3 2 3 2" xfId="28870"/>
    <cellStyle name="Output 2 5 3 2 3 2 2" xfId="28871"/>
    <cellStyle name="Output 2 5 3 2 3 2 3" xfId="28872"/>
    <cellStyle name="Output 2 5 3 2 3 3" xfId="28873"/>
    <cellStyle name="Output 2 5 3 2 3 3 2" xfId="28874"/>
    <cellStyle name="Output 2 5 3 2 3 3 3" xfId="28875"/>
    <cellStyle name="Output 2 5 3 2 3 4" xfId="28876"/>
    <cellStyle name="Output 2 5 3 2 3 4 2" xfId="28877"/>
    <cellStyle name="Output 2 5 3 2 3 4 3" xfId="28878"/>
    <cellStyle name="Output 2 5 3 2 3 5" xfId="28879"/>
    <cellStyle name="Output 2 5 3 2 3 5 2" xfId="28880"/>
    <cellStyle name="Output 2 5 3 2 3 5 3" xfId="28881"/>
    <cellStyle name="Output 2 5 3 2 3 6" xfId="28882"/>
    <cellStyle name="Output 2 5 3 2 3 6 2" xfId="28883"/>
    <cellStyle name="Output 2 5 3 2 3 6 3" xfId="28884"/>
    <cellStyle name="Output 2 5 3 2 3 7" xfId="28885"/>
    <cellStyle name="Output 2 5 3 2 3 8" xfId="28886"/>
    <cellStyle name="Output 2 5 3 2 3 9" xfId="28887"/>
    <cellStyle name="Output 2 5 3 2 4" xfId="28888"/>
    <cellStyle name="Output 2 5 3 2 4 2" xfId="28889"/>
    <cellStyle name="Output 2 5 3 2 4 2 2" xfId="28890"/>
    <cellStyle name="Output 2 5 3 2 4 2 3" xfId="28891"/>
    <cellStyle name="Output 2 5 3 2 4 3" xfId="28892"/>
    <cellStyle name="Output 2 5 3 2 4 3 2" xfId="28893"/>
    <cellStyle name="Output 2 5 3 2 4 3 3" xfId="28894"/>
    <cellStyle name="Output 2 5 3 2 4 4" xfId="28895"/>
    <cellStyle name="Output 2 5 3 2 4 4 2" xfId="28896"/>
    <cellStyle name="Output 2 5 3 2 4 4 3" xfId="28897"/>
    <cellStyle name="Output 2 5 3 2 4 5" xfId="28898"/>
    <cellStyle name="Output 2 5 3 2 4 5 2" xfId="28899"/>
    <cellStyle name="Output 2 5 3 2 4 5 3" xfId="28900"/>
    <cellStyle name="Output 2 5 3 2 4 6" xfId="28901"/>
    <cellStyle name="Output 2 5 3 2 4 6 2" xfId="28902"/>
    <cellStyle name="Output 2 5 3 2 4 6 3" xfId="28903"/>
    <cellStyle name="Output 2 5 3 2 4 7" xfId="28904"/>
    <cellStyle name="Output 2 5 3 2 4 8" xfId="28905"/>
    <cellStyle name="Output 2 5 3 2 4 9" xfId="28906"/>
    <cellStyle name="Output 2 5 3 2 5" xfId="28907"/>
    <cellStyle name="Output 2 5 3 2 5 2" xfId="28908"/>
    <cellStyle name="Output 2 5 3 2 5 2 2" xfId="28909"/>
    <cellStyle name="Output 2 5 3 2 5 2 3" xfId="28910"/>
    <cellStyle name="Output 2 5 3 2 5 3" xfId="28911"/>
    <cellStyle name="Output 2 5 3 2 5 3 2" xfId="28912"/>
    <cellStyle name="Output 2 5 3 2 5 3 3" xfId="28913"/>
    <cellStyle name="Output 2 5 3 2 5 4" xfId="28914"/>
    <cellStyle name="Output 2 5 3 2 5 4 2" xfId="28915"/>
    <cellStyle name="Output 2 5 3 2 5 4 3" xfId="28916"/>
    <cellStyle name="Output 2 5 3 2 5 5" xfId="28917"/>
    <cellStyle name="Output 2 5 3 2 5 5 2" xfId="28918"/>
    <cellStyle name="Output 2 5 3 2 5 5 3" xfId="28919"/>
    <cellStyle name="Output 2 5 3 2 5 6" xfId="28920"/>
    <cellStyle name="Output 2 5 3 2 5 6 2" xfId="28921"/>
    <cellStyle name="Output 2 5 3 2 5 6 3" xfId="28922"/>
    <cellStyle name="Output 2 5 3 2 5 7" xfId="28923"/>
    <cellStyle name="Output 2 5 3 2 5 8" xfId="28924"/>
    <cellStyle name="Output 2 5 3 2 5 9" xfId="28925"/>
    <cellStyle name="Output 2 5 3 2 6" xfId="28926"/>
    <cellStyle name="Output 2 5 3 2 6 2" xfId="28927"/>
    <cellStyle name="Output 2 5 3 2 6 2 2" xfId="28928"/>
    <cellStyle name="Output 2 5 3 2 6 2 3" xfId="28929"/>
    <cellStyle name="Output 2 5 3 2 6 3" xfId="28930"/>
    <cellStyle name="Output 2 5 3 2 6 3 2" xfId="28931"/>
    <cellStyle name="Output 2 5 3 2 6 3 3" xfId="28932"/>
    <cellStyle name="Output 2 5 3 2 6 4" xfId="28933"/>
    <cellStyle name="Output 2 5 3 2 6 4 2" xfId="28934"/>
    <cellStyle name="Output 2 5 3 2 6 4 3" xfId="28935"/>
    <cellStyle name="Output 2 5 3 2 6 5" xfId="28936"/>
    <cellStyle name="Output 2 5 3 2 6 5 2" xfId="28937"/>
    <cellStyle name="Output 2 5 3 2 6 5 3" xfId="28938"/>
    <cellStyle name="Output 2 5 3 2 6 6" xfId="28939"/>
    <cellStyle name="Output 2 5 3 2 6 6 2" xfId="28940"/>
    <cellStyle name="Output 2 5 3 2 6 6 3" xfId="28941"/>
    <cellStyle name="Output 2 5 3 2 6 7" xfId="28942"/>
    <cellStyle name="Output 2 5 3 2 6 8" xfId="28943"/>
    <cellStyle name="Output 2 5 3 2 6 9" xfId="28944"/>
    <cellStyle name="Output 2 5 3 2 7" xfId="28945"/>
    <cellStyle name="Output 2 5 3 2 7 2" xfId="28946"/>
    <cellStyle name="Output 2 5 3 2 7 2 2" xfId="28947"/>
    <cellStyle name="Output 2 5 3 2 7 2 3" xfId="28948"/>
    <cellStyle name="Output 2 5 3 2 7 3" xfId="28949"/>
    <cellStyle name="Output 2 5 3 2 7 3 2" xfId="28950"/>
    <cellStyle name="Output 2 5 3 2 7 3 3" xfId="28951"/>
    <cellStyle name="Output 2 5 3 2 7 4" xfId="28952"/>
    <cellStyle name="Output 2 5 3 2 7 4 2" xfId="28953"/>
    <cellStyle name="Output 2 5 3 2 7 4 3" xfId="28954"/>
    <cellStyle name="Output 2 5 3 2 7 5" xfId="28955"/>
    <cellStyle name="Output 2 5 3 2 7 5 2" xfId="28956"/>
    <cellStyle name="Output 2 5 3 2 7 5 3" xfId="28957"/>
    <cellStyle name="Output 2 5 3 2 7 6" xfId="28958"/>
    <cellStyle name="Output 2 5 3 2 7 6 2" xfId="28959"/>
    <cellStyle name="Output 2 5 3 2 7 6 3" xfId="28960"/>
    <cellStyle name="Output 2 5 3 2 7 7" xfId="28961"/>
    <cellStyle name="Output 2 5 3 2 7 8" xfId="28962"/>
    <cellStyle name="Output 2 5 3 2 7 9" xfId="28963"/>
    <cellStyle name="Output 2 5 3 2 8" xfId="28964"/>
    <cellStyle name="Output 2 5 3 2 8 2" xfId="28965"/>
    <cellStyle name="Output 2 5 3 2 8 2 2" xfId="28966"/>
    <cellStyle name="Output 2 5 3 2 8 2 3" xfId="28967"/>
    <cellStyle name="Output 2 5 3 2 8 3" xfId="28968"/>
    <cellStyle name="Output 2 5 3 2 8 3 2" xfId="28969"/>
    <cellStyle name="Output 2 5 3 2 8 3 3" xfId="28970"/>
    <cellStyle name="Output 2 5 3 2 8 4" xfId="28971"/>
    <cellStyle name="Output 2 5 3 2 8 4 2" xfId="28972"/>
    <cellStyle name="Output 2 5 3 2 8 4 3" xfId="28973"/>
    <cellStyle name="Output 2 5 3 2 8 5" xfId="28974"/>
    <cellStyle name="Output 2 5 3 2 8 5 2" xfId="28975"/>
    <cellStyle name="Output 2 5 3 2 8 5 3" xfId="28976"/>
    <cellStyle name="Output 2 5 3 2 8 6" xfId="28977"/>
    <cellStyle name="Output 2 5 3 2 8 6 2" xfId="28978"/>
    <cellStyle name="Output 2 5 3 2 8 6 3" xfId="28979"/>
    <cellStyle name="Output 2 5 3 2 8 7" xfId="28980"/>
    <cellStyle name="Output 2 5 3 2 8 8" xfId="28981"/>
    <cellStyle name="Output 2 5 3 2 8 9" xfId="28982"/>
    <cellStyle name="Output 2 5 3 2 9" xfId="28983"/>
    <cellStyle name="Output 2 5 3 2 9 2" xfId="28984"/>
    <cellStyle name="Output 2 5 3 2 9 2 2" xfId="28985"/>
    <cellStyle name="Output 2 5 3 2 9 2 3" xfId="28986"/>
    <cellStyle name="Output 2 5 3 2 9 3" xfId="28987"/>
    <cellStyle name="Output 2 5 3 2 9 3 2" xfId="28988"/>
    <cellStyle name="Output 2 5 3 2 9 3 3" xfId="28989"/>
    <cellStyle name="Output 2 5 3 2 9 4" xfId="28990"/>
    <cellStyle name="Output 2 5 3 2 9 4 2" xfId="28991"/>
    <cellStyle name="Output 2 5 3 2 9 4 3" xfId="28992"/>
    <cellStyle name="Output 2 5 3 2 9 5" xfId="28993"/>
    <cellStyle name="Output 2 5 3 2 9 5 2" xfId="28994"/>
    <cellStyle name="Output 2 5 3 2 9 5 3" xfId="28995"/>
    <cellStyle name="Output 2 5 3 2 9 6" xfId="28996"/>
    <cellStyle name="Output 2 5 3 2 9 6 2" xfId="28997"/>
    <cellStyle name="Output 2 5 3 2 9 6 3" xfId="28998"/>
    <cellStyle name="Output 2 5 3 2 9 7" xfId="28999"/>
    <cellStyle name="Output 2 5 3 2 9 8" xfId="29000"/>
    <cellStyle name="Output 2 5 3 20" xfId="29001"/>
    <cellStyle name="Output 2 5 3 21" xfId="29002"/>
    <cellStyle name="Output 2 5 3 3" xfId="29003"/>
    <cellStyle name="Output 2 5 3 3 10" xfId="29004"/>
    <cellStyle name="Output 2 5 3 3 10 2" xfId="29005"/>
    <cellStyle name="Output 2 5 3 3 10 2 2" xfId="29006"/>
    <cellStyle name="Output 2 5 3 3 10 2 3" xfId="29007"/>
    <cellStyle name="Output 2 5 3 3 10 3" xfId="29008"/>
    <cellStyle name="Output 2 5 3 3 10 3 2" xfId="29009"/>
    <cellStyle name="Output 2 5 3 3 10 3 3" xfId="29010"/>
    <cellStyle name="Output 2 5 3 3 10 4" xfId="29011"/>
    <cellStyle name="Output 2 5 3 3 10 4 2" xfId="29012"/>
    <cellStyle name="Output 2 5 3 3 10 4 3" xfId="29013"/>
    <cellStyle name="Output 2 5 3 3 10 5" xfId="29014"/>
    <cellStyle name="Output 2 5 3 3 10 5 2" xfId="29015"/>
    <cellStyle name="Output 2 5 3 3 10 5 3" xfId="29016"/>
    <cellStyle name="Output 2 5 3 3 10 6" xfId="29017"/>
    <cellStyle name="Output 2 5 3 3 10 6 2" xfId="29018"/>
    <cellStyle name="Output 2 5 3 3 10 6 3" xfId="29019"/>
    <cellStyle name="Output 2 5 3 3 10 7" xfId="29020"/>
    <cellStyle name="Output 2 5 3 3 10 8" xfId="29021"/>
    <cellStyle name="Output 2 5 3 3 11" xfId="29022"/>
    <cellStyle name="Output 2 5 3 3 11 2" xfId="29023"/>
    <cellStyle name="Output 2 5 3 3 11 2 2" xfId="29024"/>
    <cellStyle name="Output 2 5 3 3 11 2 3" xfId="29025"/>
    <cellStyle name="Output 2 5 3 3 11 3" xfId="29026"/>
    <cellStyle name="Output 2 5 3 3 11 3 2" xfId="29027"/>
    <cellStyle name="Output 2 5 3 3 11 3 3" xfId="29028"/>
    <cellStyle name="Output 2 5 3 3 11 4" xfId="29029"/>
    <cellStyle name="Output 2 5 3 3 11 4 2" xfId="29030"/>
    <cellStyle name="Output 2 5 3 3 11 4 3" xfId="29031"/>
    <cellStyle name="Output 2 5 3 3 11 5" xfId="29032"/>
    <cellStyle name="Output 2 5 3 3 11 5 2" xfId="29033"/>
    <cellStyle name="Output 2 5 3 3 11 5 3" xfId="29034"/>
    <cellStyle name="Output 2 5 3 3 11 6" xfId="29035"/>
    <cellStyle name="Output 2 5 3 3 11 6 2" xfId="29036"/>
    <cellStyle name="Output 2 5 3 3 11 6 3" xfId="29037"/>
    <cellStyle name="Output 2 5 3 3 11 7" xfId="29038"/>
    <cellStyle name="Output 2 5 3 3 11 8" xfId="29039"/>
    <cellStyle name="Output 2 5 3 3 12" xfId="29040"/>
    <cellStyle name="Output 2 5 3 3 12 2" xfId="29041"/>
    <cellStyle name="Output 2 5 3 3 12 2 2" xfId="29042"/>
    <cellStyle name="Output 2 5 3 3 12 2 3" xfId="29043"/>
    <cellStyle name="Output 2 5 3 3 12 3" xfId="29044"/>
    <cellStyle name="Output 2 5 3 3 12 3 2" xfId="29045"/>
    <cellStyle name="Output 2 5 3 3 12 3 3" xfId="29046"/>
    <cellStyle name="Output 2 5 3 3 12 4" xfId="29047"/>
    <cellStyle name="Output 2 5 3 3 12 4 2" xfId="29048"/>
    <cellStyle name="Output 2 5 3 3 12 4 3" xfId="29049"/>
    <cellStyle name="Output 2 5 3 3 12 5" xfId="29050"/>
    <cellStyle name="Output 2 5 3 3 12 5 2" xfId="29051"/>
    <cellStyle name="Output 2 5 3 3 12 5 3" xfId="29052"/>
    <cellStyle name="Output 2 5 3 3 12 6" xfId="29053"/>
    <cellStyle name="Output 2 5 3 3 12 6 2" xfId="29054"/>
    <cellStyle name="Output 2 5 3 3 12 6 3" xfId="29055"/>
    <cellStyle name="Output 2 5 3 3 12 7" xfId="29056"/>
    <cellStyle name="Output 2 5 3 3 12 8" xfId="29057"/>
    <cellStyle name="Output 2 5 3 3 13" xfId="29058"/>
    <cellStyle name="Output 2 5 3 3 13 2" xfId="29059"/>
    <cellStyle name="Output 2 5 3 3 13 2 2" xfId="29060"/>
    <cellStyle name="Output 2 5 3 3 13 2 3" xfId="29061"/>
    <cellStyle name="Output 2 5 3 3 13 3" xfId="29062"/>
    <cellStyle name="Output 2 5 3 3 13 3 2" xfId="29063"/>
    <cellStyle name="Output 2 5 3 3 13 3 3" xfId="29064"/>
    <cellStyle name="Output 2 5 3 3 13 4" xfId="29065"/>
    <cellStyle name="Output 2 5 3 3 13 4 2" xfId="29066"/>
    <cellStyle name="Output 2 5 3 3 13 4 3" xfId="29067"/>
    <cellStyle name="Output 2 5 3 3 13 5" xfId="29068"/>
    <cellStyle name="Output 2 5 3 3 13 5 2" xfId="29069"/>
    <cellStyle name="Output 2 5 3 3 13 5 3" xfId="29070"/>
    <cellStyle name="Output 2 5 3 3 13 6" xfId="29071"/>
    <cellStyle name="Output 2 5 3 3 13 6 2" xfId="29072"/>
    <cellStyle name="Output 2 5 3 3 13 6 3" xfId="29073"/>
    <cellStyle name="Output 2 5 3 3 13 7" xfId="29074"/>
    <cellStyle name="Output 2 5 3 3 13 8" xfId="29075"/>
    <cellStyle name="Output 2 5 3 3 14" xfId="29076"/>
    <cellStyle name="Output 2 5 3 3 14 2" xfId="29077"/>
    <cellStyle name="Output 2 5 3 3 14 2 2" xfId="29078"/>
    <cellStyle name="Output 2 5 3 3 14 2 3" xfId="29079"/>
    <cellStyle name="Output 2 5 3 3 14 3" xfId="29080"/>
    <cellStyle name="Output 2 5 3 3 14 3 2" xfId="29081"/>
    <cellStyle name="Output 2 5 3 3 14 3 3" xfId="29082"/>
    <cellStyle name="Output 2 5 3 3 14 4" xfId="29083"/>
    <cellStyle name="Output 2 5 3 3 14 4 2" xfId="29084"/>
    <cellStyle name="Output 2 5 3 3 14 4 3" xfId="29085"/>
    <cellStyle name="Output 2 5 3 3 14 5" xfId="29086"/>
    <cellStyle name="Output 2 5 3 3 14 5 2" xfId="29087"/>
    <cellStyle name="Output 2 5 3 3 14 5 3" xfId="29088"/>
    <cellStyle name="Output 2 5 3 3 14 6" xfId="29089"/>
    <cellStyle name="Output 2 5 3 3 14 6 2" xfId="29090"/>
    <cellStyle name="Output 2 5 3 3 14 6 3" xfId="29091"/>
    <cellStyle name="Output 2 5 3 3 14 7" xfId="29092"/>
    <cellStyle name="Output 2 5 3 3 14 8" xfId="29093"/>
    <cellStyle name="Output 2 5 3 3 15" xfId="29094"/>
    <cellStyle name="Output 2 5 3 3 15 2" xfId="29095"/>
    <cellStyle name="Output 2 5 3 3 15 3" xfId="29096"/>
    <cellStyle name="Output 2 5 3 3 16" xfId="29097"/>
    <cellStyle name="Output 2 5 3 3 16 2" xfId="29098"/>
    <cellStyle name="Output 2 5 3 3 16 3" xfId="29099"/>
    <cellStyle name="Output 2 5 3 3 17" xfId="29100"/>
    <cellStyle name="Output 2 5 3 3 18" xfId="29101"/>
    <cellStyle name="Output 2 5 3 3 2" xfId="29102"/>
    <cellStyle name="Output 2 5 3 3 2 2" xfId="29103"/>
    <cellStyle name="Output 2 5 3 3 2 2 2" xfId="29104"/>
    <cellStyle name="Output 2 5 3 3 2 2 3" xfId="29105"/>
    <cellStyle name="Output 2 5 3 3 2 3" xfId="29106"/>
    <cellStyle name="Output 2 5 3 3 2 3 2" xfId="29107"/>
    <cellStyle name="Output 2 5 3 3 2 3 3" xfId="29108"/>
    <cellStyle name="Output 2 5 3 3 2 4" xfId="29109"/>
    <cellStyle name="Output 2 5 3 3 2 4 2" xfId="29110"/>
    <cellStyle name="Output 2 5 3 3 2 4 3" xfId="29111"/>
    <cellStyle name="Output 2 5 3 3 2 5" xfId="29112"/>
    <cellStyle name="Output 2 5 3 3 2 5 2" xfId="29113"/>
    <cellStyle name="Output 2 5 3 3 2 5 3" xfId="29114"/>
    <cellStyle name="Output 2 5 3 3 2 6" xfId="29115"/>
    <cellStyle name="Output 2 5 3 3 2 6 2" xfId="29116"/>
    <cellStyle name="Output 2 5 3 3 2 6 3" xfId="29117"/>
    <cellStyle name="Output 2 5 3 3 2 7" xfId="29118"/>
    <cellStyle name="Output 2 5 3 3 2 8" xfId="29119"/>
    <cellStyle name="Output 2 5 3 3 2 9" xfId="29120"/>
    <cellStyle name="Output 2 5 3 3 3" xfId="29121"/>
    <cellStyle name="Output 2 5 3 3 3 2" xfId="29122"/>
    <cellStyle name="Output 2 5 3 3 3 2 2" xfId="29123"/>
    <cellStyle name="Output 2 5 3 3 3 2 3" xfId="29124"/>
    <cellStyle name="Output 2 5 3 3 3 3" xfId="29125"/>
    <cellStyle name="Output 2 5 3 3 3 3 2" xfId="29126"/>
    <cellStyle name="Output 2 5 3 3 3 3 3" xfId="29127"/>
    <cellStyle name="Output 2 5 3 3 3 4" xfId="29128"/>
    <cellStyle name="Output 2 5 3 3 3 4 2" xfId="29129"/>
    <cellStyle name="Output 2 5 3 3 3 4 3" xfId="29130"/>
    <cellStyle name="Output 2 5 3 3 3 5" xfId="29131"/>
    <cellStyle name="Output 2 5 3 3 3 5 2" xfId="29132"/>
    <cellStyle name="Output 2 5 3 3 3 5 3" xfId="29133"/>
    <cellStyle name="Output 2 5 3 3 3 6" xfId="29134"/>
    <cellStyle name="Output 2 5 3 3 3 6 2" xfId="29135"/>
    <cellStyle name="Output 2 5 3 3 3 6 3" xfId="29136"/>
    <cellStyle name="Output 2 5 3 3 3 7" xfId="29137"/>
    <cellStyle name="Output 2 5 3 3 3 8" xfId="29138"/>
    <cellStyle name="Output 2 5 3 3 3 9" xfId="29139"/>
    <cellStyle name="Output 2 5 3 3 4" xfId="29140"/>
    <cellStyle name="Output 2 5 3 3 4 2" xfId="29141"/>
    <cellStyle name="Output 2 5 3 3 4 2 2" xfId="29142"/>
    <cellStyle name="Output 2 5 3 3 4 2 3" xfId="29143"/>
    <cellStyle name="Output 2 5 3 3 4 3" xfId="29144"/>
    <cellStyle name="Output 2 5 3 3 4 3 2" xfId="29145"/>
    <cellStyle name="Output 2 5 3 3 4 3 3" xfId="29146"/>
    <cellStyle name="Output 2 5 3 3 4 4" xfId="29147"/>
    <cellStyle name="Output 2 5 3 3 4 4 2" xfId="29148"/>
    <cellStyle name="Output 2 5 3 3 4 4 3" xfId="29149"/>
    <cellStyle name="Output 2 5 3 3 4 5" xfId="29150"/>
    <cellStyle name="Output 2 5 3 3 4 5 2" xfId="29151"/>
    <cellStyle name="Output 2 5 3 3 4 5 3" xfId="29152"/>
    <cellStyle name="Output 2 5 3 3 4 6" xfId="29153"/>
    <cellStyle name="Output 2 5 3 3 4 6 2" xfId="29154"/>
    <cellStyle name="Output 2 5 3 3 4 6 3" xfId="29155"/>
    <cellStyle name="Output 2 5 3 3 4 7" xfId="29156"/>
    <cellStyle name="Output 2 5 3 3 4 8" xfId="29157"/>
    <cellStyle name="Output 2 5 3 3 4 9" xfId="29158"/>
    <cellStyle name="Output 2 5 3 3 5" xfId="29159"/>
    <cellStyle name="Output 2 5 3 3 5 2" xfId="29160"/>
    <cellStyle name="Output 2 5 3 3 5 2 2" xfId="29161"/>
    <cellStyle name="Output 2 5 3 3 5 2 3" xfId="29162"/>
    <cellStyle name="Output 2 5 3 3 5 3" xfId="29163"/>
    <cellStyle name="Output 2 5 3 3 5 3 2" xfId="29164"/>
    <cellStyle name="Output 2 5 3 3 5 3 3" xfId="29165"/>
    <cellStyle name="Output 2 5 3 3 5 4" xfId="29166"/>
    <cellStyle name="Output 2 5 3 3 5 4 2" xfId="29167"/>
    <cellStyle name="Output 2 5 3 3 5 4 3" xfId="29168"/>
    <cellStyle name="Output 2 5 3 3 5 5" xfId="29169"/>
    <cellStyle name="Output 2 5 3 3 5 5 2" xfId="29170"/>
    <cellStyle name="Output 2 5 3 3 5 5 3" xfId="29171"/>
    <cellStyle name="Output 2 5 3 3 5 6" xfId="29172"/>
    <cellStyle name="Output 2 5 3 3 5 6 2" xfId="29173"/>
    <cellStyle name="Output 2 5 3 3 5 6 3" xfId="29174"/>
    <cellStyle name="Output 2 5 3 3 5 7" xfId="29175"/>
    <cellStyle name="Output 2 5 3 3 5 8" xfId="29176"/>
    <cellStyle name="Output 2 5 3 3 5 9" xfId="29177"/>
    <cellStyle name="Output 2 5 3 3 6" xfId="29178"/>
    <cellStyle name="Output 2 5 3 3 6 2" xfId="29179"/>
    <cellStyle name="Output 2 5 3 3 6 2 2" xfId="29180"/>
    <cellStyle name="Output 2 5 3 3 6 2 3" xfId="29181"/>
    <cellStyle name="Output 2 5 3 3 6 3" xfId="29182"/>
    <cellStyle name="Output 2 5 3 3 6 3 2" xfId="29183"/>
    <cellStyle name="Output 2 5 3 3 6 3 3" xfId="29184"/>
    <cellStyle name="Output 2 5 3 3 6 4" xfId="29185"/>
    <cellStyle name="Output 2 5 3 3 6 4 2" xfId="29186"/>
    <cellStyle name="Output 2 5 3 3 6 4 3" xfId="29187"/>
    <cellStyle name="Output 2 5 3 3 6 5" xfId="29188"/>
    <cellStyle name="Output 2 5 3 3 6 5 2" xfId="29189"/>
    <cellStyle name="Output 2 5 3 3 6 5 3" xfId="29190"/>
    <cellStyle name="Output 2 5 3 3 6 6" xfId="29191"/>
    <cellStyle name="Output 2 5 3 3 6 6 2" xfId="29192"/>
    <cellStyle name="Output 2 5 3 3 6 6 3" xfId="29193"/>
    <cellStyle name="Output 2 5 3 3 6 7" xfId="29194"/>
    <cellStyle name="Output 2 5 3 3 6 8" xfId="29195"/>
    <cellStyle name="Output 2 5 3 3 6 9" xfId="29196"/>
    <cellStyle name="Output 2 5 3 3 7" xfId="29197"/>
    <cellStyle name="Output 2 5 3 3 7 2" xfId="29198"/>
    <cellStyle name="Output 2 5 3 3 7 2 2" xfId="29199"/>
    <cellStyle name="Output 2 5 3 3 7 2 3" xfId="29200"/>
    <cellStyle name="Output 2 5 3 3 7 3" xfId="29201"/>
    <cellStyle name="Output 2 5 3 3 7 3 2" xfId="29202"/>
    <cellStyle name="Output 2 5 3 3 7 3 3" xfId="29203"/>
    <cellStyle name="Output 2 5 3 3 7 4" xfId="29204"/>
    <cellStyle name="Output 2 5 3 3 7 4 2" xfId="29205"/>
    <cellStyle name="Output 2 5 3 3 7 4 3" xfId="29206"/>
    <cellStyle name="Output 2 5 3 3 7 5" xfId="29207"/>
    <cellStyle name="Output 2 5 3 3 7 5 2" xfId="29208"/>
    <cellStyle name="Output 2 5 3 3 7 5 3" xfId="29209"/>
    <cellStyle name="Output 2 5 3 3 7 6" xfId="29210"/>
    <cellStyle name="Output 2 5 3 3 7 6 2" xfId="29211"/>
    <cellStyle name="Output 2 5 3 3 7 6 3" xfId="29212"/>
    <cellStyle name="Output 2 5 3 3 7 7" xfId="29213"/>
    <cellStyle name="Output 2 5 3 3 7 8" xfId="29214"/>
    <cellStyle name="Output 2 5 3 3 7 9" xfId="29215"/>
    <cellStyle name="Output 2 5 3 3 8" xfId="29216"/>
    <cellStyle name="Output 2 5 3 3 8 2" xfId="29217"/>
    <cellStyle name="Output 2 5 3 3 8 2 2" xfId="29218"/>
    <cellStyle name="Output 2 5 3 3 8 2 3" xfId="29219"/>
    <cellStyle name="Output 2 5 3 3 8 3" xfId="29220"/>
    <cellStyle name="Output 2 5 3 3 8 3 2" xfId="29221"/>
    <cellStyle name="Output 2 5 3 3 8 3 3" xfId="29222"/>
    <cellStyle name="Output 2 5 3 3 8 4" xfId="29223"/>
    <cellStyle name="Output 2 5 3 3 8 4 2" xfId="29224"/>
    <cellStyle name="Output 2 5 3 3 8 4 3" xfId="29225"/>
    <cellStyle name="Output 2 5 3 3 8 5" xfId="29226"/>
    <cellStyle name="Output 2 5 3 3 8 5 2" xfId="29227"/>
    <cellStyle name="Output 2 5 3 3 8 5 3" xfId="29228"/>
    <cellStyle name="Output 2 5 3 3 8 6" xfId="29229"/>
    <cellStyle name="Output 2 5 3 3 8 6 2" xfId="29230"/>
    <cellStyle name="Output 2 5 3 3 8 6 3" xfId="29231"/>
    <cellStyle name="Output 2 5 3 3 8 7" xfId="29232"/>
    <cellStyle name="Output 2 5 3 3 8 8" xfId="29233"/>
    <cellStyle name="Output 2 5 3 3 8 9" xfId="29234"/>
    <cellStyle name="Output 2 5 3 3 9" xfId="29235"/>
    <cellStyle name="Output 2 5 3 3 9 2" xfId="29236"/>
    <cellStyle name="Output 2 5 3 3 9 2 2" xfId="29237"/>
    <cellStyle name="Output 2 5 3 3 9 2 3" xfId="29238"/>
    <cellStyle name="Output 2 5 3 3 9 3" xfId="29239"/>
    <cellStyle name="Output 2 5 3 3 9 3 2" xfId="29240"/>
    <cellStyle name="Output 2 5 3 3 9 3 3" xfId="29241"/>
    <cellStyle name="Output 2 5 3 3 9 4" xfId="29242"/>
    <cellStyle name="Output 2 5 3 3 9 4 2" xfId="29243"/>
    <cellStyle name="Output 2 5 3 3 9 4 3" xfId="29244"/>
    <cellStyle name="Output 2 5 3 3 9 5" xfId="29245"/>
    <cellStyle name="Output 2 5 3 3 9 5 2" xfId="29246"/>
    <cellStyle name="Output 2 5 3 3 9 5 3" xfId="29247"/>
    <cellStyle name="Output 2 5 3 3 9 6" xfId="29248"/>
    <cellStyle name="Output 2 5 3 3 9 6 2" xfId="29249"/>
    <cellStyle name="Output 2 5 3 3 9 6 3" xfId="29250"/>
    <cellStyle name="Output 2 5 3 3 9 7" xfId="29251"/>
    <cellStyle name="Output 2 5 3 3 9 8" xfId="29252"/>
    <cellStyle name="Output 2 5 3 4" xfId="29253"/>
    <cellStyle name="Output 2 5 3 4 10" xfId="29254"/>
    <cellStyle name="Output 2 5 3 4 11" xfId="29255"/>
    <cellStyle name="Output 2 5 3 4 2" xfId="29256"/>
    <cellStyle name="Output 2 5 3 4 2 2" xfId="29257"/>
    <cellStyle name="Output 2 5 3 4 2 3" xfId="29258"/>
    <cellStyle name="Output 2 5 3 4 2 4" xfId="29259"/>
    <cellStyle name="Output 2 5 3 4 3" xfId="29260"/>
    <cellStyle name="Output 2 5 3 4 3 2" xfId="29261"/>
    <cellStyle name="Output 2 5 3 4 3 3" xfId="29262"/>
    <cellStyle name="Output 2 5 3 4 3 4" xfId="29263"/>
    <cellStyle name="Output 2 5 3 4 4" xfId="29264"/>
    <cellStyle name="Output 2 5 3 4 4 2" xfId="29265"/>
    <cellStyle name="Output 2 5 3 4 4 3" xfId="29266"/>
    <cellStyle name="Output 2 5 3 4 4 4" xfId="29267"/>
    <cellStyle name="Output 2 5 3 4 5" xfId="29268"/>
    <cellStyle name="Output 2 5 3 4 5 2" xfId="29269"/>
    <cellStyle name="Output 2 5 3 4 5 3" xfId="29270"/>
    <cellStyle name="Output 2 5 3 4 5 4" xfId="29271"/>
    <cellStyle name="Output 2 5 3 4 6" xfId="29272"/>
    <cellStyle name="Output 2 5 3 4 6 2" xfId="29273"/>
    <cellStyle name="Output 2 5 3 4 6 3" xfId="29274"/>
    <cellStyle name="Output 2 5 3 4 6 4" xfId="29275"/>
    <cellStyle name="Output 2 5 3 4 7" xfId="29276"/>
    <cellStyle name="Output 2 5 3 4 8" xfId="29277"/>
    <cellStyle name="Output 2 5 3 4 9" xfId="29278"/>
    <cellStyle name="Output 2 5 3 5" xfId="29279"/>
    <cellStyle name="Output 2 5 3 5 10" xfId="29280"/>
    <cellStyle name="Output 2 5 3 5 11" xfId="29281"/>
    <cellStyle name="Output 2 5 3 5 2" xfId="29282"/>
    <cellStyle name="Output 2 5 3 5 2 2" xfId="29283"/>
    <cellStyle name="Output 2 5 3 5 2 3" xfId="29284"/>
    <cellStyle name="Output 2 5 3 5 2 4" xfId="29285"/>
    <cellStyle name="Output 2 5 3 5 3" xfId="29286"/>
    <cellStyle name="Output 2 5 3 5 3 2" xfId="29287"/>
    <cellStyle name="Output 2 5 3 5 3 3" xfId="29288"/>
    <cellStyle name="Output 2 5 3 5 3 4" xfId="29289"/>
    <cellStyle name="Output 2 5 3 5 4" xfId="29290"/>
    <cellStyle name="Output 2 5 3 5 4 2" xfId="29291"/>
    <cellStyle name="Output 2 5 3 5 4 3" xfId="29292"/>
    <cellStyle name="Output 2 5 3 5 4 4" xfId="29293"/>
    <cellStyle name="Output 2 5 3 5 5" xfId="29294"/>
    <cellStyle name="Output 2 5 3 5 5 2" xfId="29295"/>
    <cellStyle name="Output 2 5 3 5 5 3" xfId="29296"/>
    <cellStyle name="Output 2 5 3 5 5 4" xfId="29297"/>
    <cellStyle name="Output 2 5 3 5 6" xfId="29298"/>
    <cellStyle name="Output 2 5 3 5 6 2" xfId="29299"/>
    <cellStyle name="Output 2 5 3 5 6 3" xfId="29300"/>
    <cellStyle name="Output 2 5 3 5 6 4" xfId="29301"/>
    <cellStyle name="Output 2 5 3 5 7" xfId="29302"/>
    <cellStyle name="Output 2 5 3 5 8" xfId="29303"/>
    <cellStyle name="Output 2 5 3 5 9" xfId="29304"/>
    <cellStyle name="Output 2 5 3 6" xfId="29305"/>
    <cellStyle name="Output 2 5 3 6 2" xfId="29306"/>
    <cellStyle name="Output 2 5 3 6 2 2" xfId="29307"/>
    <cellStyle name="Output 2 5 3 6 2 3" xfId="29308"/>
    <cellStyle name="Output 2 5 3 6 3" xfId="29309"/>
    <cellStyle name="Output 2 5 3 6 3 2" xfId="29310"/>
    <cellStyle name="Output 2 5 3 6 3 3" xfId="29311"/>
    <cellStyle name="Output 2 5 3 6 4" xfId="29312"/>
    <cellStyle name="Output 2 5 3 6 4 2" xfId="29313"/>
    <cellStyle name="Output 2 5 3 6 4 3" xfId="29314"/>
    <cellStyle name="Output 2 5 3 6 5" xfId="29315"/>
    <cellStyle name="Output 2 5 3 6 5 2" xfId="29316"/>
    <cellStyle name="Output 2 5 3 6 5 3" xfId="29317"/>
    <cellStyle name="Output 2 5 3 6 6" xfId="29318"/>
    <cellStyle name="Output 2 5 3 6 6 2" xfId="29319"/>
    <cellStyle name="Output 2 5 3 6 6 3" xfId="29320"/>
    <cellStyle name="Output 2 5 3 6 7" xfId="29321"/>
    <cellStyle name="Output 2 5 3 6 8" xfId="29322"/>
    <cellStyle name="Output 2 5 3 6 9" xfId="29323"/>
    <cellStyle name="Output 2 5 3 7" xfId="29324"/>
    <cellStyle name="Output 2 5 3 7 2" xfId="29325"/>
    <cellStyle name="Output 2 5 3 7 2 2" xfId="29326"/>
    <cellStyle name="Output 2 5 3 7 2 3" xfId="29327"/>
    <cellStyle name="Output 2 5 3 7 3" xfId="29328"/>
    <cellStyle name="Output 2 5 3 7 3 2" xfId="29329"/>
    <cellStyle name="Output 2 5 3 7 3 3" xfId="29330"/>
    <cellStyle name="Output 2 5 3 7 4" xfId="29331"/>
    <cellStyle name="Output 2 5 3 7 4 2" xfId="29332"/>
    <cellStyle name="Output 2 5 3 7 4 3" xfId="29333"/>
    <cellStyle name="Output 2 5 3 7 5" xfId="29334"/>
    <cellStyle name="Output 2 5 3 7 5 2" xfId="29335"/>
    <cellStyle name="Output 2 5 3 7 5 3" xfId="29336"/>
    <cellStyle name="Output 2 5 3 7 6" xfId="29337"/>
    <cellStyle name="Output 2 5 3 7 6 2" xfId="29338"/>
    <cellStyle name="Output 2 5 3 7 6 3" xfId="29339"/>
    <cellStyle name="Output 2 5 3 7 7" xfId="29340"/>
    <cellStyle name="Output 2 5 3 7 8" xfId="29341"/>
    <cellStyle name="Output 2 5 3 7 9" xfId="29342"/>
    <cellStyle name="Output 2 5 3 8" xfId="29343"/>
    <cellStyle name="Output 2 5 3 8 2" xfId="29344"/>
    <cellStyle name="Output 2 5 3 8 2 2" xfId="29345"/>
    <cellStyle name="Output 2 5 3 8 2 3" xfId="29346"/>
    <cellStyle name="Output 2 5 3 8 3" xfId="29347"/>
    <cellStyle name="Output 2 5 3 8 3 2" xfId="29348"/>
    <cellStyle name="Output 2 5 3 8 3 3" xfId="29349"/>
    <cellStyle name="Output 2 5 3 8 4" xfId="29350"/>
    <cellStyle name="Output 2 5 3 8 4 2" xfId="29351"/>
    <cellStyle name="Output 2 5 3 8 4 3" xfId="29352"/>
    <cellStyle name="Output 2 5 3 8 5" xfId="29353"/>
    <cellStyle name="Output 2 5 3 8 5 2" xfId="29354"/>
    <cellStyle name="Output 2 5 3 8 5 3" xfId="29355"/>
    <cellStyle name="Output 2 5 3 8 6" xfId="29356"/>
    <cellStyle name="Output 2 5 3 8 6 2" xfId="29357"/>
    <cellStyle name="Output 2 5 3 8 6 3" xfId="29358"/>
    <cellStyle name="Output 2 5 3 8 7" xfId="29359"/>
    <cellStyle name="Output 2 5 3 8 8" xfId="29360"/>
    <cellStyle name="Output 2 5 3 8 9" xfId="29361"/>
    <cellStyle name="Output 2 5 3 9" xfId="29362"/>
    <cellStyle name="Output 2 5 3 9 2" xfId="29363"/>
    <cellStyle name="Output 2 5 3 9 2 2" xfId="29364"/>
    <cellStyle name="Output 2 5 3 9 2 3" xfId="29365"/>
    <cellStyle name="Output 2 5 3 9 3" xfId="29366"/>
    <cellStyle name="Output 2 5 3 9 3 2" xfId="29367"/>
    <cellStyle name="Output 2 5 3 9 3 3" xfId="29368"/>
    <cellStyle name="Output 2 5 3 9 4" xfId="29369"/>
    <cellStyle name="Output 2 5 3 9 4 2" xfId="29370"/>
    <cellStyle name="Output 2 5 3 9 4 3" xfId="29371"/>
    <cellStyle name="Output 2 5 3 9 5" xfId="29372"/>
    <cellStyle name="Output 2 5 3 9 5 2" xfId="29373"/>
    <cellStyle name="Output 2 5 3 9 5 3" xfId="29374"/>
    <cellStyle name="Output 2 5 3 9 6" xfId="29375"/>
    <cellStyle name="Output 2 5 3 9 6 2" xfId="29376"/>
    <cellStyle name="Output 2 5 3 9 6 3" xfId="29377"/>
    <cellStyle name="Output 2 5 3 9 7" xfId="29378"/>
    <cellStyle name="Output 2 5 3 9 8" xfId="29379"/>
    <cellStyle name="Output 2 5 3 9 9" xfId="29380"/>
    <cellStyle name="Output 2 5 4" xfId="29381"/>
    <cellStyle name="Output 2 5 4 10" xfId="29382"/>
    <cellStyle name="Output 2 5 4 10 2" xfId="29383"/>
    <cellStyle name="Output 2 5 4 10 2 2" xfId="29384"/>
    <cellStyle name="Output 2 5 4 10 2 3" xfId="29385"/>
    <cellStyle name="Output 2 5 4 10 3" xfId="29386"/>
    <cellStyle name="Output 2 5 4 10 3 2" xfId="29387"/>
    <cellStyle name="Output 2 5 4 10 3 3" xfId="29388"/>
    <cellStyle name="Output 2 5 4 10 4" xfId="29389"/>
    <cellStyle name="Output 2 5 4 10 4 2" xfId="29390"/>
    <cellStyle name="Output 2 5 4 10 4 3" xfId="29391"/>
    <cellStyle name="Output 2 5 4 10 5" xfId="29392"/>
    <cellStyle name="Output 2 5 4 10 5 2" xfId="29393"/>
    <cellStyle name="Output 2 5 4 10 5 3" xfId="29394"/>
    <cellStyle name="Output 2 5 4 10 6" xfId="29395"/>
    <cellStyle name="Output 2 5 4 10 6 2" xfId="29396"/>
    <cellStyle name="Output 2 5 4 10 6 3" xfId="29397"/>
    <cellStyle name="Output 2 5 4 10 7" xfId="29398"/>
    <cellStyle name="Output 2 5 4 10 8" xfId="29399"/>
    <cellStyle name="Output 2 5 4 11" xfId="29400"/>
    <cellStyle name="Output 2 5 4 11 2" xfId="29401"/>
    <cellStyle name="Output 2 5 4 11 2 2" xfId="29402"/>
    <cellStyle name="Output 2 5 4 11 2 3" xfId="29403"/>
    <cellStyle name="Output 2 5 4 11 3" xfId="29404"/>
    <cellStyle name="Output 2 5 4 11 3 2" xfId="29405"/>
    <cellStyle name="Output 2 5 4 11 3 3" xfId="29406"/>
    <cellStyle name="Output 2 5 4 11 4" xfId="29407"/>
    <cellStyle name="Output 2 5 4 11 4 2" xfId="29408"/>
    <cellStyle name="Output 2 5 4 11 4 3" xfId="29409"/>
    <cellStyle name="Output 2 5 4 11 5" xfId="29410"/>
    <cellStyle name="Output 2 5 4 11 5 2" xfId="29411"/>
    <cellStyle name="Output 2 5 4 11 5 3" xfId="29412"/>
    <cellStyle name="Output 2 5 4 11 6" xfId="29413"/>
    <cellStyle name="Output 2 5 4 11 6 2" xfId="29414"/>
    <cellStyle name="Output 2 5 4 11 6 3" xfId="29415"/>
    <cellStyle name="Output 2 5 4 11 7" xfId="29416"/>
    <cellStyle name="Output 2 5 4 11 8" xfId="29417"/>
    <cellStyle name="Output 2 5 4 12" xfId="29418"/>
    <cellStyle name="Output 2 5 4 12 2" xfId="29419"/>
    <cellStyle name="Output 2 5 4 12 2 2" xfId="29420"/>
    <cellStyle name="Output 2 5 4 12 2 3" xfId="29421"/>
    <cellStyle name="Output 2 5 4 12 3" xfId="29422"/>
    <cellStyle name="Output 2 5 4 12 3 2" xfId="29423"/>
    <cellStyle name="Output 2 5 4 12 3 3" xfId="29424"/>
    <cellStyle name="Output 2 5 4 12 4" xfId="29425"/>
    <cellStyle name="Output 2 5 4 12 4 2" xfId="29426"/>
    <cellStyle name="Output 2 5 4 12 4 3" xfId="29427"/>
    <cellStyle name="Output 2 5 4 12 5" xfId="29428"/>
    <cellStyle name="Output 2 5 4 12 5 2" xfId="29429"/>
    <cellStyle name="Output 2 5 4 12 5 3" xfId="29430"/>
    <cellStyle name="Output 2 5 4 12 6" xfId="29431"/>
    <cellStyle name="Output 2 5 4 12 6 2" xfId="29432"/>
    <cellStyle name="Output 2 5 4 12 6 3" xfId="29433"/>
    <cellStyle name="Output 2 5 4 12 7" xfId="29434"/>
    <cellStyle name="Output 2 5 4 12 8" xfId="29435"/>
    <cellStyle name="Output 2 5 4 13" xfId="29436"/>
    <cellStyle name="Output 2 5 4 13 2" xfId="29437"/>
    <cellStyle name="Output 2 5 4 13 2 2" xfId="29438"/>
    <cellStyle name="Output 2 5 4 13 2 3" xfId="29439"/>
    <cellStyle name="Output 2 5 4 13 3" xfId="29440"/>
    <cellStyle name="Output 2 5 4 13 3 2" xfId="29441"/>
    <cellStyle name="Output 2 5 4 13 3 3" xfId="29442"/>
    <cellStyle name="Output 2 5 4 13 4" xfId="29443"/>
    <cellStyle name="Output 2 5 4 13 4 2" xfId="29444"/>
    <cellStyle name="Output 2 5 4 13 4 3" xfId="29445"/>
    <cellStyle name="Output 2 5 4 13 5" xfId="29446"/>
    <cellStyle name="Output 2 5 4 13 5 2" xfId="29447"/>
    <cellStyle name="Output 2 5 4 13 5 3" xfId="29448"/>
    <cellStyle name="Output 2 5 4 13 6" xfId="29449"/>
    <cellStyle name="Output 2 5 4 13 6 2" xfId="29450"/>
    <cellStyle name="Output 2 5 4 13 6 3" xfId="29451"/>
    <cellStyle name="Output 2 5 4 13 7" xfId="29452"/>
    <cellStyle name="Output 2 5 4 13 8" xfId="29453"/>
    <cellStyle name="Output 2 5 4 14" xfId="29454"/>
    <cellStyle name="Output 2 5 4 14 2" xfId="29455"/>
    <cellStyle name="Output 2 5 4 14 2 2" xfId="29456"/>
    <cellStyle name="Output 2 5 4 14 2 3" xfId="29457"/>
    <cellStyle name="Output 2 5 4 14 3" xfId="29458"/>
    <cellStyle name="Output 2 5 4 14 3 2" xfId="29459"/>
    <cellStyle name="Output 2 5 4 14 3 3" xfId="29460"/>
    <cellStyle name="Output 2 5 4 14 4" xfId="29461"/>
    <cellStyle name="Output 2 5 4 14 4 2" xfId="29462"/>
    <cellStyle name="Output 2 5 4 14 4 3" xfId="29463"/>
    <cellStyle name="Output 2 5 4 14 5" xfId="29464"/>
    <cellStyle name="Output 2 5 4 14 5 2" xfId="29465"/>
    <cellStyle name="Output 2 5 4 14 5 3" xfId="29466"/>
    <cellStyle name="Output 2 5 4 14 6" xfId="29467"/>
    <cellStyle name="Output 2 5 4 14 6 2" xfId="29468"/>
    <cellStyle name="Output 2 5 4 14 6 3" xfId="29469"/>
    <cellStyle name="Output 2 5 4 14 7" xfId="29470"/>
    <cellStyle name="Output 2 5 4 14 8" xfId="29471"/>
    <cellStyle name="Output 2 5 4 15" xfId="29472"/>
    <cellStyle name="Output 2 5 4 15 2" xfId="29473"/>
    <cellStyle name="Output 2 5 4 15 3" xfId="29474"/>
    <cellStyle name="Output 2 5 4 16" xfId="29475"/>
    <cellStyle name="Output 2 5 4 16 2" xfId="29476"/>
    <cellStyle name="Output 2 5 4 16 3" xfId="29477"/>
    <cellStyle name="Output 2 5 4 17" xfId="29478"/>
    <cellStyle name="Output 2 5 4 18" xfId="29479"/>
    <cellStyle name="Output 2 5 4 2" xfId="29480"/>
    <cellStyle name="Output 2 5 4 2 2" xfId="29481"/>
    <cellStyle name="Output 2 5 4 2 2 2" xfId="29482"/>
    <cellStyle name="Output 2 5 4 2 2 3" xfId="29483"/>
    <cellStyle name="Output 2 5 4 2 3" xfId="29484"/>
    <cellStyle name="Output 2 5 4 2 3 2" xfId="29485"/>
    <cellStyle name="Output 2 5 4 2 3 3" xfId="29486"/>
    <cellStyle name="Output 2 5 4 2 4" xfId="29487"/>
    <cellStyle name="Output 2 5 4 2 4 2" xfId="29488"/>
    <cellStyle name="Output 2 5 4 2 4 3" xfId="29489"/>
    <cellStyle name="Output 2 5 4 2 5" xfId="29490"/>
    <cellStyle name="Output 2 5 4 2 5 2" xfId="29491"/>
    <cellStyle name="Output 2 5 4 2 5 3" xfId="29492"/>
    <cellStyle name="Output 2 5 4 2 6" xfId="29493"/>
    <cellStyle name="Output 2 5 4 2 6 2" xfId="29494"/>
    <cellStyle name="Output 2 5 4 2 6 3" xfId="29495"/>
    <cellStyle name="Output 2 5 4 2 7" xfId="29496"/>
    <cellStyle name="Output 2 5 4 2 8" xfId="29497"/>
    <cellStyle name="Output 2 5 4 2 9" xfId="29498"/>
    <cellStyle name="Output 2 5 4 3" xfId="29499"/>
    <cellStyle name="Output 2 5 4 3 2" xfId="29500"/>
    <cellStyle name="Output 2 5 4 3 2 2" xfId="29501"/>
    <cellStyle name="Output 2 5 4 3 2 3" xfId="29502"/>
    <cellStyle name="Output 2 5 4 3 3" xfId="29503"/>
    <cellStyle name="Output 2 5 4 3 3 2" xfId="29504"/>
    <cellStyle name="Output 2 5 4 3 3 3" xfId="29505"/>
    <cellStyle name="Output 2 5 4 3 4" xfId="29506"/>
    <cellStyle name="Output 2 5 4 3 4 2" xfId="29507"/>
    <cellStyle name="Output 2 5 4 3 4 3" xfId="29508"/>
    <cellStyle name="Output 2 5 4 3 5" xfId="29509"/>
    <cellStyle name="Output 2 5 4 3 5 2" xfId="29510"/>
    <cellStyle name="Output 2 5 4 3 5 3" xfId="29511"/>
    <cellStyle name="Output 2 5 4 3 6" xfId="29512"/>
    <cellStyle name="Output 2 5 4 3 6 2" xfId="29513"/>
    <cellStyle name="Output 2 5 4 3 6 3" xfId="29514"/>
    <cellStyle name="Output 2 5 4 3 7" xfId="29515"/>
    <cellStyle name="Output 2 5 4 3 8" xfId="29516"/>
    <cellStyle name="Output 2 5 4 3 9" xfId="29517"/>
    <cellStyle name="Output 2 5 4 4" xfId="29518"/>
    <cellStyle name="Output 2 5 4 4 2" xfId="29519"/>
    <cellStyle name="Output 2 5 4 4 2 2" xfId="29520"/>
    <cellStyle name="Output 2 5 4 4 2 3" xfId="29521"/>
    <cellStyle name="Output 2 5 4 4 3" xfId="29522"/>
    <cellStyle name="Output 2 5 4 4 3 2" xfId="29523"/>
    <cellStyle name="Output 2 5 4 4 3 3" xfId="29524"/>
    <cellStyle name="Output 2 5 4 4 4" xfId="29525"/>
    <cellStyle name="Output 2 5 4 4 4 2" xfId="29526"/>
    <cellStyle name="Output 2 5 4 4 4 3" xfId="29527"/>
    <cellStyle name="Output 2 5 4 4 5" xfId="29528"/>
    <cellStyle name="Output 2 5 4 4 5 2" xfId="29529"/>
    <cellStyle name="Output 2 5 4 4 5 3" xfId="29530"/>
    <cellStyle name="Output 2 5 4 4 6" xfId="29531"/>
    <cellStyle name="Output 2 5 4 4 6 2" xfId="29532"/>
    <cellStyle name="Output 2 5 4 4 6 3" xfId="29533"/>
    <cellStyle name="Output 2 5 4 4 7" xfId="29534"/>
    <cellStyle name="Output 2 5 4 4 8" xfId="29535"/>
    <cellStyle name="Output 2 5 4 4 9" xfId="29536"/>
    <cellStyle name="Output 2 5 4 5" xfId="29537"/>
    <cellStyle name="Output 2 5 4 5 2" xfId="29538"/>
    <cellStyle name="Output 2 5 4 5 2 2" xfId="29539"/>
    <cellStyle name="Output 2 5 4 5 2 3" xfId="29540"/>
    <cellStyle name="Output 2 5 4 5 3" xfId="29541"/>
    <cellStyle name="Output 2 5 4 5 3 2" xfId="29542"/>
    <cellStyle name="Output 2 5 4 5 3 3" xfId="29543"/>
    <cellStyle name="Output 2 5 4 5 4" xfId="29544"/>
    <cellStyle name="Output 2 5 4 5 4 2" xfId="29545"/>
    <cellStyle name="Output 2 5 4 5 4 3" xfId="29546"/>
    <cellStyle name="Output 2 5 4 5 5" xfId="29547"/>
    <cellStyle name="Output 2 5 4 5 5 2" xfId="29548"/>
    <cellStyle name="Output 2 5 4 5 5 3" xfId="29549"/>
    <cellStyle name="Output 2 5 4 5 6" xfId="29550"/>
    <cellStyle name="Output 2 5 4 5 6 2" xfId="29551"/>
    <cellStyle name="Output 2 5 4 5 6 3" xfId="29552"/>
    <cellStyle name="Output 2 5 4 5 7" xfId="29553"/>
    <cellStyle name="Output 2 5 4 5 8" xfId="29554"/>
    <cellStyle name="Output 2 5 4 5 9" xfId="29555"/>
    <cellStyle name="Output 2 5 4 6" xfId="29556"/>
    <cellStyle name="Output 2 5 4 6 2" xfId="29557"/>
    <cellStyle name="Output 2 5 4 6 2 2" xfId="29558"/>
    <cellStyle name="Output 2 5 4 6 2 3" xfId="29559"/>
    <cellStyle name="Output 2 5 4 6 3" xfId="29560"/>
    <cellStyle name="Output 2 5 4 6 3 2" xfId="29561"/>
    <cellStyle name="Output 2 5 4 6 3 3" xfId="29562"/>
    <cellStyle name="Output 2 5 4 6 4" xfId="29563"/>
    <cellStyle name="Output 2 5 4 6 4 2" xfId="29564"/>
    <cellStyle name="Output 2 5 4 6 4 3" xfId="29565"/>
    <cellStyle name="Output 2 5 4 6 5" xfId="29566"/>
    <cellStyle name="Output 2 5 4 6 5 2" xfId="29567"/>
    <cellStyle name="Output 2 5 4 6 5 3" xfId="29568"/>
    <cellStyle name="Output 2 5 4 6 6" xfId="29569"/>
    <cellStyle name="Output 2 5 4 6 6 2" xfId="29570"/>
    <cellStyle name="Output 2 5 4 6 6 3" xfId="29571"/>
    <cellStyle name="Output 2 5 4 6 7" xfId="29572"/>
    <cellStyle name="Output 2 5 4 6 8" xfId="29573"/>
    <cellStyle name="Output 2 5 4 6 9" xfId="29574"/>
    <cellStyle name="Output 2 5 4 7" xfId="29575"/>
    <cellStyle name="Output 2 5 4 7 2" xfId="29576"/>
    <cellStyle name="Output 2 5 4 7 2 2" xfId="29577"/>
    <cellStyle name="Output 2 5 4 7 2 3" xfId="29578"/>
    <cellStyle name="Output 2 5 4 7 3" xfId="29579"/>
    <cellStyle name="Output 2 5 4 7 3 2" xfId="29580"/>
    <cellStyle name="Output 2 5 4 7 3 3" xfId="29581"/>
    <cellStyle name="Output 2 5 4 7 4" xfId="29582"/>
    <cellStyle name="Output 2 5 4 7 4 2" xfId="29583"/>
    <cellStyle name="Output 2 5 4 7 4 3" xfId="29584"/>
    <cellStyle name="Output 2 5 4 7 5" xfId="29585"/>
    <cellStyle name="Output 2 5 4 7 5 2" xfId="29586"/>
    <cellStyle name="Output 2 5 4 7 5 3" xfId="29587"/>
    <cellStyle name="Output 2 5 4 7 6" xfId="29588"/>
    <cellStyle name="Output 2 5 4 7 6 2" xfId="29589"/>
    <cellStyle name="Output 2 5 4 7 6 3" xfId="29590"/>
    <cellStyle name="Output 2 5 4 7 7" xfId="29591"/>
    <cellStyle name="Output 2 5 4 7 8" xfId="29592"/>
    <cellStyle name="Output 2 5 4 7 9" xfId="29593"/>
    <cellStyle name="Output 2 5 4 8" xfId="29594"/>
    <cellStyle name="Output 2 5 4 8 2" xfId="29595"/>
    <cellStyle name="Output 2 5 4 8 2 2" xfId="29596"/>
    <cellStyle name="Output 2 5 4 8 2 3" xfId="29597"/>
    <cellStyle name="Output 2 5 4 8 3" xfId="29598"/>
    <cellStyle name="Output 2 5 4 8 3 2" xfId="29599"/>
    <cellStyle name="Output 2 5 4 8 3 3" xfId="29600"/>
    <cellStyle name="Output 2 5 4 8 4" xfId="29601"/>
    <cellStyle name="Output 2 5 4 8 4 2" xfId="29602"/>
    <cellStyle name="Output 2 5 4 8 4 3" xfId="29603"/>
    <cellStyle name="Output 2 5 4 8 5" xfId="29604"/>
    <cellStyle name="Output 2 5 4 8 5 2" xfId="29605"/>
    <cellStyle name="Output 2 5 4 8 5 3" xfId="29606"/>
    <cellStyle name="Output 2 5 4 8 6" xfId="29607"/>
    <cellStyle name="Output 2 5 4 8 6 2" xfId="29608"/>
    <cellStyle name="Output 2 5 4 8 6 3" xfId="29609"/>
    <cellStyle name="Output 2 5 4 8 7" xfId="29610"/>
    <cellStyle name="Output 2 5 4 8 8" xfId="29611"/>
    <cellStyle name="Output 2 5 4 8 9" xfId="29612"/>
    <cellStyle name="Output 2 5 4 9" xfId="29613"/>
    <cellStyle name="Output 2 5 4 9 2" xfId="29614"/>
    <cellStyle name="Output 2 5 4 9 2 2" xfId="29615"/>
    <cellStyle name="Output 2 5 4 9 2 3" xfId="29616"/>
    <cellStyle name="Output 2 5 4 9 3" xfId="29617"/>
    <cellStyle name="Output 2 5 4 9 3 2" xfId="29618"/>
    <cellStyle name="Output 2 5 4 9 3 3" xfId="29619"/>
    <cellStyle name="Output 2 5 4 9 4" xfId="29620"/>
    <cellStyle name="Output 2 5 4 9 4 2" xfId="29621"/>
    <cellStyle name="Output 2 5 4 9 4 3" xfId="29622"/>
    <cellStyle name="Output 2 5 4 9 5" xfId="29623"/>
    <cellStyle name="Output 2 5 4 9 5 2" xfId="29624"/>
    <cellStyle name="Output 2 5 4 9 5 3" xfId="29625"/>
    <cellStyle name="Output 2 5 4 9 6" xfId="29626"/>
    <cellStyle name="Output 2 5 4 9 6 2" xfId="29627"/>
    <cellStyle name="Output 2 5 4 9 6 3" xfId="29628"/>
    <cellStyle name="Output 2 5 4 9 7" xfId="29629"/>
    <cellStyle name="Output 2 5 4 9 8" xfId="29630"/>
    <cellStyle name="Output 2 5 5" xfId="29631"/>
    <cellStyle name="Output 2 5 5 10" xfId="29632"/>
    <cellStyle name="Output 2 5 5 10 2" xfId="29633"/>
    <cellStyle name="Output 2 5 5 10 2 2" xfId="29634"/>
    <cellStyle name="Output 2 5 5 10 2 3" xfId="29635"/>
    <cellStyle name="Output 2 5 5 10 3" xfId="29636"/>
    <cellStyle name="Output 2 5 5 10 3 2" xfId="29637"/>
    <cellStyle name="Output 2 5 5 10 3 3" xfId="29638"/>
    <cellStyle name="Output 2 5 5 10 4" xfId="29639"/>
    <cellStyle name="Output 2 5 5 10 4 2" xfId="29640"/>
    <cellStyle name="Output 2 5 5 10 4 3" xfId="29641"/>
    <cellStyle name="Output 2 5 5 10 5" xfId="29642"/>
    <cellStyle name="Output 2 5 5 10 5 2" xfId="29643"/>
    <cellStyle name="Output 2 5 5 10 5 3" xfId="29644"/>
    <cellStyle name="Output 2 5 5 10 6" xfId="29645"/>
    <cellStyle name="Output 2 5 5 10 6 2" xfId="29646"/>
    <cellStyle name="Output 2 5 5 10 6 3" xfId="29647"/>
    <cellStyle name="Output 2 5 5 10 7" xfId="29648"/>
    <cellStyle name="Output 2 5 5 10 8" xfId="29649"/>
    <cellStyle name="Output 2 5 5 11" xfId="29650"/>
    <cellStyle name="Output 2 5 5 11 2" xfId="29651"/>
    <cellStyle name="Output 2 5 5 11 2 2" xfId="29652"/>
    <cellStyle name="Output 2 5 5 11 2 3" xfId="29653"/>
    <cellStyle name="Output 2 5 5 11 3" xfId="29654"/>
    <cellStyle name="Output 2 5 5 11 3 2" xfId="29655"/>
    <cellStyle name="Output 2 5 5 11 3 3" xfId="29656"/>
    <cellStyle name="Output 2 5 5 11 4" xfId="29657"/>
    <cellStyle name="Output 2 5 5 11 4 2" xfId="29658"/>
    <cellStyle name="Output 2 5 5 11 4 3" xfId="29659"/>
    <cellStyle name="Output 2 5 5 11 5" xfId="29660"/>
    <cellStyle name="Output 2 5 5 11 5 2" xfId="29661"/>
    <cellStyle name="Output 2 5 5 11 5 3" xfId="29662"/>
    <cellStyle name="Output 2 5 5 11 6" xfId="29663"/>
    <cellStyle name="Output 2 5 5 11 6 2" xfId="29664"/>
    <cellStyle name="Output 2 5 5 11 6 3" xfId="29665"/>
    <cellStyle name="Output 2 5 5 11 7" xfId="29666"/>
    <cellStyle name="Output 2 5 5 11 8" xfId="29667"/>
    <cellStyle name="Output 2 5 5 12" xfId="29668"/>
    <cellStyle name="Output 2 5 5 12 2" xfId="29669"/>
    <cellStyle name="Output 2 5 5 12 2 2" xfId="29670"/>
    <cellStyle name="Output 2 5 5 12 2 3" xfId="29671"/>
    <cellStyle name="Output 2 5 5 12 3" xfId="29672"/>
    <cellStyle name="Output 2 5 5 12 3 2" xfId="29673"/>
    <cellStyle name="Output 2 5 5 12 3 3" xfId="29674"/>
    <cellStyle name="Output 2 5 5 12 4" xfId="29675"/>
    <cellStyle name="Output 2 5 5 12 4 2" xfId="29676"/>
    <cellStyle name="Output 2 5 5 12 4 3" xfId="29677"/>
    <cellStyle name="Output 2 5 5 12 5" xfId="29678"/>
    <cellStyle name="Output 2 5 5 12 5 2" xfId="29679"/>
    <cellStyle name="Output 2 5 5 12 5 3" xfId="29680"/>
    <cellStyle name="Output 2 5 5 12 6" xfId="29681"/>
    <cellStyle name="Output 2 5 5 12 6 2" xfId="29682"/>
    <cellStyle name="Output 2 5 5 12 6 3" xfId="29683"/>
    <cellStyle name="Output 2 5 5 12 7" xfId="29684"/>
    <cellStyle name="Output 2 5 5 12 8" xfId="29685"/>
    <cellStyle name="Output 2 5 5 13" xfId="29686"/>
    <cellStyle name="Output 2 5 5 13 2" xfId="29687"/>
    <cellStyle name="Output 2 5 5 13 2 2" xfId="29688"/>
    <cellStyle name="Output 2 5 5 13 2 3" xfId="29689"/>
    <cellStyle name="Output 2 5 5 13 3" xfId="29690"/>
    <cellStyle name="Output 2 5 5 13 3 2" xfId="29691"/>
    <cellStyle name="Output 2 5 5 13 3 3" xfId="29692"/>
    <cellStyle name="Output 2 5 5 13 4" xfId="29693"/>
    <cellStyle name="Output 2 5 5 13 4 2" xfId="29694"/>
    <cellStyle name="Output 2 5 5 13 4 3" xfId="29695"/>
    <cellStyle name="Output 2 5 5 13 5" xfId="29696"/>
    <cellStyle name="Output 2 5 5 13 5 2" xfId="29697"/>
    <cellStyle name="Output 2 5 5 13 5 3" xfId="29698"/>
    <cellStyle name="Output 2 5 5 13 6" xfId="29699"/>
    <cellStyle name="Output 2 5 5 13 6 2" xfId="29700"/>
    <cellStyle name="Output 2 5 5 13 6 3" xfId="29701"/>
    <cellStyle name="Output 2 5 5 13 7" xfId="29702"/>
    <cellStyle name="Output 2 5 5 13 8" xfId="29703"/>
    <cellStyle name="Output 2 5 5 14" xfId="29704"/>
    <cellStyle name="Output 2 5 5 14 2" xfId="29705"/>
    <cellStyle name="Output 2 5 5 14 2 2" xfId="29706"/>
    <cellStyle name="Output 2 5 5 14 2 3" xfId="29707"/>
    <cellStyle name="Output 2 5 5 14 3" xfId="29708"/>
    <cellStyle name="Output 2 5 5 14 3 2" xfId="29709"/>
    <cellStyle name="Output 2 5 5 14 3 3" xfId="29710"/>
    <cellStyle name="Output 2 5 5 14 4" xfId="29711"/>
    <cellStyle name="Output 2 5 5 14 4 2" xfId="29712"/>
    <cellStyle name="Output 2 5 5 14 4 3" xfId="29713"/>
    <cellStyle name="Output 2 5 5 14 5" xfId="29714"/>
    <cellStyle name="Output 2 5 5 14 5 2" xfId="29715"/>
    <cellStyle name="Output 2 5 5 14 5 3" xfId="29716"/>
    <cellStyle name="Output 2 5 5 14 6" xfId="29717"/>
    <cellStyle name="Output 2 5 5 14 6 2" xfId="29718"/>
    <cellStyle name="Output 2 5 5 14 6 3" xfId="29719"/>
    <cellStyle name="Output 2 5 5 14 7" xfId="29720"/>
    <cellStyle name="Output 2 5 5 14 8" xfId="29721"/>
    <cellStyle name="Output 2 5 5 15" xfId="29722"/>
    <cellStyle name="Output 2 5 5 15 2" xfId="29723"/>
    <cellStyle name="Output 2 5 5 15 3" xfId="29724"/>
    <cellStyle name="Output 2 5 5 16" xfId="29725"/>
    <cellStyle name="Output 2 5 5 16 2" xfId="29726"/>
    <cellStyle name="Output 2 5 5 16 3" xfId="29727"/>
    <cellStyle name="Output 2 5 5 17" xfId="29728"/>
    <cellStyle name="Output 2 5 5 18" xfId="29729"/>
    <cellStyle name="Output 2 5 5 2" xfId="29730"/>
    <cellStyle name="Output 2 5 5 2 2" xfId="29731"/>
    <cellStyle name="Output 2 5 5 2 2 2" xfId="29732"/>
    <cellStyle name="Output 2 5 5 2 2 3" xfId="29733"/>
    <cellStyle name="Output 2 5 5 2 3" xfId="29734"/>
    <cellStyle name="Output 2 5 5 2 3 2" xfId="29735"/>
    <cellStyle name="Output 2 5 5 2 3 3" xfId="29736"/>
    <cellStyle name="Output 2 5 5 2 4" xfId="29737"/>
    <cellStyle name="Output 2 5 5 2 4 2" xfId="29738"/>
    <cellStyle name="Output 2 5 5 2 4 3" xfId="29739"/>
    <cellStyle name="Output 2 5 5 2 5" xfId="29740"/>
    <cellStyle name="Output 2 5 5 2 5 2" xfId="29741"/>
    <cellStyle name="Output 2 5 5 2 5 3" xfId="29742"/>
    <cellStyle name="Output 2 5 5 2 6" xfId="29743"/>
    <cellStyle name="Output 2 5 5 2 6 2" xfId="29744"/>
    <cellStyle name="Output 2 5 5 2 6 3" xfId="29745"/>
    <cellStyle name="Output 2 5 5 2 7" xfId="29746"/>
    <cellStyle name="Output 2 5 5 2 8" xfId="29747"/>
    <cellStyle name="Output 2 5 5 2 9" xfId="29748"/>
    <cellStyle name="Output 2 5 5 3" xfId="29749"/>
    <cellStyle name="Output 2 5 5 3 2" xfId="29750"/>
    <cellStyle name="Output 2 5 5 3 2 2" xfId="29751"/>
    <cellStyle name="Output 2 5 5 3 2 3" xfId="29752"/>
    <cellStyle name="Output 2 5 5 3 3" xfId="29753"/>
    <cellStyle name="Output 2 5 5 3 3 2" xfId="29754"/>
    <cellStyle name="Output 2 5 5 3 3 3" xfId="29755"/>
    <cellStyle name="Output 2 5 5 3 4" xfId="29756"/>
    <cellStyle name="Output 2 5 5 3 4 2" xfId="29757"/>
    <cellStyle name="Output 2 5 5 3 4 3" xfId="29758"/>
    <cellStyle name="Output 2 5 5 3 5" xfId="29759"/>
    <cellStyle name="Output 2 5 5 3 5 2" xfId="29760"/>
    <cellStyle name="Output 2 5 5 3 5 3" xfId="29761"/>
    <cellStyle name="Output 2 5 5 3 6" xfId="29762"/>
    <cellStyle name="Output 2 5 5 3 6 2" xfId="29763"/>
    <cellStyle name="Output 2 5 5 3 6 3" xfId="29764"/>
    <cellStyle name="Output 2 5 5 3 7" xfId="29765"/>
    <cellStyle name="Output 2 5 5 3 8" xfId="29766"/>
    <cellStyle name="Output 2 5 5 3 9" xfId="29767"/>
    <cellStyle name="Output 2 5 5 4" xfId="29768"/>
    <cellStyle name="Output 2 5 5 4 2" xfId="29769"/>
    <cellStyle name="Output 2 5 5 4 2 2" xfId="29770"/>
    <cellStyle name="Output 2 5 5 4 2 3" xfId="29771"/>
    <cellStyle name="Output 2 5 5 4 3" xfId="29772"/>
    <cellStyle name="Output 2 5 5 4 3 2" xfId="29773"/>
    <cellStyle name="Output 2 5 5 4 3 3" xfId="29774"/>
    <cellStyle name="Output 2 5 5 4 4" xfId="29775"/>
    <cellStyle name="Output 2 5 5 4 4 2" xfId="29776"/>
    <cellStyle name="Output 2 5 5 4 4 3" xfId="29777"/>
    <cellStyle name="Output 2 5 5 4 5" xfId="29778"/>
    <cellStyle name="Output 2 5 5 4 5 2" xfId="29779"/>
    <cellStyle name="Output 2 5 5 4 5 3" xfId="29780"/>
    <cellStyle name="Output 2 5 5 4 6" xfId="29781"/>
    <cellStyle name="Output 2 5 5 4 6 2" xfId="29782"/>
    <cellStyle name="Output 2 5 5 4 6 3" xfId="29783"/>
    <cellStyle name="Output 2 5 5 4 7" xfId="29784"/>
    <cellStyle name="Output 2 5 5 4 8" xfId="29785"/>
    <cellStyle name="Output 2 5 5 4 9" xfId="29786"/>
    <cellStyle name="Output 2 5 5 5" xfId="29787"/>
    <cellStyle name="Output 2 5 5 5 2" xfId="29788"/>
    <cellStyle name="Output 2 5 5 5 2 2" xfId="29789"/>
    <cellStyle name="Output 2 5 5 5 2 3" xfId="29790"/>
    <cellStyle name="Output 2 5 5 5 3" xfId="29791"/>
    <cellStyle name="Output 2 5 5 5 3 2" xfId="29792"/>
    <cellStyle name="Output 2 5 5 5 3 3" xfId="29793"/>
    <cellStyle name="Output 2 5 5 5 4" xfId="29794"/>
    <cellStyle name="Output 2 5 5 5 4 2" xfId="29795"/>
    <cellStyle name="Output 2 5 5 5 4 3" xfId="29796"/>
    <cellStyle name="Output 2 5 5 5 5" xfId="29797"/>
    <cellStyle name="Output 2 5 5 5 5 2" xfId="29798"/>
    <cellStyle name="Output 2 5 5 5 5 3" xfId="29799"/>
    <cellStyle name="Output 2 5 5 5 6" xfId="29800"/>
    <cellStyle name="Output 2 5 5 5 6 2" xfId="29801"/>
    <cellStyle name="Output 2 5 5 5 6 3" xfId="29802"/>
    <cellStyle name="Output 2 5 5 5 7" xfId="29803"/>
    <cellStyle name="Output 2 5 5 5 8" xfId="29804"/>
    <cellStyle name="Output 2 5 5 5 9" xfId="29805"/>
    <cellStyle name="Output 2 5 5 6" xfId="29806"/>
    <cellStyle name="Output 2 5 5 6 2" xfId="29807"/>
    <cellStyle name="Output 2 5 5 6 2 2" xfId="29808"/>
    <cellStyle name="Output 2 5 5 6 2 3" xfId="29809"/>
    <cellStyle name="Output 2 5 5 6 3" xfId="29810"/>
    <cellStyle name="Output 2 5 5 6 3 2" xfId="29811"/>
    <cellStyle name="Output 2 5 5 6 3 3" xfId="29812"/>
    <cellStyle name="Output 2 5 5 6 4" xfId="29813"/>
    <cellStyle name="Output 2 5 5 6 4 2" xfId="29814"/>
    <cellStyle name="Output 2 5 5 6 4 3" xfId="29815"/>
    <cellStyle name="Output 2 5 5 6 5" xfId="29816"/>
    <cellStyle name="Output 2 5 5 6 5 2" xfId="29817"/>
    <cellStyle name="Output 2 5 5 6 5 3" xfId="29818"/>
    <cellStyle name="Output 2 5 5 6 6" xfId="29819"/>
    <cellStyle name="Output 2 5 5 6 6 2" xfId="29820"/>
    <cellStyle name="Output 2 5 5 6 6 3" xfId="29821"/>
    <cellStyle name="Output 2 5 5 6 7" xfId="29822"/>
    <cellStyle name="Output 2 5 5 6 8" xfId="29823"/>
    <cellStyle name="Output 2 5 5 6 9" xfId="29824"/>
    <cellStyle name="Output 2 5 5 7" xfId="29825"/>
    <cellStyle name="Output 2 5 5 7 2" xfId="29826"/>
    <cellStyle name="Output 2 5 5 7 2 2" xfId="29827"/>
    <cellStyle name="Output 2 5 5 7 2 3" xfId="29828"/>
    <cellStyle name="Output 2 5 5 7 3" xfId="29829"/>
    <cellStyle name="Output 2 5 5 7 3 2" xfId="29830"/>
    <cellStyle name="Output 2 5 5 7 3 3" xfId="29831"/>
    <cellStyle name="Output 2 5 5 7 4" xfId="29832"/>
    <cellStyle name="Output 2 5 5 7 4 2" xfId="29833"/>
    <cellStyle name="Output 2 5 5 7 4 3" xfId="29834"/>
    <cellStyle name="Output 2 5 5 7 5" xfId="29835"/>
    <cellStyle name="Output 2 5 5 7 5 2" xfId="29836"/>
    <cellStyle name="Output 2 5 5 7 5 3" xfId="29837"/>
    <cellStyle name="Output 2 5 5 7 6" xfId="29838"/>
    <cellStyle name="Output 2 5 5 7 6 2" xfId="29839"/>
    <cellStyle name="Output 2 5 5 7 6 3" xfId="29840"/>
    <cellStyle name="Output 2 5 5 7 7" xfId="29841"/>
    <cellStyle name="Output 2 5 5 7 8" xfId="29842"/>
    <cellStyle name="Output 2 5 5 7 9" xfId="29843"/>
    <cellStyle name="Output 2 5 5 8" xfId="29844"/>
    <cellStyle name="Output 2 5 5 8 2" xfId="29845"/>
    <cellStyle name="Output 2 5 5 8 2 2" xfId="29846"/>
    <cellStyle name="Output 2 5 5 8 2 3" xfId="29847"/>
    <cellStyle name="Output 2 5 5 8 3" xfId="29848"/>
    <cellStyle name="Output 2 5 5 8 3 2" xfId="29849"/>
    <cellStyle name="Output 2 5 5 8 3 3" xfId="29850"/>
    <cellStyle name="Output 2 5 5 8 4" xfId="29851"/>
    <cellStyle name="Output 2 5 5 8 4 2" xfId="29852"/>
    <cellStyle name="Output 2 5 5 8 4 3" xfId="29853"/>
    <cellStyle name="Output 2 5 5 8 5" xfId="29854"/>
    <cellStyle name="Output 2 5 5 8 5 2" xfId="29855"/>
    <cellStyle name="Output 2 5 5 8 5 3" xfId="29856"/>
    <cellStyle name="Output 2 5 5 8 6" xfId="29857"/>
    <cellStyle name="Output 2 5 5 8 6 2" xfId="29858"/>
    <cellStyle name="Output 2 5 5 8 6 3" xfId="29859"/>
    <cellStyle name="Output 2 5 5 8 7" xfId="29860"/>
    <cellStyle name="Output 2 5 5 8 8" xfId="29861"/>
    <cellStyle name="Output 2 5 5 8 9" xfId="29862"/>
    <cellStyle name="Output 2 5 5 9" xfId="29863"/>
    <cellStyle name="Output 2 5 5 9 2" xfId="29864"/>
    <cellStyle name="Output 2 5 5 9 2 2" xfId="29865"/>
    <cellStyle name="Output 2 5 5 9 2 3" xfId="29866"/>
    <cellStyle name="Output 2 5 5 9 3" xfId="29867"/>
    <cellStyle name="Output 2 5 5 9 3 2" xfId="29868"/>
    <cellStyle name="Output 2 5 5 9 3 3" xfId="29869"/>
    <cellStyle name="Output 2 5 5 9 4" xfId="29870"/>
    <cellStyle name="Output 2 5 5 9 4 2" xfId="29871"/>
    <cellStyle name="Output 2 5 5 9 4 3" xfId="29872"/>
    <cellStyle name="Output 2 5 5 9 5" xfId="29873"/>
    <cellStyle name="Output 2 5 5 9 5 2" xfId="29874"/>
    <cellStyle name="Output 2 5 5 9 5 3" xfId="29875"/>
    <cellStyle name="Output 2 5 5 9 6" xfId="29876"/>
    <cellStyle name="Output 2 5 5 9 6 2" xfId="29877"/>
    <cellStyle name="Output 2 5 5 9 6 3" xfId="29878"/>
    <cellStyle name="Output 2 5 5 9 7" xfId="29879"/>
    <cellStyle name="Output 2 5 5 9 8" xfId="29880"/>
    <cellStyle name="Output 2 5 6" xfId="29881"/>
    <cellStyle name="Output 2 5 6 10" xfId="29882"/>
    <cellStyle name="Output 2 5 6 11" xfId="29883"/>
    <cellStyle name="Output 2 5 6 2" xfId="29884"/>
    <cellStyle name="Output 2 5 6 2 2" xfId="29885"/>
    <cellStyle name="Output 2 5 6 2 3" xfId="29886"/>
    <cellStyle name="Output 2 5 6 2 4" xfId="29887"/>
    <cellStyle name="Output 2 5 6 3" xfId="29888"/>
    <cellStyle name="Output 2 5 6 3 2" xfId="29889"/>
    <cellStyle name="Output 2 5 6 3 3" xfId="29890"/>
    <cellStyle name="Output 2 5 6 3 4" xfId="29891"/>
    <cellStyle name="Output 2 5 6 4" xfId="29892"/>
    <cellStyle name="Output 2 5 6 4 2" xfId="29893"/>
    <cellStyle name="Output 2 5 6 4 3" xfId="29894"/>
    <cellStyle name="Output 2 5 6 4 4" xfId="29895"/>
    <cellStyle name="Output 2 5 6 5" xfId="29896"/>
    <cellStyle name="Output 2 5 6 5 2" xfId="29897"/>
    <cellStyle name="Output 2 5 6 5 3" xfId="29898"/>
    <cellStyle name="Output 2 5 6 5 4" xfId="29899"/>
    <cellStyle name="Output 2 5 6 6" xfId="29900"/>
    <cellStyle name="Output 2 5 6 6 2" xfId="29901"/>
    <cellStyle name="Output 2 5 6 6 3" xfId="29902"/>
    <cellStyle name="Output 2 5 6 6 4" xfId="29903"/>
    <cellStyle name="Output 2 5 6 7" xfId="29904"/>
    <cellStyle name="Output 2 5 6 8" xfId="29905"/>
    <cellStyle name="Output 2 5 6 9" xfId="29906"/>
    <cellStyle name="Output 2 5 7" xfId="29907"/>
    <cellStyle name="Output 2 5 7 10" xfId="29908"/>
    <cellStyle name="Output 2 5 7 2" xfId="29909"/>
    <cellStyle name="Output 2 5 7 2 2" xfId="29910"/>
    <cellStyle name="Output 2 5 7 2 3" xfId="29911"/>
    <cellStyle name="Output 2 5 7 2 4" xfId="29912"/>
    <cellStyle name="Output 2 5 7 3" xfId="29913"/>
    <cellStyle name="Output 2 5 7 3 2" xfId="29914"/>
    <cellStyle name="Output 2 5 7 3 3" xfId="29915"/>
    <cellStyle name="Output 2 5 7 3 4" xfId="29916"/>
    <cellStyle name="Output 2 5 7 4" xfId="29917"/>
    <cellStyle name="Output 2 5 7 4 2" xfId="29918"/>
    <cellStyle name="Output 2 5 7 4 3" xfId="29919"/>
    <cellStyle name="Output 2 5 7 4 4" xfId="29920"/>
    <cellStyle name="Output 2 5 7 5" xfId="29921"/>
    <cellStyle name="Output 2 5 7 5 2" xfId="29922"/>
    <cellStyle name="Output 2 5 7 5 3" xfId="29923"/>
    <cellStyle name="Output 2 5 7 5 4" xfId="29924"/>
    <cellStyle name="Output 2 5 7 6" xfId="29925"/>
    <cellStyle name="Output 2 5 7 6 2" xfId="29926"/>
    <cellStyle name="Output 2 5 7 6 3" xfId="29927"/>
    <cellStyle name="Output 2 5 7 6 4" xfId="29928"/>
    <cellStyle name="Output 2 5 7 7" xfId="29929"/>
    <cellStyle name="Output 2 5 7 8" xfId="29930"/>
    <cellStyle name="Output 2 5 7 9" xfId="29931"/>
    <cellStyle name="Output 2 5 8" xfId="29932"/>
    <cellStyle name="Output 2 5 8 2" xfId="29933"/>
    <cellStyle name="Output 2 5 8 2 2" xfId="29934"/>
    <cellStyle name="Output 2 5 8 2 3" xfId="29935"/>
    <cellStyle name="Output 2 5 8 3" xfId="29936"/>
    <cellStyle name="Output 2 5 8 3 2" xfId="29937"/>
    <cellStyle name="Output 2 5 8 3 3" xfId="29938"/>
    <cellStyle name="Output 2 5 8 4" xfId="29939"/>
    <cellStyle name="Output 2 5 8 4 2" xfId="29940"/>
    <cellStyle name="Output 2 5 8 4 3" xfId="29941"/>
    <cellStyle name="Output 2 5 8 5" xfId="29942"/>
    <cellStyle name="Output 2 5 8 5 2" xfId="29943"/>
    <cellStyle name="Output 2 5 8 5 3" xfId="29944"/>
    <cellStyle name="Output 2 5 8 6" xfId="29945"/>
    <cellStyle name="Output 2 5 8 6 2" xfId="29946"/>
    <cellStyle name="Output 2 5 8 6 3" xfId="29947"/>
    <cellStyle name="Output 2 5 8 7" xfId="29948"/>
    <cellStyle name="Output 2 5 8 8" xfId="29949"/>
    <cellStyle name="Output 2 5 8 9" xfId="29950"/>
    <cellStyle name="Output 2 5 9" xfId="29951"/>
    <cellStyle name="Output 2 5 9 2" xfId="29952"/>
    <cellStyle name="Output 2 5 9 2 2" xfId="29953"/>
    <cellStyle name="Output 2 5 9 2 3" xfId="29954"/>
    <cellStyle name="Output 2 5 9 3" xfId="29955"/>
    <cellStyle name="Output 2 5 9 3 2" xfId="29956"/>
    <cellStyle name="Output 2 5 9 3 3" xfId="29957"/>
    <cellStyle name="Output 2 5 9 4" xfId="29958"/>
    <cellStyle name="Output 2 5 9 4 2" xfId="29959"/>
    <cellStyle name="Output 2 5 9 4 3" xfId="29960"/>
    <cellStyle name="Output 2 5 9 5" xfId="29961"/>
    <cellStyle name="Output 2 5 9 5 2" xfId="29962"/>
    <cellStyle name="Output 2 5 9 5 3" xfId="29963"/>
    <cellStyle name="Output 2 5 9 6" xfId="29964"/>
    <cellStyle name="Output 2 5 9 6 2" xfId="29965"/>
    <cellStyle name="Output 2 5 9 6 3" xfId="29966"/>
    <cellStyle name="Output 2 5 9 7" xfId="29967"/>
    <cellStyle name="Output 2 5 9 8" xfId="29968"/>
    <cellStyle name="Output 2 5 9 9" xfId="29969"/>
    <cellStyle name="Output 2 6" xfId="29970"/>
    <cellStyle name="Output 2 6 10" xfId="29971"/>
    <cellStyle name="Output 2 6 10 2" xfId="29972"/>
    <cellStyle name="Output 2 6 10 2 2" xfId="29973"/>
    <cellStyle name="Output 2 6 10 2 3" xfId="29974"/>
    <cellStyle name="Output 2 6 10 3" xfId="29975"/>
    <cellStyle name="Output 2 6 10 3 2" xfId="29976"/>
    <cellStyle name="Output 2 6 10 3 3" xfId="29977"/>
    <cellStyle name="Output 2 6 10 4" xfId="29978"/>
    <cellStyle name="Output 2 6 10 4 2" xfId="29979"/>
    <cellStyle name="Output 2 6 10 4 3" xfId="29980"/>
    <cellStyle name="Output 2 6 10 5" xfId="29981"/>
    <cellStyle name="Output 2 6 10 5 2" xfId="29982"/>
    <cellStyle name="Output 2 6 10 5 3" xfId="29983"/>
    <cellStyle name="Output 2 6 10 6" xfId="29984"/>
    <cellStyle name="Output 2 6 10 6 2" xfId="29985"/>
    <cellStyle name="Output 2 6 10 6 3" xfId="29986"/>
    <cellStyle name="Output 2 6 10 7" xfId="29987"/>
    <cellStyle name="Output 2 6 10 8" xfId="29988"/>
    <cellStyle name="Output 2 6 10 9" xfId="29989"/>
    <cellStyle name="Output 2 6 11" xfId="29990"/>
    <cellStyle name="Output 2 6 11 2" xfId="29991"/>
    <cellStyle name="Output 2 6 11 2 2" xfId="29992"/>
    <cellStyle name="Output 2 6 11 2 3" xfId="29993"/>
    <cellStyle name="Output 2 6 11 3" xfId="29994"/>
    <cellStyle name="Output 2 6 11 3 2" xfId="29995"/>
    <cellStyle name="Output 2 6 11 3 3" xfId="29996"/>
    <cellStyle name="Output 2 6 11 4" xfId="29997"/>
    <cellStyle name="Output 2 6 11 4 2" xfId="29998"/>
    <cellStyle name="Output 2 6 11 4 3" xfId="29999"/>
    <cellStyle name="Output 2 6 11 5" xfId="30000"/>
    <cellStyle name="Output 2 6 11 5 2" xfId="30001"/>
    <cellStyle name="Output 2 6 11 5 3" xfId="30002"/>
    <cellStyle name="Output 2 6 11 6" xfId="30003"/>
    <cellStyle name="Output 2 6 11 6 2" xfId="30004"/>
    <cellStyle name="Output 2 6 11 6 3" xfId="30005"/>
    <cellStyle name="Output 2 6 11 7" xfId="30006"/>
    <cellStyle name="Output 2 6 11 8" xfId="30007"/>
    <cellStyle name="Output 2 6 11 9" xfId="30008"/>
    <cellStyle name="Output 2 6 12" xfId="30009"/>
    <cellStyle name="Output 2 6 12 2" xfId="30010"/>
    <cellStyle name="Output 2 6 12 2 2" xfId="30011"/>
    <cellStyle name="Output 2 6 12 2 3" xfId="30012"/>
    <cellStyle name="Output 2 6 12 3" xfId="30013"/>
    <cellStyle name="Output 2 6 12 3 2" xfId="30014"/>
    <cellStyle name="Output 2 6 12 3 3" xfId="30015"/>
    <cellStyle name="Output 2 6 12 4" xfId="30016"/>
    <cellStyle name="Output 2 6 12 4 2" xfId="30017"/>
    <cellStyle name="Output 2 6 12 4 3" xfId="30018"/>
    <cellStyle name="Output 2 6 12 5" xfId="30019"/>
    <cellStyle name="Output 2 6 12 5 2" xfId="30020"/>
    <cellStyle name="Output 2 6 12 5 3" xfId="30021"/>
    <cellStyle name="Output 2 6 12 6" xfId="30022"/>
    <cellStyle name="Output 2 6 12 6 2" xfId="30023"/>
    <cellStyle name="Output 2 6 12 6 3" xfId="30024"/>
    <cellStyle name="Output 2 6 12 7" xfId="30025"/>
    <cellStyle name="Output 2 6 12 8" xfId="30026"/>
    <cellStyle name="Output 2 6 12 9" xfId="30027"/>
    <cellStyle name="Output 2 6 13" xfId="30028"/>
    <cellStyle name="Output 2 6 13 2" xfId="30029"/>
    <cellStyle name="Output 2 6 13 2 2" xfId="30030"/>
    <cellStyle name="Output 2 6 13 2 3" xfId="30031"/>
    <cellStyle name="Output 2 6 13 3" xfId="30032"/>
    <cellStyle name="Output 2 6 13 3 2" xfId="30033"/>
    <cellStyle name="Output 2 6 13 3 3" xfId="30034"/>
    <cellStyle name="Output 2 6 13 4" xfId="30035"/>
    <cellStyle name="Output 2 6 13 4 2" xfId="30036"/>
    <cellStyle name="Output 2 6 13 4 3" xfId="30037"/>
    <cellStyle name="Output 2 6 13 5" xfId="30038"/>
    <cellStyle name="Output 2 6 13 5 2" xfId="30039"/>
    <cellStyle name="Output 2 6 13 5 3" xfId="30040"/>
    <cellStyle name="Output 2 6 13 6" xfId="30041"/>
    <cellStyle name="Output 2 6 13 6 2" xfId="30042"/>
    <cellStyle name="Output 2 6 13 6 3" xfId="30043"/>
    <cellStyle name="Output 2 6 13 7" xfId="30044"/>
    <cellStyle name="Output 2 6 13 8" xfId="30045"/>
    <cellStyle name="Output 2 6 13 9" xfId="30046"/>
    <cellStyle name="Output 2 6 14" xfId="30047"/>
    <cellStyle name="Output 2 6 14 2" xfId="30048"/>
    <cellStyle name="Output 2 6 14 2 2" xfId="30049"/>
    <cellStyle name="Output 2 6 14 2 3" xfId="30050"/>
    <cellStyle name="Output 2 6 14 3" xfId="30051"/>
    <cellStyle name="Output 2 6 14 3 2" xfId="30052"/>
    <cellStyle name="Output 2 6 14 3 3" xfId="30053"/>
    <cellStyle name="Output 2 6 14 4" xfId="30054"/>
    <cellStyle name="Output 2 6 14 4 2" xfId="30055"/>
    <cellStyle name="Output 2 6 14 4 3" xfId="30056"/>
    <cellStyle name="Output 2 6 14 5" xfId="30057"/>
    <cellStyle name="Output 2 6 14 5 2" xfId="30058"/>
    <cellStyle name="Output 2 6 14 5 3" xfId="30059"/>
    <cellStyle name="Output 2 6 14 6" xfId="30060"/>
    <cellStyle name="Output 2 6 14 6 2" xfId="30061"/>
    <cellStyle name="Output 2 6 14 6 3" xfId="30062"/>
    <cellStyle name="Output 2 6 14 7" xfId="30063"/>
    <cellStyle name="Output 2 6 14 8" xfId="30064"/>
    <cellStyle name="Output 2 6 14 9" xfId="30065"/>
    <cellStyle name="Output 2 6 15" xfId="30066"/>
    <cellStyle name="Output 2 6 15 2" xfId="30067"/>
    <cellStyle name="Output 2 6 15 2 2" xfId="30068"/>
    <cellStyle name="Output 2 6 15 2 3" xfId="30069"/>
    <cellStyle name="Output 2 6 15 3" xfId="30070"/>
    <cellStyle name="Output 2 6 15 3 2" xfId="30071"/>
    <cellStyle name="Output 2 6 15 3 3" xfId="30072"/>
    <cellStyle name="Output 2 6 15 4" xfId="30073"/>
    <cellStyle name="Output 2 6 15 4 2" xfId="30074"/>
    <cellStyle name="Output 2 6 15 4 3" xfId="30075"/>
    <cellStyle name="Output 2 6 15 5" xfId="30076"/>
    <cellStyle name="Output 2 6 15 5 2" xfId="30077"/>
    <cellStyle name="Output 2 6 15 5 3" xfId="30078"/>
    <cellStyle name="Output 2 6 15 6" xfId="30079"/>
    <cellStyle name="Output 2 6 15 6 2" xfId="30080"/>
    <cellStyle name="Output 2 6 15 6 3" xfId="30081"/>
    <cellStyle name="Output 2 6 15 7" xfId="30082"/>
    <cellStyle name="Output 2 6 15 8" xfId="30083"/>
    <cellStyle name="Output 2 6 15 9" xfId="30084"/>
    <cellStyle name="Output 2 6 16" xfId="30085"/>
    <cellStyle name="Output 2 6 16 2" xfId="30086"/>
    <cellStyle name="Output 2 6 16 3" xfId="30087"/>
    <cellStyle name="Output 2 6 16 4" xfId="30088"/>
    <cellStyle name="Output 2 6 17" xfId="30089"/>
    <cellStyle name="Output 2 6 18" xfId="30090"/>
    <cellStyle name="Output 2 6 19" xfId="30091"/>
    <cellStyle name="Output 2 6 2" xfId="30092"/>
    <cellStyle name="Output 2 6 2 10" xfId="30093"/>
    <cellStyle name="Output 2 6 2 10 2" xfId="30094"/>
    <cellStyle name="Output 2 6 2 10 2 2" xfId="30095"/>
    <cellStyle name="Output 2 6 2 10 2 3" xfId="30096"/>
    <cellStyle name="Output 2 6 2 10 3" xfId="30097"/>
    <cellStyle name="Output 2 6 2 10 3 2" xfId="30098"/>
    <cellStyle name="Output 2 6 2 10 3 3" xfId="30099"/>
    <cellStyle name="Output 2 6 2 10 4" xfId="30100"/>
    <cellStyle name="Output 2 6 2 10 4 2" xfId="30101"/>
    <cellStyle name="Output 2 6 2 10 4 3" xfId="30102"/>
    <cellStyle name="Output 2 6 2 10 5" xfId="30103"/>
    <cellStyle name="Output 2 6 2 10 5 2" xfId="30104"/>
    <cellStyle name="Output 2 6 2 10 5 3" xfId="30105"/>
    <cellStyle name="Output 2 6 2 10 6" xfId="30106"/>
    <cellStyle name="Output 2 6 2 10 6 2" xfId="30107"/>
    <cellStyle name="Output 2 6 2 10 6 3" xfId="30108"/>
    <cellStyle name="Output 2 6 2 10 7" xfId="30109"/>
    <cellStyle name="Output 2 6 2 10 8" xfId="30110"/>
    <cellStyle name="Output 2 6 2 10 9" xfId="30111"/>
    <cellStyle name="Output 2 6 2 11" xfId="30112"/>
    <cellStyle name="Output 2 6 2 11 2" xfId="30113"/>
    <cellStyle name="Output 2 6 2 11 2 2" xfId="30114"/>
    <cellStyle name="Output 2 6 2 11 2 3" xfId="30115"/>
    <cellStyle name="Output 2 6 2 11 3" xfId="30116"/>
    <cellStyle name="Output 2 6 2 11 3 2" xfId="30117"/>
    <cellStyle name="Output 2 6 2 11 3 3" xfId="30118"/>
    <cellStyle name="Output 2 6 2 11 4" xfId="30119"/>
    <cellStyle name="Output 2 6 2 11 4 2" xfId="30120"/>
    <cellStyle name="Output 2 6 2 11 4 3" xfId="30121"/>
    <cellStyle name="Output 2 6 2 11 5" xfId="30122"/>
    <cellStyle name="Output 2 6 2 11 5 2" xfId="30123"/>
    <cellStyle name="Output 2 6 2 11 5 3" xfId="30124"/>
    <cellStyle name="Output 2 6 2 11 6" xfId="30125"/>
    <cellStyle name="Output 2 6 2 11 6 2" xfId="30126"/>
    <cellStyle name="Output 2 6 2 11 6 3" xfId="30127"/>
    <cellStyle name="Output 2 6 2 11 7" xfId="30128"/>
    <cellStyle name="Output 2 6 2 11 8" xfId="30129"/>
    <cellStyle name="Output 2 6 2 11 9" xfId="30130"/>
    <cellStyle name="Output 2 6 2 12" xfId="30131"/>
    <cellStyle name="Output 2 6 2 12 2" xfId="30132"/>
    <cellStyle name="Output 2 6 2 12 2 2" xfId="30133"/>
    <cellStyle name="Output 2 6 2 12 2 3" xfId="30134"/>
    <cellStyle name="Output 2 6 2 12 3" xfId="30135"/>
    <cellStyle name="Output 2 6 2 12 3 2" xfId="30136"/>
    <cellStyle name="Output 2 6 2 12 3 3" xfId="30137"/>
    <cellStyle name="Output 2 6 2 12 4" xfId="30138"/>
    <cellStyle name="Output 2 6 2 12 4 2" xfId="30139"/>
    <cellStyle name="Output 2 6 2 12 4 3" xfId="30140"/>
    <cellStyle name="Output 2 6 2 12 5" xfId="30141"/>
    <cellStyle name="Output 2 6 2 12 5 2" xfId="30142"/>
    <cellStyle name="Output 2 6 2 12 5 3" xfId="30143"/>
    <cellStyle name="Output 2 6 2 12 6" xfId="30144"/>
    <cellStyle name="Output 2 6 2 12 6 2" xfId="30145"/>
    <cellStyle name="Output 2 6 2 12 6 3" xfId="30146"/>
    <cellStyle name="Output 2 6 2 12 7" xfId="30147"/>
    <cellStyle name="Output 2 6 2 12 8" xfId="30148"/>
    <cellStyle name="Output 2 6 2 12 9" xfId="30149"/>
    <cellStyle name="Output 2 6 2 13" xfId="30150"/>
    <cellStyle name="Output 2 6 2 13 2" xfId="30151"/>
    <cellStyle name="Output 2 6 2 13 2 2" xfId="30152"/>
    <cellStyle name="Output 2 6 2 13 2 3" xfId="30153"/>
    <cellStyle name="Output 2 6 2 13 3" xfId="30154"/>
    <cellStyle name="Output 2 6 2 13 3 2" xfId="30155"/>
    <cellStyle name="Output 2 6 2 13 3 3" xfId="30156"/>
    <cellStyle name="Output 2 6 2 13 4" xfId="30157"/>
    <cellStyle name="Output 2 6 2 13 4 2" xfId="30158"/>
    <cellStyle name="Output 2 6 2 13 4 3" xfId="30159"/>
    <cellStyle name="Output 2 6 2 13 5" xfId="30160"/>
    <cellStyle name="Output 2 6 2 13 5 2" xfId="30161"/>
    <cellStyle name="Output 2 6 2 13 5 3" xfId="30162"/>
    <cellStyle name="Output 2 6 2 13 6" xfId="30163"/>
    <cellStyle name="Output 2 6 2 13 6 2" xfId="30164"/>
    <cellStyle name="Output 2 6 2 13 6 3" xfId="30165"/>
    <cellStyle name="Output 2 6 2 13 7" xfId="30166"/>
    <cellStyle name="Output 2 6 2 13 8" xfId="30167"/>
    <cellStyle name="Output 2 6 2 13 9" xfId="30168"/>
    <cellStyle name="Output 2 6 2 14" xfId="30169"/>
    <cellStyle name="Output 2 6 2 14 2" xfId="30170"/>
    <cellStyle name="Output 2 6 2 14 3" xfId="30171"/>
    <cellStyle name="Output 2 6 2 14 4" xfId="30172"/>
    <cellStyle name="Output 2 6 2 15" xfId="30173"/>
    <cellStyle name="Output 2 6 2 16" xfId="30174"/>
    <cellStyle name="Output 2 6 2 17" xfId="30175"/>
    <cellStyle name="Output 2 6 2 18" xfId="30176"/>
    <cellStyle name="Output 2 6 2 19" xfId="30177"/>
    <cellStyle name="Output 2 6 2 2" xfId="30178"/>
    <cellStyle name="Output 2 6 2 2 10" xfId="30179"/>
    <cellStyle name="Output 2 6 2 2 10 2" xfId="30180"/>
    <cellStyle name="Output 2 6 2 2 10 2 2" xfId="30181"/>
    <cellStyle name="Output 2 6 2 2 10 2 3" xfId="30182"/>
    <cellStyle name="Output 2 6 2 2 10 3" xfId="30183"/>
    <cellStyle name="Output 2 6 2 2 10 3 2" xfId="30184"/>
    <cellStyle name="Output 2 6 2 2 10 3 3" xfId="30185"/>
    <cellStyle name="Output 2 6 2 2 10 4" xfId="30186"/>
    <cellStyle name="Output 2 6 2 2 10 4 2" xfId="30187"/>
    <cellStyle name="Output 2 6 2 2 10 4 3" xfId="30188"/>
    <cellStyle name="Output 2 6 2 2 10 5" xfId="30189"/>
    <cellStyle name="Output 2 6 2 2 10 5 2" xfId="30190"/>
    <cellStyle name="Output 2 6 2 2 10 5 3" xfId="30191"/>
    <cellStyle name="Output 2 6 2 2 10 6" xfId="30192"/>
    <cellStyle name="Output 2 6 2 2 10 6 2" xfId="30193"/>
    <cellStyle name="Output 2 6 2 2 10 6 3" xfId="30194"/>
    <cellStyle name="Output 2 6 2 2 10 7" xfId="30195"/>
    <cellStyle name="Output 2 6 2 2 10 8" xfId="30196"/>
    <cellStyle name="Output 2 6 2 2 11" xfId="30197"/>
    <cellStyle name="Output 2 6 2 2 11 2" xfId="30198"/>
    <cellStyle name="Output 2 6 2 2 11 2 2" xfId="30199"/>
    <cellStyle name="Output 2 6 2 2 11 2 3" xfId="30200"/>
    <cellStyle name="Output 2 6 2 2 11 3" xfId="30201"/>
    <cellStyle name="Output 2 6 2 2 11 3 2" xfId="30202"/>
    <cellStyle name="Output 2 6 2 2 11 3 3" xfId="30203"/>
    <cellStyle name="Output 2 6 2 2 11 4" xfId="30204"/>
    <cellStyle name="Output 2 6 2 2 11 4 2" xfId="30205"/>
    <cellStyle name="Output 2 6 2 2 11 4 3" xfId="30206"/>
    <cellStyle name="Output 2 6 2 2 11 5" xfId="30207"/>
    <cellStyle name="Output 2 6 2 2 11 5 2" xfId="30208"/>
    <cellStyle name="Output 2 6 2 2 11 5 3" xfId="30209"/>
    <cellStyle name="Output 2 6 2 2 11 6" xfId="30210"/>
    <cellStyle name="Output 2 6 2 2 11 6 2" xfId="30211"/>
    <cellStyle name="Output 2 6 2 2 11 6 3" xfId="30212"/>
    <cellStyle name="Output 2 6 2 2 11 7" xfId="30213"/>
    <cellStyle name="Output 2 6 2 2 11 8" xfId="30214"/>
    <cellStyle name="Output 2 6 2 2 12" xfId="30215"/>
    <cellStyle name="Output 2 6 2 2 12 2" xfId="30216"/>
    <cellStyle name="Output 2 6 2 2 12 2 2" xfId="30217"/>
    <cellStyle name="Output 2 6 2 2 12 2 3" xfId="30218"/>
    <cellStyle name="Output 2 6 2 2 12 3" xfId="30219"/>
    <cellStyle name="Output 2 6 2 2 12 3 2" xfId="30220"/>
    <cellStyle name="Output 2 6 2 2 12 3 3" xfId="30221"/>
    <cellStyle name="Output 2 6 2 2 12 4" xfId="30222"/>
    <cellStyle name="Output 2 6 2 2 12 4 2" xfId="30223"/>
    <cellStyle name="Output 2 6 2 2 12 4 3" xfId="30224"/>
    <cellStyle name="Output 2 6 2 2 12 5" xfId="30225"/>
    <cellStyle name="Output 2 6 2 2 12 5 2" xfId="30226"/>
    <cellStyle name="Output 2 6 2 2 12 5 3" xfId="30227"/>
    <cellStyle name="Output 2 6 2 2 12 6" xfId="30228"/>
    <cellStyle name="Output 2 6 2 2 12 6 2" xfId="30229"/>
    <cellStyle name="Output 2 6 2 2 12 6 3" xfId="30230"/>
    <cellStyle name="Output 2 6 2 2 12 7" xfId="30231"/>
    <cellStyle name="Output 2 6 2 2 12 8" xfId="30232"/>
    <cellStyle name="Output 2 6 2 2 13" xfId="30233"/>
    <cellStyle name="Output 2 6 2 2 13 2" xfId="30234"/>
    <cellStyle name="Output 2 6 2 2 13 2 2" xfId="30235"/>
    <cellStyle name="Output 2 6 2 2 13 2 3" xfId="30236"/>
    <cellStyle name="Output 2 6 2 2 13 3" xfId="30237"/>
    <cellStyle name="Output 2 6 2 2 13 3 2" xfId="30238"/>
    <cellStyle name="Output 2 6 2 2 13 3 3" xfId="30239"/>
    <cellStyle name="Output 2 6 2 2 13 4" xfId="30240"/>
    <cellStyle name="Output 2 6 2 2 13 4 2" xfId="30241"/>
    <cellStyle name="Output 2 6 2 2 13 4 3" xfId="30242"/>
    <cellStyle name="Output 2 6 2 2 13 5" xfId="30243"/>
    <cellStyle name="Output 2 6 2 2 13 5 2" xfId="30244"/>
    <cellStyle name="Output 2 6 2 2 13 5 3" xfId="30245"/>
    <cellStyle name="Output 2 6 2 2 13 6" xfId="30246"/>
    <cellStyle name="Output 2 6 2 2 13 6 2" xfId="30247"/>
    <cellStyle name="Output 2 6 2 2 13 6 3" xfId="30248"/>
    <cellStyle name="Output 2 6 2 2 13 7" xfId="30249"/>
    <cellStyle name="Output 2 6 2 2 13 8" xfId="30250"/>
    <cellStyle name="Output 2 6 2 2 14" xfId="30251"/>
    <cellStyle name="Output 2 6 2 2 14 2" xfId="30252"/>
    <cellStyle name="Output 2 6 2 2 14 2 2" xfId="30253"/>
    <cellStyle name="Output 2 6 2 2 14 2 3" xfId="30254"/>
    <cellStyle name="Output 2 6 2 2 14 3" xfId="30255"/>
    <cellStyle name="Output 2 6 2 2 14 3 2" xfId="30256"/>
    <cellStyle name="Output 2 6 2 2 14 3 3" xfId="30257"/>
    <cellStyle name="Output 2 6 2 2 14 4" xfId="30258"/>
    <cellStyle name="Output 2 6 2 2 14 4 2" xfId="30259"/>
    <cellStyle name="Output 2 6 2 2 14 4 3" xfId="30260"/>
    <cellStyle name="Output 2 6 2 2 14 5" xfId="30261"/>
    <cellStyle name="Output 2 6 2 2 14 5 2" xfId="30262"/>
    <cellStyle name="Output 2 6 2 2 14 5 3" xfId="30263"/>
    <cellStyle name="Output 2 6 2 2 14 6" xfId="30264"/>
    <cellStyle name="Output 2 6 2 2 14 6 2" xfId="30265"/>
    <cellStyle name="Output 2 6 2 2 14 6 3" xfId="30266"/>
    <cellStyle name="Output 2 6 2 2 14 7" xfId="30267"/>
    <cellStyle name="Output 2 6 2 2 14 8" xfId="30268"/>
    <cellStyle name="Output 2 6 2 2 15" xfId="30269"/>
    <cellStyle name="Output 2 6 2 2 15 2" xfId="30270"/>
    <cellStyle name="Output 2 6 2 2 15 3" xfId="30271"/>
    <cellStyle name="Output 2 6 2 2 16" xfId="30272"/>
    <cellStyle name="Output 2 6 2 2 16 2" xfId="30273"/>
    <cellStyle name="Output 2 6 2 2 16 3" xfId="30274"/>
    <cellStyle name="Output 2 6 2 2 17" xfId="30275"/>
    <cellStyle name="Output 2 6 2 2 18" xfId="30276"/>
    <cellStyle name="Output 2 6 2 2 2" xfId="30277"/>
    <cellStyle name="Output 2 6 2 2 2 2" xfId="30278"/>
    <cellStyle name="Output 2 6 2 2 2 2 2" xfId="30279"/>
    <cellStyle name="Output 2 6 2 2 2 2 3" xfId="30280"/>
    <cellStyle name="Output 2 6 2 2 2 3" xfId="30281"/>
    <cellStyle name="Output 2 6 2 2 2 3 2" xfId="30282"/>
    <cellStyle name="Output 2 6 2 2 2 3 3" xfId="30283"/>
    <cellStyle name="Output 2 6 2 2 2 4" xfId="30284"/>
    <cellStyle name="Output 2 6 2 2 2 4 2" xfId="30285"/>
    <cellStyle name="Output 2 6 2 2 2 4 3" xfId="30286"/>
    <cellStyle name="Output 2 6 2 2 2 5" xfId="30287"/>
    <cellStyle name="Output 2 6 2 2 2 5 2" xfId="30288"/>
    <cellStyle name="Output 2 6 2 2 2 5 3" xfId="30289"/>
    <cellStyle name="Output 2 6 2 2 2 6" xfId="30290"/>
    <cellStyle name="Output 2 6 2 2 2 6 2" xfId="30291"/>
    <cellStyle name="Output 2 6 2 2 2 6 3" xfId="30292"/>
    <cellStyle name="Output 2 6 2 2 2 7" xfId="30293"/>
    <cellStyle name="Output 2 6 2 2 2 8" xfId="30294"/>
    <cellStyle name="Output 2 6 2 2 2 9" xfId="30295"/>
    <cellStyle name="Output 2 6 2 2 3" xfId="30296"/>
    <cellStyle name="Output 2 6 2 2 3 2" xfId="30297"/>
    <cellStyle name="Output 2 6 2 2 3 2 2" xfId="30298"/>
    <cellStyle name="Output 2 6 2 2 3 2 3" xfId="30299"/>
    <cellStyle name="Output 2 6 2 2 3 3" xfId="30300"/>
    <cellStyle name="Output 2 6 2 2 3 3 2" xfId="30301"/>
    <cellStyle name="Output 2 6 2 2 3 3 3" xfId="30302"/>
    <cellStyle name="Output 2 6 2 2 3 4" xfId="30303"/>
    <cellStyle name="Output 2 6 2 2 3 4 2" xfId="30304"/>
    <cellStyle name="Output 2 6 2 2 3 4 3" xfId="30305"/>
    <cellStyle name="Output 2 6 2 2 3 5" xfId="30306"/>
    <cellStyle name="Output 2 6 2 2 3 5 2" xfId="30307"/>
    <cellStyle name="Output 2 6 2 2 3 5 3" xfId="30308"/>
    <cellStyle name="Output 2 6 2 2 3 6" xfId="30309"/>
    <cellStyle name="Output 2 6 2 2 3 6 2" xfId="30310"/>
    <cellStyle name="Output 2 6 2 2 3 6 3" xfId="30311"/>
    <cellStyle name="Output 2 6 2 2 3 7" xfId="30312"/>
    <cellStyle name="Output 2 6 2 2 3 8" xfId="30313"/>
    <cellStyle name="Output 2 6 2 2 3 9" xfId="30314"/>
    <cellStyle name="Output 2 6 2 2 4" xfId="30315"/>
    <cellStyle name="Output 2 6 2 2 4 2" xfId="30316"/>
    <cellStyle name="Output 2 6 2 2 4 2 2" xfId="30317"/>
    <cellStyle name="Output 2 6 2 2 4 2 3" xfId="30318"/>
    <cellStyle name="Output 2 6 2 2 4 3" xfId="30319"/>
    <cellStyle name="Output 2 6 2 2 4 3 2" xfId="30320"/>
    <cellStyle name="Output 2 6 2 2 4 3 3" xfId="30321"/>
    <cellStyle name="Output 2 6 2 2 4 4" xfId="30322"/>
    <cellStyle name="Output 2 6 2 2 4 4 2" xfId="30323"/>
    <cellStyle name="Output 2 6 2 2 4 4 3" xfId="30324"/>
    <cellStyle name="Output 2 6 2 2 4 5" xfId="30325"/>
    <cellStyle name="Output 2 6 2 2 4 5 2" xfId="30326"/>
    <cellStyle name="Output 2 6 2 2 4 5 3" xfId="30327"/>
    <cellStyle name="Output 2 6 2 2 4 6" xfId="30328"/>
    <cellStyle name="Output 2 6 2 2 4 6 2" xfId="30329"/>
    <cellStyle name="Output 2 6 2 2 4 6 3" xfId="30330"/>
    <cellStyle name="Output 2 6 2 2 4 7" xfId="30331"/>
    <cellStyle name="Output 2 6 2 2 4 8" xfId="30332"/>
    <cellStyle name="Output 2 6 2 2 4 9" xfId="30333"/>
    <cellStyle name="Output 2 6 2 2 5" xfId="30334"/>
    <cellStyle name="Output 2 6 2 2 5 2" xfId="30335"/>
    <cellStyle name="Output 2 6 2 2 5 2 2" xfId="30336"/>
    <cellStyle name="Output 2 6 2 2 5 2 3" xfId="30337"/>
    <cellStyle name="Output 2 6 2 2 5 3" xfId="30338"/>
    <cellStyle name="Output 2 6 2 2 5 3 2" xfId="30339"/>
    <cellStyle name="Output 2 6 2 2 5 3 3" xfId="30340"/>
    <cellStyle name="Output 2 6 2 2 5 4" xfId="30341"/>
    <cellStyle name="Output 2 6 2 2 5 4 2" xfId="30342"/>
    <cellStyle name="Output 2 6 2 2 5 4 3" xfId="30343"/>
    <cellStyle name="Output 2 6 2 2 5 5" xfId="30344"/>
    <cellStyle name="Output 2 6 2 2 5 5 2" xfId="30345"/>
    <cellStyle name="Output 2 6 2 2 5 5 3" xfId="30346"/>
    <cellStyle name="Output 2 6 2 2 5 6" xfId="30347"/>
    <cellStyle name="Output 2 6 2 2 5 6 2" xfId="30348"/>
    <cellStyle name="Output 2 6 2 2 5 6 3" xfId="30349"/>
    <cellStyle name="Output 2 6 2 2 5 7" xfId="30350"/>
    <cellStyle name="Output 2 6 2 2 5 8" xfId="30351"/>
    <cellStyle name="Output 2 6 2 2 5 9" xfId="30352"/>
    <cellStyle name="Output 2 6 2 2 6" xfId="30353"/>
    <cellStyle name="Output 2 6 2 2 6 2" xfId="30354"/>
    <cellStyle name="Output 2 6 2 2 6 2 2" xfId="30355"/>
    <cellStyle name="Output 2 6 2 2 6 2 3" xfId="30356"/>
    <cellStyle name="Output 2 6 2 2 6 3" xfId="30357"/>
    <cellStyle name="Output 2 6 2 2 6 3 2" xfId="30358"/>
    <cellStyle name="Output 2 6 2 2 6 3 3" xfId="30359"/>
    <cellStyle name="Output 2 6 2 2 6 4" xfId="30360"/>
    <cellStyle name="Output 2 6 2 2 6 4 2" xfId="30361"/>
    <cellStyle name="Output 2 6 2 2 6 4 3" xfId="30362"/>
    <cellStyle name="Output 2 6 2 2 6 5" xfId="30363"/>
    <cellStyle name="Output 2 6 2 2 6 5 2" xfId="30364"/>
    <cellStyle name="Output 2 6 2 2 6 5 3" xfId="30365"/>
    <cellStyle name="Output 2 6 2 2 6 6" xfId="30366"/>
    <cellStyle name="Output 2 6 2 2 6 6 2" xfId="30367"/>
    <cellStyle name="Output 2 6 2 2 6 6 3" xfId="30368"/>
    <cellStyle name="Output 2 6 2 2 6 7" xfId="30369"/>
    <cellStyle name="Output 2 6 2 2 6 8" xfId="30370"/>
    <cellStyle name="Output 2 6 2 2 6 9" xfId="30371"/>
    <cellStyle name="Output 2 6 2 2 7" xfId="30372"/>
    <cellStyle name="Output 2 6 2 2 7 2" xfId="30373"/>
    <cellStyle name="Output 2 6 2 2 7 2 2" xfId="30374"/>
    <cellStyle name="Output 2 6 2 2 7 2 3" xfId="30375"/>
    <cellStyle name="Output 2 6 2 2 7 3" xfId="30376"/>
    <cellStyle name="Output 2 6 2 2 7 3 2" xfId="30377"/>
    <cellStyle name="Output 2 6 2 2 7 3 3" xfId="30378"/>
    <cellStyle name="Output 2 6 2 2 7 4" xfId="30379"/>
    <cellStyle name="Output 2 6 2 2 7 4 2" xfId="30380"/>
    <cellStyle name="Output 2 6 2 2 7 4 3" xfId="30381"/>
    <cellStyle name="Output 2 6 2 2 7 5" xfId="30382"/>
    <cellStyle name="Output 2 6 2 2 7 5 2" xfId="30383"/>
    <cellStyle name="Output 2 6 2 2 7 5 3" xfId="30384"/>
    <cellStyle name="Output 2 6 2 2 7 6" xfId="30385"/>
    <cellStyle name="Output 2 6 2 2 7 6 2" xfId="30386"/>
    <cellStyle name="Output 2 6 2 2 7 6 3" xfId="30387"/>
    <cellStyle name="Output 2 6 2 2 7 7" xfId="30388"/>
    <cellStyle name="Output 2 6 2 2 7 8" xfId="30389"/>
    <cellStyle name="Output 2 6 2 2 7 9" xfId="30390"/>
    <cellStyle name="Output 2 6 2 2 8" xfId="30391"/>
    <cellStyle name="Output 2 6 2 2 8 2" xfId="30392"/>
    <cellStyle name="Output 2 6 2 2 8 2 2" xfId="30393"/>
    <cellStyle name="Output 2 6 2 2 8 2 3" xfId="30394"/>
    <cellStyle name="Output 2 6 2 2 8 3" xfId="30395"/>
    <cellStyle name="Output 2 6 2 2 8 3 2" xfId="30396"/>
    <cellStyle name="Output 2 6 2 2 8 3 3" xfId="30397"/>
    <cellStyle name="Output 2 6 2 2 8 4" xfId="30398"/>
    <cellStyle name="Output 2 6 2 2 8 4 2" xfId="30399"/>
    <cellStyle name="Output 2 6 2 2 8 4 3" xfId="30400"/>
    <cellStyle name="Output 2 6 2 2 8 5" xfId="30401"/>
    <cellStyle name="Output 2 6 2 2 8 5 2" xfId="30402"/>
    <cellStyle name="Output 2 6 2 2 8 5 3" xfId="30403"/>
    <cellStyle name="Output 2 6 2 2 8 6" xfId="30404"/>
    <cellStyle name="Output 2 6 2 2 8 6 2" xfId="30405"/>
    <cellStyle name="Output 2 6 2 2 8 6 3" xfId="30406"/>
    <cellStyle name="Output 2 6 2 2 8 7" xfId="30407"/>
    <cellStyle name="Output 2 6 2 2 8 8" xfId="30408"/>
    <cellStyle name="Output 2 6 2 2 8 9" xfId="30409"/>
    <cellStyle name="Output 2 6 2 2 9" xfId="30410"/>
    <cellStyle name="Output 2 6 2 2 9 2" xfId="30411"/>
    <cellStyle name="Output 2 6 2 2 9 2 2" xfId="30412"/>
    <cellStyle name="Output 2 6 2 2 9 2 3" xfId="30413"/>
    <cellStyle name="Output 2 6 2 2 9 3" xfId="30414"/>
    <cellStyle name="Output 2 6 2 2 9 3 2" xfId="30415"/>
    <cellStyle name="Output 2 6 2 2 9 3 3" xfId="30416"/>
    <cellStyle name="Output 2 6 2 2 9 4" xfId="30417"/>
    <cellStyle name="Output 2 6 2 2 9 4 2" xfId="30418"/>
    <cellStyle name="Output 2 6 2 2 9 4 3" xfId="30419"/>
    <cellStyle name="Output 2 6 2 2 9 5" xfId="30420"/>
    <cellStyle name="Output 2 6 2 2 9 5 2" xfId="30421"/>
    <cellStyle name="Output 2 6 2 2 9 5 3" xfId="30422"/>
    <cellStyle name="Output 2 6 2 2 9 6" xfId="30423"/>
    <cellStyle name="Output 2 6 2 2 9 6 2" xfId="30424"/>
    <cellStyle name="Output 2 6 2 2 9 6 3" xfId="30425"/>
    <cellStyle name="Output 2 6 2 2 9 7" xfId="30426"/>
    <cellStyle name="Output 2 6 2 2 9 8" xfId="30427"/>
    <cellStyle name="Output 2 6 2 20" xfId="30428"/>
    <cellStyle name="Output 2 6 2 21" xfId="30429"/>
    <cellStyle name="Output 2 6 2 3" xfId="30430"/>
    <cellStyle name="Output 2 6 2 3 10" xfId="30431"/>
    <cellStyle name="Output 2 6 2 3 10 2" xfId="30432"/>
    <cellStyle name="Output 2 6 2 3 10 2 2" xfId="30433"/>
    <cellStyle name="Output 2 6 2 3 10 2 3" xfId="30434"/>
    <cellStyle name="Output 2 6 2 3 10 3" xfId="30435"/>
    <cellStyle name="Output 2 6 2 3 10 3 2" xfId="30436"/>
    <cellStyle name="Output 2 6 2 3 10 3 3" xfId="30437"/>
    <cellStyle name="Output 2 6 2 3 10 4" xfId="30438"/>
    <cellStyle name="Output 2 6 2 3 10 4 2" xfId="30439"/>
    <cellStyle name="Output 2 6 2 3 10 4 3" xfId="30440"/>
    <cellStyle name="Output 2 6 2 3 10 5" xfId="30441"/>
    <cellStyle name="Output 2 6 2 3 10 5 2" xfId="30442"/>
    <cellStyle name="Output 2 6 2 3 10 5 3" xfId="30443"/>
    <cellStyle name="Output 2 6 2 3 10 6" xfId="30444"/>
    <cellStyle name="Output 2 6 2 3 10 6 2" xfId="30445"/>
    <cellStyle name="Output 2 6 2 3 10 6 3" xfId="30446"/>
    <cellStyle name="Output 2 6 2 3 10 7" xfId="30447"/>
    <cellStyle name="Output 2 6 2 3 10 8" xfId="30448"/>
    <cellStyle name="Output 2 6 2 3 11" xfId="30449"/>
    <cellStyle name="Output 2 6 2 3 11 2" xfId="30450"/>
    <cellStyle name="Output 2 6 2 3 11 2 2" xfId="30451"/>
    <cellStyle name="Output 2 6 2 3 11 2 3" xfId="30452"/>
    <cellStyle name="Output 2 6 2 3 11 3" xfId="30453"/>
    <cellStyle name="Output 2 6 2 3 11 3 2" xfId="30454"/>
    <cellStyle name="Output 2 6 2 3 11 3 3" xfId="30455"/>
    <cellStyle name="Output 2 6 2 3 11 4" xfId="30456"/>
    <cellStyle name="Output 2 6 2 3 11 4 2" xfId="30457"/>
    <cellStyle name="Output 2 6 2 3 11 4 3" xfId="30458"/>
    <cellStyle name="Output 2 6 2 3 11 5" xfId="30459"/>
    <cellStyle name="Output 2 6 2 3 11 5 2" xfId="30460"/>
    <cellStyle name="Output 2 6 2 3 11 5 3" xfId="30461"/>
    <cellStyle name="Output 2 6 2 3 11 6" xfId="30462"/>
    <cellStyle name="Output 2 6 2 3 11 6 2" xfId="30463"/>
    <cellStyle name="Output 2 6 2 3 11 6 3" xfId="30464"/>
    <cellStyle name="Output 2 6 2 3 11 7" xfId="30465"/>
    <cellStyle name="Output 2 6 2 3 11 8" xfId="30466"/>
    <cellStyle name="Output 2 6 2 3 12" xfId="30467"/>
    <cellStyle name="Output 2 6 2 3 12 2" xfId="30468"/>
    <cellStyle name="Output 2 6 2 3 12 2 2" xfId="30469"/>
    <cellStyle name="Output 2 6 2 3 12 2 3" xfId="30470"/>
    <cellStyle name="Output 2 6 2 3 12 3" xfId="30471"/>
    <cellStyle name="Output 2 6 2 3 12 3 2" xfId="30472"/>
    <cellStyle name="Output 2 6 2 3 12 3 3" xfId="30473"/>
    <cellStyle name="Output 2 6 2 3 12 4" xfId="30474"/>
    <cellStyle name="Output 2 6 2 3 12 4 2" xfId="30475"/>
    <cellStyle name="Output 2 6 2 3 12 4 3" xfId="30476"/>
    <cellStyle name="Output 2 6 2 3 12 5" xfId="30477"/>
    <cellStyle name="Output 2 6 2 3 12 5 2" xfId="30478"/>
    <cellStyle name="Output 2 6 2 3 12 5 3" xfId="30479"/>
    <cellStyle name="Output 2 6 2 3 12 6" xfId="30480"/>
    <cellStyle name="Output 2 6 2 3 12 6 2" xfId="30481"/>
    <cellStyle name="Output 2 6 2 3 12 6 3" xfId="30482"/>
    <cellStyle name="Output 2 6 2 3 12 7" xfId="30483"/>
    <cellStyle name="Output 2 6 2 3 12 8" xfId="30484"/>
    <cellStyle name="Output 2 6 2 3 13" xfId="30485"/>
    <cellStyle name="Output 2 6 2 3 13 2" xfId="30486"/>
    <cellStyle name="Output 2 6 2 3 13 2 2" xfId="30487"/>
    <cellStyle name="Output 2 6 2 3 13 2 3" xfId="30488"/>
    <cellStyle name="Output 2 6 2 3 13 3" xfId="30489"/>
    <cellStyle name="Output 2 6 2 3 13 3 2" xfId="30490"/>
    <cellStyle name="Output 2 6 2 3 13 3 3" xfId="30491"/>
    <cellStyle name="Output 2 6 2 3 13 4" xfId="30492"/>
    <cellStyle name="Output 2 6 2 3 13 4 2" xfId="30493"/>
    <cellStyle name="Output 2 6 2 3 13 4 3" xfId="30494"/>
    <cellStyle name="Output 2 6 2 3 13 5" xfId="30495"/>
    <cellStyle name="Output 2 6 2 3 13 5 2" xfId="30496"/>
    <cellStyle name="Output 2 6 2 3 13 5 3" xfId="30497"/>
    <cellStyle name="Output 2 6 2 3 13 6" xfId="30498"/>
    <cellStyle name="Output 2 6 2 3 13 6 2" xfId="30499"/>
    <cellStyle name="Output 2 6 2 3 13 6 3" xfId="30500"/>
    <cellStyle name="Output 2 6 2 3 13 7" xfId="30501"/>
    <cellStyle name="Output 2 6 2 3 13 8" xfId="30502"/>
    <cellStyle name="Output 2 6 2 3 14" xfId="30503"/>
    <cellStyle name="Output 2 6 2 3 14 2" xfId="30504"/>
    <cellStyle name="Output 2 6 2 3 14 2 2" xfId="30505"/>
    <cellStyle name="Output 2 6 2 3 14 2 3" xfId="30506"/>
    <cellStyle name="Output 2 6 2 3 14 3" xfId="30507"/>
    <cellStyle name="Output 2 6 2 3 14 3 2" xfId="30508"/>
    <cellStyle name="Output 2 6 2 3 14 3 3" xfId="30509"/>
    <cellStyle name="Output 2 6 2 3 14 4" xfId="30510"/>
    <cellStyle name="Output 2 6 2 3 14 4 2" xfId="30511"/>
    <cellStyle name="Output 2 6 2 3 14 4 3" xfId="30512"/>
    <cellStyle name="Output 2 6 2 3 14 5" xfId="30513"/>
    <cellStyle name="Output 2 6 2 3 14 5 2" xfId="30514"/>
    <cellStyle name="Output 2 6 2 3 14 5 3" xfId="30515"/>
    <cellStyle name="Output 2 6 2 3 14 6" xfId="30516"/>
    <cellStyle name="Output 2 6 2 3 14 6 2" xfId="30517"/>
    <cellStyle name="Output 2 6 2 3 14 6 3" xfId="30518"/>
    <cellStyle name="Output 2 6 2 3 14 7" xfId="30519"/>
    <cellStyle name="Output 2 6 2 3 14 8" xfId="30520"/>
    <cellStyle name="Output 2 6 2 3 15" xfId="30521"/>
    <cellStyle name="Output 2 6 2 3 15 2" xfId="30522"/>
    <cellStyle name="Output 2 6 2 3 15 3" xfId="30523"/>
    <cellStyle name="Output 2 6 2 3 16" xfId="30524"/>
    <cellStyle name="Output 2 6 2 3 16 2" xfId="30525"/>
    <cellStyle name="Output 2 6 2 3 16 3" xfId="30526"/>
    <cellStyle name="Output 2 6 2 3 17" xfId="30527"/>
    <cellStyle name="Output 2 6 2 3 18" xfId="30528"/>
    <cellStyle name="Output 2 6 2 3 2" xfId="30529"/>
    <cellStyle name="Output 2 6 2 3 2 2" xfId="30530"/>
    <cellStyle name="Output 2 6 2 3 2 2 2" xfId="30531"/>
    <cellStyle name="Output 2 6 2 3 2 2 3" xfId="30532"/>
    <cellStyle name="Output 2 6 2 3 2 3" xfId="30533"/>
    <cellStyle name="Output 2 6 2 3 2 3 2" xfId="30534"/>
    <cellStyle name="Output 2 6 2 3 2 3 3" xfId="30535"/>
    <cellStyle name="Output 2 6 2 3 2 4" xfId="30536"/>
    <cellStyle name="Output 2 6 2 3 2 4 2" xfId="30537"/>
    <cellStyle name="Output 2 6 2 3 2 4 3" xfId="30538"/>
    <cellStyle name="Output 2 6 2 3 2 5" xfId="30539"/>
    <cellStyle name="Output 2 6 2 3 2 5 2" xfId="30540"/>
    <cellStyle name="Output 2 6 2 3 2 5 3" xfId="30541"/>
    <cellStyle name="Output 2 6 2 3 2 6" xfId="30542"/>
    <cellStyle name="Output 2 6 2 3 2 6 2" xfId="30543"/>
    <cellStyle name="Output 2 6 2 3 2 6 3" xfId="30544"/>
    <cellStyle name="Output 2 6 2 3 2 7" xfId="30545"/>
    <cellStyle name="Output 2 6 2 3 2 8" xfId="30546"/>
    <cellStyle name="Output 2 6 2 3 2 9" xfId="30547"/>
    <cellStyle name="Output 2 6 2 3 3" xfId="30548"/>
    <cellStyle name="Output 2 6 2 3 3 2" xfId="30549"/>
    <cellStyle name="Output 2 6 2 3 3 2 2" xfId="30550"/>
    <cellStyle name="Output 2 6 2 3 3 2 3" xfId="30551"/>
    <cellStyle name="Output 2 6 2 3 3 3" xfId="30552"/>
    <cellStyle name="Output 2 6 2 3 3 3 2" xfId="30553"/>
    <cellStyle name="Output 2 6 2 3 3 3 3" xfId="30554"/>
    <cellStyle name="Output 2 6 2 3 3 4" xfId="30555"/>
    <cellStyle name="Output 2 6 2 3 3 4 2" xfId="30556"/>
    <cellStyle name="Output 2 6 2 3 3 4 3" xfId="30557"/>
    <cellStyle name="Output 2 6 2 3 3 5" xfId="30558"/>
    <cellStyle name="Output 2 6 2 3 3 5 2" xfId="30559"/>
    <cellStyle name="Output 2 6 2 3 3 5 3" xfId="30560"/>
    <cellStyle name="Output 2 6 2 3 3 6" xfId="30561"/>
    <cellStyle name="Output 2 6 2 3 3 6 2" xfId="30562"/>
    <cellStyle name="Output 2 6 2 3 3 6 3" xfId="30563"/>
    <cellStyle name="Output 2 6 2 3 3 7" xfId="30564"/>
    <cellStyle name="Output 2 6 2 3 3 8" xfId="30565"/>
    <cellStyle name="Output 2 6 2 3 3 9" xfId="30566"/>
    <cellStyle name="Output 2 6 2 3 4" xfId="30567"/>
    <cellStyle name="Output 2 6 2 3 4 2" xfId="30568"/>
    <cellStyle name="Output 2 6 2 3 4 2 2" xfId="30569"/>
    <cellStyle name="Output 2 6 2 3 4 2 3" xfId="30570"/>
    <cellStyle name="Output 2 6 2 3 4 3" xfId="30571"/>
    <cellStyle name="Output 2 6 2 3 4 3 2" xfId="30572"/>
    <cellStyle name="Output 2 6 2 3 4 3 3" xfId="30573"/>
    <cellStyle name="Output 2 6 2 3 4 4" xfId="30574"/>
    <cellStyle name="Output 2 6 2 3 4 4 2" xfId="30575"/>
    <cellStyle name="Output 2 6 2 3 4 4 3" xfId="30576"/>
    <cellStyle name="Output 2 6 2 3 4 5" xfId="30577"/>
    <cellStyle name="Output 2 6 2 3 4 5 2" xfId="30578"/>
    <cellStyle name="Output 2 6 2 3 4 5 3" xfId="30579"/>
    <cellStyle name="Output 2 6 2 3 4 6" xfId="30580"/>
    <cellStyle name="Output 2 6 2 3 4 6 2" xfId="30581"/>
    <cellStyle name="Output 2 6 2 3 4 6 3" xfId="30582"/>
    <cellStyle name="Output 2 6 2 3 4 7" xfId="30583"/>
    <cellStyle name="Output 2 6 2 3 4 8" xfId="30584"/>
    <cellStyle name="Output 2 6 2 3 4 9" xfId="30585"/>
    <cellStyle name="Output 2 6 2 3 5" xfId="30586"/>
    <cellStyle name="Output 2 6 2 3 5 2" xfId="30587"/>
    <cellStyle name="Output 2 6 2 3 5 2 2" xfId="30588"/>
    <cellStyle name="Output 2 6 2 3 5 2 3" xfId="30589"/>
    <cellStyle name="Output 2 6 2 3 5 3" xfId="30590"/>
    <cellStyle name="Output 2 6 2 3 5 3 2" xfId="30591"/>
    <cellStyle name="Output 2 6 2 3 5 3 3" xfId="30592"/>
    <cellStyle name="Output 2 6 2 3 5 4" xfId="30593"/>
    <cellStyle name="Output 2 6 2 3 5 4 2" xfId="30594"/>
    <cellStyle name="Output 2 6 2 3 5 4 3" xfId="30595"/>
    <cellStyle name="Output 2 6 2 3 5 5" xfId="30596"/>
    <cellStyle name="Output 2 6 2 3 5 5 2" xfId="30597"/>
    <cellStyle name="Output 2 6 2 3 5 5 3" xfId="30598"/>
    <cellStyle name="Output 2 6 2 3 5 6" xfId="30599"/>
    <cellStyle name="Output 2 6 2 3 5 6 2" xfId="30600"/>
    <cellStyle name="Output 2 6 2 3 5 6 3" xfId="30601"/>
    <cellStyle name="Output 2 6 2 3 5 7" xfId="30602"/>
    <cellStyle name="Output 2 6 2 3 5 8" xfId="30603"/>
    <cellStyle name="Output 2 6 2 3 5 9" xfId="30604"/>
    <cellStyle name="Output 2 6 2 3 6" xfId="30605"/>
    <cellStyle name="Output 2 6 2 3 6 2" xfId="30606"/>
    <cellStyle name="Output 2 6 2 3 6 2 2" xfId="30607"/>
    <cellStyle name="Output 2 6 2 3 6 2 3" xfId="30608"/>
    <cellStyle name="Output 2 6 2 3 6 3" xfId="30609"/>
    <cellStyle name="Output 2 6 2 3 6 3 2" xfId="30610"/>
    <cellStyle name="Output 2 6 2 3 6 3 3" xfId="30611"/>
    <cellStyle name="Output 2 6 2 3 6 4" xfId="30612"/>
    <cellStyle name="Output 2 6 2 3 6 4 2" xfId="30613"/>
    <cellStyle name="Output 2 6 2 3 6 4 3" xfId="30614"/>
    <cellStyle name="Output 2 6 2 3 6 5" xfId="30615"/>
    <cellStyle name="Output 2 6 2 3 6 5 2" xfId="30616"/>
    <cellStyle name="Output 2 6 2 3 6 5 3" xfId="30617"/>
    <cellStyle name="Output 2 6 2 3 6 6" xfId="30618"/>
    <cellStyle name="Output 2 6 2 3 6 6 2" xfId="30619"/>
    <cellStyle name="Output 2 6 2 3 6 6 3" xfId="30620"/>
    <cellStyle name="Output 2 6 2 3 6 7" xfId="30621"/>
    <cellStyle name="Output 2 6 2 3 6 8" xfId="30622"/>
    <cellStyle name="Output 2 6 2 3 6 9" xfId="30623"/>
    <cellStyle name="Output 2 6 2 3 7" xfId="30624"/>
    <cellStyle name="Output 2 6 2 3 7 2" xfId="30625"/>
    <cellStyle name="Output 2 6 2 3 7 2 2" xfId="30626"/>
    <cellStyle name="Output 2 6 2 3 7 2 3" xfId="30627"/>
    <cellStyle name="Output 2 6 2 3 7 3" xfId="30628"/>
    <cellStyle name="Output 2 6 2 3 7 3 2" xfId="30629"/>
    <cellStyle name="Output 2 6 2 3 7 3 3" xfId="30630"/>
    <cellStyle name="Output 2 6 2 3 7 4" xfId="30631"/>
    <cellStyle name="Output 2 6 2 3 7 4 2" xfId="30632"/>
    <cellStyle name="Output 2 6 2 3 7 4 3" xfId="30633"/>
    <cellStyle name="Output 2 6 2 3 7 5" xfId="30634"/>
    <cellStyle name="Output 2 6 2 3 7 5 2" xfId="30635"/>
    <cellStyle name="Output 2 6 2 3 7 5 3" xfId="30636"/>
    <cellStyle name="Output 2 6 2 3 7 6" xfId="30637"/>
    <cellStyle name="Output 2 6 2 3 7 6 2" xfId="30638"/>
    <cellStyle name="Output 2 6 2 3 7 6 3" xfId="30639"/>
    <cellStyle name="Output 2 6 2 3 7 7" xfId="30640"/>
    <cellStyle name="Output 2 6 2 3 7 8" xfId="30641"/>
    <cellStyle name="Output 2 6 2 3 7 9" xfId="30642"/>
    <cellStyle name="Output 2 6 2 3 8" xfId="30643"/>
    <cellStyle name="Output 2 6 2 3 8 2" xfId="30644"/>
    <cellStyle name="Output 2 6 2 3 8 2 2" xfId="30645"/>
    <cellStyle name="Output 2 6 2 3 8 2 3" xfId="30646"/>
    <cellStyle name="Output 2 6 2 3 8 3" xfId="30647"/>
    <cellStyle name="Output 2 6 2 3 8 3 2" xfId="30648"/>
    <cellStyle name="Output 2 6 2 3 8 3 3" xfId="30649"/>
    <cellStyle name="Output 2 6 2 3 8 4" xfId="30650"/>
    <cellStyle name="Output 2 6 2 3 8 4 2" xfId="30651"/>
    <cellStyle name="Output 2 6 2 3 8 4 3" xfId="30652"/>
    <cellStyle name="Output 2 6 2 3 8 5" xfId="30653"/>
    <cellStyle name="Output 2 6 2 3 8 5 2" xfId="30654"/>
    <cellStyle name="Output 2 6 2 3 8 5 3" xfId="30655"/>
    <cellStyle name="Output 2 6 2 3 8 6" xfId="30656"/>
    <cellStyle name="Output 2 6 2 3 8 6 2" xfId="30657"/>
    <cellStyle name="Output 2 6 2 3 8 6 3" xfId="30658"/>
    <cellStyle name="Output 2 6 2 3 8 7" xfId="30659"/>
    <cellStyle name="Output 2 6 2 3 8 8" xfId="30660"/>
    <cellStyle name="Output 2 6 2 3 8 9" xfId="30661"/>
    <cellStyle name="Output 2 6 2 3 9" xfId="30662"/>
    <cellStyle name="Output 2 6 2 3 9 2" xfId="30663"/>
    <cellStyle name="Output 2 6 2 3 9 2 2" xfId="30664"/>
    <cellStyle name="Output 2 6 2 3 9 2 3" xfId="30665"/>
    <cellStyle name="Output 2 6 2 3 9 3" xfId="30666"/>
    <cellStyle name="Output 2 6 2 3 9 3 2" xfId="30667"/>
    <cellStyle name="Output 2 6 2 3 9 3 3" xfId="30668"/>
    <cellStyle name="Output 2 6 2 3 9 4" xfId="30669"/>
    <cellStyle name="Output 2 6 2 3 9 4 2" xfId="30670"/>
    <cellStyle name="Output 2 6 2 3 9 4 3" xfId="30671"/>
    <cellStyle name="Output 2 6 2 3 9 5" xfId="30672"/>
    <cellStyle name="Output 2 6 2 3 9 5 2" xfId="30673"/>
    <cellStyle name="Output 2 6 2 3 9 5 3" xfId="30674"/>
    <cellStyle name="Output 2 6 2 3 9 6" xfId="30675"/>
    <cellStyle name="Output 2 6 2 3 9 6 2" xfId="30676"/>
    <cellStyle name="Output 2 6 2 3 9 6 3" xfId="30677"/>
    <cellStyle name="Output 2 6 2 3 9 7" xfId="30678"/>
    <cellStyle name="Output 2 6 2 3 9 8" xfId="30679"/>
    <cellStyle name="Output 2 6 2 4" xfId="30680"/>
    <cellStyle name="Output 2 6 2 4 10" xfId="30681"/>
    <cellStyle name="Output 2 6 2 4 11" xfId="30682"/>
    <cellStyle name="Output 2 6 2 4 2" xfId="30683"/>
    <cellStyle name="Output 2 6 2 4 2 2" xfId="30684"/>
    <cellStyle name="Output 2 6 2 4 2 3" xfId="30685"/>
    <cellStyle name="Output 2 6 2 4 2 4" xfId="30686"/>
    <cellStyle name="Output 2 6 2 4 3" xfId="30687"/>
    <cellStyle name="Output 2 6 2 4 3 2" xfId="30688"/>
    <cellStyle name="Output 2 6 2 4 3 3" xfId="30689"/>
    <cellStyle name="Output 2 6 2 4 3 4" xfId="30690"/>
    <cellStyle name="Output 2 6 2 4 4" xfId="30691"/>
    <cellStyle name="Output 2 6 2 4 4 2" xfId="30692"/>
    <cellStyle name="Output 2 6 2 4 4 3" xfId="30693"/>
    <cellStyle name="Output 2 6 2 4 4 4" xfId="30694"/>
    <cellStyle name="Output 2 6 2 4 5" xfId="30695"/>
    <cellStyle name="Output 2 6 2 4 5 2" xfId="30696"/>
    <cellStyle name="Output 2 6 2 4 5 3" xfId="30697"/>
    <cellStyle name="Output 2 6 2 4 5 4" xfId="30698"/>
    <cellStyle name="Output 2 6 2 4 6" xfId="30699"/>
    <cellStyle name="Output 2 6 2 4 6 2" xfId="30700"/>
    <cellStyle name="Output 2 6 2 4 6 3" xfId="30701"/>
    <cellStyle name="Output 2 6 2 4 6 4" xfId="30702"/>
    <cellStyle name="Output 2 6 2 4 7" xfId="30703"/>
    <cellStyle name="Output 2 6 2 4 8" xfId="30704"/>
    <cellStyle name="Output 2 6 2 4 9" xfId="30705"/>
    <cellStyle name="Output 2 6 2 5" xfId="30706"/>
    <cellStyle name="Output 2 6 2 5 10" xfId="30707"/>
    <cellStyle name="Output 2 6 2 5 11" xfId="30708"/>
    <cellStyle name="Output 2 6 2 5 2" xfId="30709"/>
    <cellStyle name="Output 2 6 2 5 2 2" xfId="30710"/>
    <cellStyle name="Output 2 6 2 5 2 3" xfId="30711"/>
    <cellStyle name="Output 2 6 2 5 2 4" xfId="30712"/>
    <cellStyle name="Output 2 6 2 5 3" xfId="30713"/>
    <cellStyle name="Output 2 6 2 5 3 2" xfId="30714"/>
    <cellStyle name="Output 2 6 2 5 3 3" xfId="30715"/>
    <cellStyle name="Output 2 6 2 5 3 4" xfId="30716"/>
    <cellStyle name="Output 2 6 2 5 4" xfId="30717"/>
    <cellStyle name="Output 2 6 2 5 4 2" xfId="30718"/>
    <cellStyle name="Output 2 6 2 5 4 3" xfId="30719"/>
    <cellStyle name="Output 2 6 2 5 4 4" xfId="30720"/>
    <cellStyle name="Output 2 6 2 5 5" xfId="30721"/>
    <cellStyle name="Output 2 6 2 5 5 2" xfId="30722"/>
    <cellStyle name="Output 2 6 2 5 5 3" xfId="30723"/>
    <cellStyle name="Output 2 6 2 5 5 4" xfId="30724"/>
    <cellStyle name="Output 2 6 2 5 6" xfId="30725"/>
    <cellStyle name="Output 2 6 2 5 6 2" xfId="30726"/>
    <cellStyle name="Output 2 6 2 5 6 3" xfId="30727"/>
    <cellStyle name="Output 2 6 2 5 6 4" xfId="30728"/>
    <cellStyle name="Output 2 6 2 5 7" xfId="30729"/>
    <cellStyle name="Output 2 6 2 5 8" xfId="30730"/>
    <cellStyle name="Output 2 6 2 5 9" xfId="30731"/>
    <cellStyle name="Output 2 6 2 6" xfId="30732"/>
    <cellStyle name="Output 2 6 2 6 2" xfId="30733"/>
    <cellStyle name="Output 2 6 2 6 2 2" xfId="30734"/>
    <cellStyle name="Output 2 6 2 6 2 3" xfId="30735"/>
    <cellStyle name="Output 2 6 2 6 3" xfId="30736"/>
    <cellStyle name="Output 2 6 2 6 3 2" xfId="30737"/>
    <cellStyle name="Output 2 6 2 6 3 3" xfId="30738"/>
    <cellStyle name="Output 2 6 2 6 4" xfId="30739"/>
    <cellStyle name="Output 2 6 2 6 4 2" xfId="30740"/>
    <cellStyle name="Output 2 6 2 6 4 3" xfId="30741"/>
    <cellStyle name="Output 2 6 2 6 5" xfId="30742"/>
    <cellStyle name="Output 2 6 2 6 5 2" xfId="30743"/>
    <cellStyle name="Output 2 6 2 6 5 3" xfId="30744"/>
    <cellStyle name="Output 2 6 2 6 6" xfId="30745"/>
    <cellStyle name="Output 2 6 2 6 6 2" xfId="30746"/>
    <cellStyle name="Output 2 6 2 6 6 3" xfId="30747"/>
    <cellStyle name="Output 2 6 2 6 7" xfId="30748"/>
    <cellStyle name="Output 2 6 2 6 8" xfId="30749"/>
    <cellStyle name="Output 2 6 2 6 9" xfId="30750"/>
    <cellStyle name="Output 2 6 2 7" xfId="30751"/>
    <cellStyle name="Output 2 6 2 7 2" xfId="30752"/>
    <cellStyle name="Output 2 6 2 7 2 2" xfId="30753"/>
    <cellStyle name="Output 2 6 2 7 2 3" xfId="30754"/>
    <cellStyle name="Output 2 6 2 7 3" xfId="30755"/>
    <cellStyle name="Output 2 6 2 7 3 2" xfId="30756"/>
    <cellStyle name="Output 2 6 2 7 3 3" xfId="30757"/>
    <cellStyle name="Output 2 6 2 7 4" xfId="30758"/>
    <cellStyle name="Output 2 6 2 7 4 2" xfId="30759"/>
    <cellStyle name="Output 2 6 2 7 4 3" xfId="30760"/>
    <cellStyle name="Output 2 6 2 7 5" xfId="30761"/>
    <cellStyle name="Output 2 6 2 7 5 2" xfId="30762"/>
    <cellStyle name="Output 2 6 2 7 5 3" xfId="30763"/>
    <cellStyle name="Output 2 6 2 7 6" xfId="30764"/>
    <cellStyle name="Output 2 6 2 7 6 2" xfId="30765"/>
    <cellStyle name="Output 2 6 2 7 6 3" xfId="30766"/>
    <cellStyle name="Output 2 6 2 7 7" xfId="30767"/>
    <cellStyle name="Output 2 6 2 7 8" xfId="30768"/>
    <cellStyle name="Output 2 6 2 7 9" xfId="30769"/>
    <cellStyle name="Output 2 6 2 8" xfId="30770"/>
    <cellStyle name="Output 2 6 2 8 2" xfId="30771"/>
    <cellStyle name="Output 2 6 2 8 2 2" xfId="30772"/>
    <cellStyle name="Output 2 6 2 8 2 3" xfId="30773"/>
    <cellStyle name="Output 2 6 2 8 3" xfId="30774"/>
    <cellStyle name="Output 2 6 2 8 3 2" xfId="30775"/>
    <cellStyle name="Output 2 6 2 8 3 3" xfId="30776"/>
    <cellStyle name="Output 2 6 2 8 4" xfId="30777"/>
    <cellStyle name="Output 2 6 2 8 4 2" xfId="30778"/>
    <cellStyle name="Output 2 6 2 8 4 3" xfId="30779"/>
    <cellStyle name="Output 2 6 2 8 5" xfId="30780"/>
    <cellStyle name="Output 2 6 2 8 5 2" xfId="30781"/>
    <cellStyle name="Output 2 6 2 8 5 3" xfId="30782"/>
    <cellStyle name="Output 2 6 2 8 6" xfId="30783"/>
    <cellStyle name="Output 2 6 2 8 6 2" xfId="30784"/>
    <cellStyle name="Output 2 6 2 8 6 3" xfId="30785"/>
    <cellStyle name="Output 2 6 2 8 7" xfId="30786"/>
    <cellStyle name="Output 2 6 2 8 8" xfId="30787"/>
    <cellStyle name="Output 2 6 2 8 9" xfId="30788"/>
    <cellStyle name="Output 2 6 2 9" xfId="30789"/>
    <cellStyle name="Output 2 6 2 9 2" xfId="30790"/>
    <cellStyle name="Output 2 6 2 9 2 2" xfId="30791"/>
    <cellStyle name="Output 2 6 2 9 2 3" xfId="30792"/>
    <cellStyle name="Output 2 6 2 9 3" xfId="30793"/>
    <cellStyle name="Output 2 6 2 9 3 2" xfId="30794"/>
    <cellStyle name="Output 2 6 2 9 3 3" xfId="30795"/>
    <cellStyle name="Output 2 6 2 9 4" xfId="30796"/>
    <cellStyle name="Output 2 6 2 9 4 2" xfId="30797"/>
    <cellStyle name="Output 2 6 2 9 4 3" xfId="30798"/>
    <cellStyle name="Output 2 6 2 9 5" xfId="30799"/>
    <cellStyle name="Output 2 6 2 9 5 2" xfId="30800"/>
    <cellStyle name="Output 2 6 2 9 5 3" xfId="30801"/>
    <cellStyle name="Output 2 6 2 9 6" xfId="30802"/>
    <cellStyle name="Output 2 6 2 9 6 2" xfId="30803"/>
    <cellStyle name="Output 2 6 2 9 6 3" xfId="30804"/>
    <cellStyle name="Output 2 6 2 9 7" xfId="30805"/>
    <cellStyle name="Output 2 6 2 9 8" xfId="30806"/>
    <cellStyle name="Output 2 6 2 9 9" xfId="30807"/>
    <cellStyle name="Output 2 6 20" xfId="30808"/>
    <cellStyle name="Output 2 6 21" xfId="30809"/>
    <cellStyle name="Output 2 6 22" xfId="30810"/>
    <cellStyle name="Output 2 6 3" xfId="30811"/>
    <cellStyle name="Output 2 6 3 10" xfId="30812"/>
    <cellStyle name="Output 2 6 3 10 2" xfId="30813"/>
    <cellStyle name="Output 2 6 3 10 2 2" xfId="30814"/>
    <cellStyle name="Output 2 6 3 10 2 3" xfId="30815"/>
    <cellStyle name="Output 2 6 3 10 3" xfId="30816"/>
    <cellStyle name="Output 2 6 3 10 3 2" xfId="30817"/>
    <cellStyle name="Output 2 6 3 10 3 3" xfId="30818"/>
    <cellStyle name="Output 2 6 3 10 4" xfId="30819"/>
    <cellStyle name="Output 2 6 3 10 4 2" xfId="30820"/>
    <cellStyle name="Output 2 6 3 10 4 3" xfId="30821"/>
    <cellStyle name="Output 2 6 3 10 5" xfId="30822"/>
    <cellStyle name="Output 2 6 3 10 5 2" xfId="30823"/>
    <cellStyle name="Output 2 6 3 10 5 3" xfId="30824"/>
    <cellStyle name="Output 2 6 3 10 6" xfId="30825"/>
    <cellStyle name="Output 2 6 3 10 6 2" xfId="30826"/>
    <cellStyle name="Output 2 6 3 10 6 3" xfId="30827"/>
    <cellStyle name="Output 2 6 3 10 7" xfId="30828"/>
    <cellStyle name="Output 2 6 3 10 8" xfId="30829"/>
    <cellStyle name="Output 2 6 3 10 9" xfId="30830"/>
    <cellStyle name="Output 2 6 3 11" xfId="30831"/>
    <cellStyle name="Output 2 6 3 11 2" xfId="30832"/>
    <cellStyle name="Output 2 6 3 11 2 2" xfId="30833"/>
    <cellStyle name="Output 2 6 3 11 2 3" xfId="30834"/>
    <cellStyle name="Output 2 6 3 11 3" xfId="30835"/>
    <cellStyle name="Output 2 6 3 11 3 2" xfId="30836"/>
    <cellStyle name="Output 2 6 3 11 3 3" xfId="30837"/>
    <cellStyle name="Output 2 6 3 11 4" xfId="30838"/>
    <cellStyle name="Output 2 6 3 11 4 2" xfId="30839"/>
    <cellStyle name="Output 2 6 3 11 4 3" xfId="30840"/>
    <cellStyle name="Output 2 6 3 11 5" xfId="30841"/>
    <cellStyle name="Output 2 6 3 11 5 2" xfId="30842"/>
    <cellStyle name="Output 2 6 3 11 5 3" xfId="30843"/>
    <cellStyle name="Output 2 6 3 11 6" xfId="30844"/>
    <cellStyle name="Output 2 6 3 11 6 2" xfId="30845"/>
    <cellStyle name="Output 2 6 3 11 6 3" xfId="30846"/>
    <cellStyle name="Output 2 6 3 11 7" xfId="30847"/>
    <cellStyle name="Output 2 6 3 11 8" xfId="30848"/>
    <cellStyle name="Output 2 6 3 11 9" xfId="30849"/>
    <cellStyle name="Output 2 6 3 12" xfId="30850"/>
    <cellStyle name="Output 2 6 3 12 2" xfId="30851"/>
    <cellStyle name="Output 2 6 3 12 2 2" xfId="30852"/>
    <cellStyle name="Output 2 6 3 12 2 3" xfId="30853"/>
    <cellStyle name="Output 2 6 3 12 3" xfId="30854"/>
    <cellStyle name="Output 2 6 3 12 3 2" xfId="30855"/>
    <cellStyle name="Output 2 6 3 12 3 3" xfId="30856"/>
    <cellStyle name="Output 2 6 3 12 4" xfId="30857"/>
    <cellStyle name="Output 2 6 3 12 4 2" xfId="30858"/>
    <cellStyle name="Output 2 6 3 12 4 3" xfId="30859"/>
    <cellStyle name="Output 2 6 3 12 5" xfId="30860"/>
    <cellStyle name="Output 2 6 3 12 5 2" xfId="30861"/>
    <cellStyle name="Output 2 6 3 12 5 3" xfId="30862"/>
    <cellStyle name="Output 2 6 3 12 6" xfId="30863"/>
    <cellStyle name="Output 2 6 3 12 6 2" xfId="30864"/>
    <cellStyle name="Output 2 6 3 12 6 3" xfId="30865"/>
    <cellStyle name="Output 2 6 3 12 7" xfId="30866"/>
    <cellStyle name="Output 2 6 3 12 8" xfId="30867"/>
    <cellStyle name="Output 2 6 3 12 9" xfId="30868"/>
    <cellStyle name="Output 2 6 3 13" xfId="30869"/>
    <cellStyle name="Output 2 6 3 13 2" xfId="30870"/>
    <cellStyle name="Output 2 6 3 13 2 2" xfId="30871"/>
    <cellStyle name="Output 2 6 3 13 2 3" xfId="30872"/>
    <cellStyle name="Output 2 6 3 13 3" xfId="30873"/>
    <cellStyle name="Output 2 6 3 13 3 2" xfId="30874"/>
    <cellStyle name="Output 2 6 3 13 3 3" xfId="30875"/>
    <cellStyle name="Output 2 6 3 13 4" xfId="30876"/>
    <cellStyle name="Output 2 6 3 13 4 2" xfId="30877"/>
    <cellStyle name="Output 2 6 3 13 4 3" xfId="30878"/>
    <cellStyle name="Output 2 6 3 13 5" xfId="30879"/>
    <cellStyle name="Output 2 6 3 13 5 2" xfId="30880"/>
    <cellStyle name="Output 2 6 3 13 5 3" xfId="30881"/>
    <cellStyle name="Output 2 6 3 13 6" xfId="30882"/>
    <cellStyle name="Output 2 6 3 13 6 2" xfId="30883"/>
    <cellStyle name="Output 2 6 3 13 6 3" xfId="30884"/>
    <cellStyle name="Output 2 6 3 13 7" xfId="30885"/>
    <cellStyle name="Output 2 6 3 13 8" xfId="30886"/>
    <cellStyle name="Output 2 6 3 13 9" xfId="30887"/>
    <cellStyle name="Output 2 6 3 14" xfId="30888"/>
    <cellStyle name="Output 2 6 3 14 2" xfId="30889"/>
    <cellStyle name="Output 2 6 3 14 3" xfId="30890"/>
    <cellStyle name="Output 2 6 3 14 4" xfId="30891"/>
    <cellStyle name="Output 2 6 3 15" xfId="30892"/>
    <cellStyle name="Output 2 6 3 16" xfId="30893"/>
    <cellStyle name="Output 2 6 3 17" xfId="30894"/>
    <cellStyle name="Output 2 6 3 18" xfId="30895"/>
    <cellStyle name="Output 2 6 3 19" xfId="30896"/>
    <cellStyle name="Output 2 6 3 2" xfId="30897"/>
    <cellStyle name="Output 2 6 3 2 10" xfId="30898"/>
    <cellStyle name="Output 2 6 3 2 10 2" xfId="30899"/>
    <cellStyle name="Output 2 6 3 2 10 2 2" xfId="30900"/>
    <cellStyle name="Output 2 6 3 2 10 2 3" xfId="30901"/>
    <cellStyle name="Output 2 6 3 2 10 3" xfId="30902"/>
    <cellStyle name="Output 2 6 3 2 10 3 2" xfId="30903"/>
    <cellStyle name="Output 2 6 3 2 10 3 3" xfId="30904"/>
    <cellStyle name="Output 2 6 3 2 10 4" xfId="30905"/>
    <cellStyle name="Output 2 6 3 2 10 4 2" xfId="30906"/>
    <cellStyle name="Output 2 6 3 2 10 4 3" xfId="30907"/>
    <cellStyle name="Output 2 6 3 2 10 5" xfId="30908"/>
    <cellStyle name="Output 2 6 3 2 10 5 2" xfId="30909"/>
    <cellStyle name="Output 2 6 3 2 10 5 3" xfId="30910"/>
    <cellStyle name="Output 2 6 3 2 10 6" xfId="30911"/>
    <cellStyle name="Output 2 6 3 2 10 6 2" xfId="30912"/>
    <cellStyle name="Output 2 6 3 2 10 6 3" xfId="30913"/>
    <cellStyle name="Output 2 6 3 2 10 7" xfId="30914"/>
    <cellStyle name="Output 2 6 3 2 10 8" xfId="30915"/>
    <cellStyle name="Output 2 6 3 2 11" xfId="30916"/>
    <cellStyle name="Output 2 6 3 2 11 2" xfId="30917"/>
    <cellStyle name="Output 2 6 3 2 11 2 2" xfId="30918"/>
    <cellStyle name="Output 2 6 3 2 11 2 3" xfId="30919"/>
    <cellStyle name="Output 2 6 3 2 11 3" xfId="30920"/>
    <cellStyle name="Output 2 6 3 2 11 3 2" xfId="30921"/>
    <cellStyle name="Output 2 6 3 2 11 3 3" xfId="30922"/>
    <cellStyle name="Output 2 6 3 2 11 4" xfId="30923"/>
    <cellStyle name="Output 2 6 3 2 11 4 2" xfId="30924"/>
    <cellStyle name="Output 2 6 3 2 11 4 3" xfId="30925"/>
    <cellStyle name="Output 2 6 3 2 11 5" xfId="30926"/>
    <cellStyle name="Output 2 6 3 2 11 5 2" xfId="30927"/>
    <cellStyle name="Output 2 6 3 2 11 5 3" xfId="30928"/>
    <cellStyle name="Output 2 6 3 2 11 6" xfId="30929"/>
    <cellStyle name="Output 2 6 3 2 11 6 2" xfId="30930"/>
    <cellStyle name="Output 2 6 3 2 11 6 3" xfId="30931"/>
    <cellStyle name="Output 2 6 3 2 11 7" xfId="30932"/>
    <cellStyle name="Output 2 6 3 2 11 8" xfId="30933"/>
    <cellStyle name="Output 2 6 3 2 12" xfId="30934"/>
    <cellStyle name="Output 2 6 3 2 12 2" xfId="30935"/>
    <cellStyle name="Output 2 6 3 2 12 2 2" xfId="30936"/>
    <cellStyle name="Output 2 6 3 2 12 2 3" xfId="30937"/>
    <cellStyle name="Output 2 6 3 2 12 3" xfId="30938"/>
    <cellStyle name="Output 2 6 3 2 12 3 2" xfId="30939"/>
    <cellStyle name="Output 2 6 3 2 12 3 3" xfId="30940"/>
    <cellStyle name="Output 2 6 3 2 12 4" xfId="30941"/>
    <cellStyle name="Output 2 6 3 2 12 4 2" xfId="30942"/>
    <cellStyle name="Output 2 6 3 2 12 4 3" xfId="30943"/>
    <cellStyle name="Output 2 6 3 2 12 5" xfId="30944"/>
    <cellStyle name="Output 2 6 3 2 12 5 2" xfId="30945"/>
    <cellStyle name="Output 2 6 3 2 12 5 3" xfId="30946"/>
    <cellStyle name="Output 2 6 3 2 12 6" xfId="30947"/>
    <cellStyle name="Output 2 6 3 2 12 6 2" xfId="30948"/>
    <cellStyle name="Output 2 6 3 2 12 6 3" xfId="30949"/>
    <cellStyle name="Output 2 6 3 2 12 7" xfId="30950"/>
    <cellStyle name="Output 2 6 3 2 12 8" xfId="30951"/>
    <cellStyle name="Output 2 6 3 2 13" xfId="30952"/>
    <cellStyle name="Output 2 6 3 2 13 2" xfId="30953"/>
    <cellStyle name="Output 2 6 3 2 13 2 2" xfId="30954"/>
    <cellStyle name="Output 2 6 3 2 13 2 3" xfId="30955"/>
    <cellStyle name="Output 2 6 3 2 13 3" xfId="30956"/>
    <cellStyle name="Output 2 6 3 2 13 3 2" xfId="30957"/>
    <cellStyle name="Output 2 6 3 2 13 3 3" xfId="30958"/>
    <cellStyle name="Output 2 6 3 2 13 4" xfId="30959"/>
    <cellStyle name="Output 2 6 3 2 13 4 2" xfId="30960"/>
    <cellStyle name="Output 2 6 3 2 13 4 3" xfId="30961"/>
    <cellStyle name="Output 2 6 3 2 13 5" xfId="30962"/>
    <cellStyle name="Output 2 6 3 2 13 5 2" xfId="30963"/>
    <cellStyle name="Output 2 6 3 2 13 5 3" xfId="30964"/>
    <cellStyle name="Output 2 6 3 2 13 6" xfId="30965"/>
    <cellStyle name="Output 2 6 3 2 13 6 2" xfId="30966"/>
    <cellStyle name="Output 2 6 3 2 13 6 3" xfId="30967"/>
    <cellStyle name="Output 2 6 3 2 13 7" xfId="30968"/>
    <cellStyle name="Output 2 6 3 2 13 8" xfId="30969"/>
    <cellStyle name="Output 2 6 3 2 14" xfId="30970"/>
    <cellStyle name="Output 2 6 3 2 14 2" xfId="30971"/>
    <cellStyle name="Output 2 6 3 2 14 2 2" xfId="30972"/>
    <cellStyle name="Output 2 6 3 2 14 2 3" xfId="30973"/>
    <cellStyle name="Output 2 6 3 2 14 3" xfId="30974"/>
    <cellStyle name="Output 2 6 3 2 14 3 2" xfId="30975"/>
    <cellStyle name="Output 2 6 3 2 14 3 3" xfId="30976"/>
    <cellStyle name="Output 2 6 3 2 14 4" xfId="30977"/>
    <cellStyle name="Output 2 6 3 2 14 4 2" xfId="30978"/>
    <cellStyle name="Output 2 6 3 2 14 4 3" xfId="30979"/>
    <cellStyle name="Output 2 6 3 2 14 5" xfId="30980"/>
    <cellStyle name="Output 2 6 3 2 14 5 2" xfId="30981"/>
    <cellStyle name="Output 2 6 3 2 14 5 3" xfId="30982"/>
    <cellStyle name="Output 2 6 3 2 14 6" xfId="30983"/>
    <cellStyle name="Output 2 6 3 2 14 6 2" xfId="30984"/>
    <cellStyle name="Output 2 6 3 2 14 6 3" xfId="30985"/>
    <cellStyle name="Output 2 6 3 2 14 7" xfId="30986"/>
    <cellStyle name="Output 2 6 3 2 14 8" xfId="30987"/>
    <cellStyle name="Output 2 6 3 2 15" xfId="30988"/>
    <cellStyle name="Output 2 6 3 2 15 2" xfId="30989"/>
    <cellStyle name="Output 2 6 3 2 15 3" xfId="30990"/>
    <cellStyle name="Output 2 6 3 2 16" xfId="30991"/>
    <cellStyle name="Output 2 6 3 2 16 2" xfId="30992"/>
    <cellStyle name="Output 2 6 3 2 16 3" xfId="30993"/>
    <cellStyle name="Output 2 6 3 2 17" xfId="30994"/>
    <cellStyle name="Output 2 6 3 2 18" xfId="30995"/>
    <cellStyle name="Output 2 6 3 2 2" xfId="30996"/>
    <cellStyle name="Output 2 6 3 2 2 2" xfId="30997"/>
    <cellStyle name="Output 2 6 3 2 2 2 2" xfId="30998"/>
    <cellStyle name="Output 2 6 3 2 2 2 3" xfId="30999"/>
    <cellStyle name="Output 2 6 3 2 2 3" xfId="31000"/>
    <cellStyle name="Output 2 6 3 2 2 3 2" xfId="31001"/>
    <cellStyle name="Output 2 6 3 2 2 3 3" xfId="31002"/>
    <cellStyle name="Output 2 6 3 2 2 4" xfId="31003"/>
    <cellStyle name="Output 2 6 3 2 2 4 2" xfId="31004"/>
    <cellStyle name="Output 2 6 3 2 2 4 3" xfId="31005"/>
    <cellStyle name="Output 2 6 3 2 2 5" xfId="31006"/>
    <cellStyle name="Output 2 6 3 2 2 5 2" xfId="31007"/>
    <cellStyle name="Output 2 6 3 2 2 5 3" xfId="31008"/>
    <cellStyle name="Output 2 6 3 2 2 6" xfId="31009"/>
    <cellStyle name="Output 2 6 3 2 2 6 2" xfId="31010"/>
    <cellStyle name="Output 2 6 3 2 2 6 3" xfId="31011"/>
    <cellStyle name="Output 2 6 3 2 2 7" xfId="31012"/>
    <cellStyle name="Output 2 6 3 2 2 8" xfId="31013"/>
    <cellStyle name="Output 2 6 3 2 2 9" xfId="31014"/>
    <cellStyle name="Output 2 6 3 2 3" xfId="31015"/>
    <cellStyle name="Output 2 6 3 2 3 2" xfId="31016"/>
    <cellStyle name="Output 2 6 3 2 3 2 2" xfId="31017"/>
    <cellStyle name="Output 2 6 3 2 3 2 3" xfId="31018"/>
    <cellStyle name="Output 2 6 3 2 3 3" xfId="31019"/>
    <cellStyle name="Output 2 6 3 2 3 3 2" xfId="31020"/>
    <cellStyle name="Output 2 6 3 2 3 3 3" xfId="31021"/>
    <cellStyle name="Output 2 6 3 2 3 4" xfId="31022"/>
    <cellStyle name="Output 2 6 3 2 3 4 2" xfId="31023"/>
    <cellStyle name="Output 2 6 3 2 3 4 3" xfId="31024"/>
    <cellStyle name="Output 2 6 3 2 3 5" xfId="31025"/>
    <cellStyle name="Output 2 6 3 2 3 5 2" xfId="31026"/>
    <cellStyle name="Output 2 6 3 2 3 5 3" xfId="31027"/>
    <cellStyle name="Output 2 6 3 2 3 6" xfId="31028"/>
    <cellStyle name="Output 2 6 3 2 3 6 2" xfId="31029"/>
    <cellStyle name="Output 2 6 3 2 3 6 3" xfId="31030"/>
    <cellStyle name="Output 2 6 3 2 3 7" xfId="31031"/>
    <cellStyle name="Output 2 6 3 2 3 8" xfId="31032"/>
    <cellStyle name="Output 2 6 3 2 3 9" xfId="31033"/>
    <cellStyle name="Output 2 6 3 2 4" xfId="31034"/>
    <cellStyle name="Output 2 6 3 2 4 2" xfId="31035"/>
    <cellStyle name="Output 2 6 3 2 4 2 2" xfId="31036"/>
    <cellStyle name="Output 2 6 3 2 4 2 3" xfId="31037"/>
    <cellStyle name="Output 2 6 3 2 4 3" xfId="31038"/>
    <cellStyle name="Output 2 6 3 2 4 3 2" xfId="31039"/>
    <cellStyle name="Output 2 6 3 2 4 3 3" xfId="31040"/>
    <cellStyle name="Output 2 6 3 2 4 4" xfId="31041"/>
    <cellStyle name="Output 2 6 3 2 4 4 2" xfId="31042"/>
    <cellStyle name="Output 2 6 3 2 4 4 3" xfId="31043"/>
    <cellStyle name="Output 2 6 3 2 4 5" xfId="31044"/>
    <cellStyle name="Output 2 6 3 2 4 5 2" xfId="31045"/>
    <cellStyle name="Output 2 6 3 2 4 5 3" xfId="31046"/>
    <cellStyle name="Output 2 6 3 2 4 6" xfId="31047"/>
    <cellStyle name="Output 2 6 3 2 4 6 2" xfId="31048"/>
    <cellStyle name="Output 2 6 3 2 4 6 3" xfId="31049"/>
    <cellStyle name="Output 2 6 3 2 4 7" xfId="31050"/>
    <cellStyle name="Output 2 6 3 2 4 8" xfId="31051"/>
    <cellStyle name="Output 2 6 3 2 4 9" xfId="31052"/>
    <cellStyle name="Output 2 6 3 2 5" xfId="31053"/>
    <cellStyle name="Output 2 6 3 2 5 2" xfId="31054"/>
    <cellStyle name="Output 2 6 3 2 5 2 2" xfId="31055"/>
    <cellStyle name="Output 2 6 3 2 5 2 3" xfId="31056"/>
    <cellStyle name="Output 2 6 3 2 5 3" xfId="31057"/>
    <cellStyle name="Output 2 6 3 2 5 3 2" xfId="31058"/>
    <cellStyle name="Output 2 6 3 2 5 3 3" xfId="31059"/>
    <cellStyle name="Output 2 6 3 2 5 4" xfId="31060"/>
    <cellStyle name="Output 2 6 3 2 5 4 2" xfId="31061"/>
    <cellStyle name="Output 2 6 3 2 5 4 3" xfId="31062"/>
    <cellStyle name="Output 2 6 3 2 5 5" xfId="31063"/>
    <cellStyle name="Output 2 6 3 2 5 5 2" xfId="31064"/>
    <cellStyle name="Output 2 6 3 2 5 5 3" xfId="31065"/>
    <cellStyle name="Output 2 6 3 2 5 6" xfId="31066"/>
    <cellStyle name="Output 2 6 3 2 5 6 2" xfId="31067"/>
    <cellStyle name="Output 2 6 3 2 5 6 3" xfId="31068"/>
    <cellStyle name="Output 2 6 3 2 5 7" xfId="31069"/>
    <cellStyle name="Output 2 6 3 2 5 8" xfId="31070"/>
    <cellStyle name="Output 2 6 3 2 5 9" xfId="31071"/>
    <cellStyle name="Output 2 6 3 2 6" xfId="31072"/>
    <cellStyle name="Output 2 6 3 2 6 2" xfId="31073"/>
    <cellStyle name="Output 2 6 3 2 6 2 2" xfId="31074"/>
    <cellStyle name="Output 2 6 3 2 6 2 3" xfId="31075"/>
    <cellStyle name="Output 2 6 3 2 6 3" xfId="31076"/>
    <cellStyle name="Output 2 6 3 2 6 3 2" xfId="31077"/>
    <cellStyle name="Output 2 6 3 2 6 3 3" xfId="31078"/>
    <cellStyle name="Output 2 6 3 2 6 4" xfId="31079"/>
    <cellStyle name="Output 2 6 3 2 6 4 2" xfId="31080"/>
    <cellStyle name="Output 2 6 3 2 6 4 3" xfId="31081"/>
    <cellStyle name="Output 2 6 3 2 6 5" xfId="31082"/>
    <cellStyle name="Output 2 6 3 2 6 5 2" xfId="31083"/>
    <cellStyle name="Output 2 6 3 2 6 5 3" xfId="31084"/>
    <cellStyle name="Output 2 6 3 2 6 6" xfId="31085"/>
    <cellStyle name="Output 2 6 3 2 6 6 2" xfId="31086"/>
    <cellStyle name="Output 2 6 3 2 6 6 3" xfId="31087"/>
    <cellStyle name="Output 2 6 3 2 6 7" xfId="31088"/>
    <cellStyle name="Output 2 6 3 2 6 8" xfId="31089"/>
    <cellStyle name="Output 2 6 3 2 6 9" xfId="31090"/>
    <cellStyle name="Output 2 6 3 2 7" xfId="31091"/>
    <cellStyle name="Output 2 6 3 2 7 2" xfId="31092"/>
    <cellStyle name="Output 2 6 3 2 7 2 2" xfId="31093"/>
    <cellStyle name="Output 2 6 3 2 7 2 3" xfId="31094"/>
    <cellStyle name="Output 2 6 3 2 7 3" xfId="31095"/>
    <cellStyle name="Output 2 6 3 2 7 3 2" xfId="31096"/>
    <cellStyle name="Output 2 6 3 2 7 3 3" xfId="31097"/>
    <cellStyle name="Output 2 6 3 2 7 4" xfId="31098"/>
    <cellStyle name="Output 2 6 3 2 7 4 2" xfId="31099"/>
    <cellStyle name="Output 2 6 3 2 7 4 3" xfId="31100"/>
    <cellStyle name="Output 2 6 3 2 7 5" xfId="31101"/>
    <cellStyle name="Output 2 6 3 2 7 5 2" xfId="31102"/>
    <cellStyle name="Output 2 6 3 2 7 5 3" xfId="31103"/>
    <cellStyle name="Output 2 6 3 2 7 6" xfId="31104"/>
    <cellStyle name="Output 2 6 3 2 7 6 2" xfId="31105"/>
    <cellStyle name="Output 2 6 3 2 7 6 3" xfId="31106"/>
    <cellStyle name="Output 2 6 3 2 7 7" xfId="31107"/>
    <cellStyle name="Output 2 6 3 2 7 8" xfId="31108"/>
    <cellStyle name="Output 2 6 3 2 7 9" xfId="31109"/>
    <cellStyle name="Output 2 6 3 2 8" xfId="31110"/>
    <cellStyle name="Output 2 6 3 2 8 2" xfId="31111"/>
    <cellStyle name="Output 2 6 3 2 8 2 2" xfId="31112"/>
    <cellStyle name="Output 2 6 3 2 8 2 3" xfId="31113"/>
    <cellStyle name="Output 2 6 3 2 8 3" xfId="31114"/>
    <cellStyle name="Output 2 6 3 2 8 3 2" xfId="31115"/>
    <cellStyle name="Output 2 6 3 2 8 3 3" xfId="31116"/>
    <cellStyle name="Output 2 6 3 2 8 4" xfId="31117"/>
    <cellStyle name="Output 2 6 3 2 8 4 2" xfId="31118"/>
    <cellStyle name="Output 2 6 3 2 8 4 3" xfId="31119"/>
    <cellStyle name="Output 2 6 3 2 8 5" xfId="31120"/>
    <cellStyle name="Output 2 6 3 2 8 5 2" xfId="31121"/>
    <cellStyle name="Output 2 6 3 2 8 5 3" xfId="31122"/>
    <cellStyle name="Output 2 6 3 2 8 6" xfId="31123"/>
    <cellStyle name="Output 2 6 3 2 8 6 2" xfId="31124"/>
    <cellStyle name="Output 2 6 3 2 8 6 3" xfId="31125"/>
    <cellStyle name="Output 2 6 3 2 8 7" xfId="31126"/>
    <cellStyle name="Output 2 6 3 2 8 8" xfId="31127"/>
    <cellStyle name="Output 2 6 3 2 8 9" xfId="31128"/>
    <cellStyle name="Output 2 6 3 2 9" xfId="31129"/>
    <cellStyle name="Output 2 6 3 2 9 2" xfId="31130"/>
    <cellStyle name="Output 2 6 3 2 9 2 2" xfId="31131"/>
    <cellStyle name="Output 2 6 3 2 9 2 3" xfId="31132"/>
    <cellStyle name="Output 2 6 3 2 9 3" xfId="31133"/>
    <cellStyle name="Output 2 6 3 2 9 3 2" xfId="31134"/>
    <cellStyle name="Output 2 6 3 2 9 3 3" xfId="31135"/>
    <cellStyle name="Output 2 6 3 2 9 4" xfId="31136"/>
    <cellStyle name="Output 2 6 3 2 9 4 2" xfId="31137"/>
    <cellStyle name="Output 2 6 3 2 9 4 3" xfId="31138"/>
    <cellStyle name="Output 2 6 3 2 9 5" xfId="31139"/>
    <cellStyle name="Output 2 6 3 2 9 5 2" xfId="31140"/>
    <cellStyle name="Output 2 6 3 2 9 5 3" xfId="31141"/>
    <cellStyle name="Output 2 6 3 2 9 6" xfId="31142"/>
    <cellStyle name="Output 2 6 3 2 9 6 2" xfId="31143"/>
    <cellStyle name="Output 2 6 3 2 9 6 3" xfId="31144"/>
    <cellStyle name="Output 2 6 3 2 9 7" xfId="31145"/>
    <cellStyle name="Output 2 6 3 2 9 8" xfId="31146"/>
    <cellStyle name="Output 2 6 3 20" xfId="31147"/>
    <cellStyle name="Output 2 6 3 21" xfId="31148"/>
    <cellStyle name="Output 2 6 3 3" xfId="31149"/>
    <cellStyle name="Output 2 6 3 3 10" xfId="31150"/>
    <cellStyle name="Output 2 6 3 3 10 2" xfId="31151"/>
    <cellStyle name="Output 2 6 3 3 10 2 2" xfId="31152"/>
    <cellStyle name="Output 2 6 3 3 10 2 3" xfId="31153"/>
    <cellStyle name="Output 2 6 3 3 10 3" xfId="31154"/>
    <cellStyle name="Output 2 6 3 3 10 3 2" xfId="31155"/>
    <cellStyle name="Output 2 6 3 3 10 3 3" xfId="31156"/>
    <cellStyle name="Output 2 6 3 3 10 4" xfId="31157"/>
    <cellStyle name="Output 2 6 3 3 10 4 2" xfId="31158"/>
    <cellStyle name="Output 2 6 3 3 10 4 3" xfId="31159"/>
    <cellStyle name="Output 2 6 3 3 10 5" xfId="31160"/>
    <cellStyle name="Output 2 6 3 3 10 5 2" xfId="31161"/>
    <cellStyle name="Output 2 6 3 3 10 5 3" xfId="31162"/>
    <cellStyle name="Output 2 6 3 3 10 6" xfId="31163"/>
    <cellStyle name="Output 2 6 3 3 10 6 2" xfId="31164"/>
    <cellStyle name="Output 2 6 3 3 10 6 3" xfId="31165"/>
    <cellStyle name="Output 2 6 3 3 10 7" xfId="31166"/>
    <cellStyle name="Output 2 6 3 3 10 8" xfId="31167"/>
    <cellStyle name="Output 2 6 3 3 11" xfId="31168"/>
    <cellStyle name="Output 2 6 3 3 11 2" xfId="31169"/>
    <cellStyle name="Output 2 6 3 3 11 2 2" xfId="31170"/>
    <cellStyle name="Output 2 6 3 3 11 2 3" xfId="31171"/>
    <cellStyle name="Output 2 6 3 3 11 3" xfId="31172"/>
    <cellStyle name="Output 2 6 3 3 11 3 2" xfId="31173"/>
    <cellStyle name="Output 2 6 3 3 11 3 3" xfId="31174"/>
    <cellStyle name="Output 2 6 3 3 11 4" xfId="31175"/>
    <cellStyle name="Output 2 6 3 3 11 4 2" xfId="31176"/>
    <cellStyle name="Output 2 6 3 3 11 4 3" xfId="31177"/>
    <cellStyle name="Output 2 6 3 3 11 5" xfId="31178"/>
    <cellStyle name="Output 2 6 3 3 11 5 2" xfId="31179"/>
    <cellStyle name="Output 2 6 3 3 11 5 3" xfId="31180"/>
    <cellStyle name="Output 2 6 3 3 11 6" xfId="31181"/>
    <cellStyle name="Output 2 6 3 3 11 6 2" xfId="31182"/>
    <cellStyle name="Output 2 6 3 3 11 6 3" xfId="31183"/>
    <cellStyle name="Output 2 6 3 3 11 7" xfId="31184"/>
    <cellStyle name="Output 2 6 3 3 11 8" xfId="31185"/>
    <cellStyle name="Output 2 6 3 3 12" xfId="31186"/>
    <cellStyle name="Output 2 6 3 3 12 2" xfId="31187"/>
    <cellStyle name="Output 2 6 3 3 12 2 2" xfId="31188"/>
    <cellStyle name="Output 2 6 3 3 12 2 3" xfId="31189"/>
    <cellStyle name="Output 2 6 3 3 12 3" xfId="31190"/>
    <cellStyle name="Output 2 6 3 3 12 3 2" xfId="31191"/>
    <cellStyle name="Output 2 6 3 3 12 3 3" xfId="31192"/>
    <cellStyle name="Output 2 6 3 3 12 4" xfId="31193"/>
    <cellStyle name="Output 2 6 3 3 12 4 2" xfId="31194"/>
    <cellStyle name="Output 2 6 3 3 12 4 3" xfId="31195"/>
    <cellStyle name="Output 2 6 3 3 12 5" xfId="31196"/>
    <cellStyle name="Output 2 6 3 3 12 5 2" xfId="31197"/>
    <cellStyle name="Output 2 6 3 3 12 5 3" xfId="31198"/>
    <cellStyle name="Output 2 6 3 3 12 6" xfId="31199"/>
    <cellStyle name="Output 2 6 3 3 12 6 2" xfId="31200"/>
    <cellStyle name="Output 2 6 3 3 12 6 3" xfId="31201"/>
    <cellStyle name="Output 2 6 3 3 12 7" xfId="31202"/>
    <cellStyle name="Output 2 6 3 3 12 8" xfId="31203"/>
    <cellStyle name="Output 2 6 3 3 13" xfId="31204"/>
    <cellStyle name="Output 2 6 3 3 13 2" xfId="31205"/>
    <cellStyle name="Output 2 6 3 3 13 2 2" xfId="31206"/>
    <cellStyle name="Output 2 6 3 3 13 2 3" xfId="31207"/>
    <cellStyle name="Output 2 6 3 3 13 3" xfId="31208"/>
    <cellStyle name="Output 2 6 3 3 13 3 2" xfId="31209"/>
    <cellStyle name="Output 2 6 3 3 13 3 3" xfId="31210"/>
    <cellStyle name="Output 2 6 3 3 13 4" xfId="31211"/>
    <cellStyle name="Output 2 6 3 3 13 4 2" xfId="31212"/>
    <cellStyle name="Output 2 6 3 3 13 4 3" xfId="31213"/>
    <cellStyle name="Output 2 6 3 3 13 5" xfId="31214"/>
    <cellStyle name="Output 2 6 3 3 13 5 2" xfId="31215"/>
    <cellStyle name="Output 2 6 3 3 13 5 3" xfId="31216"/>
    <cellStyle name="Output 2 6 3 3 13 6" xfId="31217"/>
    <cellStyle name="Output 2 6 3 3 13 6 2" xfId="31218"/>
    <cellStyle name="Output 2 6 3 3 13 6 3" xfId="31219"/>
    <cellStyle name="Output 2 6 3 3 13 7" xfId="31220"/>
    <cellStyle name="Output 2 6 3 3 13 8" xfId="31221"/>
    <cellStyle name="Output 2 6 3 3 14" xfId="31222"/>
    <cellStyle name="Output 2 6 3 3 14 2" xfId="31223"/>
    <cellStyle name="Output 2 6 3 3 14 2 2" xfId="31224"/>
    <cellStyle name="Output 2 6 3 3 14 2 3" xfId="31225"/>
    <cellStyle name="Output 2 6 3 3 14 3" xfId="31226"/>
    <cellStyle name="Output 2 6 3 3 14 3 2" xfId="31227"/>
    <cellStyle name="Output 2 6 3 3 14 3 3" xfId="31228"/>
    <cellStyle name="Output 2 6 3 3 14 4" xfId="31229"/>
    <cellStyle name="Output 2 6 3 3 14 4 2" xfId="31230"/>
    <cellStyle name="Output 2 6 3 3 14 4 3" xfId="31231"/>
    <cellStyle name="Output 2 6 3 3 14 5" xfId="31232"/>
    <cellStyle name="Output 2 6 3 3 14 5 2" xfId="31233"/>
    <cellStyle name="Output 2 6 3 3 14 5 3" xfId="31234"/>
    <cellStyle name="Output 2 6 3 3 14 6" xfId="31235"/>
    <cellStyle name="Output 2 6 3 3 14 6 2" xfId="31236"/>
    <cellStyle name="Output 2 6 3 3 14 6 3" xfId="31237"/>
    <cellStyle name="Output 2 6 3 3 14 7" xfId="31238"/>
    <cellStyle name="Output 2 6 3 3 14 8" xfId="31239"/>
    <cellStyle name="Output 2 6 3 3 15" xfId="31240"/>
    <cellStyle name="Output 2 6 3 3 15 2" xfId="31241"/>
    <cellStyle name="Output 2 6 3 3 15 3" xfId="31242"/>
    <cellStyle name="Output 2 6 3 3 16" xfId="31243"/>
    <cellStyle name="Output 2 6 3 3 16 2" xfId="31244"/>
    <cellStyle name="Output 2 6 3 3 16 3" xfId="31245"/>
    <cellStyle name="Output 2 6 3 3 17" xfId="31246"/>
    <cellStyle name="Output 2 6 3 3 18" xfId="31247"/>
    <cellStyle name="Output 2 6 3 3 2" xfId="31248"/>
    <cellStyle name="Output 2 6 3 3 2 2" xfId="31249"/>
    <cellStyle name="Output 2 6 3 3 2 2 2" xfId="31250"/>
    <cellStyle name="Output 2 6 3 3 2 2 3" xfId="31251"/>
    <cellStyle name="Output 2 6 3 3 2 3" xfId="31252"/>
    <cellStyle name="Output 2 6 3 3 2 3 2" xfId="31253"/>
    <cellStyle name="Output 2 6 3 3 2 3 3" xfId="31254"/>
    <cellStyle name="Output 2 6 3 3 2 4" xfId="31255"/>
    <cellStyle name="Output 2 6 3 3 2 4 2" xfId="31256"/>
    <cellStyle name="Output 2 6 3 3 2 4 3" xfId="31257"/>
    <cellStyle name="Output 2 6 3 3 2 5" xfId="31258"/>
    <cellStyle name="Output 2 6 3 3 2 5 2" xfId="31259"/>
    <cellStyle name="Output 2 6 3 3 2 5 3" xfId="31260"/>
    <cellStyle name="Output 2 6 3 3 2 6" xfId="31261"/>
    <cellStyle name="Output 2 6 3 3 2 6 2" xfId="31262"/>
    <cellStyle name="Output 2 6 3 3 2 6 3" xfId="31263"/>
    <cellStyle name="Output 2 6 3 3 2 7" xfId="31264"/>
    <cellStyle name="Output 2 6 3 3 2 8" xfId="31265"/>
    <cellStyle name="Output 2 6 3 3 2 9" xfId="31266"/>
    <cellStyle name="Output 2 6 3 3 3" xfId="31267"/>
    <cellStyle name="Output 2 6 3 3 3 2" xfId="31268"/>
    <cellStyle name="Output 2 6 3 3 3 2 2" xfId="31269"/>
    <cellStyle name="Output 2 6 3 3 3 2 3" xfId="31270"/>
    <cellStyle name="Output 2 6 3 3 3 3" xfId="31271"/>
    <cellStyle name="Output 2 6 3 3 3 3 2" xfId="31272"/>
    <cellStyle name="Output 2 6 3 3 3 3 3" xfId="31273"/>
    <cellStyle name="Output 2 6 3 3 3 4" xfId="31274"/>
    <cellStyle name="Output 2 6 3 3 3 4 2" xfId="31275"/>
    <cellStyle name="Output 2 6 3 3 3 4 3" xfId="31276"/>
    <cellStyle name="Output 2 6 3 3 3 5" xfId="31277"/>
    <cellStyle name="Output 2 6 3 3 3 5 2" xfId="31278"/>
    <cellStyle name="Output 2 6 3 3 3 5 3" xfId="31279"/>
    <cellStyle name="Output 2 6 3 3 3 6" xfId="31280"/>
    <cellStyle name="Output 2 6 3 3 3 6 2" xfId="31281"/>
    <cellStyle name="Output 2 6 3 3 3 6 3" xfId="31282"/>
    <cellStyle name="Output 2 6 3 3 3 7" xfId="31283"/>
    <cellStyle name="Output 2 6 3 3 3 8" xfId="31284"/>
    <cellStyle name="Output 2 6 3 3 3 9" xfId="31285"/>
    <cellStyle name="Output 2 6 3 3 4" xfId="31286"/>
    <cellStyle name="Output 2 6 3 3 4 2" xfId="31287"/>
    <cellStyle name="Output 2 6 3 3 4 2 2" xfId="31288"/>
    <cellStyle name="Output 2 6 3 3 4 2 3" xfId="31289"/>
    <cellStyle name="Output 2 6 3 3 4 3" xfId="31290"/>
    <cellStyle name="Output 2 6 3 3 4 3 2" xfId="31291"/>
    <cellStyle name="Output 2 6 3 3 4 3 3" xfId="31292"/>
    <cellStyle name="Output 2 6 3 3 4 4" xfId="31293"/>
    <cellStyle name="Output 2 6 3 3 4 4 2" xfId="31294"/>
    <cellStyle name="Output 2 6 3 3 4 4 3" xfId="31295"/>
    <cellStyle name="Output 2 6 3 3 4 5" xfId="31296"/>
    <cellStyle name="Output 2 6 3 3 4 5 2" xfId="31297"/>
    <cellStyle name="Output 2 6 3 3 4 5 3" xfId="31298"/>
    <cellStyle name="Output 2 6 3 3 4 6" xfId="31299"/>
    <cellStyle name="Output 2 6 3 3 4 6 2" xfId="31300"/>
    <cellStyle name="Output 2 6 3 3 4 6 3" xfId="31301"/>
    <cellStyle name="Output 2 6 3 3 4 7" xfId="31302"/>
    <cellStyle name="Output 2 6 3 3 4 8" xfId="31303"/>
    <cellStyle name="Output 2 6 3 3 4 9" xfId="31304"/>
    <cellStyle name="Output 2 6 3 3 5" xfId="31305"/>
    <cellStyle name="Output 2 6 3 3 5 2" xfId="31306"/>
    <cellStyle name="Output 2 6 3 3 5 2 2" xfId="31307"/>
    <cellStyle name="Output 2 6 3 3 5 2 3" xfId="31308"/>
    <cellStyle name="Output 2 6 3 3 5 3" xfId="31309"/>
    <cellStyle name="Output 2 6 3 3 5 3 2" xfId="31310"/>
    <cellStyle name="Output 2 6 3 3 5 3 3" xfId="31311"/>
    <cellStyle name="Output 2 6 3 3 5 4" xfId="31312"/>
    <cellStyle name="Output 2 6 3 3 5 4 2" xfId="31313"/>
    <cellStyle name="Output 2 6 3 3 5 4 3" xfId="31314"/>
    <cellStyle name="Output 2 6 3 3 5 5" xfId="31315"/>
    <cellStyle name="Output 2 6 3 3 5 5 2" xfId="31316"/>
    <cellStyle name="Output 2 6 3 3 5 5 3" xfId="31317"/>
    <cellStyle name="Output 2 6 3 3 5 6" xfId="31318"/>
    <cellStyle name="Output 2 6 3 3 5 6 2" xfId="31319"/>
    <cellStyle name="Output 2 6 3 3 5 6 3" xfId="31320"/>
    <cellStyle name="Output 2 6 3 3 5 7" xfId="31321"/>
    <cellStyle name="Output 2 6 3 3 5 8" xfId="31322"/>
    <cellStyle name="Output 2 6 3 3 5 9" xfId="31323"/>
    <cellStyle name="Output 2 6 3 3 6" xfId="31324"/>
    <cellStyle name="Output 2 6 3 3 6 2" xfId="31325"/>
    <cellStyle name="Output 2 6 3 3 6 2 2" xfId="31326"/>
    <cellStyle name="Output 2 6 3 3 6 2 3" xfId="31327"/>
    <cellStyle name="Output 2 6 3 3 6 3" xfId="31328"/>
    <cellStyle name="Output 2 6 3 3 6 3 2" xfId="31329"/>
    <cellStyle name="Output 2 6 3 3 6 3 3" xfId="31330"/>
    <cellStyle name="Output 2 6 3 3 6 4" xfId="31331"/>
    <cellStyle name="Output 2 6 3 3 6 4 2" xfId="31332"/>
    <cellStyle name="Output 2 6 3 3 6 4 3" xfId="31333"/>
    <cellStyle name="Output 2 6 3 3 6 5" xfId="31334"/>
    <cellStyle name="Output 2 6 3 3 6 5 2" xfId="31335"/>
    <cellStyle name="Output 2 6 3 3 6 5 3" xfId="31336"/>
    <cellStyle name="Output 2 6 3 3 6 6" xfId="31337"/>
    <cellStyle name="Output 2 6 3 3 6 6 2" xfId="31338"/>
    <cellStyle name="Output 2 6 3 3 6 6 3" xfId="31339"/>
    <cellStyle name="Output 2 6 3 3 6 7" xfId="31340"/>
    <cellStyle name="Output 2 6 3 3 6 8" xfId="31341"/>
    <cellStyle name="Output 2 6 3 3 6 9" xfId="31342"/>
    <cellStyle name="Output 2 6 3 3 7" xfId="31343"/>
    <cellStyle name="Output 2 6 3 3 7 2" xfId="31344"/>
    <cellStyle name="Output 2 6 3 3 7 2 2" xfId="31345"/>
    <cellStyle name="Output 2 6 3 3 7 2 3" xfId="31346"/>
    <cellStyle name="Output 2 6 3 3 7 3" xfId="31347"/>
    <cellStyle name="Output 2 6 3 3 7 3 2" xfId="31348"/>
    <cellStyle name="Output 2 6 3 3 7 3 3" xfId="31349"/>
    <cellStyle name="Output 2 6 3 3 7 4" xfId="31350"/>
    <cellStyle name="Output 2 6 3 3 7 4 2" xfId="31351"/>
    <cellStyle name="Output 2 6 3 3 7 4 3" xfId="31352"/>
    <cellStyle name="Output 2 6 3 3 7 5" xfId="31353"/>
    <cellStyle name="Output 2 6 3 3 7 5 2" xfId="31354"/>
    <cellStyle name="Output 2 6 3 3 7 5 3" xfId="31355"/>
    <cellStyle name="Output 2 6 3 3 7 6" xfId="31356"/>
    <cellStyle name="Output 2 6 3 3 7 6 2" xfId="31357"/>
    <cellStyle name="Output 2 6 3 3 7 6 3" xfId="31358"/>
    <cellStyle name="Output 2 6 3 3 7 7" xfId="31359"/>
    <cellStyle name="Output 2 6 3 3 7 8" xfId="31360"/>
    <cellStyle name="Output 2 6 3 3 7 9" xfId="31361"/>
    <cellStyle name="Output 2 6 3 3 8" xfId="31362"/>
    <cellStyle name="Output 2 6 3 3 8 2" xfId="31363"/>
    <cellStyle name="Output 2 6 3 3 8 2 2" xfId="31364"/>
    <cellStyle name="Output 2 6 3 3 8 2 3" xfId="31365"/>
    <cellStyle name="Output 2 6 3 3 8 3" xfId="31366"/>
    <cellStyle name="Output 2 6 3 3 8 3 2" xfId="31367"/>
    <cellStyle name="Output 2 6 3 3 8 3 3" xfId="31368"/>
    <cellStyle name="Output 2 6 3 3 8 4" xfId="31369"/>
    <cellStyle name="Output 2 6 3 3 8 4 2" xfId="31370"/>
    <cellStyle name="Output 2 6 3 3 8 4 3" xfId="31371"/>
    <cellStyle name="Output 2 6 3 3 8 5" xfId="31372"/>
    <cellStyle name="Output 2 6 3 3 8 5 2" xfId="31373"/>
    <cellStyle name="Output 2 6 3 3 8 5 3" xfId="31374"/>
    <cellStyle name="Output 2 6 3 3 8 6" xfId="31375"/>
    <cellStyle name="Output 2 6 3 3 8 6 2" xfId="31376"/>
    <cellStyle name="Output 2 6 3 3 8 6 3" xfId="31377"/>
    <cellStyle name="Output 2 6 3 3 8 7" xfId="31378"/>
    <cellStyle name="Output 2 6 3 3 8 8" xfId="31379"/>
    <cellStyle name="Output 2 6 3 3 8 9" xfId="31380"/>
    <cellStyle name="Output 2 6 3 3 9" xfId="31381"/>
    <cellStyle name="Output 2 6 3 3 9 2" xfId="31382"/>
    <cellStyle name="Output 2 6 3 3 9 2 2" xfId="31383"/>
    <cellStyle name="Output 2 6 3 3 9 2 3" xfId="31384"/>
    <cellStyle name="Output 2 6 3 3 9 3" xfId="31385"/>
    <cellStyle name="Output 2 6 3 3 9 3 2" xfId="31386"/>
    <cellStyle name="Output 2 6 3 3 9 3 3" xfId="31387"/>
    <cellStyle name="Output 2 6 3 3 9 4" xfId="31388"/>
    <cellStyle name="Output 2 6 3 3 9 4 2" xfId="31389"/>
    <cellStyle name="Output 2 6 3 3 9 4 3" xfId="31390"/>
    <cellStyle name="Output 2 6 3 3 9 5" xfId="31391"/>
    <cellStyle name="Output 2 6 3 3 9 5 2" xfId="31392"/>
    <cellStyle name="Output 2 6 3 3 9 5 3" xfId="31393"/>
    <cellStyle name="Output 2 6 3 3 9 6" xfId="31394"/>
    <cellStyle name="Output 2 6 3 3 9 6 2" xfId="31395"/>
    <cellStyle name="Output 2 6 3 3 9 6 3" xfId="31396"/>
    <cellStyle name="Output 2 6 3 3 9 7" xfId="31397"/>
    <cellStyle name="Output 2 6 3 3 9 8" xfId="31398"/>
    <cellStyle name="Output 2 6 3 4" xfId="31399"/>
    <cellStyle name="Output 2 6 3 4 10" xfId="31400"/>
    <cellStyle name="Output 2 6 3 4 11" xfId="31401"/>
    <cellStyle name="Output 2 6 3 4 2" xfId="31402"/>
    <cellStyle name="Output 2 6 3 4 2 2" xfId="31403"/>
    <cellStyle name="Output 2 6 3 4 2 3" xfId="31404"/>
    <cellStyle name="Output 2 6 3 4 2 4" xfId="31405"/>
    <cellStyle name="Output 2 6 3 4 3" xfId="31406"/>
    <cellStyle name="Output 2 6 3 4 3 2" xfId="31407"/>
    <cellStyle name="Output 2 6 3 4 3 3" xfId="31408"/>
    <cellStyle name="Output 2 6 3 4 3 4" xfId="31409"/>
    <cellStyle name="Output 2 6 3 4 4" xfId="31410"/>
    <cellStyle name="Output 2 6 3 4 4 2" xfId="31411"/>
    <cellStyle name="Output 2 6 3 4 4 3" xfId="31412"/>
    <cellStyle name="Output 2 6 3 4 4 4" xfId="31413"/>
    <cellStyle name="Output 2 6 3 4 5" xfId="31414"/>
    <cellStyle name="Output 2 6 3 4 5 2" xfId="31415"/>
    <cellStyle name="Output 2 6 3 4 5 3" xfId="31416"/>
    <cellStyle name="Output 2 6 3 4 5 4" xfId="31417"/>
    <cellStyle name="Output 2 6 3 4 6" xfId="31418"/>
    <cellStyle name="Output 2 6 3 4 6 2" xfId="31419"/>
    <cellStyle name="Output 2 6 3 4 6 3" xfId="31420"/>
    <cellStyle name="Output 2 6 3 4 6 4" xfId="31421"/>
    <cellStyle name="Output 2 6 3 4 7" xfId="31422"/>
    <cellStyle name="Output 2 6 3 4 8" xfId="31423"/>
    <cellStyle name="Output 2 6 3 4 9" xfId="31424"/>
    <cellStyle name="Output 2 6 3 5" xfId="31425"/>
    <cellStyle name="Output 2 6 3 5 10" xfId="31426"/>
    <cellStyle name="Output 2 6 3 5 11" xfId="31427"/>
    <cellStyle name="Output 2 6 3 5 2" xfId="31428"/>
    <cellStyle name="Output 2 6 3 5 2 2" xfId="31429"/>
    <cellStyle name="Output 2 6 3 5 2 3" xfId="31430"/>
    <cellStyle name="Output 2 6 3 5 2 4" xfId="31431"/>
    <cellStyle name="Output 2 6 3 5 3" xfId="31432"/>
    <cellStyle name="Output 2 6 3 5 3 2" xfId="31433"/>
    <cellStyle name="Output 2 6 3 5 3 3" xfId="31434"/>
    <cellStyle name="Output 2 6 3 5 3 4" xfId="31435"/>
    <cellStyle name="Output 2 6 3 5 4" xfId="31436"/>
    <cellStyle name="Output 2 6 3 5 4 2" xfId="31437"/>
    <cellStyle name="Output 2 6 3 5 4 3" xfId="31438"/>
    <cellStyle name="Output 2 6 3 5 4 4" xfId="31439"/>
    <cellStyle name="Output 2 6 3 5 5" xfId="31440"/>
    <cellStyle name="Output 2 6 3 5 5 2" xfId="31441"/>
    <cellStyle name="Output 2 6 3 5 5 3" xfId="31442"/>
    <cellStyle name="Output 2 6 3 5 5 4" xfId="31443"/>
    <cellStyle name="Output 2 6 3 5 6" xfId="31444"/>
    <cellStyle name="Output 2 6 3 5 6 2" xfId="31445"/>
    <cellStyle name="Output 2 6 3 5 6 3" xfId="31446"/>
    <cellStyle name="Output 2 6 3 5 6 4" xfId="31447"/>
    <cellStyle name="Output 2 6 3 5 7" xfId="31448"/>
    <cellStyle name="Output 2 6 3 5 8" xfId="31449"/>
    <cellStyle name="Output 2 6 3 5 9" xfId="31450"/>
    <cellStyle name="Output 2 6 3 6" xfId="31451"/>
    <cellStyle name="Output 2 6 3 6 2" xfId="31452"/>
    <cellStyle name="Output 2 6 3 6 2 2" xfId="31453"/>
    <cellStyle name="Output 2 6 3 6 2 3" xfId="31454"/>
    <cellStyle name="Output 2 6 3 6 3" xfId="31455"/>
    <cellStyle name="Output 2 6 3 6 3 2" xfId="31456"/>
    <cellStyle name="Output 2 6 3 6 3 3" xfId="31457"/>
    <cellStyle name="Output 2 6 3 6 4" xfId="31458"/>
    <cellStyle name="Output 2 6 3 6 4 2" xfId="31459"/>
    <cellStyle name="Output 2 6 3 6 4 3" xfId="31460"/>
    <cellStyle name="Output 2 6 3 6 5" xfId="31461"/>
    <cellStyle name="Output 2 6 3 6 5 2" xfId="31462"/>
    <cellStyle name="Output 2 6 3 6 5 3" xfId="31463"/>
    <cellStyle name="Output 2 6 3 6 6" xfId="31464"/>
    <cellStyle name="Output 2 6 3 6 6 2" xfId="31465"/>
    <cellStyle name="Output 2 6 3 6 6 3" xfId="31466"/>
    <cellStyle name="Output 2 6 3 6 7" xfId="31467"/>
    <cellStyle name="Output 2 6 3 6 8" xfId="31468"/>
    <cellStyle name="Output 2 6 3 6 9" xfId="31469"/>
    <cellStyle name="Output 2 6 3 7" xfId="31470"/>
    <cellStyle name="Output 2 6 3 7 2" xfId="31471"/>
    <cellStyle name="Output 2 6 3 7 2 2" xfId="31472"/>
    <cellStyle name="Output 2 6 3 7 2 3" xfId="31473"/>
    <cellStyle name="Output 2 6 3 7 3" xfId="31474"/>
    <cellStyle name="Output 2 6 3 7 3 2" xfId="31475"/>
    <cellStyle name="Output 2 6 3 7 3 3" xfId="31476"/>
    <cellStyle name="Output 2 6 3 7 4" xfId="31477"/>
    <cellStyle name="Output 2 6 3 7 4 2" xfId="31478"/>
    <cellStyle name="Output 2 6 3 7 4 3" xfId="31479"/>
    <cellStyle name="Output 2 6 3 7 5" xfId="31480"/>
    <cellStyle name="Output 2 6 3 7 5 2" xfId="31481"/>
    <cellStyle name="Output 2 6 3 7 5 3" xfId="31482"/>
    <cellStyle name="Output 2 6 3 7 6" xfId="31483"/>
    <cellStyle name="Output 2 6 3 7 6 2" xfId="31484"/>
    <cellStyle name="Output 2 6 3 7 6 3" xfId="31485"/>
    <cellStyle name="Output 2 6 3 7 7" xfId="31486"/>
    <cellStyle name="Output 2 6 3 7 8" xfId="31487"/>
    <cellStyle name="Output 2 6 3 7 9" xfId="31488"/>
    <cellStyle name="Output 2 6 3 8" xfId="31489"/>
    <cellStyle name="Output 2 6 3 8 2" xfId="31490"/>
    <cellStyle name="Output 2 6 3 8 2 2" xfId="31491"/>
    <cellStyle name="Output 2 6 3 8 2 3" xfId="31492"/>
    <cellStyle name="Output 2 6 3 8 3" xfId="31493"/>
    <cellStyle name="Output 2 6 3 8 3 2" xfId="31494"/>
    <cellStyle name="Output 2 6 3 8 3 3" xfId="31495"/>
    <cellStyle name="Output 2 6 3 8 4" xfId="31496"/>
    <cellStyle name="Output 2 6 3 8 4 2" xfId="31497"/>
    <cellStyle name="Output 2 6 3 8 4 3" xfId="31498"/>
    <cellStyle name="Output 2 6 3 8 5" xfId="31499"/>
    <cellStyle name="Output 2 6 3 8 5 2" xfId="31500"/>
    <cellStyle name="Output 2 6 3 8 5 3" xfId="31501"/>
    <cellStyle name="Output 2 6 3 8 6" xfId="31502"/>
    <cellStyle name="Output 2 6 3 8 6 2" xfId="31503"/>
    <cellStyle name="Output 2 6 3 8 6 3" xfId="31504"/>
    <cellStyle name="Output 2 6 3 8 7" xfId="31505"/>
    <cellStyle name="Output 2 6 3 8 8" xfId="31506"/>
    <cellStyle name="Output 2 6 3 8 9" xfId="31507"/>
    <cellStyle name="Output 2 6 3 9" xfId="31508"/>
    <cellStyle name="Output 2 6 3 9 2" xfId="31509"/>
    <cellStyle name="Output 2 6 3 9 2 2" xfId="31510"/>
    <cellStyle name="Output 2 6 3 9 2 3" xfId="31511"/>
    <cellStyle name="Output 2 6 3 9 3" xfId="31512"/>
    <cellStyle name="Output 2 6 3 9 3 2" xfId="31513"/>
    <cellStyle name="Output 2 6 3 9 3 3" xfId="31514"/>
    <cellStyle name="Output 2 6 3 9 4" xfId="31515"/>
    <cellStyle name="Output 2 6 3 9 4 2" xfId="31516"/>
    <cellStyle name="Output 2 6 3 9 4 3" xfId="31517"/>
    <cellStyle name="Output 2 6 3 9 5" xfId="31518"/>
    <cellStyle name="Output 2 6 3 9 5 2" xfId="31519"/>
    <cellStyle name="Output 2 6 3 9 5 3" xfId="31520"/>
    <cellStyle name="Output 2 6 3 9 6" xfId="31521"/>
    <cellStyle name="Output 2 6 3 9 6 2" xfId="31522"/>
    <cellStyle name="Output 2 6 3 9 6 3" xfId="31523"/>
    <cellStyle name="Output 2 6 3 9 7" xfId="31524"/>
    <cellStyle name="Output 2 6 3 9 8" xfId="31525"/>
    <cellStyle name="Output 2 6 3 9 9" xfId="31526"/>
    <cellStyle name="Output 2 6 4" xfId="31527"/>
    <cellStyle name="Output 2 6 4 10" xfId="31528"/>
    <cellStyle name="Output 2 6 4 10 2" xfId="31529"/>
    <cellStyle name="Output 2 6 4 10 2 2" xfId="31530"/>
    <cellStyle name="Output 2 6 4 10 2 3" xfId="31531"/>
    <cellStyle name="Output 2 6 4 10 3" xfId="31532"/>
    <cellStyle name="Output 2 6 4 10 3 2" xfId="31533"/>
    <cellStyle name="Output 2 6 4 10 3 3" xfId="31534"/>
    <cellStyle name="Output 2 6 4 10 4" xfId="31535"/>
    <cellStyle name="Output 2 6 4 10 4 2" xfId="31536"/>
    <cellStyle name="Output 2 6 4 10 4 3" xfId="31537"/>
    <cellStyle name="Output 2 6 4 10 5" xfId="31538"/>
    <cellStyle name="Output 2 6 4 10 5 2" xfId="31539"/>
    <cellStyle name="Output 2 6 4 10 5 3" xfId="31540"/>
    <cellStyle name="Output 2 6 4 10 6" xfId="31541"/>
    <cellStyle name="Output 2 6 4 10 6 2" xfId="31542"/>
    <cellStyle name="Output 2 6 4 10 6 3" xfId="31543"/>
    <cellStyle name="Output 2 6 4 10 7" xfId="31544"/>
    <cellStyle name="Output 2 6 4 10 8" xfId="31545"/>
    <cellStyle name="Output 2 6 4 11" xfId="31546"/>
    <cellStyle name="Output 2 6 4 11 2" xfId="31547"/>
    <cellStyle name="Output 2 6 4 11 2 2" xfId="31548"/>
    <cellStyle name="Output 2 6 4 11 2 3" xfId="31549"/>
    <cellStyle name="Output 2 6 4 11 3" xfId="31550"/>
    <cellStyle name="Output 2 6 4 11 3 2" xfId="31551"/>
    <cellStyle name="Output 2 6 4 11 3 3" xfId="31552"/>
    <cellStyle name="Output 2 6 4 11 4" xfId="31553"/>
    <cellStyle name="Output 2 6 4 11 4 2" xfId="31554"/>
    <cellStyle name="Output 2 6 4 11 4 3" xfId="31555"/>
    <cellStyle name="Output 2 6 4 11 5" xfId="31556"/>
    <cellStyle name="Output 2 6 4 11 5 2" xfId="31557"/>
    <cellStyle name="Output 2 6 4 11 5 3" xfId="31558"/>
    <cellStyle name="Output 2 6 4 11 6" xfId="31559"/>
    <cellStyle name="Output 2 6 4 11 6 2" xfId="31560"/>
    <cellStyle name="Output 2 6 4 11 6 3" xfId="31561"/>
    <cellStyle name="Output 2 6 4 11 7" xfId="31562"/>
    <cellStyle name="Output 2 6 4 11 8" xfId="31563"/>
    <cellStyle name="Output 2 6 4 12" xfId="31564"/>
    <cellStyle name="Output 2 6 4 12 2" xfId="31565"/>
    <cellStyle name="Output 2 6 4 12 2 2" xfId="31566"/>
    <cellStyle name="Output 2 6 4 12 2 3" xfId="31567"/>
    <cellStyle name="Output 2 6 4 12 3" xfId="31568"/>
    <cellStyle name="Output 2 6 4 12 3 2" xfId="31569"/>
    <cellStyle name="Output 2 6 4 12 3 3" xfId="31570"/>
    <cellStyle name="Output 2 6 4 12 4" xfId="31571"/>
    <cellStyle name="Output 2 6 4 12 4 2" xfId="31572"/>
    <cellStyle name="Output 2 6 4 12 4 3" xfId="31573"/>
    <cellStyle name="Output 2 6 4 12 5" xfId="31574"/>
    <cellStyle name="Output 2 6 4 12 5 2" xfId="31575"/>
    <cellStyle name="Output 2 6 4 12 5 3" xfId="31576"/>
    <cellStyle name="Output 2 6 4 12 6" xfId="31577"/>
    <cellStyle name="Output 2 6 4 12 6 2" xfId="31578"/>
    <cellStyle name="Output 2 6 4 12 6 3" xfId="31579"/>
    <cellStyle name="Output 2 6 4 12 7" xfId="31580"/>
    <cellStyle name="Output 2 6 4 12 8" xfId="31581"/>
    <cellStyle name="Output 2 6 4 13" xfId="31582"/>
    <cellStyle name="Output 2 6 4 13 2" xfId="31583"/>
    <cellStyle name="Output 2 6 4 13 2 2" xfId="31584"/>
    <cellStyle name="Output 2 6 4 13 2 3" xfId="31585"/>
    <cellStyle name="Output 2 6 4 13 3" xfId="31586"/>
    <cellStyle name="Output 2 6 4 13 3 2" xfId="31587"/>
    <cellStyle name="Output 2 6 4 13 3 3" xfId="31588"/>
    <cellStyle name="Output 2 6 4 13 4" xfId="31589"/>
    <cellStyle name="Output 2 6 4 13 4 2" xfId="31590"/>
    <cellStyle name="Output 2 6 4 13 4 3" xfId="31591"/>
    <cellStyle name="Output 2 6 4 13 5" xfId="31592"/>
    <cellStyle name="Output 2 6 4 13 5 2" xfId="31593"/>
    <cellStyle name="Output 2 6 4 13 5 3" xfId="31594"/>
    <cellStyle name="Output 2 6 4 13 6" xfId="31595"/>
    <cellStyle name="Output 2 6 4 13 6 2" xfId="31596"/>
    <cellStyle name="Output 2 6 4 13 6 3" xfId="31597"/>
    <cellStyle name="Output 2 6 4 13 7" xfId="31598"/>
    <cellStyle name="Output 2 6 4 13 8" xfId="31599"/>
    <cellStyle name="Output 2 6 4 14" xfId="31600"/>
    <cellStyle name="Output 2 6 4 14 2" xfId="31601"/>
    <cellStyle name="Output 2 6 4 14 2 2" xfId="31602"/>
    <cellStyle name="Output 2 6 4 14 2 3" xfId="31603"/>
    <cellStyle name="Output 2 6 4 14 3" xfId="31604"/>
    <cellStyle name="Output 2 6 4 14 3 2" xfId="31605"/>
    <cellStyle name="Output 2 6 4 14 3 3" xfId="31606"/>
    <cellStyle name="Output 2 6 4 14 4" xfId="31607"/>
    <cellStyle name="Output 2 6 4 14 4 2" xfId="31608"/>
    <cellStyle name="Output 2 6 4 14 4 3" xfId="31609"/>
    <cellStyle name="Output 2 6 4 14 5" xfId="31610"/>
    <cellStyle name="Output 2 6 4 14 5 2" xfId="31611"/>
    <cellStyle name="Output 2 6 4 14 5 3" xfId="31612"/>
    <cellStyle name="Output 2 6 4 14 6" xfId="31613"/>
    <cellStyle name="Output 2 6 4 14 6 2" xfId="31614"/>
    <cellStyle name="Output 2 6 4 14 6 3" xfId="31615"/>
    <cellStyle name="Output 2 6 4 14 7" xfId="31616"/>
    <cellStyle name="Output 2 6 4 14 8" xfId="31617"/>
    <cellStyle name="Output 2 6 4 15" xfId="31618"/>
    <cellStyle name="Output 2 6 4 15 2" xfId="31619"/>
    <cellStyle name="Output 2 6 4 15 3" xfId="31620"/>
    <cellStyle name="Output 2 6 4 16" xfId="31621"/>
    <cellStyle name="Output 2 6 4 16 2" xfId="31622"/>
    <cellStyle name="Output 2 6 4 16 3" xfId="31623"/>
    <cellStyle name="Output 2 6 4 17" xfId="31624"/>
    <cellStyle name="Output 2 6 4 18" xfId="31625"/>
    <cellStyle name="Output 2 6 4 2" xfId="31626"/>
    <cellStyle name="Output 2 6 4 2 2" xfId="31627"/>
    <cellStyle name="Output 2 6 4 2 2 2" xfId="31628"/>
    <cellStyle name="Output 2 6 4 2 2 3" xfId="31629"/>
    <cellStyle name="Output 2 6 4 2 3" xfId="31630"/>
    <cellStyle name="Output 2 6 4 2 3 2" xfId="31631"/>
    <cellStyle name="Output 2 6 4 2 3 3" xfId="31632"/>
    <cellStyle name="Output 2 6 4 2 4" xfId="31633"/>
    <cellStyle name="Output 2 6 4 2 4 2" xfId="31634"/>
    <cellStyle name="Output 2 6 4 2 4 3" xfId="31635"/>
    <cellStyle name="Output 2 6 4 2 5" xfId="31636"/>
    <cellStyle name="Output 2 6 4 2 5 2" xfId="31637"/>
    <cellStyle name="Output 2 6 4 2 5 3" xfId="31638"/>
    <cellStyle name="Output 2 6 4 2 6" xfId="31639"/>
    <cellStyle name="Output 2 6 4 2 6 2" xfId="31640"/>
    <cellStyle name="Output 2 6 4 2 6 3" xfId="31641"/>
    <cellStyle name="Output 2 6 4 2 7" xfId="31642"/>
    <cellStyle name="Output 2 6 4 2 8" xfId="31643"/>
    <cellStyle name="Output 2 6 4 2 9" xfId="31644"/>
    <cellStyle name="Output 2 6 4 3" xfId="31645"/>
    <cellStyle name="Output 2 6 4 3 2" xfId="31646"/>
    <cellStyle name="Output 2 6 4 3 2 2" xfId="31647"/>
    <cellStyle name="Output 2 6 4 3 2 3" xfId="31648"/>
    <cellStyle name="Output 2 6 4 3 3" xfId="31649"/>
    <cellStyle name="Output 2 6 4 3 3 2" xfId="31650"/>
    <cellStyle name="Output 2 6 4 3 3 3" xfId="31651"/>
    <cellStyle name="Output 2 6 4 3 4" xfId="31652"/>
    <cellStyle name="Output 2 6 4 3 4 2" xfId="31653"/>
    <cellStyle name="Output 2 6 4 3 4 3" xfId="31654"/>
    <cellStyle name="Output 2 6 4 3 5" xfId="31655"/>
    <cellStyle name="Output 2 6 4 3 5 2" xfId="31656"/>
    <cellStyle name="Output 2 6 4 3 5 3" xfId="31657"/>
    <cellStyle name="Output 2 6 4 3 6" xfId="31658"/>
    <cellStyle name="Output 2 6 4 3 6 2" xfId="31659"/>
    <cellStyle name="Output 2 6 4 3 6 3" xfId="31660"/>
    <cellStyle name="Output 2 6 4 3 7" xfId="31661"/>
    <cellStyle name="Output 2 6 4 3 8" xfId="31662"/>
    <cellStyle name="Output 2 6 4 3 9" xfId="31663"/>
    <cellStyle name="Output 2 6 4 4" xfId="31664"/>
    <cellStyle name="Output 2 6 4 4 2" xfId="31665"/>
    <cellStyle name="Output 2 6 4 4 2 2" xfId="31666"/>
    <cellStyle name="Output 2 6 4 4 2 3" xfId="31667"/>
    <cellStyle name="Output 2 6 4 4 3" xfId="31668"/>
    <cellStyle name="Output 2 6 4 4 3 2" xfId="31669"/>
    <cellStyle name="Output 2 6 4 4 3 3" xfId="31670"/>
    <cellStyle name="Output 2 6 4 4 4" xfId="31671"/>
    <cellStyle name="Output 2 6 4 4 4 2" xfId="31672"/>
    <cellStyle name="Output 2 6 4 4 4 3" xfId="31673"/>
    <cellStyle name="Output 2 6 4 4 5" xfId="31674"/>
    <cellStyle name="Output 2 6 4 4 5 2" xfId="31675"/>
    <cellStyle name="Output 2 6 4 4 5 3" xfId="31676"/>
    <cellStyle name="Output 2 6 4 4 6" xfId="31677"/>
    <cellStyle name="Output 2 6 4 4 6 2" xfId="31678"/>
    <cellStyle name="Output 2 6 4 4 6 3" xfId="31679"/>
    <cellStyle name="Output 2 6 4 4 7" xfId="31680"/>
    <cellStyle name="Output 2 6 4 4 8" xfId="31681"/>
    <cellStyle name="Output 2 6 4 4 9" xfId="31682"/>
    <cellStyle name="Output 2 6 4 5" xfId="31683"/>
    <cellStyle name="Output 2 6 4 5 2" xfId="31684"/>
    <cellStyle name="Output 2 6 4 5 2 2" xfId="31685"/>
    <cellStyle name="Output 2 6 4 5 2 3" xfId="31686"/>
    <cellStyle name="Output 2 6 4 5 3" xfId="31687"/>
    <cellStyle name="Output 2 6 4 5 3 2" xfId="31688"/>
    <cellStyle name="Output 2 6 4 5 3 3" xfId="31689"/>
    <cellStyle name="Output 2 6 4 5 4" xfId="31690"/>
    <cellStyle name="Output 2 6 4 5 4 2" xfId="31691"/>
    <cellStyle name="Output 2 6 4 5 4 3" xfId="31692"/>
    <cellStyle name="Output 2 6 4 5 5" xfId="31693"/>
    <cellStyle name="Output 2 6 4 5 5 2" xfId="31694"/>
    <cellStyle name="Output 2 6 4 5 5 3" xfId="31695"/>
    <cellStyle name="Output 2 6 4 5 6" xfId="31696"/>
    <cellStyle name="Output 2 6 4 5 6 2" xfId="31697"/>
    <cellStyle name="Output 2 6 4 5 6 3" xfId="31698"/>
    <cellStyle name="Output 2 6 4 5 7" xfId="31699"/>
    <cellStyle name="Output 2 6 4 5 8" xfId="31700"/>
    <cellStyle name="Output 2 6 4 5 9" xfId="31701"/>
    <cellStyle name="Output 2 6 4 6" xfId="31702"/>
    <cellStyle name="Output 2 6 4 6 2" xfId="31703"/>
    <cellStyle name="Output 2 6 4 6 2 2" xfId="31704"/>
    <cellStyle name="Output 2 6 4 6 2 3" xfId="31705"/>
    <cellStyle name="Output 2 6 4 6 3" xfId="31706"/>
    <cellStyle name="Output 2 6 4 6 3 2" xfId="31707"/>
    <cellStyle name="Output 2 6 4 6 3 3" xfId="31708"/>
    <cellStyle name="Output 2 6 4 6 4" xfId="31709"/>
    <cellStyle name="Output 2 6 4 6 4 2" xfId="31710"/>
    <cellStyle name="Output 2 6 4 6 4 3" xfId="31711"/>
    <cellStyle name="Output 2 6 4 6 5" xfId="31712"/>
    <cellStyle name="Output 2 6 4 6 5 2" xfId="31713"/>
    <cellStyle name="Output 2 6 4 6 5 3" xfId="31714"/>
    <cellStyle name="Output 2 6 4 6 6" xfId="31715"/>
    <cellStyle name="Output 2 6 4 6 6 2" xfId="31716"/>
    <cellStyle name="Output 2 6 4 6 6 3" xfId="31717"/>
    <cellStyle name="Output 2 6 4 6 7" xfId="31718"/>
    <cellStyle name="Output 2 6 4 6 8" xfId="31719"/>
    <cellStyle name="Output 2 6 4 6 9" xfId="31720"/>
    <cellStyle name="Output 2 6 4 7" xfId="31721"/>
    <cellStyle name="Output 2 6 4 7 2" xfId="31722"/>
    <cellStyle name="Output 2 6 4 7 2 2" xfId="31723"/>
    <cellStyle name="Output 2 6 4 7 2 3" xfId="31724"/>
    <cellStyle name="Output 2 6 4 7 3" xfId="31725"/>
    <cellStyle name="Output 2 6 4 7 3 2" xfId="31726"/>
    <cellStyle name="Output 2 6 4 7 3 3" xfId="31727"/>
    <cellStyle name="Output 2 6 4 7 4" xfId="31728"/>
    <cellStyle name="Output 2 6 4 7 4 2" xfId="31729"/>
    <cellStyle name="Output 2 6 4 7 4 3" xfId="31730"/>
    <cellStyle name="Output 2 6 4 7 5" xfId="31731"/>
    <cellStyle name="Output 2 6 4 7 5 2" xfId="31732"/>
    <cellStyle name="Output 2 6 4 7 5 3" xfId="31733"/>
    <cellStyle name="Output 2 6 4 7 6" xfId="31734"/>
    <cellStyle name="Output 2 6 4 7 6 2" xfId="31735"/>
    <cellStyle name="Output 2 6 4 7 6 3" xfId="31736"/>
    <cellStyle name="Output 2 6 4 7 7" xfId="31737"/>
    <cellStyle name="Output 2 6 4 7 8" xfId="31738"/>
    <cellStyle name="Output 2 6 4 7 9" xfId="31739"/>
    <cellStyle name="Output 2 6 4 8" xfId="31740"/>
    <cellStyle name="Output 2 6 4 8 2" xfId="31741"/>
    <cellStyle name="Output 2 6 4 8 2 2" xfId="31742"/>
    <cellStyle name="Output 2 6 4 8 2 3" xfId="31743"/>
    <cellStyle name="Output 2 6 4 8 3" xfId="31744"/>
    <cellStyle name="Output 2 6 4 8 3 2" xfId="31745"/>
    <cellStyle name="Output 2 6 4 8 3 3" xfId="31746"/>
    <cellStyle name="Output 2 6 4 8 4" xfId="31747"/>
    <cellStyle name="Output 2 6 4 8 4 2" xfId="31748"/>
    <cellStyle name="Output 2 6 4 8 4 3" xfId="31749"/>
    <cellStyle name="Output 2 6 4 8 5" xfId="31750"/>
    <cellStyle name="Output 2 6 4 8 5 2" xfId="31751"/>
    <cellStyle name="Output 2 6 4 8 5 3" xfId="31752"/>
    <cellStyle name="Output 2 6 4 8 6" xfId="31753"/>
    <cellStyle name="Output 2 6 4 8 6 2" xfId="31754"/>
    <cellStyle name="Output 2 6 4 8 6 3" xfId="31755"/>
    <cellStyle name="Output 2 6 4 8 7" xfId="31756"/>
    <cellStyle name="Output 2 6 4 8 8" xfId="31757"/>
    <cellStyle name="Output 2 6 4 8 9" xfId="31758"/>
    <cellStyle name="Output 2 6 4 9" xfId="31759"/>
    <cellStyle name="Output 2 6 4 9 2" xfId="31760"/>
    <cellStyle name="Output 2 6 4 9 2 2" xfId="31761"/>
    <cellStyle name="Output 2 6 4 9 2 3" xfId="31762"/>
    <cellStyle name="Output 2 6 4 9 3" xfId="31763"/>
    <cellStyle name="Output 2 6 4 9 3 2" xfId="31764"/>
    <cellStyle name="Output 2 6 4 9 3 3" xfId="31765"/>
    <cellStyle name="Output 2 6 4 9 4" xfId="31766"/>
    <cellStyle name="Output 2 6 4 9 4 2" xfId="31767"/>
    <cellStyle name="Output 2 6 4 9 4 3" xfId="31768"/>
    <cellStyle name="Output 2 6 4 9 5" xfId="31769"/>
    <cellStyle name="Output 2 6 4 9 5 2" xfId="31770"/>
    <cellStyle name="Output 2 6 4 9 5 3" xfId="31771"/>
    <cellStyle name="Output 2 6 4 9 6" xfId="31772"/>
    <cellStyle name="Output 2 6 4 9 6 2" xfId="31773"/>
    <cellStyle name="Output 2 6 4 9 6 3" xfId="31774"/>
    <cellStyle name="Output 2 6 4 9 7" xfId="31775"/>
    <cellStyle name="Output 2 6 4 9 8" xfId="31776"/>
    <cellStyle name="Output 2 6 5" xfId="31777"/>
    <cellStyle name="Output 2 6 5 10" xfId="31778"/>
    <cellStyle name="Output 2 6 5 10 2" xfId="31779"/>
    <cellStyle name="Output 2 6 5 10 2 2" xfId="31780"/>
    <cellStyle name="Output 2 6 5 10 2 3" xfId="31781"/>
    <cellStyle name="Output 2 6 5 10 3" xfId="31782"/>
    <cellStyle name="Output 2 6 5 10 3 2" xfId="31783"/>
    <cellStyle name="Output 2 6 5 10 3 3" xfId="31784"/>
    <cellStyle name="Output 2 6 5 10 4" xfId="31785"/>
    <cellStyle name="Output 2 6 5 10 4 2" xfId="31786"/>
    <cellStyle name="Output 2 6 5 10 4 3" xfId="31787"/>
    <cellStyle name="Output 2 6 5 10 5" xfId="31788"/>
    <cellStyle name="Output 2 6 5 10 5 2" xfId="31789"/>
    <cellStyle name="Output 2 6 5 10 5 3" xfId="31790"/>
    <cellStyle name="Output 2 6 5 10 6" xfId="31791"/>
    <cellStyle name="Output 2 6 5 10 6 2" xfId="31792"/>
    <cellStyle name="Output 2 6 5 10 6 3" xfId="31793"/>
    <cellStyle name="Output 2 6 5 10 7" xfId="31794"/>
    <cellStyle name="Output 2 6 5 10 8" xfId="31795"/>
    <cellStyle name="Output 2 6 5 11" xfId="31796"/>
    <cellStyle name="Output 2 6 5 11 2" xfId="31797"/>
    <cellStyle name="Output 2 6 5 11 2 2" xfId="31798"/>
    <cellStyle name="Output 2 6 5 11 2 3" xfId="31799"/>
    <cellStyle name="Output 2 6 5 11 3" xfId="31800"/>
    <cellStyle name="Output 2 6 5 11 3 2" xfId="31801"/>
    <cellStyle name="Output 2 6 5 11 3 3" xfId="31802"/>
    <cellStyle name="Output 2 6 5 11 4" xfId="31803"/>
    <cellStyle name="Output 2 6 5 11 4 2" xfId="31804"/>
    <cellStyle name="Output 2 6 5 11 4 3" xfId="31805"/>
    <cellStyle name="Output 2 6 5 11 5" xfId="31806"/>
    <cellStyle name="Output 2 6 5 11 5 2" xfId="31807"/>
    <cellStyle name="Output 2 6 5 11 5 3" xfId="31808"/>
    <cellStyle name="Output 2 6 5 11 6" xfId="31809"/>
    <cellStyle name="Output 2 6 5 11 6 2" xfId="31810"/>
    <cellStyle name="Output 2 6 5 11 6 3" xfId="31811"/>
    <cellStyle name="Output 2 6 5 11 7" xfId="31812"/>
    <cellStyle name="Output 2 6 5 11 8" xfId="31813"/>
    <cellStyle name="Output 2 6 5 12" xfId="31814"/>
    <cellStyle name="Output 2 6 5 12 2" xfId="31815"/>
    <cellStyle name="Output 2 6 5 12 2 2" xfId="31816"/>
    <cellStyle name="Output 2 6 5 12 2 3" xfId="31817"/>
    <cellStyle name="Output 2 6 5 12 3" xfId="31818"/>
    <cellStyle name="Output 2 6 5 12 3 2" xfId="31819"/>
    <cellStyle name="Output 2 6 5 12 3 3" xfId="31820"/>
    <cellStyle name="Output 2 6 5 12 4" xfId="31821"/>
    <cellStyle name="Output 2 6 5 12 4 2" xfId="31822"/>
    <cellStyle name="Output 2 6 5 12 4 3" xfId="31823"/>
    <cellStyle name="Output 2 6 5 12 5" xfId="31824"/>
    <cellStyle name="Output 2 6 5 12 5 2" xfId="31825"/>
    <cellStyle name="Output 2 6 5 12 5 3" xfId="31826"/>
    <cellStyle name="Output 2 6 5 12 6" xfId="31827"/>
    <cellStyle name="Output 2 6 5 12 6 2" xfId="31828"/>
    <cellStyle name="Output 2 6 5 12 6 3" xfId="31829"/>
    <cellStyle name="Output 2 6 5 12 7" xfId="31830"/>
    <cellStyle name="Output 2 6 5 12 8" xfId="31831"/>
    <cellStyle name="Output 2 6 5 13" xfId="31832"/>
    <cellStyle name="Output 2 6 5 13 2" xfId="31833"/>
    <cellStyle name="Output 2 6 5 13 2 2" xfId="31834"/>
    <cellStyle name="Output 2 6 5 13 2 3" xfId="31835"/>
    <cellStyle name="Output 2 6 5 13 3" xfId="31836"/>
    <cellStyle name="Output 2 6 5 13 3 2" xfId="31837"/>
    <cellStyle name="Output 2 6 5 13 3 3" xfId="31838"/>
    <cellStyle name="Output 2 6 5 13 4" xfId="31839"/>
    <cellStyle name="Output 2 6 5 13 4 2" xfId="31840"/>
    <cellStyle name="Output 2 6 5 13 4 3" xfId="31841"/>
    <cellStyle name="Output 2 6 5 13 5" xfId="31842"/>
    <cellStyle name="Output 2 6 5 13 5 2" xfId="31843"/>
    <cellStyle name="Output 2 6 5 13 5 3" xfId="31844"/>
    <cellStyle name="Output 2 6 5 13 6" xfId="31845"/>
    <cellStyle name="Output 2 6 5 13 6 2" xfId="31846"/>
    <cellStyle name="Output 2 6 5 13 6 3" xfId="31847"/>
    <cellStyle name="Output 2 6 5 13 7" xfId="31848"/>
    <cellStyle name="Output 2 6 5 13 8" xfId="31849"/>
    <cellStyle name="Output 2 6 5 14" xfId="31850"/>
    <cellStyle name="Output 2 6 5 14 2" xfId="31851"/>
    <cellStyle name="Output 2 6 5 14 2 2" xfId="31852"/>
    <cellStyle name="Output 2 6 5 14 2 3" xfId="31853"/>
    <cellStyle name="Output 2 6 5 14 3" xfId="31854"/>
    <cellStyle name="Output 2 6 5 14 3 2" xfId="31855"/>
    <cellStyle name="Output 2 6 5 14 3 3" xfId="31856"/>
    <cellStyle name="Output 2 6 5 14 4" xfId="31857"/>
    <cellStyle name="Output 2 6 5 14 4 2" xfId="31858"/>
    <cellStyle name="Output 2 6 5 14 4 3" xfId="31859"/>
    <cellStyle name="Output 2 6 5 14 5" xfId="31860"/>
    <cellStyle name="Output 2 6 5 14 5 2" xfId="31861"/>
    <cellStyle name="Output 2 6 5 14 5 3" xfId="31862"/>
    <cellStyle name="Output 2 6 5 14 6" xfId="31863"/>
    <cellStyle name="Output 2 6 5 14 6 2" xfId="31864"/>
    <cellStyle name="Output 2 6 5 14 6 3" xfId="31865"/>
    <cellStyle name="Output 2 6 5 14 7" xfId="31866"/>
    <cellStyle name="Output 2 6 5 14 8" xfId="31867"/>
    <cellStyle name="Output 2 6 5 15" xfId="31868"/>
    <cellStyle name="Output 2 6 5 15 2" xfId="31869"/>
    <cellStyle name="Output 2 6 5 15 3" xfId="31870"/>
    <cellStyle name="Output 2 6 5 16" xfId="31871"/>
    <cellStyle name="Output 2 6 5 16 2" xfId="31872"/>
    <cellStyle name="Output 2 6 5 16 3" xfId="31873"/>
    <cellStyle name="Output 2 6 5 17" xfId="31874"/>
    <cellStyle name="Output 2 6 5 18" xfId="31875"/>
    <cellStyle name="Output 2 6 5 2" xfId="31876"/>
    <cellStyle name="Output 2 6 5 2 2" xfId="31877"/>
    <cellStyle name="Output 2 6 5 2 2 2" xfId="31878"/>
    <cellStyle name="Output 2 6 5 2 2 3" xfId="31879"/>
    <cellStyle name="Output 2 6 5 2 3" xfId="31880"/>
    <cellStyle name="Output 2 6 5 2 3 2" xfId="31881"/>
    <cellStyle name="Output 2 6 5 2 3 3" xfId="31882"/>
    <cellStyle name="Output 2 6 5 2 4" xfId="31883"/>
    <cellStyle name="Output 2 6 5 2 4 2" xfId="31884"/>
    <cellStyle name="Output 2 6 5 2 4 3" xfId="31885"/>
    <cellStyle name="Output 2 6 5 2 5" xfId="31886"/>
    <cellStyle name="Output 2 6 5 2 5 2" xfId="31887"/>
    <cellStyle name="Output 2 6 5 2 5 3" xfId="31888"/>
    <cellStyle name="Output 2 6 5 2 6" xfId="31889"/>
    <cellStyle name="Output 2 6 5 2 6 2" xfId="31890"/>
    <cellStyle name="Output 2 6 5 2 6 3" xfId="31891"/>
    <cellStyle name="Output 2 6 5 2 7" xfId="31892"/>
    <cellStyle name="Output 2 6 5 2 8" xfId="31893"/>
    <cellStyle name="Output 2 6 5 2 9" xfId="31894"/>
    <cellStyle name="Output 2 6 5 3" xfId="31895"/>
    <cellStyle name="Output 2 6 5 3 2" xfId="31896"/>
    <cellStyle name="Output 2 6 5 3 2 2" xfId="31897"/>
    <cellStyle name="Output 2 6 5 3 2 3" xfId="31898"/>
    <cellStyle name="Output 2 6 5 3 3" xfId="31899"/>
    <cellStyle name="Output 2 6 5 3 3 2" xfId="31900"/>
    <cellStyle name="Output 2 6 5 3 3 3" xfId="31901"/>
    <cellStyle name="Output 2 6 5 3 4" xfId="31902"/>
    <cellStyle name="Output 2 6 5 3 4 2" xfId="31903"/>
    <cellStyle name="Output 2 6 5 3 4 3" xfId="31904"/>
    <cellStyle name="Output 2 6 5 3 5" xfId="31905"/>
    <cellStyle name="Output 2 6 5 3 5 2" xfId="31906"/>
    <cellStyle name="Output 2 6 5 3 5 3" xfId="31907"/>
    <cellStyle name="Output 2 6 5 3 6" xfId="31908"/>
    <cellStyle name="Output 2 6 5 3 6 2" xfId="31909"/>
    <cellStyle name="Output 2 6 5 3 6 3" xfId="31910"/>
    <cellStyle name="Output 2 6 5 3 7" xfId="31911"/>
    <cellStyle name="Output 2 6 5 3 8" xfId="31912"/>
    <cellStyle name="Output 2 6 5 3 9" xfId="31913"/>
    <cellStyle name="Output 2 6 5 4" xfId="31914"/>
    <cellStyle name="Output 2 6 5 4 2" xfId="31915"/>
    <cellStyle name="Output 2 6 5 4 2 2" xfId="31916"/>
    <cellStyle name="Output 2 6 5 4 2 3" xfId="31917"/>
    <cellStyle name="Output 2 6 5 4 3" xfId="31918"/>
    <cellStyle name="Output 2 6 5 4 3 2" xfId="31919"/>
    <cellStyle name="Output 2 6 5 4 3 3" xfId="31920"/>
    <cellStyle name="Output 2 6 5 4 4" xfId="31921"/>
    <cellStyle name="Output 2 6 5 4 4 2" xfId="31922"/>
    <cellStyle name="Output 2 6 5 4 4 3" xfId="31923"/>
    <cellStyle name="Output 2 6 5 4 5" xfId="31924"/>
    <cellStyle name="Output 2 6 5 4 5 2" xfId="31925"/>
    <cellStyle name="Output 2 6 5 4 5 3" xfId="31926"/>
    <cellStyle name="Output 2 6 5 4 6" xfId="31927"/>
    <cellStyle name="Output 2 6 5 4 6 2" xfId="31928"/>
    <cellStyle name="Output 2 6 5 4 6 3" xfId="31929"/>
    <cellStyle name="Output 2 6 5 4 7" xfId="31930"/>
    <cellStyle name="Output 2 6 5 4 8" xfId="31931"/>
    <cellStyle name="Output 2 6 5 4 9" xfId="31932"/>
    <cellStyle name="Output 2 6 5 5" xfId="31933"/>
    <cellStyle name="Output 2 6 5 5 2" xfId="31934"/>
    <cellStyle name="Output 2 6 5 5 2 2" xfId="31935"/>
    <cellStyle name="Output 2 6 5 5 2 3" xfId="31936"/>
    <cellStyle name="Output 2 6 5 5 3" xfId="31937"/>
    <cellStyle name="Output 2 6 5 5 3 2" xfId="31938"/>
    <cellStyle name="Output 2 6 5 5 3 3" xfId="31939"/>
    <cellStyle name="Output 2 6 5 5 4" xfId="31940"/>
    <cellStyle name="Output 2 6 5 5 4 2" xfId="31941"/>
    <cellStyle name="Output 2 6 5 5 4 3" xfId="31942"/>
    <cellStyle name="Output 2 6 5 5 5" xfId="31943"/>
    <cellStyle name="Output 2 6 5 5 5 2" xfId="31944"/>
    <cellStyle name="Output 2 6 5 5 5 3" xfId="31945"/>
    <cellStyle name="Output 2 6 5 5 6" xfId="31946"/>
    <cellStyle name="Output 2 6 5 5 6 2" xfId="31947"/>
    <cellStyle name="Output 2 6 5 5 6 3" xfId="31948"/>
    <cellStyle name="Output 2 6 5 5 7" xfId="31949"/>
    <cellStyle name="Output 2 6 5 5 8" xfId="31950"/>
    <cellStyle name="Output 2 6 5 5 9" xfId="31951"/>
    <cellStyle name="Output 2 6 5 6" xfId="31952"/>
    <cellStyle name="Output 2 6 5 6 2" xfId="31953"/>
    <cellStyle name="Output 2 6 5 6 2 2" xfId="31954"/>
    <cellStyle name="Output 2 6 5 6 2 3" xfId="31955"/>
    <cellStyle name="Output 2 6 5 6 3" xfId="31956"/>
    <cellStyle name="Output 2 6 5 6 3 2" xfId="31957"/>
    <cellStyle name="Output 2 6 5 6 3 3" xfId="31958"/>
    <cellStyle name="Output 2 6 5 6 4" xfId="31959"/>
    <cellStyle name="Output 2 6 5 6 4 2" xfId="31960"/>
    <cellStyle name="Output 2 6 5 6 4 3" xfId="31961"/>
    <cellStyle name="Output 2 6 5 6 5" xfId="31962"/>
    <cellStyle name="Output 2 6 5 6 5 2" xfId="31963"/>
    <cellStyle name="Output 2 6 5 6 5 3" xfId="31964"/>
    <cellStyle name="Output 2 6 5 6 6" xfId="31965"/>
    <cellStyle name="Output 2 6 5 6 6 2" xfId="31966"/>
    <cellStyle name="Output 2 6 5 6 6 3" xfId="31967"/>
    <cellStyle name="Output 2 6 5 6 7" xfId="31968"/>
    <cellStyle name="Output 2 6 5 6 8" xfId="31969"/>
    <cellStyle name="Output 2 6 5 6 9" xfId="31970"/>
    <cellStyle name="Output 2 6 5 7" xfId="31971"/>
    <cellStyle name="Output 2 6 5 7 2" xfId="31972"/>
    <cellStyle name="Output 2 6 5 7 2 2" xfId="31973"/>
    <cellStyle name="Output 2 6 5 7 2 3" xfId="31974"/>
    <cellStyle name="Output 2 6 5 7 3" xfId="31975"/>
    <cellStyle name="Output 2 6 5 7 3 2" xfId="31976"/>
    <cellStyle name="Output 2 6 5 7 3 3" xfId="31977"/>
    <cellStyle name="Output 2 6 5 7 4" xfId="31978"/>
    <cellStyle name="Output 2 6 5 7 4 2" xfId="31979"/>
    <cellStyle name="Output 2 6 5 7 4 3" xfId="31980"/>
    <cellStyle name="Output 2 6 5 7 5" xfId="31981"/>
    <cellStyle name="Output 2 6 5 7 5 2" xfId="31982"/>
    <cellStyle name="Output 2 6 5 7 5 3" xfId="31983"/>
    <cellStyle name="Output 2 6 5 7 6" xfId="31984"/>
    <cellStyle name="Output 2 6 5 7 6 2" xfId="31985"/>
    <cellStyle name="Output 2 6 5 7 6 3" xfId="31986"/>
    <cellStyle name="Output 2 6 5 7 7" xfId="31987"/>
    <cellStyle name="Output 2 6 5 7 8" xfId="31988"/>
    <cellStyle name="Output 2 6 5 7 9" xfId="31989"/>
    <cellStyle name="Output 2 6 5 8" xfId="31990"/>
    <cellStyle name="Output 2 6 5 8 2" xfId="31991"/>
    <cellStyle name="Output 2 6 5 8 2 2" xfId="31992"/>
    <cellStyle name="Output 2 6 5 8 2 3" xfId="31993"/>
    <cellStyle name="Output 2 6 5 8 3" xfId="31994"/>
    <cellStyle name="Output 2 6 5 8 3 2" xfId="31995"/>
    <cellStyle name="Output 2 6 5 8 3 3" xfId="31996"/>
    <cellStyle name="Output 2 6 5 8 4" xfId="31997"/>
    <cellStyle name="Output 2 6 5 8 4 2" xfId="31998"/>
    <cellStyle name="Output 2 6 5 8 4 3" xfId="31999"/>
    <cellStyle name="Output 2 6 5 8 5" xfId="32000"/>
    <cellStyle name="Output 2 6 5 8 5 2" xfId="32001"/>
    <cellStyle name="Output 2 6 5 8 5 3" xfId="32002"/>
    <cellStyle name="Output 2 6 5 8 6" xfId="32003"/>
    <cellStyle name="Output 2 6 5 8 6 2" xfId="32004"/>
    <cellStyle name="Output 2 6 5 8 6 3" xfId="32005"/>
    <cellStyle name="Output 2 6 5 8 7" xfId="32006"/>
    <cellStyle name="Output 2 6 5 8 8" xfId="32007"/>
    <cellStyle name="Output 2 6 5 8 9" xfId="32008"/>
    <cellStyle name="Output 2 6 5 9" xfId="32009"/>
    <cellStyle name="Output 2 6 5 9 2" xfId="32010"/>
    <cellStyle name="Output 2 6 5 9 2 2" xfId="32011"/>
    <cellStyle name="Output 2 6 5 9 2 3" xfId="32012"/>
    <cellStyle name="Output 2 6 5 9 3" xfId="32013"/>
    <cellStyle name="Output 2 6 5 9 3 2" xfId="32014"/>
    <cellStyle name="Output 2 6 5 9 3 3" xfId="32015"/>
    <cellStyle name="Output 2 6 5 9 4" xfId="32016"/>
    <cellStyle name="Output 2 6 5 9 4 2" xfId="32017"/>
    <cellStyle name="Output 2 6 5 9 4 3" xfId="32018"/>
    <cellStyle name="Output 2 6 5 9 5" xfId="32019"/>
    <cellStyle name="Output 2 6 5 9 5 2" xfId="32020"/>
    <cellStyle name="Output 2 6 5 9 5 3" xfId="32021"/>
    <cellStyle name="Output 2 6 5 9 6" xfId="32022"/>
    <cellStyle name="Output 2 6 5 9 6 2" xfId="32023"/>
    <cellStyle name="Output 2 6 5 9 6 3" xfId="32024"/>
    <cellStyle name="Output 2 6 5 9 7" xfId="32025"/>
    <cellStyle name="Output 2 6 5 9 8" xfId="32026"/>
    <cellStyle name="Output 2 6 6" xfId="32027"/>
    <cellStyle name="Output 2 6 6 10" xfId="32028"/>
    <cellStyle name="Output 2 6 6 11" xfId="32029"/>
    <cellStyle name="Output 2 6 6 2" xfId="32030"/>
    <cellStyle name="Output 2 6 6 2 2" xfId="32031"/>
    <cellStyle name="Output 2 6 6 2 3" xfId="32032"/>
    <cellStyle name="Output 2 6 6 2 4" xfId="32033"/>
    <cellStyle name="Output 2 6 6 3" xfId="32034"/>
    <cellStyle name="Output 2 6 6 3 2" xfId="32035"/>
    <cellStyle name="Output 2 6 6 3 3" xfId="32036"/>
    <cellStyle name="Output 2 6 6 3 4" xfId="32037"/>
    <cellStyle name="Output 2 6 6 4" xfId="32038"/>
    <cellStyle name="Output 2 6 6 4 2" xfId="32039"/>
    <cellStyle name="Output 2 6 6 4 3" xfId="32040"/>
    <cellStyle name="Output 2 6 6 4 4" xfId="32041"/>
    <cellStyle name="Output 2 6 6 5" xfId="32042"/>
    <cellStyle name="Output 2 6 6 5 2" xfId="32043"/>
    <cellStyle name="Output 2 6 6 5 3" xfId="32044"/>
    <cellStyle name="Output 2 6 6 5 4" xfId="32045"/>
    <cellStyle name="Output 2 6 6 6" xfId="32046"/>
    <cellStyle name="Output 2 6 6 6 2" xfId="32047"/>
    <cellStyle name="Output 2 6 6 6 3" xfId="32048"/>
    <cellStyle name="Output 2 6 6 6 4" xfId="32049"/>
    <cellStyle name="Output 2 6 6 7" xfId="32050"/>
    <cellStyle name="Output 2 6 6 8" xfId="32051"/>
    <cellStyle name="Output 2 6 6 9" xfId="32052"/>
    <cellStyle name="Output 2 6 7" xfId="32053"/>
    <cellStyle name="Output 2 6 7 10" xfId="32054"/>
    <cellStyle name="Output 2 6 7 2" xfId="32055"/>
    <cellStyle name="Output 2 6 7 2 2" xfId="32056"/>
    <cellStyle name="Output 2 6 7 2 3" xfId="32057"/>
    <cellStyle name="Output 2 6 7 2 4" xfId="32058"/>
    <cellStyle name="Output 2 6 7 3" xfId="32059"/>
    <cellStyle name="Output 2 6 7 3 2" xfId="32060"/>
    <cellStyle name="Output 2 6 7 3 3" xfId="32061"/>
    <cellStyle name="Output 2 6 7 3 4" xfId="32062"/>
    <cellStyle name="Output 2 6 7 4" xfId="32063"/>
    <cellStyle name="Output 2 6 7 4 2" xfId="32064"/>
    <cellStyle name="Output 2 6 7 4 3" xfId="32065"/>
    <cellStyle name="Output 2 6 7 4 4" xfId="32066"/>
    <cellStyle name="Output 2 6 7 5" xfId="32067"/>
    <cellStyle name="Output 2 6 7 5 2" xfId="32068"/>
    <cellStyle name="Output 2 6 7 5 3" xfId="32069"/>
    <cellStyle name="Output 2 6 7 5 4" xfId="32070"/>
    <cellStyle name="Output 2 6 7 6" xfId="32071"/>
    <cellStyle name="Output 2 6 7 6 2" xfId="32072"/>
    <cellStyle name="Output 2 6 7 6 3" xfId="32073"/>
    <cellStyle name="Output 2 6 7 6 4" xfId="32074"/>
    <cellStyle name="Output 2 6 7 7" xfId="32075"/>
    <cellStyle name="Output 2 6 7 8" xfId="32076"/>
    <cellStyle name="Output 2 6 7 9" xfId="32077"/>
    <cellStyle name="Output 2 6 8" xfId="32078"/>
    <cellStyle name="Output 2 6 8 2" xfId="32079"/>
    <cellStyle name="Output 2 6 8 2 2" xfId="32080"/>
    <cellStyle name="Output 2 6 8 2 3" xfId="32081"/>
    <cellStyle name="Output 2 6 8 3" xfId="32082"/>
    <cellStyle name="Output 2 6 8 3 2" xfId="32083"/>
    <cellStyle name="Output 2 6 8 3 3" xfId="32084"/>
    <cellStyle name="Output 2 6 8 4" xfId="32085"/>
    <cellStyle name="Output 2 6 8 4 2" xfId="32086"/>
    <cellStyle name="Output 2 6 8 4 3" xfId="32087"/>
    <cellStyle name="Output 2 6 8 5" xfId="32088"/>
    <cellStyle name="Output 2 6 8 5 2" xfId="32089"/>
    <cellStyle name="Output 2 6 8 5 3" xfId="32090"/>
    <cellStyle name="Output 2 6 8 6" xfId="32091"/>
    <cellStyle name="Output 2 6 8 6 2" xfId="32092"/>
    <cellStyle name="Output 2 6 8 6 3" xfId="32093"/>
    <cellStyle name="Output 2 6 8 7" xfId="32094"/>
    <cellStyle name="Output 2 6 8 8" xfId="32095"/>
    <cellStyle name="Output 2 6 8 9" xfId="32096"/>
    <cellStyle name="Output 2 6 9" xfId="32097"/>
    <cellStyle name="Output 2 6 9 2" xfId="32098"/>
    <cellStyle name="Output 2 6 9 2 2" xfId="32099"/>
    <cellStyle name="Output 2 6 9 2 3" xfId="32100"/>
    <cellStyle name="Output 2 6 9 3" xfId="32101"/>
    <cellStyle name="Output 2 6 9 3 2" xfId="32102"/>
    <cellStyle name="Output 2 6 9 3 3" xfId="32103"/>
    <cellStyle name="Output 2 6 9 4" xfId="32104"/>
    <cellStyle name="Output 2 6 9 4 2" xfId="32105"/>
    <cellStyle name="Output 2 6 9 4 3" xfId="32106"/>
    <cellStyle name="Output 2 6 9 5" xfId="32107"/>
    <cellStyle name="Output 2 6 9 5 2" xfId="32108"/>
    <cellStyle name="Output 2 6 9 5 3" xfId="32109"/>
    <cellStyle name="Output 2 6 9 6" xfId="32110"/>
    <cellStyle name="Output 2 6 9 6 2" xfId="32111"/>
    <cellStyle name="Output 2 6 9 6 3" xfId="32112"/>
    <cellStyle name="Output 2 6 9 7" xfId="32113"/>
    <cellStyle name="Output 2 6 9 8" xfId="32114"/>
    <cellStyle name="Output 2 6 9 9" xfId="32115"/>
    <cellStyle name="Output 2 7" xfId="32116"/>
    <cellStyle name="Output 2 7 10" xfId="32117"/>
    <cellStyle name="Output 2 7 10 2" xfId="32118"/>
    <cellStyle name="Output 2 7 10 2 2" xfId="32119"/>
    <cellStyle name="Output 2 7 10 2 3" xfId="32120"/>
    <cellStyle name="Output 2 7 10 3" xfId="32121"/>
    <cellStyle name="Output 2 7 10 3 2" xfId="32122"/>
    <cellStyle name="Output 2 7 10 3 3" xfId="32123"/>
    <cellStyle name="Output 2 7 10 4" xfId="32124"/>
    <cellStyle name="Output 2 7 10 4 2" xfId="32125"/>
    <cellStyle name="Output 2 7 10 4 3" xfId="32126"/>
    <cellStyle name="Output 2 7 10 5" xfId="32127"/>
    <cellStyle name="Output 2 7 10 5 2" xfId="32128"/>
    <cellStyle name="Output 2 7 10 5 3" xfId="32129"/>
    <cellStyle name="Output 2 7 10 6" xfId="32130"/>
    <cellStyle name="Output 2 7 10 6 2" xfId="32131"/>
    <cellStyle name="Output 2 7 10 6 3" xfId="32132"/>
    <cellStyle name="Output 2 7 10 7" xfId="32133"/>
    <cellStyle name="Output 2 7 10 8" xfId="32134"/>
    <cellStyle name="Output 2 7 10 9" xfId="32135"/>
    <cellStyle name="Output 2 7 11" xfId="32136"/>
    <cellStyle name="Output 2 7 11 2" xfId="32137"/>
    <cellStyle name="Output 2 7 11 2 2" xfId="32138"/>
    <cellStyle name="Output 2 7 11 2 3" xfId="32139"/>
    <cellStyle name="Output 2 7 11 3" xfId="32140"/>
    <cellStyle name="Output 2 7 11 3 2" xfId="32141"/>
    <cellStyle name="Output 2 7 11 3 3" xfId="32142"/>
    <cellStyle name="Output 2 7 11 4" xfId="32143"/>
    <cellStyle name="Output 2 7 11 4 2" xfId="32144"/>
    <cellStyle name="Output 2 7 11 4 3" xfId="32145"/>
    <cellStyle name="Output 2 7 11 5" xfId="32146"/>
    <cellStyle name="Output 2 7 11 5 2" xfId="32147"/>
    <cellStyle name="Output 2 7 11 5 3" xfId="32148"/>
    <cellStyle name="Output 2 7 11 6" xfId="32149"/>
    <cellStyle name="Output 2 7 11 6 2" xfId="32150"/>
    <cellStyle name="Output 2 7 11 6 3" xfId="32151"/>
    <cellStyle name="Output 2 7 11 7" xfId="32152"/>
    <cellStyle name="Output 2 7 11 8" xfId="32153"/>
    <cellStyle name="Output 2 7 11 9" xfId="32154"/>
    <cellStyle name="Output 2 7 12" xfId="32155"/>
    <cellStyle name="Output 2 7 12 2" xfId="32156"/>
    <cellStyle name="Output 2 7 12 2 2" xfId="32157"/>
    <cellStyle name="Output 2 7 12 2 3" xfId="32158"/>
    <cellStyle name="Output 2 7 12 3" xfId="32159"/>
    <cellStyle name="Output 2 7 12 3 2" xfId="32160"/>
    <cellStyle name="Output 2 7 12 3 3" xfId="32161"/>
    <cellStyle name="Output 2 7 12 4" xfId="32162"/>
    <cellStyle name="Output 2 7 12 4 2" xfId="32163"/>
    <cellStyle name="Output 2 7 12 4 3" xfId="32164"/>
    <cellStyle name="Output 2 7 12 5" xfId="32165"/>
    <cellStyle name="Output 2 7 12 5 2" xfId="32166"/>
    <cellStyle name="Output 2 7 12 5 3" xfId="32167"/>
    <cellStyle name="Output 2 7 12 6" xfId="32168"/>
    <cellStyle name="Output 2 7 12 6 2" xfId="32169"/>
    <cellStyle name="Output 2 7 12 6 3" xfId="32170"/>
    <cellStyle name="Output 2 7 12 7" xfId="32171"/>
    <cellStyle name="Output 2 7 12 8" xfId="32172"/>
    <cellStyle name="Output 2 7 12 9" xfId="32173"/>
    <cellStyle name="Output 2 7 13" xfId="32174"/>
    <cellStyle name="Output 2 7 13 2" xfId="32175"/>
    <cellStyle name="Output 2 7 13 2 2" xfId="32176"/>
    <cellStyle name="Output 2 7 13 2 3" xfId="32177"/>
    <cellStyle name="Output 2 7 13 3" xfId="32178"/>
    <cellStyle name="Output 2 7 13 3 2" xfId="32179"/>
    <cellStyle name="Output 2 7 13 3 3" xfId="32180"/>
    <cellStyle name="Output 2 7 13 4" xfId="32181"/>
    <cellStyle name="Output 2 7 13 4 2" xfId="32182"/>
    <cellStyle name="Output 2 7 13 4 3" xfId="32183"/>
    <cellStyle name="Output 2 7 13 5" xfId="32184"/>
    <cellStyle name="Output 2 7 13 5 2" xfId="32185"/>
    <cellStyle name="Output 2 7 13 5 3" xfId="32186"/>
    <cellStyle name="Output 2 7 13 6" xfId="32187"/>
    <cellStyle name="Output 2 7 13 6 2" xfId="32188"/>
    <cellStyle name="Output 2 7 13 6 3" xfId="32189"/>
    <cellStyle name="Output 2 7 13 7" xfId="32190"/>
    <cellStyle name="Output 2 7 13 8" xfId="32191"/>
    <cellStyle name="Output 2 7 13 9" xfId="32192"/>
    <cellStyle name="Output 2 7 14" xfId="32193"/>
    <cellStyle name="Output 2 7 14 2" xfId="32194"/>
    <cellStyle name="Output 2 7 14 2 2" xfId="32195"/>
    <cellStyle name="Output 2 7 14 2 3" xfId="32196"/>
    <cellStyle name="Output 2 7 14 3" xfId="32197"/>
    <cellStyle name="Output 2 7 14 3 2" xfId="32198"/>
    <cellStyle name="Output 2 7 14 3 3" xfId="32199"/>
    <cellStyle name="Output 2 7 14 4" xfId="32200"/>
    <cellStyle name="Output 2 7 14 4 2" xfId="32201"/>
    <cellStyle name="Output 2 7 14 4 3" xfId="32202"/>
    <cellStyle name="Output 2 7 14 5" xfId="32203"/>
    <cellStyle name="Output 2 7 14 5 2" xfId="32204"/>
    <cellStyle name="Output 2 7 14 5 3" xfId="32205"/>
    <cellStyle name="Output 2 7 14 6" xfId="32206"/>
    <cellStyle name="Output 2 7 14 6 2" xfId="32207"/>
    <cellStyle name="Output 2 7 14 6 3" xfId="32208"/>
    <cellStyle name="Output 2 7 14 7" xfId="32209"/>
    <cellStyle name="Output 2 7 14 8" xfId="32210"/>
    <cellStyle name="Output 2 7 14 9" xfId="32211"/>
    <cellStyle name="Output 2 7 15" xfId="32212"/>
    <cellStyle name="Output 2 7 15 2" xfId="32213"/>
    <cellStyle name="Output 2 7 15 2 2" xfId="32214"/>
    <cellStyle name="Output 2 7 15 2 3" xfId="32215"/>
    <cellStyle name="Output 2 7 15 3" xfId="32216"/>
    <cellStyle name="Output 2 7 15 3 2" xfId="32217"/>
    <cellStyle name="Output 2 7 15 3 3" xfId="32218"/>
    <cellStyle name="Output 2 7 15 4" xfId="32219"/>
    <cellStyle name="Output 2 7 15 4 2" xfId="32220"/>
    <cellStyle name="Output 2 7 15 4 3" xfId="32221"/>
    <cellStyle name="Output 2 7 15 5" xfId="32222"/>
    <cellStyle name="Output 2 7 15 5 2" xfId="32223"/>
    <cellStyle name="Output 2 7 15 5 3" xfId="32224"/>
    <cellStyle name="Output 2 7 15 6" xfId="32225"/>
    <cellStyle name="Output 2 7 15 6 2" xfId="32226"/>
    <cellStyle name="Output 2 7 15 6 3" xfId="32227"/>
    <cellStyle name="Output 2 7 15 7" xfId="32228"/>
    <cellStyle name="Output 2 7 15 8" xfId="32229"/>
    <cellStyle name="Output 2 7 15 9" xfId="32230"/>
    <cellStyle name="Output 2 7 16" xfId="32231"/>
    <cellStyle name="Output 2 7 16 2" xfId="32232"/>
    <cellStyle name="Output 2 7 16 3" xfId="32233"/>
    <cellStyle name="Output 2 7 16 4" xfId="32234"/>
    <cellStyle name="Output 2 7 17" xfId="32235"/>
    <cellStyle name="Output 2 7 18" xfId="32236"/>
    <cellStyle name="Output 2 7 19" xfId="32237"/>
    <cellStyle name="Output 2 7 2" xfId="32238"/>
    <cellStyle name="Output 2 7 2 10" xfId="32239"/>
    <cellStyle name="Output 2 7 2 10 2" xfId="32240"/>
    <cellStyle name="Output 2 7 2 10 2 2" xfId="32241"/>
    <cellStyle name="Output 2 7 2 10 2 3" xfId="32242"/>
    <cellStyle name="Output 2 7 2 10 3" xfId="32243"/>
    <cellStyle name="Output 2 7 2 10 3 2" xfId="32244"/>
    <cellStyle name="Output 2 7 2 10 3 3" xfId="32245"/>
    <cellStyle name="Output 2 7 2 10 4" xfId="32246"/>
    <cellStyle name="Output 2 7 2 10 4 2" xfId="32247"/>
    <cellStyle name="Output 2 7 2 10 4 3" xfId="32248"/>
    <cellStyle name="Output 2 7 2 10 5" xfId="32249"/>
    <cellStyle name="Output 2 7 2 10 5 2" xfId="32250"/>
    <cellStyle name="Output 2 7 2 10 5 3" xfId="32251"/>
    <cellStyle name="Output 2 7 2 10 6" xfId="32252"/>
    <cellStyle name="Output 2 7 2 10 6 2" xfId="32253"/>
    <cellStyle name="Output 2 7 2 10 6 3" xfId="32254"/>
    <cellStyle name="Output 2 7 2 10 7" xfId="32255"/>
    <cellStyle name="Output 2 7 2 10 8" xfId="32256"/>
    <cellStyle name="Output 2 7 2 10 9" xfId="32257"/>
    <cellStyle name="Output 2 7 2 11" xfId="32258"/>
    <cellStyle name="Output 2 7 2 11 2" xfId="32259"/>
    <cellStyle name="Output 2 7 2 11 2 2" xfId="32260"/>
    <cellStyle name="Output 2 7 2 11 2 3" xfId="32261"/>
    <cellStyle name="Output 2 7 2 11 3" xfId="32262"/>
    <cellStyle name="Output 2 7 2 11 3 2" xfId="32263"/>
    <cellStyle name="Output 2 7 2 11 3 3" xfId="32264"/>
    <cellStyle name="Output 2 7 2 11 4" xfId="32265"/>
    <cellStyle name="Output 2 7 2 11 4 2" xfId="32266"/>
    <cellStyle name="Output 2 7 2 11 4 3" xfId="32267"/>
    <cellStyle name="Output 2 7 2 11 5" xfId="32268"/>
    <cellStyle name="Output 2 7 2 11 5 2" xfId="32269"/>
    <cellStyle name="Output 2 7 2 11 5 3" xfId="32270"/>
    <cellStyle name="Output 2 7 2 11 6" xfId="32271"/>
    <cellStyle name="Output 2 7 2 11 6 2" xfId="32272"/>
    <cellStyle name="Output 2 7 2 11 6 3" xfId="32273"/>
    <cellStyle name="Output 2 7 2 11 7" xfId="32274"/>
    <cellStyle name="Output 2 7 2 11 8" xfId="32275"/>
    <cellStyle name="Output 2 7 2 11 9" xfId="32276"/>
    <cellStyle name="Output 2 7 2 12" xfId="32277"/>
    <cellStyle name="Output 2 7 2 12 2" xfId="32278"/>
    <cellStyle name="Output 2 7 2 12 2 2" xfId="32279"/>
    <cellStyle name="Output 2 7 2 12 2 3" xfId="32280"/>
    <cellStyle name="Output 2 7 2 12 3" xfId="32281"/>
    <cellStyle name="Output 2 7 2 12 3 2" xfId="32282"/>
    <cellStyle name="Output 2 7 2 12 3 3" xfId="32283"/>
    <cellStyle name="Output 2 7 2 12 4" xfId="32284"/>
    <cellStyle name="Output 2 7 2 12 4 2" xfId="32285"/>
    <cellStyle name="Output 2 7 2 12 4 3" xfId="32286"/>
    <cellStyle name="Output 2 7 2 12 5" xfId="32287"/>
    <cellStyle name="Output 2 7 2 12 5 2" xfId="32288"/>
    <cellStyle name="Output 2 7 2 12 5 3" xfId="32289"/>
    <cellStyle name="Output 2 7 2 12 6" xfId="32290"/>
    <cellStyle name="Output 2 7 2 12 6 2" xfId="32291"/>
    <cellStyle name="Output 2 7 2 12 6 3" xfId="32292"/>
    <cellStyle name="Output 2 7 2 12 7" xfId="32293"/>
    <cellStyle name="Output 2 7 2 12 8" xfId="32294"/>
    <cellStyle name="Output 2 7 2 12 9" xfId="32295"/>
    <cellStyle name="Output 2 7 2 13" xfId="32296"/>
    <cellStyle name="Output 2 7 2 13 2" xfId="32297"/>
    <cellStyle name="Output 2 7 2 13 2 2" xfId="32298"/>
    <cellStyle name="Output 2 7 2 13 2 3" xfId="32299"/>
    <cellStyle name="Output 2 7 2 13 3" xfId="32300"/>
    <cellStyle name="Output 2 7 2 13 3 2" xfId="32301"/>
    <cellStyle name="Output 2 7 2 13 3 3" xfId="32302"/>
    <cellStyle name="Output 2 7 2 13 4" xfId="32303"/>
    <cellStyle name="Output 2 7 2 13 4 2" xfId="32304"/>
    <cellStyle name="Output 2 7 2 13 4 3" xfId="32305"/>
    <cellStyle name="Output 2 7 2 13 5" xfId="32306"/>
    <cellStyle name="Output 2 7 2 13 5 2" xfId="32307"/>
    <cellStyle name="Output 2 7 2 13 5 3" xfId="32308"/>
    <cellStyle name="Output 2 7 2 13 6" xfId="32309"/>
    <cellStyle name="Output 2 7 2 13 6 2" xfId="32310"/>
    <cellStyle name="Output 2 7 2 13 6 3" xfId="32311"/>
    <cellStyle name="Output 2 7 2 13 7" xfId="32312"/>
    <cellStyle name="Output 2 7 2 13 8" xfId="32313"/>
    <cellStyle name="Output 2 7 2 13 9" xfId="32314"/>
    <cellStyle name="Output 2 7 2 14" xfId="32315"/>
    <cellStyle name="Output 2 7 2 14 2" xfId="32316"/>
    <cellStyle name="Output 2 7 2 14 3" xfId="32317"/>
    <cellStyle name="Output 2 7 2 14 4" xfId="32318"/>
    <cellStyle name="Output 2 7 2 15" xfId="32319"/>
    <cellStyle name="Output 2 7 2 16" xfId="32320"/>
    <cellStyle name="Output 2 7 2 17" xfId="32321"/>
    <cellStyle name="Output 2 7 2 18" xfId="32322"/>
    <cellStyle name="Output 2 7 2 19" xfId="32323"/>
    <cellStyle name="Output 2 7 2 2" xfId="32324"/>
    <cellStyle name="Output 2 7 2 2 10" xfId="32325"/>
    <cellStyle name="Output 2 7 2 2 10 2" xfId="32326"/>
    <cellStyle name="Output 2 7 2 2 10 2 2" xfId="32327"/>
    <cellStyle name="Output 2 7 2 2 10 2 3" xfId="32328"/>
    <cellStyle name="Output 2 7 2 2 10 3" xfId="32329"/>
    <cellStyle name="Output 2 7 2 2 10 3 2" xfId="32330"/>
    <cellStyle name="Output 2 7 2 2 10 3 3" xfId="32331"/>
    <cellStyle name="Output 2 7 2 2 10 4" xfId="32332"/>
    <cellStyle name="Output 2 7 2 2 10 4 2" xfId="32333"/>
    <cellStyle name="Output 2 7 2 2 10 4 3" xfId="32334"/>
    <cellStyle name="Output 2 7 2 2 10 5" xfId="32335"/>
    <cellStyle name="Output 2 7 2 2 10 5 2" xfId="32336"/>
    <cellStyle name="Output 2 7 2 2 10 5 3" xfId="32337"/>
    <cellStyle name="Output 2 7 2 2 10 6" xfId="32338"/>
    <cellStyle name="Output 2 7 2 2 10 6 2" xfId="32339"/>
    <cellStyle name="Output 2 7 2 2 10 6 3" xfId="32340"/>
    <cellStyle name="Output 2 7 2 2 10 7" xfId="32341"/>
    <cellStyle name="Output 2 7 2 2 10 8" xfId="32342"/>
    <cellStyle name="Output 2 7 2 2 11" xfId="32343"/>
    <cellStyle name="Output 2 7 2 2 11 2" xfId="32344"/>
    <cellStyle name="Output 2 7 2 2 11 2 2" xfId="32345"/>
    <cellStyle name="Output 2 7 2 2 11 2 3" xfId="32346"/>
    <cellStyle name="Output 2 7 2 2 11 3" xfId="32347"/>
    <cellStyle name="Output 2 7 2 2 11 3 2" xfId="32348"/>
    <cellStyle name="Output 2 7 2 2 11 3 3" xfId="32349"/>
    <cellStyle name="Output 2 7 2 2 11 4" xfId="32350"/>
    <cellStyle name="Output 2 7 2 2 11 4 2" xfId="32351"/>
    <cellStyle name="Output 2 7 2 2 11 4 3" xfId="32352"/>
    <cellStyle name="Output 2 7 2 2 11 5" xfId="32353"/>
    <cellStyle name="Output 2 7 2 2 11 5 2" xfId="32354"/>
    <cellStyle name="Output 2 7 2 2 11 5 3" xfId="32355"/>
    <cellStyle name="Output 2 7 2 2 11 6" xfId="32356"/>
    <cellStyle name="Output 2 7 2 2 11 6 2" xfId="32357"/>
    <cellStyle name="Output 2 7 2 2 11 6 3" xfId="32358"/>
    <cellStyle name="Output 2 7 2 2 11 7" xfId="32359"/>
    <cellStyle name="Output 2 7 2 2 11 8" xfId="32360"/>
    <cellStyle name="Output 2 7 2 2 12" xfId="32361"/>
    <cellStyle name="Output 2 7 2 2 12 2" xfId="32362"/>
    <cellStyle name="Output 2 7 2 2 12 2 2" xfId="32363"/>
    <cellStyle name="Output 2 7 2 2 12 2 3" xfId="32364"/>
    <cellStyle name="Output 2 7 2 2 12 3" xfId="32365"/>
    <cellStyle name="Output 2 7 2 2 12 3 2" xfId="32366"/>
    <cellStyle name="Output 2 7 2 2 12 3 3" xfId="32367"/>
    <cellStyle name="Output 2 7 2 2 12 4" xfId="32368"/>
    <cellStyle name="Output 2 7 2 2 12 4 2" xfId="32369"/>
    <cellStyle name="Output 2 7 2 2 12 4 3" xfId="32370"/>
    <cellStyle name="Output 2 7 2 2 12 5" xfId="32371"/>
    <cellStyle name="Output 2 7 2 2 12 5 2" xfId="32372"/>
    <cellStyle name="Output 2 7 2 2 12 5 3" xfId="32373"/>
    <cellStyle name="Output 2 7 2 2 12 6" xfId="32374"/>
    <cellStyle name="Output 2 7 2 2 12 6 2" xfId="32375"/>
    <cellStyle name="Output 2 7 2 2 12 6 3" xfId="32376"/>
    <cellStyle name="Output 2 7 2 2 12 7" xfId="32377"/>
    <cellStyle name="Output 2 7 2 2 12 8" xfId="32378"/>
    <cellStyle name="Output 2 7 2 2 13" xfId="32379"/>
    <cellStyle name="Output 2 7 2 2 13 2" xfId="32380"/>
    <cellStyle name="Output 2 7 2 2 13 2 2" xfId="32381"/>
    <cellStyle name="Output 2 7 2 2 13 2 3" xfId="32382"/>
    <cellStyle name="Output 2 7 2 2 13 3" xfId="32383"/>
    <cellStyle name="Output 2 7 2 2 13 3 2" xfId="32384"/>
    <cellStyle name="Output 2 7 2 2 13 3 3" xfId="32385"/>
    <cellStyle name="Output 2 7 2 2 13 4" xfId="32386"/>
    <cellStyle name="Output 2 7 2 2 13 4 2" xfId="32387"/>
    <cellStyle name="Output 2 7 2 2 13 4 3" xfId="32388"/>
    <cellStyle name="Output 2 7 2 2 13 5" xfId="32389"/>
    <cellStyle name="Output 2 7 2 2 13 5 2" xfId="32390"/>
    <cellStyle name="Output 2 7 2 2 13 5 3" xfId="32391"/>
    <cellStyle name="Output 2 7 2 2 13 6" xfId="32392"/>
    <cellStyle name="Output 2 7 2 2 13 6 2" xfId="32393"/>
    <cellStyle name="Output 2 7 2 2 13 6 3" xfId="32394"/>
    <cellStyle name="Output 2 7 2 2 13 7" xfId="32395"/>
    <cellStyle name="Output 2 7 2 2 13 8" xfId="32396"/>
    <cellStyle name="Output 2 7 2 2 14" xfId="32397"/>
    <cellStyle name="Output 2 7 2 2 14 2" xfId="32398"/>
    <cellStyle name="Output 2 7 2 2 14 2 2" xfId="32399"/>
    <cellStyle name="Output 2 7 2 2 14 2 3" xfId="32400"/>
    <cellStyle name="Output 2 7 2 2 14 3" xfId="32401"/>
    <cellStyle name="Output 2 7 2 2 14 3 2" xfId="32402"/>
    <cellStyle name="Output 2 7 2 2 14 3 3" xfId="32403"/>
    <cellStyle name="Output 2 7 2 2 14 4" xfId="32404"/>
    <cellStyle name="Output 2 7 2 2 14 4 2" xfId="32405"/>
    <cellStyle name="Output 2 7 2 2 14 4 3" xfId="32406"/>
    <cellStyle name="Output 2 7 2 2 14 5" xfId="32407"/>
    <cellStyle name="Output 2 7 2 2 14 5 2" xfId="32408"/>
    <cellStyle name="Output 2 7 2 2 14 5 3" xfId="32409"/>
    <cellStyle name="Output 2 7 2 2 14 6" xfId="32410"/>
    <cellStyle name="Output 2 7 2 2 14 6 2" xfId="32411"/>
    <cellStyle name="Output 2 7 2 2 14 6 3" xfId="32412"/>
    <cellStyle name="Output 2 7 2 2 14 7" xfId="32413"/>
    <cellStyle name="Output 2 7 2 2 14 8" xfId="32414"/>
    <cellStyle name="Output 2 7 2 2 15" xfId="32415"/>
    <cellStyle name="Output 2 7 2 2 15 2" xfId="32416"/>
    <cellStyle name="Output 2 7 2 2 15 3" xfId="32417"/>
    <cellStyle name="Output 2 7 2 2 16" xfId="32418"/>
    <cellStyle name="Output 2 7 2 2 16 2" xfId="32419"/>
    <cellStyle name="Output 2 7 2 2 16 3" xfId="32420"/>
    <cellStyle name="Output 2 7 2 2 17" xfId="32421"/>
    <cellStyle name="Output 2 7 2 2 18" xfId="32422"/>
    <cellStyle name="Output 2 7 2 2 2" xfId="32423"/>
    <cellStyle name="Output 2 7 2 2 2 2" xfId="32424"/>
    <cellStyle name="Output 2 7 2 2 2 2 2" xfId="32425"/>
    <cellStyle name="Output 2 7 2 2 2 2 3" xfId="32426"/>
    <cellStyle name="Output 2 7 2 2 2 3" xfId="32427"/>
    <cellStyle name="Output 2 7 2 2 2 3 2" xfId="32428"/>
    <cellStyle name="Output 2 7 2 2 2 3 3" xfId="32429"/>
    <cellStyle name="Output 2 7 2 2 2 4" xfId="32430"/>
    <cellStyle name="Output 2 7 2 2 2 4 2" xfId="32431"/>
    <cellStyle name="Output 2 7 2 2 2 4 3" xfId="32432"/>
    <cellStyle name="Output 2 7 2 2 2 5" xfId="32433"/>
    <cellStyle name="Output 2 7 2 2 2 5 2" xfId="32434"/>
    <cellStyle name="Output 2 7 2 2 2 5 3" xfId="32435"/>
    <cellStyle name="Output 2 7 2 2 2 6" xfId="32436"/>
    <cellStyle name="Output 2 7 2 2 2 6 2" xfId="32437"/>
    <cellStyle name="Output 2 7 2 2 2 6 3" xfId="32438"/>
    <cellStyle name="Output 2 7 2 2 2 7" xfId="32439"/>
    <cellStyle name="Output 2 7 2 2 2 8" xfId="32440"/>
    <cellStyle name="Output 2 7 2 2 2 9" xfId="32441"/>
    <cellStyle name="Output 2 7 2 2 3" xfId="32442"/>
    <cellStyle name="Output 2 7 2 2 3 2" xfId="32443"/>
    <cellStyle name="Output 2 7 2 2 3 2 2" xfId="32444"/>
    <cellStyle name="Output 2 7 2 2 3 2 3" xfId="32445"/>
    <cellStyle name="Output 2 7 2 2 3 3" xfId="32446"/>
    <cellStyle name="Output 2 7 2 2 3 3 2" xfId="32447"/>
    <cellStyle name="Output 2 7 2 2 3 3 3" xfId="32448"/>
    <cellStyle name="Output 2 7 2 2 3 4" xfId="32449"/>
    <cellStyle name="Output 2 7 2 2 3 4 2" xfId="32450"/>
    <cellStyle name="Output 2 7 2 2 3 4 3" xfId="32451"/>
    <cellStyle name="Output 2 7 2 2 3 5" xfId="32452"/>
    <cellStyle name="Output 2 7 2 2 3 5 2" xfId="32453"/>
    <cellStyle name="Output 2 7 2 2 3 5 3" xfId="32454"/>
    <cellStyle name="Output 2 7 2 2 3 6" xfId="32455"/>
    <cellStyle name="Output 2 7 2 2 3 6 2" xfId="32456"/>
    <cellStyle name="Output 2 7 2 2 3 6 3" xfId="32457"/>
    <cellStyle name="Output 2 7 2 2 3 7" xfId="32458"/>
    <cellStyle name="Output 2 7 2 2 3 8" xfId="32459"/>
    <cellStyle name="Output 2 7 2 2 3 9" xfId="32460"/>
    <cellStyle name="Output 2 7 2 2 4" xfId="32461"/>
    <cellStyle name="Output 2 7 2 2 4 2" xfId="32462"/>
    <cellStyle name="Output 2 7 2 2 4 2 2" xfId="32463"/>
    <cellStyle name="Output 2 7 2 2 4 2 3" xfId="32464"/>
    <cellStyle name="Output 2 7 2 2 4 3" xfId="32465"/>
    <cellStyle name="Output 2 7 2 2 4 3 2" xfId="32466"/>
    <cellStyle name="Output 2 7 2 2 4 3 3" xfId="32467"/>
    <cellStyle name="Output 2 7 2 2 4 4" xfId="32468"/>
    <cellStyle name="Output 2 7 2 2 4 4 2" xfId="32469"/>
    <cellStyle name="Output 2 7 2 2 4 4 3" xfId="32470"/>
    <cellStyle name="Output 2 7 2 2 4 5" xfId="32471"/>
    <cellStyle name="Output 2 7 2 2 4 5 2" xfId="32472"/>
    <cellStyle name="Output 2 7 2 2 4 5 3" xfId="32473"/>
    <cellStyle name="Output 2 7 2 2 4 6" xfId="32474"/>
    <cellStyle name="Output 2 7 2 2 4 6 2" xfId="32475"/>
    <cellStyle name="Output 2 7 2 2 4 6 3" xfId="32476"/>
    <cellStyle name="Output 2 7 2 2 4 7" xfId="32477"/>
    <cellStyle name="Output 2 7 2 2 4 8" xfId="32478"/>
    <cellStyle name="Output 2 7 2 2 4 9" xfId="32479"/>
    <cellStyle name="Output 2 7 2 2 5" xfId="32480"/>
    <cellStyle name="Output 2 7 2 2 5 2" xfId="32481"/>
    <cellStyle name="Output 2 7 2 2 5 2 2" xfId="32482"/>
    <cellStyle name="Output 2 7 2 2 5 2 3" xfId="32483"/>
    <cellStyle name="Output 2 7 2 2 5 3" xfId="32484"/>
    <cellStyle name="Output 2 7 2 2 5 3 2" xfId="32485"/>
    <cellStyle name="Output 2 7 2 2 5 3 3" xfId="32486"/>
    <cellStyle name="Output 2 7 2 2 5 4" xfId="32487"/>
    <cellStyle name="Output 2 7 2 2 5 4 2" xfId="32488"/>
    <cellStyle name="Output 2 7 2 2 5 4 3" xfId="32489"/>
    <cellStyle name="Output 2 7 2 2 5 5" xfId="32490"/>
    <cellStyle name="Output 2 7 2 2 5 5 2" xfId="32491"/>
    <cellStyle name="Output 2 7 2 2 5 5 3" xfId="32492"/>
    <cellStyle name="Output 2 7 2 2 5 6" xfId="32493"/>
    <cellStyle name="Output 2 7 2 2 5 6 2" xfId="32494"/>
    <cellStyle name="Output 2 7 2 2 5 6 3" xfId="32495"/>
    <cellStyle name="Output 2 7 2 2 5 7" xfId="32496"/>
    <cellStyle name="Output 2 7 2 2 5 8" xfId="32497"/>
    <cellStyle name="Output 2 7 2 2 5 9" xfId="32498"/>
    <cellStyle name="Output 2 7 2 2 6" xfId="32499"/>
    <cellStyle name="Output 2 7 2 2 6 2" xfId="32500"/>
    <cellStyle name="Output 2 7 2 2 6 2 2" xfId="32501"/>
    <cellStyle name="Output 2 7 2 2 6 2 3" xfId="32502"/>
    <cellStyle name="Output 2 7 2 2 6 3" xfId="32503"/>
    <cellStyle name="Output 2 7 2 2 6 3 2" xfId="32504"/>
    <cellStyle name="Output 2 7 2 2 6 3 3" xfId="32505"/>
    <cellStyle name="Output 2 7 2 2 6 4" xfId="32506"/>
    <cellStyle name="Output 2 7 2 2 6 4 2" xfId="32507"/>
    <cellStyle name="Output 2 7 2 2 6 4 3" xfId="32508"/>
    <cellStyle name="Output 2 7 2 2 6 5" xfId="32509"/>
    <cellStyle name="Output 2 7 2 2 6 5 2" xfId="32510"/>
    <cellStyle name="Output 2 7 2 2 6 5 3" xfId="32511"/>
    <cellStyle name="Output 2 7 2 2 6 6" xfId="32512"/>
    <cellStyle name="Output 2 7 2 2 6 6 2" xfId="32513"/>
    <cellStyle name="Output 2 7 2 2 6 6 3" xfId="32514"/>
    <cellStyle name="Output 2 7 2 2 6 7" xfId="32515"/>
    <cellStyle name="Output 2 7 2 2 6 8" xfId="32516"/>
    <cellStyle name="Output 2 7 2 2 6 9" xfId="32517"/>
    <cellStyle name="Output 2 7 2 2 7" xfId="32518"/>
    <cellStyle name="Output 2 7 2 2 7 2" xfId="32519"/>
    <cellStyle name="Output 2 7 2 2 7 2 2" xfId="32520"/>
    <cellStyle name="Output 2 7 2 2 7 2 3" xfId="32521"/>
    <cellStyle name="Output 2 7 2 2 7 3" xfId="32522"/>
    <cellStyle name="Output 2 7 2 2 7 3 2" xfId="32523"/>
    <cellStyle name="Output 2 7 2 2 7 3 3" xfId="32524"/>
    <cellStyle name="Output 2 7 2 2 7 4" xfId="32525"/>
    <cellStyle name="Output 2 7 2 2 7 4 2" xfId="32526"/>
    <cellStyle name="Output 2 7 2 2 7 4 3" xfId="32527"/>
    <cellStyle name="Output 2 7 2 2 7 5" xfId="32528"/>
    <cellStyle name="Output 2 7 2 2 7 5 2" xfId="32529"/>
    <cellStyle name="Output 2 7 2 2 7 5 3" xfId="32530"/>
    <cellStyle name="Output 2 7 2 2 7 6" xfId="32531"/>
    <cellStyle name="Output 2 7 2 2 7 6 2" xfId="32532"/>
    <cellStyle name="Output 2 7 2 2 7 6 3" xfId="32533"/>
    <cellStyle name="Output 2 7 2 2 7 7" xfId="32534"/>
    <cellStyle name="Output 2 7 2 2 7 8" xfId="32535"/>
    <cellStyle name="Output 2 7 2 2 7 9" xfId="32536"/>
    <cellStyle name="Output 2 7 2 2 8" xfId="32537"/>
    <cellStyle name="Output 2 7 2 2 8 2" xfId="32538"/>
    <cellStyle name="Output 2 7 2 2 8 2 2" xfId="32539"/>
    <cellStyle name="Output 2 7 2 2 8 2 3" xfId="32540"/>
    <cellStyle name="Output 2 7 2 2 8 3" xfId="32541"/>
    <cellStyle name="Output 2 7 2 2 8 3 2" xfId="32542"/>
    <cellStyle name="Output 2 7 2 2 8 3 3" xfId="32543"/>
    <cellStyle name="Output 2 7 2 2 8 4" xfId="32544"/>
    <cellStyle name="Output 2 7 2 2 8 4 2" xfId="32545"/>
    <cellStyle name="Output 2 7 2 2 8 4 3" xfId="32546"/>
    <cellStyle name="Output 2 7 2 2 8 5" xfId="32547"/>
    <cellStyle name="Output 2 7 2 2 8 5 2" xfId="32548"/>
    <cellStyle name="Output 2 7 2 2 8 5 3" xfId="32549"/>
    <cellStyle name="Output 2 7 2 2 8 6" xfId="32550"/>
    <cellStyle name="Output 2 7 2 2 8 6 2" xfId="32551"/>
    <cellStyle name="Output 2 7 2 2 8 6 3" xfId="32552"/>
    <cellStyle name="Output 2 7 2 2 8 7" xfId="32553"/>
    <cellStyle name="Output 2 7 2 2 8 8" xfId="32554"/>
    <cellStyle name="Output 2 7 2 2 8 9" xfId="32555"/>
    <cellStyle name="Output 2 7 2 2 9" xfId="32556"/>
    <cellStyle name="Output 2 7 2 2 9 2" xfId="32557"/>
    <cellStyle name="Output 2 7 2 2 9 2 2" xfId="32558"/>
    <cellStyle name="Output 2 7 2 2 9 2 3" xfId="32559"/>
    <cellStyle name="Output 2 7 2 2 9 3" xfId="32560"/>
    <cellStyle name="Output 2 7 2 2 9 3 2" xfId="32561"/>
    <cellStyle name="Output 2 7 2 2 9 3 3" xfId="32562"/>
    <cellStyle name="Output 2 7 2 2 9 4" xfId="32563"/>
    <cellStyle name="Output 2 7 2 2 9 4 2" xfId="32564"/>
    <cellStyle name="Output 2 7 2 2 9 4 3" xfId="32565"/>
    <cellStyle name="Output 2 7 2 2 9 5" xfId="32566"/>
    <cellStyle name="Output 2 7 2 2 9 5 2" xfId="32567"/>
    <cellStyle name="Output 2 7 2 2 9 5 3" xfId="32568"/>
    <cellStyle name="Output 2 7 2 2 9 6" xfId="32569"/>
    <cellStyle name="Output 2 7 2 2 9 6 2" xfId="32570"/>
    <cellStyle name="Output 2 7 2 2 9 6 3" xfId="32571"/>
    <cellStyle name="Output 2 7 2 2 9 7" xfId="32572"/>
    <cellStyle name="Output 2 7 2 2 9 8" xfId="32573"/>
    <cellStyle name="Output 2 7 2 20" xfId="32574"/>
    <cellStyle name="Output 2 7 2 21" xfId="32575"/>
    <cellStyle name="Output 2 7 2 3" xfId="32576"/>
    <cellStyle name="Output 2 7 2 3 10" xfId="32577"/>
    <cellStyle name="Output 2 7 2 3 10 2" xfId="32578"/>
    <cellStyle name="Output 2 7 2 3 10 2 2" xfId="32579"/>
    <cellStyle name="Output 2 7 2 3 10 2 3" xfId="32580"/>
    <cellStyle name="Output 2 7 2 3 10 3" xfId="32581"/>
    <cellStyle name="Output 2 7 2 3 10 3 2" xfId="32582"/>
    <cellStyle name="Output 2 7 2 3 10 3 3" xfId="32583"/>
    <cellStyle name="Output 2 7 2 3 10 4" xfId="32584"/>
    <cellStyle name="Output 2 7 2 3 10 4 2" xfId="32585"/>
    <cellStyle name="Output 2 7 2 3 10 4 3" xfId="32586"/>
    <cellStyle name="Output 2 7 2 3 10 5" xfId="32587"/>
    <cellStyle name="Output 2 7 2 3 10 5 2" xfId="32588"/>
    <cellStyle name="Output 2 7 2 3 10 5 3" xfId="32589"/>
    <cellStyle name="Output 2 7 2 3 10 6" xfId="32590"/>
    <cellStyle name="Output 2 7 2 3 10 6 2" xfId="32591"/>
    <cellStyle name="Output 2 7 2 3 10 6 3" xfId="32592"/>
    <cellStyle name="Output 2 7 2 3 10 7" xfId="32593"/>
    <cellStyle name="Output 2 7 2 3 10 8" xfId="32594"/>
    <cellStyle name="Output 2 7 2 3 11" xfId="32595"/>
    <cellStyle name="Output 2 7 2 3 11 2" xfId="32596"/>
    <cellStyle name="Output 2 7 2 3 11 2 2" xfId="32597"/>
    <cellStyle name="Output 2 7 2 3 11 2 3" xfId="32598"/>
    <cellStyle name="Output 2 7 2 3 11 3" xfId="32599"/>
    <cellStyle name="Output 2 7 2 3 11 3 2" xfId="32600"/>
    <cellStyle name="Output 2 7 2 3 11 3 3" xfId="32601"/>
    <cellStyle name="Output 2 7 2 3 11 4" xfId="32602"/>
    <cellStyle name="Output 2 7 2 3 11 4 2" xfId="32603"/>
    <cellStyle name="Output 2 7 2 3 11 4 3" xfId="32604"/>
    <cellStyle name="Output 2 7 2 3 11 5" xfId="32605"/>
    <cellStyle name="Output 2 7 2 3 11 5 2" xfId="32606"/>
    <cellStyle name="Output 2 7 2 3 11 5 3" xfId="32607"/>
    <cellStyle name="Output 2 7 2 3 11 6" xfId="32608"/>
    <cellStyle name="Output 2 7 2 3 11 6 2" xfId="32609"/>
    <cellStyle name="Output 2 7 2 3 11 6 3" xfId="32610"/>
    <cellStyle name="Output 2 7 2 3 11 7" xfId="32611"/>
    <cellStyle name="Output 2 7 2 3 11 8" xfId="32612"/>
    <cellStyle name="Output 2 7 2 3 12" xfId="32613"/>
    <cellStyle name="Output 2 7 2 3 12 2" xfId="32614"/>
    <cellStyle name="Output 2 7 2 3 12 2 2" xfId="32615"/>
    <cellStyle name="Output 2 7 2 3 12 2 3" xfId="32616"/>
    <cellStyle name="Output 2 7 2 3 12 3" xfId="32617"/>
    <cellStyle name="Output 2 7 2 3 12 3 2" xfId="32618"/>
    <cellStyle name="Output 2 7 2 3 12 3 3" xfId="32619"/>
    <cellStyle name="Output 2 7 2 3 12 4" xfId="32620"/>
    <cellStyle name="Output 2 7 2 3 12 4 2" xfId="32621"/>
    <cellStyle name="Output 2 7 2 3 12 4 3" xfId="32622"/>
    <cellStyle name="Output 2 7 2 3 12 5" xfId="32623"/>
    <cellStyle name="Output 2 7 2 3 12 5 2" xfId="32624"/>
    <cellStyle name="Output 2 7 2 3 12 5 3" xfId="32625"/>
    <cellStyle name="Output 2 7 2 3 12 6" xfId="32626"/>
    <cellStyle name="Output 2 7 2 3 12 6 2" xfId="32627"/>
    <cellStyle name="Output 2 7 2 3 12 6 3" xfId="32628"/>
    <cellStyle name="Output 2 7 2 3 12 7" xfId="32629"/>
    <cellStyle name="Output 2 7 2 3 12 8" xfId="32630"/>
    <cellStyle name="Output 2 7 2 3 13" xfId="32631"/>
    <cellStyle name="Output 2 7 2 3 13 2" xfId="32632"/>
    <cellStyle name="Output 2 7 2 3 13 2 2" xfId="32633"/>
    <cellStyle name="Output 2 7 2 3 13 2 3" xfId="32634"/>
    <cellStyle name="Output 2 7 2 3 13 3" xfId="32635"/>
    <cellStyle name="Output 2 7 2 3 13 3 2" xfId="32636"/>
    <cellStyle name="Output 2 7 2 3 13 3 3" xfId="32637"/>
    <cellStyle name="Output 2 7 2 3 13 4" xfId="32638"/>
    <cellStyle name="Output 2 7 2 3 13 4 2" xfId="32639"/>
    <cellStyle name="Output 2 7 2 3 13 4 3" xfId="32640"/>
    <cellStyle name="Output 2 7 2 3 13 5" xfId="32641"/>
    <cellStyle name="Output 2 7 2 3 13 5 2" xfId="32642"/>
    <cellStyle name="Output 2 7 2 3 13 5 3" xfId="32643"/>
    <cellStyle name="Output 2 7 2 3 13 6" xfId="32644"/>
    <cellStyle name="Output 2 7 2 3 13 6 2" xfId="32645"/>
    <cellStyle name="Output 2 7 2 3 13 6 3" xfId="32646"/>
    <cellStyle name="Output 2 7 2 3 13 7" xfId="32647"/>
    <cellStyle name="Output 2 7 2 3 13 8" xfId="32648"/>
    <cellStyle name="Output 2 7 2 3 14" xfId="32649"/>
    <cellStyle name="Output 2 7 2 3 14 2" xfId="32650"/>
    <cellStyle name="Output 2 7 2 3 14 2 2" xfId="32651"/>
    <cellStyle name="Output 2 7 2 3 14 2 3" xfId="32652"/>
    <cellStyle name="Output 2 7 2 3 14 3" xfId="32653"/>
    <cellStyle name="Output 2 7 2 3 14 3 2" xfId="32654"/>
    <cellStyle name="Output 2 7 2 3 14 3 3" xfId="32655"/>
    <cellStyle name="Output 2 7 2 3 14 4" xfId="32656"/>
    <cellStyle name="Output 2 7 2 3 14 4 2" xfId="32657"/>
    <cellStyle name="Output 2 7 2 3 14 4 3" xfId="32658"/>
    <cellStyle name="Output 2 7 2 3 14 5" xfId="32659"/>
    <cellStyle name="Output 2 7 2 3 14 5 2" xfId="32660"/>
    <cellStyle name="Output 2 7 2 3 14 5 3" xfId="32661"/>
    <cellStyle name="Output 2 7 2 3 14 6" xfId="32662"/>
    <cellStyle name="Output 2 7 2 3 14 6 2" xfId="32663"/>
    <cellStyle name="Output 2 7 2 3 14 6 3" xfId="32664"/>
    <cellStyle name="Output 2 7 2 3 14 7" xfId="32665"/>
    <cellStyle name="Output 2 7 2 3 14 8" xfId="32666"/>
    <cellStyle name="Output 2 7 2 3 15" xfId="32667"/>
    <cellStyle name="Output 2 7 2 3 15 2" xfId="32668"/>
    <cellStyle name="Output 2 7 2 3 15 3" xfId="32669"/>
    <cellStyle name="Output 2 7 2 3 16" xfId="32670"/>
    <cellStyle name="Output 2 7 2 3 16 2" xfId="32671"/>
    <cellStyle name="Output 2 7 2 3 16 3" xfId="32672"/>
    <cellStyle name="Output 2 7 2 3 17" xfId="32673"/>
    <cellStyle name="Output 2 7 2 3 18" xfId="32674"/>
    <cellStyle name="Output 2 7 2 3 2" xfId="32675"/>
    <cellStyle name="Output 2 7 2 3 2 2" xfId="32676"/>
    <cellStyle name="Output 2 7 2 3 2 2 2" xfId="32677"/>
    <cellStyle name="Output 2 7 2 3 2 2 3" xfId="32678"/>
    <cellStyle name="Output 2 7 2 3 2 3" xfId="32679"/>
    <cellStyle name="Output 2 7 2 3 2 3 2" xfId="32680"/>
    <cellStyle name="Output 2 7 2 3 2 3 3" xfId="32681"/>
    <cellStyle name="Output 2 7 2 3 2 4" xfId="32682"/>
    <cellStyle name="Output 2 7 2 3 2 4 2" xfId="32683"/>
    <cellStyle name="Output 2 7 2 3 2 4 3" xfId="32684"/>
    <cellStyle name="Output 2 7 2 3 2 5" xfId="32685"/>
    <cellStyle name="Output 2 7 2 3 2 5 2" xfId="32686"/>
    <cellStyle name="Output 2 7 2 3 2 5 3" xfId="32687"/>
    <cellStyle name="Output 2 7 2 3 2 6" xfId="32688"/>
    <cellStyle name="Output 2 7 2 3 2 6 2" xfId="32689"/>
    <cellStyle name="Output 2 7 2 3 2 6 3" xfId="32690"/>
    <cellStyle name="Output 2 7 2 3 2 7" xfId="32691"/>
    <cellStyle name="Output 2 7 2 3 2 8" xfId="32692"/>
    <cellStyle name="Output 2 7 2 3 2 9" xfId="32693"/>
    <cellStyle name="Output 2 7 2 3 3" xfId="32694"/>
    <cellStyle name="Output 2 7 2 3 3 2" xfId="32695"/>
    <cellStyle name="Output 2 7 2 3 3 2 2" xfId="32696"/>
    <cellStyle name="Output 2 7 2 3 3 2 3" xfId="32697"/>
    <cellStyle name="Output 2 7 2 3 3 3" xfId="32698"/>
    <cellStyle name="Output 2 7 2 3 3 3 2" xfId="32699"/>
    <cellStyle name="Output 2 7 2 3 3 3 3" xfId="32700"/>
    <cellStyle name="Output 2 7 2 3 3 4" xfId="32701"/>
    <cellStyle name="Output 2 7 2 3 3 4 2" xfId="32702"/>
    <cellStyle name="Output 2 7 2 3 3 4 3" xfId="32703"/>
    <cellStyle name="Output 2 7 2 3 3 5" xfId="32704"/>
    <cellStyle name="Output 2 7 2 3 3 5 2" xfId="32705"/>
    <cellStyle name="Output 2 7 2 3 3 5 3" xfId="32706"/>
    <cellStyle name="Output 2 7 2 3 3 6" xfId="32707"/>
    <cellStyle name="Output 2 7 2 3 3 6 2" xfId="32708"/>
    <cellStyle name="Output 2 7 2 3 3 6 3" xfId="32709"/>
    <cellStyle name="Output 2 7 2 3 3 7" xfId="32710"/>
    <cellStyle name="Output 2 7 2 3 3 8" xfId="32711"/>
    <cellStyle name="Output 2 7 2 3 3 9" xfId="32712"/>
    <cellStyle name="Output 2 7 2 3 4" xfId="32713"/>
    <cellStyle name="Output 2 7 2 3 4 2" xfId="32714"/>
    <cellStyle name="Output 2 7 2 3 4 2 2" xfId="32715"/>
    <cellStyle name="Output 2 7 2 3 4 2 3" xfId="32716"/>
    <cellStyle name="Output 2 7 2 3 4 3" xfId="32717"/>
    <cellStyle name="Output 2 7 2 3 4 3 2" xfId="32718"/>
    <cellStyle name="Output 2 7 2 3 4 3 3" xfId="32719"/>
    <cellStyle name="Output 2 7 2 3 4 4" xfId="32720"/>
    <cellStyle name="Output 2 7 2 3 4 4 2" xfId="32721"/>
    <cellStyle name="Output 2 7 2 3 4 4 3" xfId="32722"/>
    <cellStyle name="Output 2 7 2 3 4 5" xfId="32723"/>
    <cellStyle name="Output 2 7 2 3 4 5 2" xfId="32724"/>
    <cellStyle name="Output 2 7 2 3 4 5 3" xfId="32725"/>
    <cellStyle name="Output 2 7 2 3 4 6" xfId="32726"/>
    <cellStyle name="Output 2 7 2 3 4 6 2" xfId="32727"/>
    <cellStyle name="Output 2 7 2 3 4 6 3" xfId="32728"/>
    <cellStyle name="Output 2 7 2 3 4 7" xfId="32729"/>
    <cellStyle name="Output 2 7 2 3 4 8" xfId="32730"/>
    <cellStyle name="Output 2 7 2 3 4 9" xfId="32731"/>
    <cellStyle name="Output 2 7 2 3 5" xfId="32732"/>
    <cellStyle name="Output 2 7 2 3 5 2" xfId="32733"/>
    <cellStyle name="Output 2 7 2 3 5 2 2" xfId="32734"/>
    <cellStyle name="Output 2 7 2 3 5 2 3" xfId="32735"/>
    <cellStyle name="Output 2 7 2 3 5 3" xfId="32736"/>
    <cellStyle name="Output 2 7 2 3 5 3 2" xfId="32737"/>
    <cellStyle name="Output 2 7 2 3 5 3 3" xfId="32738"/>
    <cellStyle name="Output 2 7 2 3 5 4" xfId="32739"/>
    <cellStyle name="Output 2 7 2 3 5 4 2" xfId="32740"/>
    <cellStyle name="Output 2 7 2 3 5 4 3" xfId="32741"/>
    <cellStyle name="Output 2 7 2 3 5 5" xfId="32742"/>
    <cellStyle name="Output 2 7 2 3 5 5 2" xfId="32743"/>
    <cellStyle name="Output 2 7 2 3 5 5 3" xfId="32744"/>
    <cellStyle name="Output 2 7 2 3 5 6" xfId="32745"/>
    <cellStyle name="Output 2 7 2 3 5 6 2" xfId="32746"/>
    <cellStyle name="Output 2 7 2 3 5 6 3" xfId="32747"/>
    <cellStyle name="Output 2 7 2 3 5 7" xfId="32748"/>
    <cellStyle name="Output 2 7 2 3 5 8" xfId="32749"/>
    <cellStyle name="Output 2 7 2 3 5 9" xfId="32750"/>
    <cellStyle name="Output 2 7 2 3 6" xfId="32751"/>
    <cellStyle name="Output 2 7 2 3 6 2" xfId="32752"/>
    <cellStyle name="Output 2 7 2 3 6 2 2" xfId="32753"/>
    <cellStyle name="Output 2 7 2 3 6 2 3" xfId="32754"/>
    <cellStyle name="Output 2 7 2 3 6 3" xfId="32755"/>
    <cellStyle name="Output 2 7 2 3 6 3 2" xfId="32756"/>
    <cellStyle name="Output 2 7 2 3 6 3 3" xfId="32757"/>
    <cellStyle name="Output 2 7 2 3 6 4" xfId="32758"/>
    <cellStyle name="Output 2 7 2 3 6 4 2" xfId="32759"/>
    <cellStyle name="Output 2 7 2 3 6 4 3" xfId="32760"/>
    <cellStyle name="Output 2 7 2 3 6 5" xfId="32761"/>
    <cellStyle name="Output 2 7 2 3 6 5 2" xfId="32762"/>
    <cellStyle name="Output 2 7 2 3 6 5 3" xfId="32763"/>
    <cellStyle name="Output 2 7 2 3 6 6" xfId="32764"/>
    <cellStyle name="Output 2 7 2 3 6 6 2" xfId="32765"/>
    <cellStyle name="Output 2 7 2 3 6 6 3" xfId="32766"/>
    <cellStyle name="Output 2 7 2 3 6 7" xfId="32767"/>
    <cellStyle name="Output 2 7 2 3 6 8" xfId="32768"/>
    <cellStyle name="Output 2 7 2 3 6 9" xfId="32769"/>
    <cellStyle name="Output 2 7 2 3 7" xfId="32770"/>
    <cellStyle name="Output 2 7 2 3 7 2" xfId="32771"/>
    <cellStyle name="Output 2 7 2 3 7 2 2" xfId="32772"/>
    <cellStyle name="Output 2 7 2 3 7 2 3" xfId="32773"/>
    <cellStyle name="Output 2 7 2 3 7 3" xfId="32774"/>
    <cellStyle name="Output 2 7 2 3 7 3 2" xfId="32775"/>
    <cellStyle name="Output 2 7 2 3 7 3 3" xfId="32776"/>
    <cellStyle name="Output 2 7 2 3 7 4" xfId="32777"/>
    <cellStyle name="Output 2 7 2 3 7 4 2" xfId="32778"/>
    <cellStyle name="Output 2 7 2 3 7 4 3" xfId="32779"/>
    <cellStyle name="Output 2 7 2 3 7 5" xfId="32780"/>
    <cellStyle name="Output 2 7 2 3 7 5 2" xfId="32781"/>
    <cellStyle name="Output 2 7 2 3 7 5 3" xfId="32782"/>
    <cellStyle name="Output 2 7 2 3 7 6" xfId="32783"/>
    <cellStyle name="Output 2 7 2 3 7 6 2" xfId="32784"/>
    <cellStyle name="Output 2 7 2 3 7 6 3" xfId="32785"/>
    <cellStyle name="Output 2 7 2 3 7 7" xfId="32786"/>
    <cellStyle name="Output 2 7 2 3 7 8" xfId="32787"/>
    <cellStyle name="Output 2 7 2 3 7 9" xfId="32788"/>
    <cellStyle name="Output 2 7 2 3 8" xfId="32789"/>
    <cellStyle name="Output 2 7 2 3 8 2" xfId="32790"/>
    <cellStyle name="Output 2 7 2 3 8 2 2" xfId="32791"/>
    <cellStyle name="Output 2 7 2 3 8 2 3" xfId="32792"/>
    <cellStyle name="Output 2 7 2 3 8 3" xfId="32793"/>
    <cellStyle name="Output 2 7 2 3 8 3 2" xfId="32794"/>
    <cellStyle name="Output 2 7 2 3 8 3 3" xfId="32795"/>
    <cellStyle name="Output 2 7 2 3 8 4" xfId="32796"/>
    <cellStyle name="Output 2 7 2 3 8 4 2" xfId="32797"/>
    <cellStyle name="Output 2 7 2 3 8 4 3" xfId="32798"/>
    <cellStyle name="Output 2 7 2 3 8 5" xfId="32799"/>
    <cellStyle name="Output 2 7 2 3 8 5 2" xfId="32800"/>
    <cellStyle name="Output 2 7 2 3 8 5 3" xfId="32801"/>
    <cellStyle name="Output 2 7 2 3 8 6" xfId="32802"/>
    <cellStyle name="Output 2 7 2 3 8 6 2" xfId="32803"/>
    <cellStyle name="Output 2 7 2 3 8 6 3" xfId="32804"/>
    <cellStyle name="Output 2 7 2 3 8 7" xfId="32805"/>
    <cellStyle name="Output 2 7 2 3 8 8" xfId="32806"/>
    <cellStyle name="Output 2 7 2 3 8 9" xfId="32807"/>
    <cellStyle name="Output 2 7 2 3 9" xfId="32808"/>
    <cellStyle name="Output 2 7 2 3 9 2" xfId="32809"/>
    <cellStyle name="Output 2 7 2 3 9 2 2" xfId="32810"/>
    <cellStyle name="Output 2 7 2 3 9 2 3" xfId="32811"/>
    <cellStyle name="Output 2 7 2 3 9 3" xfId="32812"/>
    <cellStyle name="Output 2 7 2 3 9 3 2" xfId="32813"/>
    <cellStyle name="Output 2 7 2 3 9 3 3" xfId="32814"/>
    <cellStyle name="Output 2 7 2 3 9 4" xfId="32815"/>
    <cellStyle name="Output 2 7 2 3 9 4 2" xfId="32816"/>
    <cellStyle name="Output 2 7 2 3 9 4 3" xfId="32817"/>
    <cellStyle name="Output 2 7 2 3 9 5" xfId="32818"/>
    <cellStyle name="Output 2 7 2 3 9 5 2" xfId="32819"/>
    <cellStyle name="Output 2 7 2 3 9 5 3" xfId="32820"/>
    <cellStyle name="Output 2 7 2 3 9 6" xfId="32821"/>
    <cellStyle name="Output 2 7 2 3 9 6 2" xfId="32822"/>
    <cellStyle name="Output 2 7 2 3 9 6 3" xfId="32823"/>
    <cellStyle name="Output 2 7 2 3 9 7" xfId="32824"/>
    <cellStyle name="Output 2 7 2 3 9 8" xfId="32825"/>
    <cellStyle name="Output 2 7 2 4" xfId="32826"/>
    <cellStyle name="Output 2 7 2 4 10" xfId="32827"/>
    <cellStyle name="Output 2 7 2 4 11" xfId="32828"/>
    <cellStyle name="Output 2 7 2 4 2" xfId="32829"/>
    <cellStyle name="Output 2 7 2 4 2 2" xfId="32830"/>
    <cellStyle name="Output 2 7 2 4 2 3" xfId="32831"/>
    <cellStyle name="Output 2 7 2 4 2 4" xfId="32832"/>
    <cellStyle name="Output 2 7 2 4 3" xfId="32833"/>
    <cellStyle name="Output 2 7 2 4 3 2" xfId="32834"/>
    <cellStyle name="Output 2 7 2 4 3 3" xfId="32835"/>
    <cellStyle name="Output 2 7 2 4 3 4" xfId="32836"/>
    <cellStyle name="Output 2 7 2 4 4" xfId="32837"/>
    <cellStyle name="Output 2 7 2 4 4 2" xfId="32838"/>
    <cellStyle name="Output 2 7 2 4 4 3" xfId="32839"/>
    <cellStyle name="Output 2 7 2 4 4 4" xfId="32840"/>
    <cellStyle name="Output 2 7 2 4 5" xfId="32841"/>
    <cellStyle name="Output 2 7 2 4 5 2" xfId="32842"/>
    <cellStyle name="Output 2 7 2 4 5 3" xfId="32843"/>
    <cellStyle name="Output 2 7 2 4 5 4" xfId="32844"/>
    <cellStyle name="Output 2 7 2 4 6" xfId="32845"/>
    <cellStyle name="Output 2 7 2 4 6 2" xfId="32846"/>
    <cellStyle name="Output 2 7 2 4 6 3" xfId="32847"/>
    <cellStyle name="Output 2 7 2 4 6 4" xfId="32848"/>
    <cellStyle name="Output 2 7 2 4 7" xfId="32849"/>
    <cellStyle name="Output 2 7 2 4 8" xfId="32850"/>
    <cellStyle name="Output 2 7 2 4 9" xfId="32851"/>
    <cellStyle name="Output 2 7 2 5" xfId="32852"/>
    <cellStyle name="Output 2 7 2 5 10" xfId="32853"/>
    <cellStyle name="Output 2 7 2 5 11" xfId="32854"/>
    <cellStyle name="Output 2 7 2 5 2" xfId="32855"/>
    <cellStyle name="Output 2 7 2 5 2 2" xfId="32856"/>
    <cellStyle name="Output 2 7 2 5 2 3" xfId="32857"/>
    <cellStyle name="Output 2 7 2 5 2 4" xfId="32858"/>
    <cellStyle name="Output 2 7 2 5 3" xfId="32859"/>
    <cellStyle name="Output 2 7 2 5 3 2" xfId="32860"/>
    <cellStyle name="Output 2 7 2 5 3 3" xfId="32861"/>
    <cellStyle name="Output 2 7 2 5 3 4" xfId="32862"/>
    <cellStyle name="Output 2 7 2 5 4" xfId="32863"/>
    <cellStyle name="Output 2 7 2 5 4 2" xfId="32864"/>
    <cellStyle name="Output 2 7 2 5 4 3" xfId="32865"/>
    <cellStyle name="Output 2 7 2 5 4 4" xfId="32866"/>
    <cellStyle name="Output 2 7 2 5 5" xfId="32867"/>
    <cellStyle name="Output 2 7 2 5 5 2" xfId="32868"/>
    <cellStyle name="Output 2 7 2 5 5 3" xfId="32869"/>
    <cellStyle name="Output 2 7 2 5 5 4" xfId="32870"/>
    <cellStyle name="Output 2 7 2 5 6" xfId="32871"/>
    <cellStyle name="Output 2 7 2 5 6 2" xfId="32872"/>
    <cellStyle name="Output 2 7 2 5 6 3" xfId="32873"/>
    <cellStyle name="Output 2 7 2 5 6 4" xfId="32874"/>
    <cellStyle name="Output 2 7 2 5 7" xfId="32875"/>
    <cellStyle name="Output 2 7 2 5 8" xfId="32876"/>
    <cellStyle name="Output 2 7 2 5 9" xfId="32877"/>
    <cellStyle name="Output 2 7 2 6" xfId="32878"/>
    <cellStyle name="Output 2 7 2 6 2" xfId="32879"/>
    <cellStyle name="Output 2 7 2 6 2 2" xfId="32880"/>
    <cellStyle name="Output 2 7 2 6 2 3" xfId="32881"/>
    <cellStyle name="Output 2 7 2 6 3" xfId="32882"/>
    <cellStyle name="Output 2 7 2 6 3 2" xfId="32883"/>
    <cellStyle name="Output 2 7 2 6 3 3" xfId="32884"/>
    <cellStyle name="Output 2 7 2 6 4" xfId="32885"/>
    <cellStyle name="Output 2 7 2 6 4 2" xfId="32886"/>
    <cellStyle name="Output 2 7 2 6 4 3" xfId="32887"/>
    <cellStyle name="Output 2 7 2 6 5" xfId="32888"/>
    <cellStyle name="Output 2 7 2 6 5 2" xfId="32889"/>
    <cellStyle name="Output 2 7 2 6 5 3" xfId="32890"/>
    <cellStyle name="Output 2 7 2 6 6" xfId="32891"/>
    <cellStyle name="Output 2 7 2 6 6 2" xfId="32892"/>
    <cellStyle name="Output 2 7 2 6 6 3" xfId="32893"/>
    <cellStyle name="Output 2 7 2 6 7" xfId="32894"/>
    <cellStyle name="Output 2 7 2 6 8" xfId="32895"/>
    <cellStyle name="Output 2 7 2 6 9" xfId="32896"/>
    <cellStyle name="Output 2 7 2 7" xfId="32897"/>
    <cellStyle name="Output 2 7 2 7 2" xfId="32898"/>
    <cellStyle name="Output 2 7 2 7 2 2" xfId="32899"/>
    <cellStyle name="Output 2 7 2 7 2 3" xfId="32900"/>
    <cellStyle name="Output 2 7 2 7 3" xfId="32901"/>
    <cellStyle name="Output 2 7 2 7 3 2" xfId="32902"/>
    <cellStyle name="Output 2 7 2 7 3 3" xfId="32903"/>
    <cellStyle name="Output 2 7 2 7 4" xfId="32904"/>
    <cellStyle name="Output 2 7 2 7 4 2" xfId="32905"/>
    <cellStyle name="Output 2 7 2 7 4 3" xfId="32906"/>
    <cellStyle name="Output 2 7 2 7 5" xfId="32907"/>
    <cellStyle name="Output 2 7 2 7 5 2" xfId="32908"/>
    <cellStyle name="Output 2 7 2 7 5 3" xfId="32909"/>
    <cellStyle name="Output 2 7 2 7 6" xfId="32910"/>
    <cellStyle name="Output 2 7 2 7 6 2" xfId="32911"/>
    <cellStyle name="Output 2 7 2 7 6 3" xfId="32912"/>
    <cellStyle name="Output 2 7 2 7 7" xfId="32913"/>
    <cellStyle name="Output 2 7 2 7 8" xfId="32914"/>
    <cellStyle name="Output 2 7 2 7 9" xfId="32915"/>
    <cellStyle name="Output 2 7 2 8" xfId="32916"/>
    <cellStyle name="Output 2 7 2 8 2" xfId="32917"/>
    <cellStyle name="Output 2 7 2 8 2 2" xfId="32918"/>
    <cellStyle name="Output 2 7 2 8 2 3" xfId="32919"/>
    <cellStyle name="Output 2 7 2 8 3" xfId="32920"/>
    <cellStyle name="Output 2 7 2 8 3 2" xfId="32921"/>
    <cellStyle name="Output 2 7 2 8 3 3" xfId="32922"/>
    <cellStyle name="Output 2 7 2 8 4" xfId="32923"/>
    <cellStyle name="Output 2 7 2 8 4 2" xfId="32924"/>
    <cellStyle name="Output 2 7 2 8 4 3" xfId="32925"/>
    <cellStyle name="Output 2 7 2 8 5" xfId="32926"/>
    <cellStyle name="Output 2 7 2 8 5 2" xfId="32927"/>
    <cellStyle name="Output 2 7 2 8 5 3" xfId="32928"/>
    <cellStyle name="Output 2 7 2 8 6" xfId="32929"/>
    <cellStyle name="Output 2 7 2 8 6 2" xfId="32930"/>
    <cellStyle name="Output 2 7 2 8 6 3" xfId="32931"/>
    <cellStyle name="Output 2 7 2 8 7" xfId="32932"/>
    <cellStyle name="Output 2 7 2 8 8" xfId="32933"/>
    <cellStyle name="Output 2 7 2 8 9" xfId="32934"/>
    <cellStyle name="Output 2 7 2 9" xfId="32935"/>
    <cellStyle name="Output 2 7 2 9 2" xfId="32936"/>
    <cellStyle name="Output 2 7 2 9 2 2" xfId="32937"/>
    <cellStyle name="Output 2 7 2 9 2 3" xfId="32938"/>
    <cellStyle name="Output 2 7 2 9 3" xfId="32939"/>
    <cellStyle name="Output 2 7 2 9 3 2" xfId="32940"/>
    <cellStyle name="Output 2 7 2 9 3 3" xfId="32941"/>
    <cellStyle name="Output 2 7 2 9 4" xfId="32942"/>
    <cellStyle name="Output 2 7 2 9 4 2" xfId="32943"/>
    <cellStyle name="Output 2 7 2 9 4 3" xfId="32944"/>
    <cellStyle name="Output 2 7 2 9 5" xfId="32945"/>
    <cellStyle name="Output 2 7 2 9 5 2" xfId="32946"/>
    <cellStyle name="Output 2 7 2 9 5 3" xfId="32947"/>
    <cellStyle name="Output 2 7 2 9 6" xfId="32948"/>
    <cellStyle name="Output 2 7 2 9 6 2" xfId="32949"/>
    <cellStyle name="Output 2 7 2 9 6 3" xfId="32950"/>
    <cellStyle name="Output 2 7 2 9 7" xfId="32951"/>
    <cellStyle name="Output 2 7 2 9 8" xfId="32952"/>
    <cellStyle name="Output 2 7 2 9 9" xfId="32953"/>
    <cellStyle name="Output 2 7 20" xfId="32954"/>
    <cellStyle name="Output 2 7 21" xfId="32955"/>
    <cellStyle name="Output 2 7 22" xfId="32956"/>
    <cellStyle name="Output 2 7 3" xfId="32957"/>
    <cellStyle name="Output 2 7 3 10" xfId="32958"/>
    <cellStyle name="Output 2 7 3 10 2" xfId="32959"/>
    <cellStyle name="Output 2 7 3 10 2 2" xfId="32960"/>
    <cellStyle name="Output 2 7 3 10 2 3" xfId="32961"/>
    <cellStyle name="Output 2 7 3 10 3" xfId="32962"/>
    <cellStyle name="Output 2 7 3 10 3 2" xfId="32963"/>
    <cellStyle name="Output 2 7 3 10 3 3" xfId="32964"/>
    <cellStyle name="Output 2 7 3 10 4" xfId="32965"/>
    <cellStyle name="Output 2 7 3 10 4 2" xfId="32966"/>
    <cellStyle name="Output 2 7 3 10 4 3" xfId="32967"/>
    <cellStyle name="Output 2 7 3 10 5" xfId="32968"/>
    <cellStyle name="Output 2 7 3 10 5 2" xfId="32969"/>
    <cellStyle name="Output 2 7 3 10 5 3" xfId="32970"/>
    <cellStyle name="Output 2 7 3 10 6" xfId="32971"/>
    <cellStyle name="Output 2 7 3 10 6 2" xfId="32972"/>
    <cellStyle name="Output 2 7 3 10 6 3" xfId="32973"/>
    <cellStyle name="Output 2 7 3 10 7" xfId="32974"/>
    <cellStyle name="Output 2 7 3 10 8" xfId="32975"/>
    <cellStyle name="Output 2 7 3 10 9" xfId="32976"/>
    <cellStyle name="Output 2 7 3 11" xfId="32977"/>
    <cellStyle name="Output 2 7 3 11 2" xfId="32978"/>
    <cellStyle name="Output 2 7 3 11 2 2" xfId="32979"/>
    <cellStyle name="Output 2 7 3 11 2 3" xfId="32980"/>
    <cellStyle name="Output 2 7 3 11 3" xfId="32981"/>
    <cellStyle name="Output 2 7 3 11 3 2" xfId="32982"/>
    <cellStyle name="Output 2 7 3 11 3 3" xfId="32983"/>
    <cellStyle name="Output 2 7 3 11 4" xfId="32984"/>
    <cellStyle name="Output 2 7 3 11 4 2" xfId="32985"/>
    <cellStyle name="Output 2 7 3 11 4 3" xfId="32986"/>
    <cellStyle name="Output 2 7 3 11 5" xfId="32987"/>
    <cellStyle name="Output 2 7 3 11 5 2" xfId="32988"/>
    <cellStyle name="Output 2 7 3 11 5 3" xfId="32989"/>
    <cellStyle name="Output 2 7 3 11 6" xfId="32990"/>
    <cellStyle name="Output 2 7 3 11 6 2" xfId="32991"/>
    <cellStyle name="Output 2 7 3 11 6 3" xfId="32992"/>
    <cellStyle name="Output 2 7 3 11 7" xfId="32993"/>
    <cellStyle name="Output 2 7 3 11 8" xfId="32994"/>
    <cellStyle name="Output 2 7 3 11 9" xfId="32995"/>
    <cellStyle name="Output 2 7 3 12" xfId="32996"/>
    <cellStyle name="Output 2 7 3 12 2" xfId="32997"/>
    <cellStyle name="Output 2 7 3 12 2 2" xfId="32998"/>
    <cellStyle name="Output 2 7 3 12 2 3" xfId="32999"/>
    <cellStyle name="Output 2 7 3 12 3" xfId="33000"/>
    <cellStyle name="Output 2 7 3 12 3 2" xfId="33001"/>
    <cellStyle name="Output 2 7 3 12 3 3" xfId="33002"/>
    <cellStyle name="Output 2 7 3 12 4" xfId="33003"/>
    <cellStyle name="Output 2 7 3 12 4 2" xfId="33004"/>
    <cellStyle name="Output 2 7 3 12 4 3" xfId="33005"/>
    <cellStyle name="Output 2 7 3 12 5" xfId="33006"/>
    <cellStyle name="Output 2 7 3 12 5 2" xfId="33007"/>
    <cellStyle name="Output 2 7 3 12 5 3" xfId="33008"/>
    <cellStyle name="Output 2 7 3 12 6" xfId="33009"/>
    <cellStyle name="Output 2 7 3 12 6 2" xfId="33010"/>
    <cellStyle name="Output 2 7 3 12 6 3" xfId="33011"/>
    <cellStyle name="Output 2 7 3 12 7" xfId="33012"/>
    <cellStyle name="Output 2 7 3 12 8" xfId="33013"/>
    <cellStyle name="Output 2 7 3 12 9" xfId="33014"/>
    <cellStyle name="Output 2 7 3 13" xfId="33015"/>
    <cellStyle name="Output 2 7 3 13 2" xfId="33016"/>
    <cellStyle name="Output 2 7 3 13 2 2" xfId="33017"/>
    <cellStyle name="Output 2 7 3 13 2 3" xfId="33018"/>
    <cellStyle name="Output 2 7 3 13 3" xfId="33019"/>
    <cellStyle name="Output 2 7 3 13 3 2" xfId="33020"/>
    <cellStyle name="Output 2 7 3 13 3 3" xfId="33021"/>
    <cellStyle name="Output 2 7 3 13 4" xfId="33022"/>
    <cellStyle name="Output 2 7 3 13 4 2" xfId="33023"/>
    <cellStyle name="Output 2 7 3 13 4 3" xfId="33024"/>
    <cellStyle name="Output 2 7 3 13 5" xfId="33025"/>
    <cellStyle name="Output 2 7 3 13 5 2" xfId="33026"/>
    <cellStyle name="Output 2 7 3 13 5 3" xfId="33027"/>
    <cellStyle name="Output 2 7 3 13 6" xfId="33028"/>
    <cellStyle name="Output 2 7 3 13 6 2" xfId="33029"/>
    <cellStyle name="Output 2 7 3 13 6 3" xfId="33030"/>
    <cellStyle name="Output 2 7 3 13 7" xfId="33031"/>
    <cellStyle name="Output 2 7 3 13 8" xfId="33032"/>
    <cellStyle name="Output 2 7 3 13 9" xfId="33033"/>
    <cellStyle name="Output 2 7 3 14" xfId="33034"/>
    <cellStyle name="Output 2 7 3 14 2" xfId="33035"/>
    <cellStyle name="Output 2 7 3 14 3" xfId="33036"/>
    <cellStyle name="Output 2 7 3 14 4" xfId="33037"/>
    <cellStyle name="Output 2 7 3 15" xfId="33038"/>
    <cellStyle name="Output 2 7 3 16" xfId="33039"/>
    <cellStyle name="Output 2 7 3 17" xfId="33040"/>
    <cellStyle name="Output 2 7 3 18" xfId="33041"/>
    <cellStyle name="Output 2 7 3 19" xfId="33042"/>
    <cellStyle name="Output 2 7 3 2" xfId="33043"/>
    <cellStyle name="Output 2 7 3 2 10" xfId="33044"/>
    <cellStyle name="Output 2 7 3 2 10 2" xfId="33045"/>
    <cellStyle name="Output 2 7 3 2 10 2 2" xfId="33046"/>
    <cellStyle name="Output 2 7 3 2 10 2 3" xfId="33047"/>
    <cellStyle name="Output 2 7 3 2 10 3" xfId="33048"/>
    <cellStyle name="Output 2 7 3 2 10 3 2" xfId="33049"/>
    <cellStyle name="Output 2 7 3 2 10 3 3" xfId="33050"/>
    <cellStyle name="Output 2 7 3 2 10 4" xfId="33051"/>
    <cellStyle name="Output 2 7 3 2 10 4 2" xfId="33052"/>
    <cellStyle name="Output 2 7 3 2 10 4 3" xfId="33053"/>
    <cellStyle name="Output 2 7 3 2 10 5" xfId="33054"/>
    <cellStyle name="Output 2 7 3 2 10 5 2" xfId="33055"/>
    <cellStyle name="Output 2 7 3 2 10 5 3" xfId="33056"/>
    <cellStyle name="Output 2 7 3 2 10 6" xfId="33057"/>
    <cellStyle name="Output 2 7 3 2 10 6 2" xfId="33058"/>
    <cellStyle name="Output 2 7 3 2 10 6 3" xfId="33059"/>
    <cellStyle name="Output 2 7 3 2 10 7" xfId="33060"/>
    <cellStyle name="Output 2 7 3 2 10 8" xfId="33061"/>
    <cellStyle name="Output 2 7 3 2 11" xfId="33062"/>
    <cellStyle name="Output 2 7 3 2 11 2" xfId="33063"/>
    <cellStyle name="Output 2 7 3 2 11 2 2" xfId="33064"/>
    <cellStyle name="Output 2 7 3 2 11 2 3" xfId="33065"/>
    <cellStyle name="Output 2 7 3 2 11 3" xfId="33066"/>
    <cellStyle name="Output 2 7 3 2 11 3 2" xfId="33067"/>
    <cellStyle name="Output 2 7 3 2 11 3 3" xfId="33068"/>
    <cellStyle name="Output 2 7 3 2 11 4" xfId="33069"/>
    <cellStyle name="Output 2 7 3 2 11 4 2" xfId="33070"/>
    <cellStyle name="Output 2 7 3 2 11 4 3" xfId="33071"/>
    <cellStyle name="Output 2 7 3 2 11 5" xfId="33072"/>
    <cellStyle name="Output 2 7 3 2 11 5 2" xfId="33073"/>
    <cellStyle name="Output 2 7 3 2 11 5 3" xfId="33074"/>
    <cellStyle name="Output 2 7 3 2 11 6" xfId="33075"/>
    <cellStyle name="Output 2 7 3 2 11 6 2" xfId="33076"/>
    <cellStyle name="Output 2 7 3 2 11 6 3" xfId="33077"/>
    <cellStyle name="Output 2 7 3 2 11 7" xfId="33078"/>
    <cellStyle name="Output 2 7 3 2 11 8" xfId="33079"/>
    <cellStyle name="Output 2 7 3 2 12" xfId="33080"/>
    <cellStyle name="Output 2 7 3 2 12 2" xfId="33081"/>
    <cellStyle name="Output 2 7 3 2 12 2 2" xfId="33082"/>
    <cellStyle name="Output 2 7 3 2 12 2 3" xfId="33083"/>
    <cellStyle name="Output 2 7 3 2 12 3" xfId="33084"/>
    <cellStyle name="Output 2 7 3 2 12 3 2" xfId="33085"/>
    <cellStyle name="Output 2 7 3 2 12 3 3" xfId="33086"/>
    <cellStyle name="Output 2 7 3 2 12 4" xfId="33087"/>
    <cellStyle name="Output 2 7 3 2 12 4 2" xfId="33088"/>
    <cellStyle name="Output 2 7 3 2 12 4 3" xfId="33089"/>
    <cellStyle name="Output 2 7 3 2 12 5" xfId="33090"/>
    <cellStyle name="Output 2 7 3 2 12 5 2" xfId="33091"/>
    <cellStyle name="Output 2 7 3 2 12 5 3" xfId="33092"/>
    <cellStyle name="Output 2 7 3 2 12 6" xfId="33093"/>
    <cellStyle name="Output 2 7 3 2 12 6 2" xfId="33094"/>
    <cellStyle name="Output 2 7 3 2 12 6 3" xfId="33095"/>
    <cellStyle name="Output 2 7 3 2 12 7" xfId="33096"/>
    <cellStyle name="Output 2 7 3 2 12 8" xfId="33097"/>
    <cellStyle name="Output 2 7 3 2 13" xfId="33098"/>
    <cellStyle name="Output 2 7 3 2 13 2" xfId="33099"/>
    <cellStyle name="Output 2 7 3 2 13 2 2" xfId="33100"/>
    <cellStyle name="Output 2 7 3 2 13 2 3" xfId="33101"/>
    <cellStyle name="Output 2 7 3 2 13 3" xfId="33102"/>
    <cellStyle name="Output 2 7 3 2 13 3 2" xfId="33103"/>
    <cellStyle name="Output 2 7 3 2 13 3 3" xfId="33104"/>
    <cellStyle name="Output 2 7 3 2 13 4" xfId="33105"/>
    <cellStyle name="Output 2 7 3 2 13 4 2" xfId="33106"/>
    <cellStyle name="Output 2 7 3 2 13 4 3" xfId="33107"/>
    <cellStyle name="Output 2 7 3 2 13 5" xfId="33108"/>
    <cellStyle name="Output 2 7 3 2 13 5 2" xfId="33109"/>
    <cellStyle name="Output 2 7 3 2 13 5 3" xfId="33110"/>
    <cellStyle name="Output 2 7 3 2 13 6" xfId="33111"/>
    <cellStyle name="Output 2 7 3 2 13 6 2" xfId="33112"/>
    <cellStyle name="Output 2 7 3 2 13 6 3" xfId="33113"/>
    <cellStyle name="Output 2 7 3 2 13 7" xfId="33114"/>
    <cellStyle name="Output 2 7 3 2 13 8" xfId="33115"/>
    <cellStyle name="Output 2 7 3 2 14" xfId="33116"/>
    <cellStyle name="Output 2 7 3 2 14 2" xfId="33117"/>
    <cellStyle name="Output 2 7 3 2 14 2 2" xfId="33118"/>
    <cellStyle name="Output 2 7 3 2 14 2 3" xfId="33119"/>
    <cellStyle name="Output 2 7 3 2 14 3" xfId="33120"/>
    <cellStyle name="Output 2 7 3 2 14 3 2" xfId="33121"/>
    <cellStyle name="Output 2 7 3 2 14 3 3" xfId="33122"/>
    <cellStyle name="Output 2 7 3 2 14 4" xfId="33123"/>
    <cellStyle name="Output 2 7 3 2 14 4 2" xfId="33124"/>
    <cellStyle name="Output 2 7 3 2 14 4 3" xfId="33125"/>
    <cellStyle name="Output 2 7 3 2 14 5" xfId="33126"/>
    <cellStyle name="Output 2 7 3 2 14 5 2" xfId="33127"/>
    <cellStyle name="Output 2 7 3 2 14 5 3" xfId="33128"/>
    <cellStyle name="Output 2 7 3 2 14 6" xfId="33129"/>
    <cellStyle name="Output 2 7 3 2 14 6 2" xfId="33130"/>
    <cellStyle name="Output 2 7 3 2 14 6 3" xfId="33131"/>
    <cellStyle name="Output 2 7 3 2 14 7" xfId="33132"/>
    <cellStyle name="Output 2 7 3 2 14 8" xfId="33133"/>
    <cellStyle name="Output 2 7 3 2 15" xfId="33134"/>
    <cellStyle name="Output 2 7 3 2 15 2" xfId="33135"/>
    <cellStyle name="Output 2 7 3 2 15 3" xfId="33136"/>
    <cellStyle name="Output 2 7 3 2 16" xfId="33137"/>
    <cellStyle name="Output 2 7 3 2 16 2" xfId="33138"/>
    <cellStyle name="Output 2 7 3 2 16 3" xfId="33139"/>
    <cellStyle name="Output 2 7 3 2 17" xfId="33140"/>
    <cellStyle name="Output 2 7 3 2 18" xfId="33141"/>
    <cellStyle name="Output 2 7 3 2 2" xfId="33142"/>
    <cellStyle name="Output 2 7 3 2 2 2" xfId="33143"/>
    <cellStyle name="Output 2 7 3 2 2 2 2" xfId="33144"/>
    <cellStyle name="Output 2 7 3 2 2 2 3" xfId="33145"/>
    <cellStyle name="Output 2 7 3 2 2 3" xfId="33146"/>
    <cellStyle name="Output 2 7 3 2 2 3 2" xfId="33147"/>
    <cellStyle name="Output 2 7 3 2 2 3 3" xfId="33148"/>
    <cellStyle name="Output 2 7 3 2 2 4" xfId="33149"/>
    <cellStyle name="Output 2 7 3 2 2 4 2" xfId="33150"/>
    <cellStyle name="Output 2 7 3 2 2 4 3" xfId="33151"/>
    <cellStyle name="Output 2 7 3 2 2 5" xfId="33152"/>
    <cellStyle name="Output 2 7 3 2 2 5 2" xfId="33153"/>
    <cellStyle name="Output 2 7 3 2 2 5 3" xfId="33154"/>
    <cellStyle name="Output 2 7 3 2 2 6" xfId="33155"/>
    <cellStyle name="Output 2 7 3 2 2 6 2" xfId="33156"/>
    <cellStyle name="Output 2 7 3 2 2 6 3" xfId="33157"/>
    <cellStyle name="Output 2 7 3 2 2 7" xfId="33158"/>
    <cellStyle name="Output 2 7 3 2 2 8" xfId="33159"/>
    <cellStyle name="Output 2 7 3 2 2 9" xfId="33160"/>
    <cellStyle name="Output 2 7 3 2 3" xfId="33161"/>
    <cellStyle name="Output 2 7 3 2 3 2" xfId="33162"/>
    <cellStyle name="Output 2 7 3 2 3 2 2" xfId="33163"/>
    <cellStyle name="Output 2 7 3 2 3 2 3" xfId="33164"/>
    <cellStyle name="Output 2 7 3 2 3 3" xfId="33165"/>
    <cellStyle name="Output 2 7 3 2 3 3 2" xfId="33166"/>
    <cellStyle name="Output 2 7 3 2 3 3 3" xfId="33167"/>
    <cellStyle name="Output 2 7 3 2 3 4" xfId="33168"/>
    <cellStyle name="Output 2 7 3 2 3 4 2" xfId="33169"/>
    <cellStyle name="Output 2 7 3 2 3 4 3" xfId="33170"/>
    <cellStyle name="Output 2 7 3 2 3 5" xfId="33171"/>
    <cellStyle name="Output 2 7 3 2 3 5 2" xfId="33172"/>
    <cellStyle name="Output 2 7 3 2 3 5 3" xfId="33173"/>
    <cellStyle name="Output 2 7 3 2 3 6" xfId="33174"/>
    <cellStyle name="Output 2 7 3 2 3 6 2" xfId="33175"/>
    <cellStyle name="Output 2 7 3 2 3 6 3" xfId="33176"/>
    <cellStyle name="Output 2 7 3 2 3 7" xfId="33177"/>
    <cellStyle name="Output 2 7 3 2 3 8" xfId="33178"/>
    <cellStyle name="Output 2 7 3 2 3 9" xfId="33179"/>
    <cellStyle name="Output 2 7 3 2 4" xfId="33180"/>
    <cellStyle name="Output 2 7 3 2 4 2" xfId="33181"/>
    <cellStyle name="Output 2 7 3 2 4 2 2" xfId="33182"/>
    <cellStyle name="Output 2 7 3 2 4 2 3" xfId="33183"/>
    <cellStyle name="Output 2 7 3 2 4 3" xfId="33184"/>
    <cellStyle name="Output 2 7 3 2 4 3 2" xfId="33185"/>
    <cellStyle name="Output 2 7 3 2 4 3 3" xfId="33186"/>
    <cellStyle name="Output 2 7 3 2 4 4" xfId="33187"/>
    <cellStyle name="Output 2 7 3 2 4 4 2" xfId="33188"/>
    <cellStyle name="Output 2 7 3 2 4 4 3" xfId="33189"/>
    <cellStyle name="Output 2 7 3 2 4 5" xfId="33190"/>
    <cellStyle name="Output 2 7 3 2 4 5 2" xfId="33191"/>
    <cellStyle name="Output 2 7 3 2 4 5 3" xfId="33192"/>
    <cellStyle name="Output 2 7 3 2 4 6" xfId="33193"/>
    <cellStyle name="Output 2 7 3 2 4 6 2" xfId="33194"/>
    <cellStyle name="Output 2 7 3 2 4 6 3" xfId="33195"/>
    <cellStyle name="Output 2 7 3 2 4 7" xfId="33196"/>
    <cellStyle name="Output 2 7 3 2 4 8" xfId="33197"/>
    <cellStyle name="Output 2 7 3 2 4 9" xfId="33198"/>
    <cellStyle name="Output 2 7 3 2 5" xfId="33199"/>
    <cellStyle name="Output 2 7 3 2 5 2" xfId="33200"/>
    <cellStyle name="Output 2 7 3 2 5 2 2" xfId="33201"/>
    <cellStyle name="Output 2 7 3 2 5 2 3" xfId="33202"/>
    <cellStyle name="Output 2 7 3 2 5 3" xfId="33203"/>
    <cellStyle name="Output 2 7 3 2 5 3 2" xfId="33204"/>
    <cellStyle name="Output 2 7 3 2 5 3 3" xfId="33205"/>
    <cellStyle name="Output 2 7 3 2 5 4" xfId="33206"/>
    <cellStyle name="Output 2 7 3 2 5 4 2" xfId="33207"/>
    <cellStyle name="Output 2 7 3 2 5 4 3" xfId="33208"/>
    <cellStyle name="Output 2 7 3 2 5 5" xfId="33209"/>
    <cellStyle name="Output 2 7 3 2 5 5 2" xfId="33210"/>
    <cellStyle name="Output 2 7 3 2 5 5 3" xfId="33211"/>
    <cellStyle name="Output 2 7 3 2 5 6" xfId="33212"/>
    <cellStyle name="Output 2 7 3 2 5 6 2" xfId="33213"/>
    <cellStyle name="Output 2 7 3 2 5 6 3" xfId="33214"/>
    <cellStyle name="Output 2 7 3 2 5 7" xfId="33215"/>
    <cellStyle name="Output 2 7 3 2 5 8" xfId="33216"/>
    <cellStyle name="Output 2 7 3 2 5 9" xfId="33217"/>
    <cellStyle name="Output 2 7 3 2 6" xfId="33218"/>
    <cellStyle name="Output 2 7 3 2 6 2" xfId="33219"/>
    <cellStyle name="Output 2 7 3 2 6 2 2" xfId="33220"/>
    <cellStyle name="Output 2 7 3 2 6 2 3" xfId="33221"/>
    <cellStyle name="Output 2 7 3 2 6 3" xfId="33222"/>
    <cellStyle name="Output 2 7 3 2 6 3 2" xfId="33223"/>
    <cellStyle name="Output 2 7 3 2 6 3 3" xfId="33224"/>
    <cellStyle name="Output 2 7 3 2 6 4" xfId="33225"/>
    <cellStyle name="Output 2 7 3 2 6 4 2" xfId="33226"/>
    <cellStyle name="Output 2 7 3 2 6 4 3" xfId="33227"/>
    <cellStyle name="Output 2 7 3 2 6 5" xfId="33228"/>
    <cellStyle name="Output 2 7 3 2 6 5 2" xfId="33229"/>
    <cellStyle name="Output 2 7 3 2 6 5 3" xfId="33230"/>
    <cellStyle name="Output 2 7 3 2 6 6" xfId="33231"/>
    <cellStyle name="Output 2 7 3 2 6 6 2" xfId="33232"/>
    <cellStyle name="Output 2 7 3 2 6 6 3" xfId="33233"/>
    <cellStyle name="Output 2 7 3 2 6 7" xfId="33234"/>
    <cellStyle name="Output 2 7 3 2 6 8" xfId="33235"/>
    <cellStyle name="Output 2 7 3 2 6 9" xfId="33236"/>
    <cellStyle name="Output 2 7 3 2 7" xfId="33237"/>
    <cellStyle name="Output 2 7 3 2 7 2" xfId="33238"/>
    <cellStyle name="Output 2 7 3 2 7 2 2" xfId="33239"/>
    <cellStyle name="Output 2 7 3 2 7 2 3" xfId="33240"/>
    <cellStyle name="Output 2 7 3 2 7 3" xfId="33241"/>
    <cellStyle name="Output 2 7 3 2 7 3 2" xfId="33242"/>
    <cellStyle name="Output 2 7 3 2 7 3 3" xfId="33243"/>
    <cellStyle name="Output 2 7 3 2 7 4" xfId="33244"/>
    <cellStyle name="Output 2 7 3 2 7 4 2" xfId="33245"/>
    <cellStyle name="Output 2 7 3 2 7 4 3" xfId="33246"/>
    <cellStyle name="Output 2 7 3 2 7 5" xfId="33247"/>
    <cellStyle name="Output 2 7 3 2 7 5 2" xfId="33248"/>
    <cellStyle name="Output 2 7 3 2 7 5 3" xfId="33249"/>
    <cellStyle name="Output 2 7 3 2 7 6" xfId="33250"/>
    <cellStyle name="Output 2 7 3 2 7 6 2" xfId="33251"/>
    <cellStyle name="Output 2 7 3 2 7 6 3" xfId="33252"/>
    <cellStyle name="Output 2 7 3 2 7 7" xfId="33253"/>
    <cellStyle name="Output 2 7 3 2 7 8" xfId="33254"/>
    <cellStyle name="Output 2 7 3 2 7 9" xfId="33255"/>
    <cellStyle name="Output 2 7 3 2 8" xfId="33256"/>
    <cellStyle name="Output 2 7 3 2 8 2" xfId="33257"/>
    <cellStyle name="Output 2 7 3 2 8 2 2" xfId="33258"/>
    <cellStyle name="Output 2 7 3 2 8 2 3" xfId="33259"/>
    <cellStyle name="Output 2 7 3 2 8 3" xfId="33260"/>
    <cellStyle name="Output 2 7 3 2 8 3 2" xfId="33261"/>
    <cellStyle name="Output 2 7 3 2 8 3 3" xfId="33262"/>
    <cellStyle name="Output 2 7 3 2 8 4" xfId="33263"/>
    <cellStyle name="Output 2 7 3 2 8 4 2" xfId="33264"/>
    <cellStyle name="Output 2 7 3 2 8 4 3" xfId="33265"/>
    <cellStyle name="Output 2 7 3 2 8 5" xfId="33266"/>
    <cellStyle name="Output 2 7 3 2 8 5 2" xfId="33267"/>
    <cellStyle name="Output 2 7 3 2 8 5 3" xfId="33268"/>
    <cellStyle name="Output 2 7 3 2 8 6" xfId="33269"/>
    <cellStyle name="Output 2 7 3 2 8 6 2" xfId="33270"/>
    <cellStyle name="Output 2 7 3 2 8 6 3" xfId="33271"/>
    <cellStyle name="Output 2 7 3 2 8 7" xfId="33272"/>
    <cellStyle name="Output 2 7 3 2 8 8" xfId="33273"/>
    <cellStyle name="Output 2 7 3 2 8 9" xfId="33274"/>
    <cellStyle name="Output 2 7 3 2 9" xfId="33275"/>
    <cellStyle name="Output 2 7 3 2 9 2" xfId="33276"/>
    <cellStyle name="Output 2 7 3 2 9 2 2" xfId="33277"/>
    <cellStyle name="Output 2 7 3 2 9 2 3" xfId="33278"/>
    <cellStyle name="Output 2 7 3 2 9 3" xfId="33279"/>
    <cellStyle name="Output 2 7 3 2 9 3 2" xfId="33280"/>
    <cellStyle name="Output 2 7 3 2 9 3 3" xfId="33281"/>
    <cellStyle name="Output 2 7 3 2 9 4" xfId="33282"/>
    <cellStyle name="Output 2 7 3 2 9 4 2" xfId="33283"/>
    <cellStyle name="Output 2 7 3 2 9 4 3" xfId="33284"/>
    <cellStyle name="Output 2 7 3 2 9 5" xfId="33285"/>
    <cellStyle name="Output 2 7 3 2 9 5 2" xfId="33286"/>
    <cellStyle name="Output 2 7 3 2 9 5 3" xfId="33287"/>
    <cellStyle name="Output 2 7 3 2 9 6" xfId="33288"/>
    <cellStyle name="Output 2 7 3 2 9 6 2" xfId="33289"/>
    <cellStyle name="Output 2 7 3 2 9 6 3" xfId="33290"/>
    <cellStyle name="Output 2 7 3 2 9 7" xfId="33291"/>
    <cellStyle name="Output 2 7 3 2 9 8" xfId="33292"/>
    <cellStyle name="Output 2 7 3 20" xfId="33293"/>
    <cellStyle name="Output 2 7 3 21" xfId="33294"/>
    <cellStyle name="Output 2 7 3 3" xfId="33295"/>
    <cellStyle name="Output 2 7 3 3 10" xfId="33296"/>
    <cellStyle name="Output 2 7 3 3 10 2" xfId="33297"/>
    <cellStyle name="Output 2 7 3 3 10 2 2" xfId="33298"/>
    <cellStyle name="Output 2 7 3 3 10 2 3" xfId="33299"/>
    <cellStyle name="Output 2 7 3 3 10 3" xfId="33300"/>
    <cellStyle name="Output 2 7 3 3 10 3 2" xfId="33301"/>
    <cellStyle name="Output 2 7 3 3 10 3 3" xfId="33302"/>
    <cellStyle name="Output 2 7 3 3 10 4" xfId="33303"/>
    <cellStyle name="Output 2 7 3 3 10 4 2" xfId="33304"/>
    <cellStyle name="Output 2 7 3 3 10 4 3" xfId="33305"/>
    <cellStyle name="Output 2 7 3 3 10 5" xfId="33306"/>
    <cellStyle name="Output 2 7 3 3 10 5 2" xfId="33307"/>
    <cellStyle name="Output 2 7 3 3 10 5 3" xfId="33308"/>
    <cellStyle name="Output 2 7 3 3 10 6" xfId="33309"/>
    <cellStyle name="Output 2 7 3 3 10 6 2" xfId="33310"/>
    <cellStyle name="Output 2 7 3 3 10 6 3" xfId="33311"/>
    <cellStyle name="Output 2 7 3 3 10 7" xfId="33312"/>
    <cellStyle name="Output 2 7 3 3 10 8" xfId="33313"/>
    <cellStyle name="Output 2 7 3 3 11" xfId="33314"/>
    <cellStyle name="Output 2 7 3 3 11 2" xfId="33315"/>
    <cellStyle name="Output 2 7 3 3 11 2 2" xfId="33316"/>
    <cellStyle name="Output 2 7 3 3 11 2 3" xfId="33317"/>
    <cellStyle name="Output 2 7 3 3 11 3" xfId="33318"/>
    <cellStyle name="Output 2 7 3 3 11 3 2" xfId="33319"/>
    <cellStyle name="Output 2 7 3 3 11 3 3" xfId="33320"/>
    <cellStyle name="Output 2 7 3 3 11 4" xfId="33321"/>
    <cellStyle name="Output 2 7 3 3 11 4 2" xfId="33322"/>
    <cellStyle name="Output 2 7 3 3 11 4 3" xfId="33323"/>
    <cellStyle name="Output 2 7 3 3 11 5" xfId="33324"/>
    <cellStyle name="Output 2 7 3 3 11 5 2" xfId="33325"/>
    <cellStyle name="Output 2 7 3 3 11 5 3" xfId="33326"/>
    <cellStyle name="Output 2 7 3 3 11 6" xfId="33327"/>
    <cellStyle name="Output 2 7 3 3 11 6 2" xfId="33328"/>
    <cellStyle name="Output 2 7 3 3 11 6 3" xfId="33329"/>
    <cellStyle name="Output 2 7 3 3 11 7" xfId="33330"/>
    <cellStyle name="Output 2 7 3 3 11 8" xfId="33331"/>
    <cellStyle name="Output 2 7 3 3 12" xfId="33332"/>
    <cellStyle name="Output 2 7 3 3 12 2" xfId="33333"/>
    <cellStyle name="Output 2 7 3 3 12 2 2" xfId="33334"/>
    <cellStyle name="Output 2 7 3 3 12 2 3" xfId="33335"/>
    <cellStyle name="Output 2 7 3 3 12 3" xfId="33336"/>
    <cellStyle name="Output 2 7 3 3 12 3 2" xfId="33337"/>
    <cellStyle name="Output 2 7 3 3 12 3 3" xfId="33338"/>
    <cellStyle name="Output 2 7 3 3 12 4" xfId="33339"/>
    <cellStyle name="Output 2 7 3 3 12 4 2" xfId="33340"/>
    <cellStyle name="Output 2 7 3 3 12 4 3" xfId="33341"/>
    <cellStyle name="Output 2 7 3 3 12 5" xfId="33342"/>
    <cellStyle name="Output 2 7 3 3 12 5 2" xfId="33343"/>
    <cellStyle name="Output 2 7 3 3 12 5 3" xfId="33344"/>
    <cellStyle name="Output 2 7 3 3 12 6" xfId="33345"/>
    <cellStyle name="Output 2 7 3 3 12 6 2" xfId="33346"/>
    <cellStyle name="Output 2 7 3 3 12 6 3" xfId="33347"/>
    <cellStyle name="Output 2 7 3 3 12 7" xfId="33348"/>
    <cellStyle name="Output 2 7 3 3 12 8" xfId="33349"/>
    <cellStyle name="Output 2 7 3 3 13" xfId="33350"/>
    <cellStyle name="Output 2 7 3 3 13 2" xfId="33351"/>
    <cellStyle name="Output 2 7 3 3 13 2 2" xfId="33352"/>
    <cellStyle name="Output 2 7 3 3 13 2 3" xfId="33353"/>
    <cellStyle name="Output 2 7 3 3 13 3" xfId="33354"/>
    <cellStyle name="Output 2 7 3 3 13 3 2" xfId="33355"/>
    <cellStyle name="Output 2 7 3 3 13 3 3" xfId="33356"/>
    <cellStyle name="Output 2 7 3 3 13 4" xfId="33357"/>
    <cellStyle name="Output 2 7 3 3 13 4 2" xfId="33358"/>
    <cellStyle name="Output 2 7 3 3 13 4 3" xfId="33359"/>
    <cellStyle name="Output 2 7 3 3 13 5" xfId="33360"/>
    <cellStyle name="Output 2 7 3 3 13 5 2" xfId="33361"/>
    <cellStyle name="Output 2 7 3 3 13 5 3" xfId="33362"/>
    <cellStyle name="Output 2 7 3 3 13 6" xfId="33363"/>
    <cellStyle name="Output 2 7 3 3 13 6 2" xfId="33364"/>
    <cellStyle name="Output 2 7 3 3 13 6 3" xfId="33365"/>
    <cellStyle name="Output 2 7 3 3 13 7" xfId="33366"/>
    <cellStyle name="Output 2 7 3 3 13 8" xfId="33367"/>
    <cellStyle name="Output 2 7 3 3 14" xfId="33368"/>
    <cellStyle name="Output 2 7 3 3 14 2" xfId="33369"/>
    <cellStyle name="Output 2 7 3 3 14 2 2" xfId="33370"/>
    <cellStyle name="Output 2 7 3 3 14 2 3" xfId="33371"/>
    <cellStyle name="Output 2 7 3 3 14 3" xfId="33372"/>
    <cellStyle name="Output 2 7 3 3 14 3 2" xfId="33373"/>
    <cellStyle name="Output 2 7 3 3 14 3 3" xfId="33374"/>
    <cellStyle name="Output 2 7 3 3 14 4" xfId="33375"/>
    <cellStyle name="Output 2 7 3 3 14 4 2" xfId="33376"/>
    <cellStyle name="Output 2 7 3 3 14 4 3" xfId="33377"/>
    <cellStyle name="Output 2 7 3 3 14 5" xfId="33378"/>
    <cellStyle name="Output 2 7 3 3 14 5 2" xfId="33379"/>
    <cellStyle name="Output 2 7 3 3 14 5 3" xfId="33380"/>
    <cellStyle name="Output 2 7 3 3 14 6" xfId="33381"/>
    <cellStyle name="Output 2 7 3 3 14 6 2" xfId="33382"/>
    <cellStyle name="Output 2 7 3 3 14 6 3" xfId="33383"/>
    <cellStyle name="Output 2 7 3 3 14 7" xfId="33384"/>
    <cellStyle name="Output 2 7 3 3 14 8" xfId="33385"/>
    <cellStyle name="Output 2 7 3 3 15" xfId="33386"/>
    <cellStyle name="Output 2 7 3 3 15 2" xfId="33387"/>
    <cellStyle name="Output 2 7 3 3 15 3" xfId="33388"/>
    <cellStyle name="Output 2 7 3 3 16" xfId="33389"/>
    <cellStyle name="Output 2 7 3 3 16 2" xfId="33390"/>
    <cellStyle name="Output 2 7 3 3 16 3" xfId="33391"/>
    <cellStyle name="Output 2 7 3 3 17" xfId="33392"/>
    <cellStyle name="Output 2 7 3 3 18" xfId="33393"/>
    <cellStyle name="Output 2 7 3 3 2" xfId="33394"/>
    <cellStyle name="Output 2 7 3 3 2 2" xfId="33395"/>
    <cellStyle name="Output 2 7 3 3 2 2 2" xfId="33396"/>
    <cellStyle name="Output 2 7 3 3 2 2 3" xfId="33397"/>
    <cellStyle name="Output 2 7 3 3 2 3" xfId="33398"/>
    <cellStyle name="Output 2 7 3 3 2 3 2" xfId="33399"/>
    <cellStyle name="Output 2 7 3 3 2 3 3" xfId="33400"/>
    <cellStyle name="Output 2 7 3 3 2 4" xfId="33401"/>
    <cellStyle name="Output 2 7 3 3 2 4 2" xfId="33402"/>
    <cellStyle name="Output 2 7 3 3 2 4 3" xfId="33403"/>
    <cellStyle name="Output 2 7 3 3 2 5" xfId="33404"/>
    <cellStyle name="Output 2 7 3 3 2 5 2" xfId="33405"/>
    <cellStyle name="Output 2 7 3 3 2 5 3" xfId="33406"/>
    <cellStyle name="Output 2 7 3 3 2 6" xfId="33407"/>
    <cellStyle name="Output 2 7 3 3 2 6 2" xfId="33408"/>
    <cellStyle name="Output 2 7 3 3 2 6 3" xfId="33409"/>
    <cellStyle name="Output 2 7 3 3 2 7" xfId="33410"/>
    <cellStyle name="Output 2 7 3 3 2 8" xfId="33411"/>
    <cellStyle name="Output 2 7 3 3 2 9" xfId="33412"/>
    <cellStyle name="Output 2 7 3 3 3" xfId="33413"/>
    <cellStyle name="Output 2 7 3 3 3 2" xfId="33414"/>
    <cellStyle name="Output 2 7 3 3 3 2 2" xfId="33415"/>
    <cellStyle name="Output 2 7 3 3 3 2 3" xfId="33416"/>
    <cellStyle name="Output 2 7 3 3 3 3" xfId="33417"/>
    <cellStyle name="Output 2 7 3 3 3 3 2" xfId="33418"/>
    <cellStyle name="Output 2 7 3 3 3 3 3" xfId="33419"/>
    <cellStyle name="Output 2 7 3 3 3 4" xfId="33420"/>
    <cellStyle name="Output 2 7 3 3 3 4 2" xfId="33421"/>
    <cellStyle name="Output 2 7 3 3 3 4 3" xfId="33422"/>
    <cellStyle name="Output 2 7 3 3 3 5" xfId="33423"/>
    <cellStyle name="Output 2 7 3 3 3 5 2" xfId="33424"/>
    <cellStyle name="Output 2 7 3 3 3 5 3" xfId="33425"/>
    <cellStyle name="Output 2 7 3 3 3 6" xfId="33426"/>
    <cellStyle name="Output 2 7 3 3 3 6 2" xfId="33427"/>
    <cellStyle name="Output 2 7 3 3 3 6 3" xfId="33428"/>
    <cellStyle name="Output 2 7 3 3 3 7" xfId="33429"/>
    <cellStyle name="Output 2 7 3 3 3 8" xfId="33430"/>
    <cellStyle name="Output 2 7 3 3 3 9" xfId="33431"/>
    <cellStyle name="Output 2 7 3 3 4" xfId="33432"/>
    <cellStyle name="Output 2 7 3 3 4 2" xfId="33433"/>
    <cellStyle name="Output 2 7 3 3 4 2 2" xfId="33434"/>
    <cellStyle name="Output 2 7 3 3 4 2 3" xfId="33435"/>
    <cellStyle name="Output 2 7 3 3 4 3" xfId="33436"/>
    <cellStyle name="Output 2 7 3 3 4 3 2" xfId="33437"/>
    <cellStyle name="Output 2 7 3 3 4 3 3" xfId="33438"/>
    <cellStyle name="Output 2 7 3 3 4 4" xfId="33439"/>
    <cellStyle name="Output 2 7 3 3 4 4 2" xfId="33440"/>
    <cellStyle name="Output 2 7 3 3 4 4 3" xfId="33441"/>
    <cellStyle name="Output 2 7 3 3 4 5" xfId="33442"/>
    <cellStyle name="Output 2 7 3 3 4 5 2" xfId="33443"/>
    <cellStyle name="Output 2 7 3 3 4 5 3" xfId="33444"/>
    <cellStyle name="Output 2 7 3 3 4 6" xfId="33445"/>
    <cellStyle name="Output 2 7 3 3 4 6 2" xfId="33446"/>
    <cellStyle name="Output 2 7 3 3 4 6 3" xfId="33447"/>
    <cellStyle name="Output 2 7 3 3 4 7" xfId="33448"/>
    <cellStyle name="Output 2 7 3 3 4 8" xfId="33449"/>
    <cellStyle name="Output 2 7 3 3 4 9" xfId="33450"/>
    <cellStyle name="Output 2 7 3 3 5" xfId="33451"/>
    <cellStyle name="Output 2 7 3 3 5 2" xfId="33452"/>
    <cellStyle name="Output 2 7 3 3 5 2 2" xfId="33453"/>
    <cellStyle name="Output 2 7 3 3 5 2 3" xfId="33454"/>
    <cellStyle name="Output 2 7 3 3 5 3" xfId="33455"/>
    <cellStyle name="Output 2 7 3 3 5 3 2" xfId="33456"/>
    <cellStyle name="Output 2 7 3 3 5 3 3" xfId="33457"/>
    <cellStyle name="Output 2 7 3 3 5 4" xfId="33458"/>
    <cellStyle name="Output 2 7 3 3 5 4 2" xfId="33459"/>
    <cellStyle name="Output 2 7 3 3 5 4 3" xfId="33460"/>
    <cellStyle name="Output 2 7 3 3 5 5" xfId="33461"/>
    <cellStyle name="Output 2 7 3 3 5 5 2" xfId="33462"/>
    <cellStyle name="Output 2 7 3 3 5 5 3" xfId="33463"/>
    <cellStyle name="Output 2 7 3 3 5 6" xfId="33464"/>
    <cellStyle name="Output 2 7 3 3 5 6 2" xfId="33465"/>
    <cellStyle name="Output 2 7 3 3 5 6 3" xfId="33466"/>
    <cellStyle name="Output 2 7 3 3 5 7" xfId="33467"/>
    <cellStyle name="Output 2 7 3 3 5 8" xfId="33468"/>
    <cellStyle name="Output 2 7 3 3 5 9" xfId="33469"/>
    <cellStyle name="Output 2 7 3 3 6" xfId="33470"/>
    <cellStyle name="Output 2 7 3 3 6 2" xfId="33471"/>
    <cellStyle name="Output 2 7 3 3 6 2 2" xfId="33472"/>
    <cellStyle name="Output 2 7 3 3 6 2 3" xfId="33473"/>
    <cellStyle name="Output 2 7 3 3 6 3" xfId="33474"/>
    <cellStyle name="Output 2 7 3 3 6 3 2" xfId="33475"/>
    <cellStyle name="Output 2 7 3 3 6 3 3" xfId="33476"/>
    <cellStyle name="Output 2 7 3 3 6 4" xfId="33477"/>
    <cellStyle name="Output 2 7 3 3 6 4 2" xfId="33478"/>
    <cellStyle name="Output 2 7 3 3 6 4 3" xfId="33479"/>
    <cellStyle name="Output 2 7 3 3 6 5" xfId="33480"/>
    <cellStyle name="Output 2 7 3 3 6 5 2" xfId="33481"/>
    <cellStyle name="Output 2 7 3 3 6 5 3" xfId="33482"/>
    <cellStyle name="Output 2 7 3 3 6 6" xfId="33483"/>
    <cellStyle name="Output 2 7 3 3 6 6 2" xfId="33484"/>
    <cellStyle name="Output 2 7 3 3 6 6 3" xfId="33485"/>
    <cellStyle name="Output 2 7 3 3 6 7" xfId="33486"/>
    <cellStyle name="Output 2 7 3 3 6 8" xfId="33487"/>
    <cellStyle name="Output 2 7 3 3 6 9" xfId="33488"/>
    <cellStyle name="Output 2 7 3 3 7" xfId="33489"/>
    <cellStyle name="Output 2 7 3 3 7 2" xfId="33490"/>
    <cellStyle name="Output 2 7 3 3 7 2 2" xfId="33491"/>
    <cellStyle name="Output 2 7 3 3 7 2 3" xfId="33492"/>
    <cellStyle name="Output 2 7 3 3 7 3" xfId="33493"/>
    <cellStyle name="Output 2 7 3 3 7 3 2" xfId="33494"/>
    <cellStyle name="Output 2 7 3 3 7 3 3" xfId="33495"/>
    <cellStyle name="Output 2 7 3 3 7 4" xfId="33496"/>
    <cellStyle name="Output 2 7 3 3 7 4 2" xfId="33497"/>
    <cellStyle name="Output 2 7 3 3 7 4 3" xfId="33498"/>
    <cellStyle name="Output 2 7 3 3 7 5" xfId="33499"/>
    <cellStyle name="Output 2 7 3 3 7 5 2" xfId="33500"/>
    <cellStyle name="Output 2 7 3 3 7 5 3" xfId="33501"/>
    <cellStyle name="Output 2 7 3 3 7 6" xfId="33502"/>
    <cellStyle name="Output 2 7 3 3 7 6 2" xfId="33503"/>
    <cellStyle name="Output 2 7 3 3 7 6 3" xfId="33504"/>
    <cellStyle name="Output 2 7 3 3 7 7" xfId="33505"/>
    <cellStyle name="Output 2 7 3 3 7 8" xfId="33506"/>
    <cellStyle name="Output 2 7 3 3 7 9" xfId="33507"/>
    <cellStyle name="Output 2 7 3 3 8" xfId="33508"/>
    <cellStyle name="Output 2 7 3 3 8 2" xfId="33509"/>
    <cellStyle name="Output 2 7 3 3 8 2 2" xfId="33510"/>
    <cellStyle name="Output 2 7 3 3 8 2 3" xfId="33511"/>
    <cellStyle name="Output 2 7 3 3 8 3" xfId="33512"/>
    <cellStyle name="Output 2 7 3 3 8 3 2" xfId="33513"/>
    <cellStyle name="Output 2 7 3 3 8 3 3" xfId="33514"/>
    <cellStyle name="Output 2 7 3 3 8 4" xfId="33515"/>
    <cellStyle name="Output 2 7 3 3 8 4 2" xfId="33516"/>
    <cellStyle name="Output 2 7 3 3 8 4 3" xfId="33517"/>
    <cellStyle name="Output 2 7 3 3 8 5" xfId="33518"/>
    <cellStyle name="Output 2 7 3 3 8 5 2" xfId="33519"/>
    <cellStyle name="Output 2 7 3 3 8 5 3" xfId="33520"/>
    <cellStyle name="Output 2 7 3 3 8 6" xfId="33521"/>
    <cellStyle name="Output 2 7 3 3 8 6 2" xfId="33522"/>
    <cellStyle name="Output 2 7 3 3 8 6 3" xfId="33523"/>
    <cellStyle name="Output 2 7 3 3 8 7" xfId="33524"/>
    <cellStyle name="Output 2 7 3 3 8 8" xfId="33525"/>
    <cellStyle name="Output 2 7 3 3 8 9" xfId="33526"/>
    <cellStyle name="Output 2 7 3 3 9" xfId="33527"/>
    <cellStyle name="Output 2 7 3 3 9 2" xfId="33528"/>
    <cellStyle name="Output 2 7 3 3 9 2 2" xfId="33529"/>
    <cellStyle name="Output 2 7 3 3 9 2 3" xfId="33530"/>
    <cellStyle name="Output 2 7 3 3 9 3" xfId="33531"/>
    <cellStyle name="Output 2 7 3 3 9 3 2" xfId="33532"/>
    <cellStyle name="Output 2 7 3 3 9 3 3" xfId="33533"/>
    <cellStyle name="Output 2 7 3 3 9 4" xfId="33534"/>
    <cellStyle name="Output 2 7 3 3 9 4 2" xfId="33535"/>
    <cellStyle name="Output 2 7 3 3 9 4 3" xfId="33536"/>
    <cellStyle name="Output 2 7 3 3 9 5" xfId="33537"/>
    <cellStyle name="Output 2 7 3 3 9 5 2" xfId="33538"/>
    <cellStyle name="Output 2 7 3 3 9 5 3" xfId="33539"/>
    <cellStyle name="Output 2 7 3 3 9 6" xfId="33540"/>
    <cellStyle name="Output 2 7 3 3 9 6 2" xfId="33541"/>
    <cellStyle name="Output 2 7 3 3 9 6 3" xfId="33542"/>
    <cellStyle name="Output 2 7 3 3 9 7" xfId="33543"/>
    <cellStyle name="Output 2 7 3 3 9 8" xfId="33544"/>
    <cellStyle name="Output 2 7 3 4" xfId="33545"/>
    <cellStyle name="Output 2 7 3 4 10" xfId="33546"/>
    <cellStyle name="Output 2 7 3 4 11" xfId="33547"/>
    <cellStyle name="Output 2 7 3 4 2" xfId="33548"/>
    <cellStyle name="Output 2 7 3 4 2 2" xfId="33549"/>
    <cellStyle name="Output 2 7 3 4 2 3" xfId="33550"/>
    <cellStyle name="Output 2 7 3 4 2 4" xfId="33551"/>
    <cellStyle name="Output 2 7 3 4 3" xfId="33552"/>
    <cellStyle name="Output 2 7 3 4 3 2" xfId="33553"/>
    <cellStyle name="Output 2 7 3 4 3 3" xfId="33554"/>
    <cellStyle name="Output 2 7 3 4 3 4" xfId="33555"/>
    <cellStyle name="Output 2 7 3 4 4" xfId="33556"/>
    <cellStyle name="Output 2 7 3 4 4 2" xfId="33557"/>
    <cellStyle name="Output 2 7 3 4 4 3" xfId="33558"/>
    <cellStyle name="Output 2 7 3 4 4 4" xfId="33559"/>
    <cellStyle name="Output 2 7 3 4 5" xfId="33560"/>
    <cellStyle name="Output 2 7 3 4 5 2" xfId="33561"/>
    <cellStyle name="Output 2 7 3 4 5 3" xfId="33562"/>
    <cellStyle name="Output 2 7 3 4 5 4" xfId="33563"/>
    <cellStyle name="Output 2 7 3 4 6" xfId="33564"/>
    <cellStyle name="Output 2 7 3 4 6 2" xfId="33565"/>
    <cellStyle name="Output 2 7 3 4 6 3" xfId="33566"/>
    <cellStyle name="Output 2 7 3 4 6 4" xfId="33567"/>
    <cellStyle name="Output 2 7 3 4 7" xfId="33568"/>
    <cellStyle name="Output 2 7 3 4 8" xfId="33569"/>
    <cellStyle name="Output 2 7 3 4 9" xfId="33570"/>
    <cellStyle name="Output 2 7 3 5" xfId="33571"/>
    <cellStyle name="Output 2 7 3 5 10" xfId="33572"/>
    <cellStyle name="Output 2 7 3 5 11" xfId="33573"/>
    <cellStyle name="Output 2 7 3 5 2" xfId="33574"/>
    <cellStyle name="Output 2 7 3 5 2 2" xfId="33575"/>
    <cellStyle name="Output 2 7 3 5 2 3" xfId="33576"/>
    <cellStyle name="Output 2 7 3 5 2 4" xfId="33577"/>
    <cellStyle name="Output 2 7 3 5 3" xfId="33578"/>
    <cellStyle name="Output 2 7 3 5 3 2" xfId="33579"/>
    <cellStyle name="Output 2 7 3 5 3 3" xfId="33580"/>
    <cellStyle name="Output 2 7 3 5 3 4" xfId="33581"/>
    <cellStyle name="Output 2 7 3 5 4" xfId="33582"/>
    <cellStyle name="Output 2 7 3 5 4 2" xfId="33583"/>
    <cellStyle name="Output 2 7 3 5 4 3" xfId="33584"/>
    <cellStyle name="Output 2 7 3 5 4 4" xfId="33585"/>
    <cellStyle name="Output 2 7 3 5 5" xfId="33586"/>
    <cellStyle name="Output 2 7 3 5 5 2" xfId="33587"/>
    <cellStyle name="Output 2 7 3 5 5 3" xfId="33588"/>
    <cellStyle name="Output 2 7 3 5 5 4" xfId="33589"/>
    <cellStyle name="Output 2 7 3 5 6" xfId="33590"/>
    <cellStyle name="Output 2 7 3 5 6 2" xfId="33591"/>
    <cellStyle name="Output 2 7 3 5 6 3" xfId="33592"/>
    <cellStyle name="Output 2 7 3 5 6 4" xfId="33593"/>
    <cellStyle name="Output 2 7 3 5 7" xfId="33594"/>
    <cellStyle name="Output 2 7 3 5 8" xfId="33595"/>
    <cellStyle name="Output 2 7 3 5 9" xfId="33596"/>
    <cellStyle name="Output 2 7 3 6" xfId="33597"/>
    <cellStyle name="Output 2 7 3 6 2" xfId="33598"/>
    <cellStyle name="Output 2 7 3 6 2 2" xfId="33599"/>
    <cellStyle name="Output 2 7 3 6 2 3" xfId="33600"/>
    <cellStyle name="Output 2 7 3 6 3" xfId="33601"/>
    <cellStyle name="Output 2 7 3 6 3 2" xfId="33602"/>
    <cellStyle name="Output 2 7 3 6 3 3" xfId="33603"/>
    <cellStyle name="Output 2 7 3 6 4" xfId="33604"/>
    <cellStyle name="Output 2 7 3 6 4 2" xfId="33605"/>
    <cellStyle name="Output 2 7 3 6 4 3" xfId="33606"/>
    <cellStyle name="Output 2 7 3 6 5" xfId="33607"/>
    <cellStyle name="Output 2 7 3 6 5 2" xfId="33608"/>
    <cellStyle name="Output 2 7 3 6 5 3" xfId="33609"/>
    <cellStyle name="Output 2 7 3 6 6" xfId="33610"/>
    <cellStyle name="Output 2 7 3 6 6 2" xfId="33611"/>
    <cellStyle name="Output 2 7 3 6 6 3" xfId="33612"/>
    <cellStyle name="Output 2 7 3 6 7" xfId="33613"/>
    <cellStyle name="Output 2 7 3 6 8" xfId="33614"/>
    <cellStyle name="Output 2 7 3 6 9" xfId="33615"/>
    <cellStyle name="Output 2 7 3 7" xfId="33616"/>
    <cellStyle name="Output 2 7 3 7 2" xfId="33617"/>
    <cellStyle name="Output 2 7 3 7 2 2" xfId="33618"/>
    <cellStyle name="Output 2 7 3 7 2 3" xfId="33619"/>
    <cellStyle name="Output 2 7 3 7 3" xfId="33620"/>
    <cellStyle name="Output 2 7 3 7 3 2" xfId="33621"/>
    <cellStyle name="Output 2 7 3 7 3 3" xfId="33622"/>
    <cellStyle name="Output 2 7 3 7 4" xfId="33623"/>
    <cellStyle name="Output 2 7 3 7 4 2" xfId="33624"/>
    <cellStyle name="Output 2 7 3 7 4 3" xfId="33625"/>
    <cellStyle name="Output 2 7 3 7 5" xfId="33626"/>
    <cellStyle name="Output 2 7 3 7 5 2" xfId="33627"/>
    <cellStyle name="Output 2 7 3 7 5 3" xfId="33628"/>
    <cellStyle name="Output 2 7 3 7 6" xfId="33629"/>
    <cellStyle name="Output 2 7 3 7 6 2" xfId="33630"/>
    <cellStyle name="Output 2 7 3 7 6 3" xfId="33631"/>
    <cellStyle name="Output 2 7 3 7 7" xfId="33632"/>
    <cellStyle name="Output 2 7 3 7 8" xfId="33633"/>
    <cellStyle name="Output 2 7 3 7 9" xfId="33634"/>
    <cellStyle name="Output 2 7 3 8" xfId="33635"/>
    <cellStyle name="Output 2 7 3 8 2" xfId="33636"/>
    <cellStyle name="Output 2 7 3 8 2 2" xfId="33637"/>
    <cellStyle name="Output 2 7 3 8 2 3" xfId="33638"/>
    <cellStyle name="Output 2 7 3 8 3" xfId="33639"/>
    <cellStyle name="Output 2 7 3 8 3 2" xfId="33640"/>
    <cellStyle name="Output 2 7 3 8 3 3" xfId="33641"/>
    <cellStyle name="Output 2 7 3 8 4" xfId="33642"/>
    <cellStyle name="Output 2 7 3 8 4 2" xfId="33643"/>
    <cellStyle name="Output 2 7 3 8 4 3" xfId="33644"/>
    <cellStyle name="Output 2 7 3 8 5" xfId="33645"/>
    <cellStyle name="Output 2 7 3 8 5 2" xfId="33646"/>
    <cellStyle name="Output 2 7 3 8 5 3" xfId="33647"/>
    <cellStyle name="Output 2 7 3 8 6" xfId="33648"/>
    <cellStyle name="Output 2 7 3 8 6 2" xfId="33649"/>
    <cellStyle name="Output 2 7 3 8 6 3" xfId="33650"/>
    <cellStyle name="Output 2 7 3 8 7" xfId="33651"/>
    <cellStyle name="Output 2 7 3 8 8" xfId="33652"/>
    <cellStyle name="Output 2 7 3 8 9" xfId="33653"/>
    <cellStyle name="Output 2 7 3 9" xfId="33654"/>
    <cellStyle name="Output 2 7 3 9 2" xfId="33655"/>
    <cellStyle name="Output 2 7 3 9 2 2" xfId="33656"/>
    <cellStyle name="Output 2 7 3 9 2 3" xfId="33657"/>
    <cellStyle name="Output 2 7 3 9 3" xfId="33658"/>
    <cellStyle name="Output 2 7 3 9 3 2" xfId="33659"/>
    <cellStyle name="Output 2 7 3 9 3 3" xfId="33660"/>
    <cellStyle name="Output 2 7 3 9 4" xfId="33661"/>
    <cellStyle name="Output 2 7 3 9 4 2" xfId="33662"/>
    <cellStyle name="Output 2 7 3 9 4 3" xfId="33663"/>
    <cellStyle name="Output 2 7 3 9 5" xfId="33664"/>
    <cellStyle name="Output 2 7 3 9 5 2" xfId="33665"/>
    <cellStyle name="Output 2 7 3 9 5 3" xfId="33666"/>
    <cellStyle name="Output 2 7 3 9 6" xfId="33667"/>
    <cellStyle name="Output 2 7 3 9 6 2" xfId="33668"/>
    <cellStyle name="Output 2 7 3 9 6 3" xfId="33669"/>
    <cellStyle name="Output 2 7 3 9 7" xfId="33670"/>
    <cellStyle name="Output 2 7 3 9 8" xfId="33671"/>
    <cellStyle name="Output 2 7 3 9 9" xfId="33672"/>
    <cellStyle name="Output 2 7 4" xfId="33673"/>
    <cellStyle name="Output 2 7 4 10" xfId="33674"/>
    <cellStyle name="Output 2 7 4 10 2" xfId="33675"/>
    <cellStyle name="Output 2 7 4 10 2 2" xfId="33676"/>
    <cellStyle name="Output 2 7 4 10 2 3" xfId="33677"/>
    <cellStyle name="Output 2 7 4 10 3" xfId="33678"/>
    <cellStyle name="Output 2 7 4 10 3 2" xfId="33679"/>
    <cellStyle name="Output 2 7 4 10 3 3" xfId="33680"/>
    <cellStyle name="Output 2 7 4 10 4" xfId="33681"/>
    <cellStyle name="Output 2 7 4 10 4 2" xfId="33682"/>
    <cellStyle name="Output 2 7 4 10 4 3" xfId="33683"/>
    <cellStyle name="Output 2 7 4 10 5" xfId="33684"/>
    <cellStyle name="Output 2 7 4 10 5 2" xfId="33685"/>
    <cellStyle name="Output 2 7 4 10 5 3" xfId="33686"/>
    <cellStyle name="Output 2 7 4 10 6" xfId="33687"/>
    <cellStyle name="Output 2 7 4 10 6 2" xfId="33688"/>
    <cellStyle name="Output 2 7 4 10 6 3" xfId="33689"/>
    <cellStyle name="Output 2 7 4 10 7" xfId="33690"/>
    <cellStyle name="Output 2 7 4 10 8" xfId="33691"/>
    <cellStyle name="Output 2 7 4 11" xfId="33692"/>
    <cellStyle name="Output 2 7 4 11 2" xfId="33693"/>
    <cellStyle name="Output 2 7 4 11 2 2" xfId="33694"/>
    <cellStyle name="Output 2 7 4 11 2 3" xfId="33695"/>
    <cellStyle name="Output 2 7 4 11 3" xfId="33696"/>
    <cellStyle name="Output 2 7 4 11 3 2" xfId="33697"/>
    <cellStyle name="Output 2 7 4 11 3 3" xfId="33698"/>
    <cellStyle name="Output 2 7 4 11 4" xfId="33699"/>
    <cellStyle name="Output 2 7 4 11 4 2" xfId="33700"/>
    <cellStyle name="Output 2 7 4 11 4 3" xfId="33701"/>
    <cellStyle name="Output 2 7 4 11 5" xfId="33702"/>
    <cellStyle name="Output 2 7 4 11 5 2" xfId="33703"/>
    <cellStyle name="Output 2 7 4 11 5 3" xfId="33704"/>
    <cellStyle name="Output 2 7 4 11 6" xfId="33705"/>
    <cellStyle name="Output 2 7 4 11 6 2" xfId="33706"/>
    <cellStyle name="Output 2 7 4 11 6 3" xfId="33707"/>
    <cellStyle name="Output 2 7 4 11 7" xfId="33708"/>
    <cellStyle name="Output 2 7 4 11 8" xfId="33709"/>
    <cellStyle name="Output 2 7 4 12" xfId="33710"/>
    <cellStyle name="Output 2 7 4 12 2" xfId="33711"/>
    <cellStyle name="Output 2 7 4 12 2 2" xfId="33712"/>
    <cellStyle name="Output 2 7 4 12 2 3" xfId="33713"/>
    <cellStyle name="Output 2 7 4 12 3" xfId="33714"/>
    <cellStyle name="Output 2 7 4 12 3 2" xfId="33715"/>
    <cellStyle name="Output 2 7 4 12 3 3" xfId="33716"/>
    <cellStyle name="Output 2 7 4 12 4" xfId="33717"/>
    <cellStyle name="Output 2 7 4 12 4 2" xfId="33718"/>
    <cellStyle name="Output 2 7 4 12 4 3" xfId="33719"/>
    <cellStyle name="Output 2 7 4 12 5" xfId="33720"/>
    <cellStyle name="Output 2 7 4 12 5 2" xfId="33721"/>
    <cellStyle name="Output 2 7 4 12 5 3" xfId="33722"/>
    <cellStyle name="Output 2 7 4 12 6" xfId="33723"/>
    <cellStyle name="Output 2 7 4 12 6 2" xfId="33724"/>
    <cellStyle name="Output 2 7 4 12 6 3" xfId="33725"/>
    <cellStyle name="Output 2 7 4 12 7" xfId="33726"/>
    <cellStyle name="Output 2 7 4 12 8" xfId="33727"/>
    <cellStyle name="Output 2 7 4 13" xfId="33728"/>
    <cellStyle name="Output 2 7 4 13 2" xfId="33729"/>
    <cellStyle name="Output 2 7 4 13 2 2" xfId="33730"/>
    <cellStyle name="Output 2 7 4 13 2 3" xfId="33731"/>
    <cellStyle name="Output 2 7 4 13 3" xfId="33732"/>
    <cellStyle name="Output 2 7 4 13 3 2" xfId="33733"/>
    <cellStyle name="Output 2 7 4 13 3 3" xfId="33734"/>
    <cellStyle name="Output 2 7 4 13 4" xfId="33735"/>
    <cellStyle name="Output 2 7 4 13 4 2" xfId="33736"/>
    <cellStyle name="Output 2 7 4 13 4 3" xfId="33737"/>
    <cellStyle name="Output 2 7 4 13 5" xfId="33738"/>
    <cellStyle name="Output 2 7 4 13 5 2" xfId="33739"/>
    <cellStyle name="Output 2 7 4 13 5 3" xfId="33740"/>
    <cellStyle name="Output 2 7 4 13 6" xfId="33741"/>
    <cellStyle name="Output 2 7 4 13 6 2" xfId="33742"/>
    <cellStyle name="Output 2 7 4 13 6 3" xfId="33743"/>
    <cellStyle name="Output 2 7 4 13 7" xfId="33744"/>
    <cellStyle name="Output 2 7 4 13 8" xfId="33745"/>
    <cellStyle name="Output 2 7 4 14" xfId="33746"/>
    <cellStyle name="Output 2 7 4 14 2" xfId="33747"/>
    <cellStyle name="Output 2 7 4 14 2 2" xfId="33748"/>
    <cellStyle name="Output 2 7 4 14 2 3" xfId="33749"/>
    <cellStyle name="Output 2 7 4 14 3" xfId="33750"/>
    <cellStyle name="Output 2 7 4 14 3 2" xfId="33751"/>
    <cellStyle name="Output 2 7 4 14 3 3" xfId="33752"/>
    <cellStyle name="Output 2 7 4 14 4" xfId="33753"/>
    <cellStyle name="Output 2 7 4 14 4 2" xfId="33754"/>
    <cellStyle name="Output 2 7 4 14 4 3" xfId="33755"/>
    <cellStyle name="Output 2 7 4 14 5" xfId="33756"/>
    <cellStyle name="Output 2 7 4 14 5 2" xfId="33757"/>
    <cellStyle name="Output 2 7 4 14 5 3" xfId="33758"/>
    <cellStyle name="Output 2 7 4 14 6" xfId="33759"/>
    <cellStyle name="Output 2 7 4 14 6 2" xfId="33760"/>
    <cellStyle name="Output 2 7 4 14 6 3" xfId="33761"/>
    <cellStyle name="Output 2 7 4 14 7" xfId="33762"/>
    <cellStyle name="Output 2 7 4 14 8" xfId="33763"/>
    <cellStyle name="Output 2 7 4 15" xfId="33764"/>
    <cellStyle name="Output 2 7 4 15 2" xfId="33765"/>
    <cellStyle name="Output 2 7 4 15 3" xfId="33766"/>
    <cellStyle name="Output 2 7 4 16" xfId="33767"/>
    <cellStyle name="Output 2 7 4 16 2" xfId="33768"/>
    <cellStyle name="Output 2 7 4 16 3" xfId="33769"/>
    <cellStyle name="Output 2 7 4 17" xfId="33770"/>
    <cellStyle name="Output 2 7 4 18" xfId="33771"/>
    <cellStyle name="Output 2 7 4 2" xfId="33772"/>
    <cellStyle name="Output 2 7 4 2 2" xfId="33773"/>
    <cellStyle name="Output 2 7 4 2 2 2" xfId="33774"/>
    <cellStyle name="Output 2 7 4 2 2 3" xfId="33775"/>
    <cellStyle name="Output 2 7 4 2 3" xfId="33776"/>
    <cellStyle name="Output 2 7 4 2 3 2" xfId="33777"/>
    <cellStyle name="Output 2 7 4 2 3 3" xfId="33778"/>
    <cellStyle name="Output 2 7 4 2 4" xfId="33779"/>
    <cellStyle name="Output 2 7 4 2 4 2" xfId="33780"/>
    <cellStyle name="Output 2 7 4 2 4 3" xfId="33781"/>
    <cellStyle name="Output 2 7 4 2 5" xfId="33782"/>
    <cellStyle name="Output 2 7 4 2 5 2" xfId="33783"/>
    <cellStyle name="Output 2 7 4 2 5 3" xfId="33784"/>
    <cellStyle name="Output 2 7 4 2 6" xfId="33785"/>
    <cellStyle name="Output 2 7 4 2 6 2" xfId="33786"/>
    <cellStyle name="Output 2 7 4 2 6 3" xfId="33787"/>
    <cellStyle name="Output 2 7 4 2 7" xfId="33788"/>
    <cellStyle name="Output 2 7 4 2 8" xfId="33789"/>
    <cellStyle name="Output 2 7 4 2 9" xfId="33790"/>
    <cellStyle name="Output 2 7 4 3" xfId="33791"/>
    <cellStyle name="Output 2 7 4 3 2" xfId="33792"/>
    <cellStyle name="Output 2 7 4 3 2 2" xfId="33793"/>
    <cellStyle name="Output 2 7 4 3 2 3" xfId="33794"/>
    <cellStyle name="Output 2 7 4 3 3" xfId="33795"/>
    <cellStyle name="Output 2 7 4 3 3 2" xfId="33796"/>
    <cellStyle name="Output 2 7 4 3 3 3" xfId="33797"/>
    <cellStyle name="Output 2 7 4 3 4" xfId="33798"/>
    <cellStyle name="Output 2 7 4 3 4 2" xfId="33799"/>
    <cellStyle name="Output 2 7 4 3 4 3" xfId="33800"/>
    <cellStyle name="Output 2 7 4 3 5" xfId="33801"/>
    <cellStyle name="Output 2 7 4 3 5 2" xfId="33802"/>
    <cellStyle name="Output 2 7 4 3 5 3" xfId="33803"/>
    <cellStyle name="Output 2 7 4 3 6" xfId="33804"/>
    <cellStyle name="Output 2 7 4 3 6 2" xfId="33805"/>
    <cellStyle name="Output 2 7 4 3 6 3" xfId="33806"/>
    <cellStyle name="Output 2 7 4 3 7" xfId="33807"/>
    <cellStyle name="Output 2 7 4 3 8" xfId="33808"/>
    <cellStyle name="Output 2 7 4 3 9" xfId="33809"/>
    <cellStyle name="Output 2 7 4 4" xfId="33810"/>
    <cellStyle name="Output 2 7 4 4 2" xfId="33811"/>
    <cellStyle name="Output 2 7 4 4 2 2" xfId="33812"/>
    <cellStyle name="Output 2 7 4 4 2 3" xfId="33813"/>
    <cellStyle name="Output 2 7 4 4 3" xfId="33814"/>
    <cellStyle name="Output 2 7 4 4 3 2" xfId="33815"/>
    <cellStyle name="Output 2 7 4 4 3 3" xfId="33816"/>
    <cellStyle name="Output 2 7 4 4 4" xfId="33817"/>
    <cellStyle name="Output 2 7 4 4 4 2" xfId="33818"/>
    <cellStyle name="Output 2 7 4 4 4 3" xfId="33819"/>
    <cellStyle name="Output 2 7 4 4 5" xfId="33820"/>
    <cellStyle name="Output 2 7 4 4 5 2" xfId="33821"/>
    <cellStyle name="Output 2 7 4 4 5 3" xfId="33822"/>
    <cellStyle name="Output 2 7 4 4 6" xfId="33823"/>
    <cellStyle name="Output 2 7 4 4 6 2" xfId="33824"/>
    <cellStyle name="Output 2 7 4 4 6 3" xfId="33825"/>
    <cellStyle name="Output 2 7 4 4 7" xfId="33826"/>
    <cellStyle name="Output 2 7 4 4 8" xfId="33827"/>
    <cellStyle name="Output 2 7 4 4 9" xfId="33828"/>
    <cellStyle name="Output 2 7 4 5" xfId="33829"/>
    <cellStyle name="Output 2 7 4 5 2" xfId="33830"/>
    <cellStyle name="Output 2 7 4 5 2 2" xfId="33831"/>
    <cellStyle name="Output 2 7 4 5 2 3" xfId="33832"/>
    <cellStyle name="Output 2 7 4 5 3" xfId="33833"/>
    <cellStyle name="Output 2 7 4 5 3 2" xfId="33834"/>
    <cellStyle name="Output 2 7 4 5 3 3" xfId="33835"/>
    <cellStyle name="Output 2 7 4 5 4" xfId="33836"/>
    <cellStyle name="Output 2 7 4 5 4 2" xfId="33837"/>
    <cellStyle name="Output 2 7 4 5 4 3" xfId="33838"/>
    <cellStyle name="Output 2 7 4 5 5" xfId="33839"/>
    <cellStyle name="Output 2 7 4 5 5 2" xfId="33840"/>
    <cellStyle name="Output 2 7 4 5 5 3" xfId="33841"/>
    <cellStyle name="Output 2 7 4 5 6" xfId="33842"/>
    <cellStyle name="Output 2 7 4 5 6 2" xfId="33843"/>
    <cellStyle name="Output 2 7 4 5 6 3" xfId="33844"/>
    <cellStyle name="Output 2 7 4 5 7" xfId="33845"/>
    <cellStyle name="Output 2 7 4 5 8" xfId="33846"/>
    <cellStyle name="Output 2 7 4 5 9" xfId="33847"/>
    <cellStyle name="Output 2 7 4 6" xfId="33848"/>
    <cellStyle name="Output 2 7 4 6 2" xfId="33849"/>
    <cellStyle name="Output 2 7 4 6 2 2" xfId="33850"/>
    <cellStyle name="Output 2 7 4 6 2 3" xfId="33851"/>
    <cellStyle name="Output 2 7 4 6 3" xfId="33852"/>
    <cellStyle name="Output 2 7 4 6 3 2" xfId="33853"/>
    <cellStyle name="Output 2 7 4 6 3 3" xfId="33854"/>
    <cellStyle name="Output 2 7 4 6 4" xfId="33855"/>
    <cellStyle name="Output 2 7 4 6 4 2" xfId="33856"/>
    <cellStyle name="Output 2 7 4 6 4 3" xfId="33857"/>
    <cellStyle name="Output 2 7 4 6 5" xfId="33858"/>
    <cellStyle name="Output 2 7 4 6 5 2" xfId="33859"/>
    <cellStyle name="Output 2 7 4 6 5 3" xfId="33860"/>
    <cellStyle name="Output 2 7 4 6 6" xfId="33861"/>
    <cellStyle name="Output 2 7 4 6 6 2" xfId="33862"/>
    <cellStyle name="Output 2 7 4 6 6 3" xfId="33863"/>
    <cellStyle name="Output 2 7 4 6 7" xfId="33864"/>
    <cellStyle name="Output 2 7 4 6 8" xfId="33865"/>
    <cellStyle name="Output 2 7 4 6 9" xfId="33866"/>
    <cellStyle name="Output 2 7 4 7" xfId="33867"/>
    <cellStyle name="Output 2 7 4 7 2" xfId="33868"/>
    <cellStyle name="Output 2 7 4 7 2 2" xfId="33869"/>
    <cellStyle name="Output 2 7 4 7 2 3" xfId="33870"/>
    <cellStyle name="Output 2 7 4 7 3" xfId="33871"/>
    <cellStyle name="Output 2 7 4 7 3 2" xfId="33872"/>
    <cellStyle name="Output 2 7 4 7 3 3" xfId="33873"/>
    <cellStyle name="Output 2 7 4 7 4" xfId="33874"/>
    <cellStyle name="Output 2 7 4 7 4 2" xfId="33875"/>
    <cellStyle name="Output 2 7 4 7 4 3" xfId="33876"/>
    <cellStyle name="Output 2 7 4 7 5" xfId="33877"/>
    <cellStyle name="Output 2 7 4 7 5 2" xfId="33878"/>
    <cellStyle name="Output 2 7 4 7 5 3" xfId="33879"/>
    <cellStyle name="Output 2 7 4 7 6" xfId="33880"/>
    <cellStyle name="Output 2 7 4 7 6 2" xfId="33881"/>
    <cellStyle name="Output 2 7 4 7 6 3" xfId="33882"/>
    <cellStyle name="Output 2 7 4 7 7" xfId="33883"/>
    <cellStyle name="Output 2 7 4 7 8" xfId="33884"/>
    <cellStyle name="Output 2 7 4 7 9" xfId="33885"/>
    <cellStyle name="Output 2 7 4 8" xfId="33886"/>
    <cellStyle name="Output 2 7 4 8 2" xfId="33887"/>
    <cellStyle name="Output 2 7 4 8 2 2" xfId="33888"/>
    <cellStyle name="Output 2 7 4 8 2 3" xfId="33889"/>
    <cellStyle name="Output 2 7 4 8 3" xfId="33890"/>
    <cellStyle name="Output 2 7 4 8 3 2" xfId="33891"/>
    <cellStyle name="Output 2 7 4 8 3 3" xfId="33892"/>
    <cellStyle name="Output 2 7 4 8 4" xfId="33893"/>
    <cellStyle name="Output 2 7 4 8 4 2" xfId="33894"/>
    <cellStyle name="Output 2 7 4 8 4 3" xfId="33895"/>
    <cellStyle name="Output 2 7 4 8 5" xfId="33896"/>
    <cellStyle name="Output 2 7 4 8 5 2" xfId="33897"/>
    <cellStyle name="Output 2 7 4 8 5 3" xfId="33898"/>
    <cellStyle name="Output 2 7 4 8 6" xfId="33899"/>
    <cellStyle name="Output 2 7 4 8 6 2" xfId="33900"/>
    <cellStyle name="Output 2 7 4 8 6 3" xfId="33901"/>
    <cellStyle name="Output 2 7 4 8 7" xfId="33902"/>
    <cellStyle name="Output 2 7 4 8 8" xfId="33903"/>
    <cellStyle name="Output 2 7 4 8 9" xfId="33904"/>
    <cellStyle name="Output 2 7 4 9" xfId="33905"/>
    <cellStyle name="Output 2 7 4 9 2" xfId="33906"/>
    <cellStyle name="Output 2 7 4 9 2 2" xfId="33907"/>
    <cellStyle name="Output 2 7 4 9 2 3" xfId="33908"/>
    <cellStyle name="Output 2 7 4 9 3" xfId="33909"/>
    <cellStyle name="Output 2 7 4 9 3 2" xfId="33910"/>
    <cellStyle name="Output 2 7 4 9 3 3" xfId="33911"/>
    <cellStyle name="Output 2 7 4 9 4" xfId="33912"/>
    <cellStyle name="Output 2 7 4 9 4 2" xfId="33913"/>
    <cellStyle name="Output 2 7 4 9 4 3" xfId="33914"/>
    <cellStyle name="Output 2 7 4 9 5" xfId="33915"/>
    <cellStyle name="Output 2 7 4 9 5 2" xfId="33916"/>
    <cellStyle name="Output 2 7 4 9 5 3" xfId="33917"/>
    <cellStyle name="Output 2 7 4 9 6" xfId="33918"/>
    <cellStyle name="Output 2 7 4 9 6 2" xfId="33919"/>
    <cellStyle name="Output 2 7 4 9 6 3" xfId="33920"/>
    <cellStyle name="Output 2 7 4 9 7" xfId="33921"/>
    <cellStyle name="Output 2 7 4 9 8" xfId="33922"/>
    <cellStyle name="Output 2 7 5" xfId="33923"/>
    <cellStyle name="Output 2 7 5 10" xfId="33924"/>
    <cellStyle name="Output 2 7 5 10 2" xfId="33925"/>
    <cellStyle name="Output 2 7 5 10 2 2" xfId="33926"/>
    <cellStyle name="Output 2 7 5 10 2 3" xfId="33927"/>
    <cellStyle name="Output 2 7 5 10 3" xfId="33928"/>
    <cellStyle name="Output 2 7 5 10 3 2" xfId="33929"/>
    <cellStyle name="Output 2 7 5 10 3 3" xfId="33930"/>
    <cellStyle name="Output 2 7 5 10 4" xfId="33931"/>
    <cellStyle name="Output 2 7 5 10 4 2" xfId="33932"/>
    <cellStyle name="Output 2 7 5 10 4 3" xfId="33933"/>
    <cellStyle name="Output 2 7 5 10 5" xfId="33934"/>
    <cellStyle name="Output 2 7 5 10 5 2" xfId="33935"/>
    <cellStyle name="Output 2 7 5 10 5 3" xfId="33936"/>
    <cellStyle name="Output 2 7 5 10 6" xfId="33937"/>
    <cellStyle name="Output 2 7 5 10 6 2" xfId="33938"/>
    <cellStyle name="Output 2 7 5 10 6 3" xfId="33939"/>
    <cellStyle name="Output 2 7 5 10 7" xfId="33940"/>
    <cellStyle name="Output 2 7 5 10 8" xfId="33941"/>
    <cellStyle name="Output 2 7 5 11" xfId="33942"/>
    <cellStyle name="Output 2 7 5 11 2" xfId="33943"/>
    <cellStyle name="Output 2 7 5 11 2 2" xfId="33944"/>
    <cellStyle name="Output 2 7 5 11 2 3" xfId="33945"/>
    <cellStyle name="Output 2 7 5 11 3" xfId="33946"/>
    <cellStyle name="Output 2 7 5 11 3 2" xfId="33947"/>
    <cellStyle name="Output 2 7 5 11 3 3" xfId="33948"/>
    <cellStyle name="Output 2 7 5 11 4" xfId="33949"/>
    <cellStyle name="Output 2 7 5 11 4 2" xfId="33950"/>
    <cellStyle name="Output 2 7 5 11 4 3" xfId="33951"/>
    <cellStyle name="Output 2 7 5 11 5" xfId="33952"/>
    <cellStyle name="Output 2 7 5 11 5 2" xfId="33953"/>
    <cellStyle name="Output 2 7 5 11 5 3" xfId="33954"/>
    <cellStyle name="Output 2 7 5 11 6" xfId="33955"/>
    <cellStyle name="Output 2 7 5 11 6 2" xfId="33956"/>
    <cellStyle name="Output 2 7 5 11 6 3" xfId="33957"/>
    <cellStyle name="Output 2 7 5 11 7" xfId="33958"/>
    <cellStyle name="Output 2 7 5 11 8" xfId="33959"/>
    <cellStyle name="Output 2 7 5 12" xfId="33960"/>
    <cellStyle name="Output 2 7 5 12 2" xfId="33961"/>
    <cellStyle name="Output 2 7 5 12 2 2" xfId="33962"/>
    <cellStyle name="Output 2 7 5 12 2 3" xfId="33963"/>
    <cellStyle name="Output 2 7 5 12 3" xfId="33964"/>
    <cellStyle name="Output 2 7 5 12 3 2" xfId="33965"/>
    <cellStyle name="Output 2 7 5 12 3 3" xfId="33966"/>
    <cellStyle name="Output 2 7 5 12 4" xfId="33967"/>
    <cellStyle name="Output 2 7 5 12 4 2" xfId="33968"/>
    <cellStyle name="Output 2 7 5 12 4 3" xfId="33969"/>
    <cellStyle name="Output 2 7 5 12 5" xfId="33970"/>
    <cellStyle name="Output 2 7 5 12 5 2" xfId="33971"/>
    <cellStyle name="Output 2 7 5 12 5 3" xfId="33972"/>
    <cellStyle name="Output 2 7 5 12 6" xfId="33973"/>
    <cellStyle name="Output 2 7 5 12 6 2" xfId="33974"/>
    <cellStyle name="Output 2 7 5 12 6 3" xfId="33975"/>
    <cellStyle name="Output 2 7 5 12 7" xfId="33976"/>
    <cellStyle name="Output 2 7 5 12 8" xfId="33977"/>
    <cellStyle name="Output 2 7 5 13" xfId="33978"/>
    <cellStyle name="Output 2 7 5 13 2" xfId="33979"/>
    <cellStyle name="Output 2 7 5 13 2 2" xfId="33980"/>
    <cellStyle name="Output 2 7 5 13 2 3" xfId="33981"/>
    <cellStyle name="Output 2 7 5 13 3" xfId="33982"/>
    <cellStyle name="Output 2 7 5 13 3 2" xfId="33983"/>
    <cellStyle name="Output 2 7 5 13 3 3" xfId="33984"/>
    <cellStyle name="Output 2 7 5 13 4" xfId="33985"/>
    <cellStyle name="Output 2 7 5 13 4 2" xfId="33986"/>
    <cellStyle name="Output 2 7 5 13 4 3" xfId="33987"/>
    <cellStyle name="Output 2 7 5 13 5" xfId="33988"/>
    <cellStyle name="Output 2 7 5 13 5 2" xfId="33989"/>
    <cellStyle name="Output 2 7 5 13 5 3" xfId="33990"/>
    <cellStyle name="Output 2 7 5 13 6" xfId="33991"/>
    <cellStyle name="Output 2 7 5 13 6 2" xfId="33992"/>
    <cellStyle name="Output 2 7 5 13 6 3" xfId="33993"/>
    <cellStyle name="Output 2 7 5 13 7" xfId="33994"/>
    <cellStyle name="Output 2 7 5 13 8" xfId="33995"/>
    <cellStyle name="Output 2 7 5 14" xfId="33996"/>
    <cellStyle name="Output 2 7 5 14 2" xfId="33997"/>
    <cellStyle name="Output 2 7 5 14 2 2" xfId="33998"/>
    <cellStyle name="Output 2 7 5 14 2 3" xfId="33999"/>
    <cellStyle name="Output 2 7 5 14 3" xfId="34000"/>
    <cellStyle name="Output 2 7 5 14 3 2" xfId="34001"/>
    <cellStyle name="Output 2 7 5 14 3 3" xfId="34002"/>
    <cellStyle name="Output 2 7 5 14 4" xfId="34003"/>
    <cellStyle name="Output 2 7 5 14 4 2" xfId="34004"/>
    <cellStyle name="Output 2 7 5 14 4 3" xfId="34005"/>
    <cellStyle name="Output 2 7 5 14 5" xfId="34006"/>
    <cellStyle name="Output 2 7 5 14 5 2" xfId="34007"/>
    <cellStyle name="Output 2 7 5 14 5 3" xfId="34008"/>
    <cellStyle name="Output 2 7 5 14 6" xfId="34009"/>
    <cellStyle name="Output 2 7 5 14 6 2" xfId="34010"/>
    <cellStyle name="Output 2 7 5 14 6 3" xfId="34011"/>
    <cellStyle name="Output 2 7 5 14 7" xfId="34012"/>
    <cellStyle name="Output 2 7 5 14 8" xfId="34013"/>
    <cellStyle name="Output 2 7 5 15" xfId="34014"/>
    <cellStyle name="Output 2 7 5 15 2" xfId="34015"/>
    <cellStyle name="Output 2 7 5 15 3" xfId="34016"/>
    <cellStyle name="Output 2 7 5 16" xfId="34017"/>
    <cellStyle name="Output 2 7 5 16 2" xfId="34018"/>
    <cellStyle name="Output 2 7 5 16 3" xfId="34019"/>
    <cellStyle name="Output 2 7 5 17" xfId="34020"/>
    <cellStyle name="Output 2 7 5 18" xfId="34021"/>
    <cellStyle name="Output 2 7 5 2" xfId="34022"/>
    <cellStyle name="Output 2 7 5 2 2" xfId="34023"/>
    <cellStyle name="Output 2 7 5 2 2 2" xfId="34024"/>
    <cellStyle name="Output 2 7 5 2 2 3" xfId="34025"/>
    <cellStyle name="Output 2 7 5 2 3" xfId="34026"/>
    <cellStyle name="Output 2 7 5 2 3 2" xfId="34027"/>
    <cellStyle name="Output 2 7 5 2 3 3" xfId="34028"/>
    <cellStyle name="Output 2 7 5 2 4" xfId="34029"/>
    <cellStyle name="Output 2 7 5 2 4 2" xfId="34030"/>
    <cellStyle name="Output 2 7 5 2 4 3" xfId="34031"/>
    <cellStyle name="Output 2 7 5 2 5" xfId="34032"/>
    <cellStyle name="Output 2 7 5 2 5 2" xfId="34033"/>
    <cellStyle name="Output 2 7 5 2 5 3" xfId="34034"/>
    <cellStyle name="Output 2 7 5 2 6" xfId="34035"/>
    <cellStyle name="Output 2 7 5 2 6 2" xfId="34036"/>
    <cellStyle name="Output 2 7 5 2 6 3" xfId="34037"/>
    <cellStyle name="Output 2 7 5 2 7" xfId="34038"/>
    <cellStyle name="Output 2 7 5 2 8" xfId="34039"/>
    <cellStyle name="Output 2 7 5 2 9" xfId="34040"/>
    <cellStyle name="Output 2 7 5 3" xfId="34041"/>
    <cellStyle name="Output 2 7 5 3 2" xfId="34042"/>
    <cellStyle name="Output 2 7 5 3 2 2" xfId="34043"/>
    <cellStyle name="Output 2 7 5 3 2 3" xfId="34044"/>
    <cellStyle name="Output 2 7 5 3 3" xfId="34045"/>
    <cellStyle name="Output 2 7 5 3 3 2" xfId="34046"/>
    <cellStyle name="Output 2 7 5 3 3 3" xfId="34047"/>
    <cellStyle name="Output 2 7 5 3 4" xfId="34048"/>
    <cellStyle name="Output 2 7 5 3 4 2" xfId="34049"/>
    <cellStyle name="Output 2 7 5 3 4 3" xfId="34050"/>
    <cellStyle name="Output 2 7 5 3 5" xfId="34051"/>
    <cellStyle name="Output 2 7 5 3 5 2" xfId="34052"/>
    <cellStyle name="Output 2 7 5 3 5 3" xfId="34053"/>
    <cellStyle name="Output 2 7 5 3 6" xfId="34054"/>
    <cellStyle name="Output 2 7 5 3 6 2" xfId="34055"/>
    <cellStyle name="Output 2 7 5 3 6 3" xfId="34056"/>
    <cellStyle name="Output 2 7 5 3 7" xfId="34057"/>
    <cellStyle name="Output 2 7 5 3 8" xfId="34058"/>
    <cellStyle name="Output 2 7 5 3 9" xfId="34059"/>
    <cellStyle name="Output 2 7 5 4" xfId="34060"/>
    <cellStyle name="Output 2 7 5 4 2" xfId="34061"/>
    <cellStyle name="Output 2 7 5 4 2 2" xfId="34062"/>
    <cellStyle name="Output 2 7 5 4 2 3" xfId="34063"/>
    <cellStyle name="Output 2 7 5 4 3" xfId="34064"/>
    <cellStyle name="Output 2 7 5 4 3 2" xfId="34065"/>
    <cellStyle name="Output 2 7 5 4 3 3" xfId="34066"/>
    <cellStyle name="Output 2 7 5 4 4" xfId="34067"/>
    <cellStyle name="Output 2 7 5 4 4 2" xfId="34068"/>
    <cellStyle name="Output 2 7 5 4 4 3" xfId="34069"/>
    <cellStyle name="Output 2 7 5 4 5" xfId="34070"/>
    <cellStyle name="Output 2 7 5 4 5 2" xfId="34071"/>
    <cellStyle name="Output 2 7 5 4 5 3" xfId="34072"/>
    <cellStyle name="Output 2 7 5 4 6" xfId="34073"/>
    <cellStyle name="Output 2 7 5 4 6 2" xfId="34074"/>
    <cellStyle name="Output 2 7 5 4 6 3" xfId="34075"/>
    <cellStyle name="Output 2 7 5 4 7" xfId="34076"/>
    <cellStyle name="Output 2 7 5 4 8" xfId="34077"/>
    <cellStyle name="Output 2 7 5 4 9" xfId="34078"/>
    <cellStyle name="Output 2 7 5 5" xfId="34079"/>
    <cellStyle name="Output 2 7 5 5 2" xfId="34080"/>
    <cellStyle name="Output 2 7 5 5 2 2" xfId="34081"/>
    <cellStyle name="Output 2 7 5 5 2 3" xfId="34082"/>
    <cellStyle name="Output 2 7 5 5 3" xfId="34083"/>
    <cellStyle name="Output 2 7 5 5 3 2" xfId="34084"/>
    <cellStyle name="Output 2 7 5 5 3 3" xfId="34085"/>
    <cellStyle name="Output 2 7 5 5 4" xfId="34086"/>
    <cellStyle name="Output 2 7 5 5 4 2" xfId="34087"/>
    <cellStyle name="Output 2 7 5 5 4 3" xfId="34088"/>
    <cellStyle name="Output 2 7 5 5 5" xfId="34089"/>
    <cellStyle name="Output 2 7 5 5 5 2" xfId="34090"/>
    <cellStyle name="Output 2 7 5 5 5 3" xfId="34091"/>
    <cellStyle name="Output 2 7 5 5 6" xfId="34092"/>
    <cellStyle name="Output 2 7 5 5 6 2" xfId="34093"/>
    <cellStyle name="Output 2 7 5 5 6 3" xfId="34094"/>
    <cellStyle name="Output 2 7 5 5 7" xfId="34095"/>
    <cellStyle name="Output 2 7 5 5 8" xfId="34096"/>
    <cellStyle name="Output 2 7 5 5 9" xfId="34097"/>
    <cellStyle name="Output 2 7 5 6" xfId="34098"/>
    <cellStyle name="Output 2 7 5 6 2" xfId="34099"/>
    <cellStyle name="Output 2 7 5 6 2 2" xfId="34100"/>
    <cellStyle name="Output 2 7 5 6 2 3" xfId="34101"/>
    <cellStyle name="Output 2 7 5 6 3" xfId="34102"/>
    <cellStyle name="Output 2 7 5 6 3 2" xfId="34103"/>
    <cellStyle name="Output 2 7 5 6 3 3" xfId="34104"/>
    <cellStyle name="Output 2 7 5 6 4" xfId="34105"/>
    <cellStyle name="Output 2 7 5 6 4 2" xfId="34106"/>
    <cellStyle name="Output 2 7 5 6 4 3" xfId="34107"/>
    <cellStyle name="Output 2 7 5 6 5" xfId="34108"/>
    <cellStyle name="Output 2 7 5 6 5 2" xfId="34109"/>
    <cellStyle name="Output 2 7 5 6 5 3" xfId="34110"/>
    <cellStyle name="Output 2 7 5 6 6" xfId="34111"/>
    <cellStyle name="Output 2 7 5 6 6 2" xfId="34112"/>
    <cellStyle name="Output 2 7 5 6 6 3" xfId="34113"/>
    <cellStyle name="Output 2 7 5 6 7" xfId="34114"/>
    <cellStyle name="Output 2 7 5 6 8" xfId="34115"/>
    <cellStyle name="Output 2 7 5 6 9" xfId="34116"/>
    <cellStyle name="Output 2 7 5 7" xfId="34117"/>
    <cellStyle name="Output 2 7 5 7 2" xfId="34118"/>
    <cellStyle name="Output 2 7 5 7 2 2" xfId="34119"/>
    <cellStyle name="Output 2 7 5 7 2 3" xfId="34120"/>
    <cellStyle name="Output 2 7 5 7 3" xfId="34121"/>
    <cellStyle name="Output 2 7 5 7 3 2" xfId="34122"/>
    <cellStyle name="Output 2 7 5 7 3 3" xfId="34123"/>
    <cellStyle name="Output 2 7 5 7 4" xfId="34124"/>
    <cellStyle name="Output 2 7 5 7 4 2" xfId="34125"/>
    <cellStyle name="Output 2 7 5 7 4 3" xfId="34126"/>
    <cellStyle name="Output 2 7 5 7 5" xfId="34127"/>
    <cellStyle name="Output 2 7 5 7 5 2" xfId="34128"/>
    <cellStyle name="Output 2 7 5 7 5 3" xfId="34129"/>
    <cellStyle name="Output 2 7 5 7 6" xfId="34130"/>
    <cellStyle name="Output 2 7 5 7 6 2" xfId="34131"/>
    <cellStyle name="Output 2 7 5 7 6 3" xfId="34132"/>
    <cellStyle name="Output 2 7 5 7 7" xfId="34133"/>
    <cellStyle name="Output 2 7 5 7 8" xfId="34134"/>
    <cellStyle name="Output 2 7 5 7 9" xfId="34135"/>
    <cellStyle name="Output 2 7 5 8" xfId="34136"/>
    <cellStyle name="Output 2 7 5 8 2" xfId="34137"/>
    <cellStyle name="Output 2 7 5 8 2 2" xfId="34138"/>
    <cellStyle name="Output 2 7 5 8 2 3" xfId="34139"/>
    <cellStyle name="Output 2 7 5 8 3" xfId="34140"/>
    <cellStyle name="Output 2 7 5 8 3 2" xfId="34141"/>
    <cellStyle name="Output 2 7 5 8 3 3" xfId="34142"/>
    <cellStyle name="Output 2 7 5 8 4" xfId="34143"/>
    <cellStyle name="Output 2 7 5 8 4 2" xfId="34144"/>
    <cellStyle name="Output 2 7 5 8 4 3" xfId="34145"/>
    <cellStyle name="Output 2 7 5 8 5" xfId="34146"/>
    <cellStyle name="Output 2 7 5 8 5 2" xfId="34147"/>
    <cellStyle name="Output 2 7 5 8 5 3" xfId="34148"/>
    <cellStyle name="Output 2 7 5 8 6" xfId="34149"/>
    <cellStyle name="Output 2 7 5 8 6 2" xfId="34150"/>
    <cellStyle name="Output 2 7 5 8 6 3" xfId="34151"/>
    <cellStyle name="Output 2 7 5 8 7" xfId="34152"/>
    <cellStyle name="Output 2 7 5 8 8" xfId="34153"/>
    <cellStyle name="Output 2 7 5 8 9" xfId="34154"/>
    <cellStyle name="Output 2 7 5 9" xfId="34155"/>
    <cellStyle name="Output 2 7 5 9 2" xfId="34156"/>
    <cellStyle name="Output 2 7 5 9 2 2" xfId="34157"/>
    <cellStyle name="Output 2 7 5 9 2 3" xfId="34158"/>
    <cellStyle name="Output 2 7 5 9 3" xfId="34159"/>
    <cellStyle name="Output 2 7 5 9 3 2" xfId="34160"/>
    <cellStyle name="Output 2 7 5 9 3 3" xfId="34161"/>
    <cellStyle name="Output 2 7 5 9 4" xfId="34162"/>
    <cellStyle name="Output 2 7 5 9 4 2" xfId="34163"/>
    <cellStyle name="Output 2 7 5 9 4 3" xfId="34164"/>
    <cellStyle name="Output 2 7 5 9 5" xfId="34165"/>
    <cellStyle name="Output 2 7 5 9 5 2" xfId="34166"/>
    <cellStyle name="Output 2 7 5 9 5 3" xfId="34167"/>
    <cellStyle name="Output 2 7 5 9 6" xfId="34168"/>
    <cellStyle name="Output 2 7 5 9 6 2" xfId="34169"/>
    <cellStyle name="Output 2 7 5 9 6 3" xfId="34170"/>
    <cellStyle name="Output 2 7 5 9 7" xfId="34171"/>
    <cellStyle name="Output 2 7 5 9 8" xfId="34172"/>
    <cellStyle name="Output 2 7 6" xfId="34173"/>
    <cellStyle name="Output 2 7 6 10" xfId="34174"/>
    <cellStyle name="Output 2 7 6 11" xfId="34175"/>
    <cellStyle name="Output 2 7 6 2" xfId="34176"/>
    <cellStyle name="Output 2 7 6 2 2" xfId="34177"/>
    <cellStyle name="Output 2 7 6 2 3" xfId="34178"/>
    <cellStyle name="Output 2 7 6 2 4" xfId="34179"/>
    <cellStyle name="Output 2 7 6 3" xfId="34180"/>
    <cellStyle name="Output 2 7 6 3 2" xfId="34181"/>
    <cellStyle name="Output 2 7 6 3 3" xfId="34182"/>
    <cellStyle name="Output 2 7 6 3 4" xfId="34183"/>
    <cellStyle name="Output 2 7 6 4" xfId="34184"/>
    <cellStyle name="Output 2 7 6 4 2" xfId="34185"/>
    <cellStyle name="Output 2 7 6 4 3" xfId="34186"/>
    <cellStyle name="Output 2 7 6 4 4" xfId="34187"/>
    <cellStyle name="Output 2 7 6 5" xfId="34188"/>
    <cellStyle name="Output 2 7 6 5 2" xfId="34189"/>
    <cellStyle name="Output 2 7 6 5 3" xfId="34190"/>
    <cellStyle name="Output 2 7 6 5 4" xfId="34191"/>
    <cellStyle name="Output 2 7 6 6" xfId="34192"/>
    <cellStyle name="Output 2 7 6 6 2" xfId="34193"/>
    <cellStyle name="Output 2 7 6 6 3" xfId="34194"/>
    <cellStyle name="Output 2 7 6 6 4" xfId="34195"/>
    <cellStyle name="Output 2 7 6 7" xfId="34196"/>
    <cellStyle name="Output 2 7 6 8" xfId="34197"/>
    <cellStyle name="Output 2 7 6 9" xfId="34198"/>
    <cellStyle name="Output 2 7 7" xfId="34199"/>
    <cellStyle name="Output 2 7 7 10" xfId="34200"/>
    <cellStyle name="Output 2 7 7 2" xfId="34201"/>
    <cellStyle name="Output 2 7 7 2 2" xfId="34202"/>
    <cellStyle name="Output 2 7 7 2 3" xfId="34203"/>
    <cellStyle name="Output 2 7 7 2 4" xfId="34204"/>
    <cellStyle name="Output 2 7 7 3" xfId="34205"/>
    <cellStyle name="Output 2 7 7 3 2" xfId="34206"/>
    <cellStyle name="Output 2 7 7 3 3" xfId="34207"/>
    <cellStyle name="Output 2 7 7 3 4" xfId="34208"/>
    <cellStyle name="Output 2 7 7 4" xfId="34209"/>
    <cellStyle name="Output 2 7 7 4 2" xfId="34210"/>
    <cellStyle name="Output 2 7 7 4 3" xfId="34211"/>
    <cellStyle name="Output 2 7 7 4 4" xfId="34212"/>
    <cellStyle name="Output 2 7 7 5" xfId="34213"/>
    <cellStyle name="Output 2 7 7 5 2" xfId="34214"/>
    <cellStyle name="Output 2 7 7 5 3" xfId="34215"/>
    <cellStyle name="Output 2 7 7 5 4" xfId="34216"/>
    <cellStyle name="Output 2 7 7 6" xfId="34217"/>
    <cellStyle name="Output 2 7 7 6 2" xfId="34218"/>
    <cellStyle name="Output 2 7 7 6 3" xfId="34219"/>
    <cellStyle name="Output 2 7 7 6 4" xfId="34220"/>
    <cellStyle name="Output 2 7 7 7" xfId="34221"/>
    <cellStyle name="Output 2 7 7 8" xfId="34222"/>
    <cellStyle name="Output 2 7 7 9" xfId="34223"/>
    <cellStyle name="Output 2 7 8" xfId="34224"/>
    <cellStyle name="Output 2 7 8 2" xfId="34225"/>
    <cellStyle name="Output 2 7 8 2 2" xfId="34226"/>
    <cellStyle name="Output 2 7 8 2 3" xfId="34227"/>
    <cellStyle name="Output 2 7 8 3" xfId="34228"/>
    <cellStyle name="Output 2 7 8 3 2" xfId="34229"/>
    <cellStyle name="Output 2 7 8 3 3" xfId="34230"/>
    <cellStyle name="Output 2 7 8 4" xfId="34231"/>
    <cellStyle name="Output 2 7 8 4 2" xfId="34232"/>
    <cellStyle name="Output 2 7 8 4 3" xfId="34233"/>
    <cellStyle name="Output 2 7 8 5" xfId="34234"/>
    <cellStyle name="Output 2 7 8 5 2" xfId="34235"/>
    <cellStyle name="Output 2 7 8 5 3" xfId="34236"/>
    <cellStyle name="Output 2 7 8 6" xfId="34237"/>
    <cellStyle name="Output 2 7 8 6 2" xfId="34238"/>
    <cellStyle name="Output 2 7 8 6 3" xfId="34239"/>
    <cellStyle name="Output 2 7 8 7" xfId="34240"/>
    <cellStyle name="Output 2 7 8 8" xfId="34241"/>
    <cellStyle name="Output 2 7 8 9" xfId="34242"/>
    <cellStyle name="Output 2 7 9" xfId="34243"/>
    <cellStyle name="Output 2 7 9 2" xfId="34244"/>
    <cellStyle name="Output 2 7 9 2 2" xfId="34245"/>
    <cellStyle name="Output 2 7 9 2 3" xfId="34246"/>
    <cellStyle name="Output 2 7 9 3" xfId="34247"/>
    <cellStyle name="Output 2 7 9 3 2" xfId="34248"/>
    <cellStyle name="Output 2 7 9 3 3" xfId="34249"/>
    <cellStyle name="Output 2 7 9 4" xfId="34250"/>
    <cellStyle name="Output 2 7 9 4 2" xfId="34251"/>
    <cellStyle name="Output 2 7 9 4 3" xfId="34252"/>
    <cellStyle name="Output 2 7 9 5" xfId="34253"/>
    <cellStyle name="Output 2 7 9 5 2" xfId="34254"/>
    <cellStyle name="Output 2 7 9 5 3" xfId="34255"/>
    <cellStyle name="Output 2 7 9 6" xfId="34256"/>
    <cellStyle name="Output 2 7 9 6 2" xfId="34257"/>
    <cellStyle name="Output 2 7 9 6 3" xfId="34258"/>
    <cellStyle name="Output 2 7 9 7" xfId="34259"/>
    <cellStyle name="Output 2 7 9 8" xfId="34260"/>
    <cellStyle name="Output 2 7 9 9" xfId="34261"/>
    <cellStyle name="Output 2 8" xfId="34262"/>
    <cellStyle name="Output 2 8 10" xfId="34263"/>
    <cellStyle name="Output 2 8 10 2" xfId="34264"/>
    <cellStyle name="Output 2 8 10 2 2" xfId="34265"/>
    <cellStyle name="Output 2 8 10 2 3" xfId="34266"/>
    <cellStyle name="Output 2 8 10 3" xfId="34267"/>
    <cellStyle name="Output 2 8 10 3 2" xfId="34268"/>
    <cellStyle name="Output 2 8 10 3 3" xfId="34269"/>
    <cellStyle name="Output 2 8 10 4" xfId="34270"/>
    <cellStyle name="Output 2 8 10 4 2" xfId="34271"/>
    <cellStyle name="Output 2 8 10 4 3" xfId="34272"/>
    <cellStyle name="Output 2 8 10 5" xfId="34273"/>
    <cellStyle name="Output 2 8 10 5 2" xfId="34274"/>
    <cellStyle name="Output 2 8 10 5 3" xfId="34275"/>
    <cellStyle name="Output 2 8 10 6" xfId="34276"/>
    <cellStyle name="Output 2 8 10 6 2" xfId="34277"/>
    <cellStyle name="Output 2 8 10 6 3" xfId="34278"/>
    <cellStyle name="Output 2 8 10 7" xfId="34279"/>
    <cellStyle name="Output 2 8 10 8" xfId="34280"/>
    <cellStyle name="Output 2 8 10 9" xfId="34281"/>
    <cellStyle name="Output 2 8 11" xfId="34282"/>
    <cellStyle name="Output 2 8 11 2" xfId="34283"/>
    <cellStyle name="Output 2 8 11 2 2" xfId="34284"/>
    <cellStyle name="Output 2 8 11 2 3" xfId="34285"/>
    <cellStyle name="Output 2 8 11 3" xfId="34286"/>
    <cellStyle name="Output 2 8 11 3 2" xfId="34287"/>
    <cellStyle name="Output 2 8 11 3 3" xfId="34288"/>
    <cellStyle name="Output 2 8 11 4" xfId="34289"/>
    <cellStyle name="Output 2 8 11 4 2" xfId="34290"/>
    <cellStyle name="Output 2 8 11 4 3" xfId="34291"/>
    <cellStyle name="Output 2 8 11 5" xfId="34292"/>
    <cellStyle name="Output 2 8 11 5 2" xfId="34293"/>
    <cellStyle name="Output 2 8 11 5 3" xfId="34294"/>
    <cellStyle name="Output 2 8 11 6" xfId="34295"/>
    <cellStyle name="Output 2 8 11 6 2" xfId="34296"/>
    <cellStyle name="Output 2 8 11 6 3" xfId="34297"/>
    <cellStyle name="Output 2 8 11 7" xfId="34298"/>
    <cellStyle name="Output 2 8 11 8" xfId="34299"/>
    <cellStyle name="Output 2 8 11 9" xfId="34300"/>
    <cellStyle name="Output 2 8 12" xfId="34301"/>
    <cellStyle name="Output 2 8 12 2" xfId="34302"/>
    <cellStyle name="Output 2 8 12 2 2" xfId="34303"/>
    <cellStyle name="Output 2 8 12 2 3" xfId="34304"/>
    <cellStyle name="Output 2 8 12 3" xfId="34305"/>
    <cellStyle name="Output 2 8 12 3 2" xfId="34306"/>
    <cellStyle name="Output 2 8 12 3 3" xfId="34307"/>
    <cellStyle name="Output 2 8 12 4" xfId="34308"/>
    <cellStyle name="Output 2 8 12 4 2" xfId="34309"/>
    <cellStyle name="Output 2 8 12 4 3" xfId="34310"/>
    <cellStyle name="Output 2 8 12 5" xfId="34311"/>
    <cellStyle name="Output 2 8 12 5 2" xfId="34312"/>
    <cellStyle name="Output 2 8 12 5 3" xfId="34313"/>
    <cellStyle name="Output 2 8 12 6" xfId="34314"/>
    <cellStyle name="Output 2 8 12 6 2" xfId="34315"/>
    <cellStyle name="Output 2 8 12 6 3" xfId="34316"/>
    <cellStyle name="Output 2 8 12 7" xfId="34317"/>
    <cellStyle name="Output 2 8 12 8" xfId="34318"/>
    <cellStyle name="Output 2 8 12 9" xfId="34319"/>
    <cellStyle name="Output 2 8 13" xfId="34320"/>
    <cellStyle name="Output 2 8 13 2" xfId="34321"/>
    <cellStyle name="Output 2 8 13 2 2" xfId="34322"/>
    <cellStyle name="Output 2 8 13 2 3" xfId="34323"/>
    <cellStyle name="Output 2 8 13 3" xfId="34324"/>
    <cellStyle name="Output 2 8 13 3 2" xfId="34325"/>
    <cellStyle name="Output 2 8 13 3 3" xfId="34326"/>
    <cellStyle name="Output 2 8 13 4" xfId="34327"/>
    <cellStyle name="Output 2 8 13 4 2" xfId="34328"/>
    <cellStyle name="Output 2 8 13 4 3" xfId="34329"/>
    <cellStyle name="Output 2 8 13 5" xfId="34330"/>
    <cellStyle name="Output 2 8 13 5 2" xfId="34331"/>
    <cellStyle name="Output 2 8 13 5 3" xfId="34332"/>
    <cellStyle name="Output 2 8 13 6" xfId="34333"/>
    <cellStyle name="Output 2 8 13 6 2" xfId="34334"/>
    <cellStyle name="Output 2 8 13 6 3" xfId="34335"/>
    <cellStyle name="Output 2 8 13 7" xfId="34336"/>
    <cellStyle name="Output 2 8 13 8" xfId="34337"/>
    <cellStyle name="Output 2 8 13 9" xfId="34338"/>
    <cellStyle name="Output 2 8 14" xfId="34339"/>
    <cellStyle name="Output 2 8 14 2" xfId="34340"/>
    <cellStyle name="Output 2 8 14 3" xfId="34341"/>
    <cellStyle name="Output 2 8 14 4" xfId="34342"/>
    <cellStyle name="Output 2 8 15" xfId="34343"/>
    <cellStyle name="Output 2 8 16" xfId="34344"/>
    <cellStyle name="Output 2 8 17" xfId="34345"/>
    <cellStyle name="Output 2 8 18" xfId="34346"/>
    <cellStyle name="Output 2 8 19" xfId="34347"/>
    <cellStyle name="Output 2 8 2" xfId="34348"/>
    <cellStyle name="Output 2 8 2 10" xfId="34349"/>
    <cellStyle name="Output 2 8 2 10 2" xfId="34350"/>
    <cellStyle name="Output 2 8 2 10 2 2" xfId="34351"/>
    <cellStyle name="Output 2 8 2 10 2 3" xfId="34352"/>
    <cellStyle name="Output 2 8 2 10 3" xfId="34353"/>
    <cellStyle name="Output 2 8 2 10 3 2" xfId="34354"/>
    <cellStyle name="Output 2 8 2 10 3 3" xfId="34355"/>
    <cellStyle name="Output 2 8 2 10 4" xfId="34356"/>
    <cellStyle name="Output 2 8 2 10 4 2" xfId="34357"/>
    <cellStyle name="Output 2 8 2 10 4 3" xfId="34358"/>
    <cellStyle name="Output 2 8 2 10 5" xfId="34359"/>
    <cellStyle name="Output 2 8 2 10 5 2" xfId="34360"/>
    <cellStyle name="Output 2 8 2 10 5 3" xfId="34361"/>
    <cellStyle name="Output 2 8 2 10 6" xfId="34362"/>
    <cellStyle name="Output 2 8 2 10 6 2" xfId="34363"/>
    <cellStyle name="Output 2 8 2 10 6 3" xfId="34364"/>
    <cellStyle name="Output 2 8 2 10 7" xfId="34365"/>
    <cellStyle name="Output 2 8 2 10 8" xfId="34366"/>
    <cellStyle name="Output 2 8 2 11" xfId="34367"/>
    <cellStyle name="Output 2 8 2 11 2" xfId="34368"/>
    <cellStyle name="Output 2 8 2 11 2 2" xfId="34369"/>
    <cellStyle name="Output 2 8 2 11 2 3" xfId="34370"/>
    <cellStyle name="Output 2 8 2 11 3" xfId="34371"/>
    <cellStyle name="Output 2 8 2 11 3 2" xfId="34372"/>
    <cellStyle name="Output 2 8 2 11 3 3" xfId="34373"/>
    <cellStyle name="Output 2 8 2 11 4" xfId="34374"/>
    <cellStyle name="Output 2 8 2 11 4 2" xfId="34375"/>
    <cellStyle name="Output 2 8 2 11 4 3" xfId="34376"/>
    <cellStyle name="Output 2 8 2 11 5" xfId="34377"/>
    <cellStyle name="Output 2 8 2 11 5 2" xfId="34378"/>
    <cellStyle name="Output 2 8 2 11 5 3" xfId="34379"/>
    <cellStyle name="Output 2 8 2 11 6" xfId="34380"/>
    <cellStyle name="Output 2 8 2 11 6 2" xfId="34381"/>
    <cellStyle name="Output 2 8 2 11 6 3" xfId="34382"/>
    <cellStyle name="Output 2 8 2 11 7" xfId="34383"/>
    <cellStyle name="Output 2 8 2 11 8" xfId="34384"/>
    <cellStyle name="Output 2 8 2 12" xfId="34385"/>
    <cellStyle name="Output 2 8 2 12 2" xfId="34386"/>
    <cellStyle name="Output 2 8 2 12 2 2" xfId="34387"/>
    <cellStyle name="Output 2 8 2 12 2 3" xfId="34388"/>
    <cellStyle name="Output 2 8 2 12 3" xfId="34389"/>
    <cellStyle name="Output 2 8 2 12 3 2" xfId="34390"/>
    <cellStyle name="Output 2 8 2 12 3 3" xfId="34391"/>
    <cellStyle name="Output 2 8 2 12 4" xfId="34392"/>
    <cellStyle name="Output 2 8 2 12 4 2" xfId="34393"/>
    <cellStyle name="Output 2 8 2 12 4 3" xfId="34394"/>
    <cellStyle name="Output 2 8 2 12 5" xfId="34395"/>
    <cellStyle name="Output 2 8 2 12 5 2" xfId="34396"/>
    <cellStyle name="Output 2 8 2 12 5 3" xfId="34397"/>
    <cellStyle name="Output 2 8 2 12 6" xfId="34398"/>
    <cellStyle name="Output 2 8 2 12 6 2" xfId="34399"/>
    <cellStyle name="Output 2 8 2 12 6 3" xfId="34400"/>
    <cellStyle name="Output 2 8 2 12 7" xfId="34401"/>
    <cellStyle name="Output 2 8 2 12 8" xfId="34402"/>
    <cellStyle name="Output 2 8 2 13" xfId="34403"/>
    <cellStyle name="Output 2 8 2 13 2" xfId="34404"/>
    <cellStyle name="Output 2 8 2 13 2 2" xfId="34405"/>
    <cellStyle name="Output 2 8 2 13 2 3" xfId="34406"/>
    <cellStyle name="Output 2 8 2 13 3" xfId="34407"/>
    <cellStyle name="Output 2 8 2 13 3 2" xfId="34408"/>
    <cellStyle name="Output 2 8 2 13 3 3" xfId="34409"/>
    <cellStyle name="Output 2 8 2 13 4" xfId="34410"/>
    <cellStyle name="Output 2 8 2 13 4 2" xfId="34411"/>
    <cellStyle name="Output 2 8 2 13 4 3" xfId="34412"/>
    <cellStyle name="Output 2 8 2 13 5" xfId="34413"/>
    <cellStyle name="Output 2 8 2 13 5 2" xfId="34414"/>
    <cellStyle name="Output 2 8 2 13 5 3" xfId="34415"/>
    <cellStyle name="Output 2 8 2 13 6" xfId="34416"/>
    <cellStyle name="Output 2 8 2 13 6 2" xfId="34417"/>
    <cellStyle name="Output 2 8 2 13 6 3" xfId="34418"/>
    <cellStyle name="Output 2 8 2 13 7" xfId="34419"/>
    <cellStyle name="Output 2 8 2 13 8" xfId="34420"/>
    <cellStyle name="Output 2 8 2 14" xfId="34421"/>
    <cellStyle name="Output 2 8 2 14 2" xfId="34422"/>
    <cellStyle name="Output 2 8 2 14 2 2" xfId="34423"/>
    <cellStyle name="Output 2 8 2 14 2 3" xfId="34424"/>
    <cellStyle name="Output 2 8 2 14 3" xfId="34425"/>
    <cellStyle name="Output 2 8 2 14 3 2" xfId="34426"/>
    <cellStyle name="Output 2 8 2 14 3 3" xfId="34427"/>
    <cellStyle name="Output 2 8 2 14 4" xfId="34428"/>
    <cellStyle name="Output 2 8 2 14 4 2" xfId="34429"/>
    <cellStyle name="Output 2 8 2 14 4 3" xfId="34430"/>
    <cellStyle name="Output 2 8 2 14 5" xfId="34431"/>
    <cellStyle name="Output 2 8 2 14 5 2" xfId="34432"/>
    <cellStyle name="Output 2 8 2 14 5 3" xfId="34433"/>
    <cellStyle name="Output 2 8 2 14 6" xfId="34434"/>
    <cellStyle name="Output 2 8 2 14 6 2" xfId="34435"/>
    <cellStyle name="Output 2 8 2 14 6 3" xfId="34436"/>
    <cellStyle name="Output 2 8 2 14 7" xfId="34437"/>
    <cellStyle name="Output 2 8 2 14 8" xfId="34438"/>
    <cellStyle name="Output 2 8 2 15" xfId="34439"/>
    <cellStyle name="Output 2 8 2 15 2" xfId="34440"/>
    <cellStyle name="Output 2 8 2 15 3" xfId="34441"/>
    <cellStyle name="Output 2 8 2 16" xfId="34442"/>
    <cellStyle name="Output 2 8 2 16 2" xfId="34443"/>
    <cellStyle name="Output 2 8 2 16 3" xfId="34444"/>
    <cellStyle name="Output 2 8 2 17" xfId="34445"/>
    <cellStyle name="Output 2 8 2 18" xfId="34446"/>
    <cellStyle name="Output 2 8 2 2" xfId="34447"/>
    <cellStyle name="Output 2 8 2 2 2" xfId="34448"/>
    <cellStyle name="Output 2 8 2 2 2 2" xfId="34449"/>
    <cellStyle name="Output 2 8 2 2 2 3" xfId="34450"/>
    <cellStyle name="Output 2 8 2 2 3" xfId="34451"/>
    <cellStyle name="Output 2 8 2 2 3 2" xfId="34452"/>
    <cellStyle name="Output 2 8 2 2 3 3" xfId="34453"/>
    <cellStyle name="Output 2 8 2 2 4" xfId="34454"/>
    <cellStyle name="Output 2 8 2 2 4 2" xfId="34455"/>
    <cellStyle name="Output 2 8 2 2 4 3" xfId="34456"/>
    <cellStyle name="Output 2 8 2 2 5" xfId="34457"/>
    <cellStyle name="Output 2 8 2 2 5 2" xfId="34458"/>
    <cellStyle name="Output 2 8 2 2 5 3" xfId="34459"/>
    <cellStyle name="Output 2 8 2 2 6" xfId="34460"/>
    <cellStyle name="Output 2 8 2 2 6 2" xfId="34461"/>
    <cellStyle name="Output 2 8 2 2 6 3" xfId="34462"/>
    <cellStyle name="Output 2 8 2 2 7" xfId="34463"/>
    <cellStyle name="Output 2 8 2 2 8" xfId="34464"/>
    <cellStyle name="Output 2 8 2 2 9" xfId="34465"/>
    <cellStyle name="Output 2 8 2 3" xfId="34466"/>
    <cellStyle name="Output 2 8 2 3 2" xfId="34467"/>
    <cellStyle name="Output 2 8 2 3 2 2" xfId="34468"/>
    <cellStyle name="Output 2 8 2 3 2 3" xfId="34469"/>
    <cellStyle name="Output 2 8 2 3 3" xfId="34470"/>
    <cellStyle name="Output 2 8 2 3 3 2" xfId="34471"/>
    <cellStyle name="Output 2 8 2 3 3 3" xfId="34472"/>
    <cellStyle name="Output 2 8 2 3 4" xfId="34473"/>
    <cellStyle name="Output 2 8 2 3 4 2" xfId="34474"/>
    <cellStyle name="Output 2 8 2 3 4 3" xfId="34475"/>
    <cellStyle name="Output 2 8 2 3 5" xfId="34476"/>
    <cellStyle name="Output 2 8 2 3 5 2" xfId="34477"/>
    <cellStyle name="Output 2 8 2 3 5 3" xfId="34478"/>
    <cellStyle name="Output 2 8 2 3 6" xfId="34479"/>
    <cellStyle name="Output 2 8 2 3 6 2" xfId="34480"/>
    <cellStyle name="Output 2 8 2 3 6 3" xfId="34481"/>
    <cellStyle name="Output 2 8 2 3 7" xfId="34482"/>
    <cellStyle name="Output 2 8 2 3 8" xfId="34483"/>
    <cellStyle name="Output 2 8 2 3 9" xfId="34484"/>
    <cellStyle name="Output 2 8 2 4" xfId="34485"/>
    <cellStyle name="Output 2 8 2 4 2" xfId="34486"/>
    <cellStyle name="Output 2 8 2 4 2 2" xfId="34487"/>
    <cellStyle name="Output 2 8 2 4 2 3" xfId="34488"/>
    <cellStyle name="Output 2 8 2 4 3" xfId="34489"/>
    <cellStyle name="Output 2 8 2 4 3 2" xfId="34490"/>
    <cellStyle name="Output 2 8 2 4 3 3" xfId="34491"/>
    <cellStyle name="Output 2 8 2 4 4" xfId="34492"/>
    <cellStyle name="Output 2 8 2 4 4 2" xfId="34493"/>
    <cellStyle name="Output 2 8 2 4 4 3" xfId="34494"/>
    <cellStyle name="Output 2 8 2 4 5" xfId="34495"/>
    <cellStyle name="Output 2 8 2 4 5 2" xfId="34496"/>
    <cellStyle name="Output 2 8 2 4 5 3" xfId="34497"/>
    <cellStyle name="Output 2 8 2 4 6" xfId="34498"/>
    <cellStyle name="Output 2 8 2 4 6 2" xfId="34499"/>
    <cellStyle name="Output 2 8 2 4 6 3" xfId="34500"/>
    <cellStyle name="Output 2 8 2 4 7" xfId="34501"/>
    <cellStyle name="Output 2 8 2 4 8" xfId="34502"/>
    <cellStyle name="Output 2 8 2 4 9" xfId="34503"/>
    <cellStyle name="Output 2 8 2 5" xfId="34504"/>
    <cellStyle name="Output 2 8 2 5 2" xfId="34505"/>
    <cellStyle name="Output 2 8 2 5 2 2" xfId="34506"/>
    <cellStyle name="Output 2 8 2 5 2 3" xfId="34507"/>
    <cellStyle name="Output 2 8 2 5 3" xfId="34508"/>
    <cellStyle name="Output 2 8 2 5 3 2" xfId="34509"/>
    <cellStyle name="Output 2 8 2 5 3 3" xfId="34510"/>
    <cellStyle name="Output 2 8 2 5 4" xfId="34511"/>
    <cellStyle name="Output 2 8 2 5 4 2" xfId="34512"/>
    <cellStyle name="Output 2 8 2 5 4 3" xfId="34513"/>
    <cellStyle name="Output 2 8 2 5 5" xfId="34514"/>
    <cellStyle name="Output 2 8 2 5 5 2" xfId="34515"/>
    <cellStyle name="Output 2 8 2 5 5 3" xfId="34516"/>
    <cellStyle name="Output 2 8 2 5 6" xfId="34517"/>
    <cellStyle name="Output 2 8 2 5 6 2" xfId="34518"/>
    <cellStyle name="Output 2 8 2 5 6 3" xfId="34519"/>
    <cellStyle name="Output 2 8 2 5 7" xfId="34520"/>
    <cellStyle name="Output 2 8 2 5 8" xfId="34521"/>
    <cellStyle name="Output 2 8 2 5 9" xfId="34522"/>
    <cellStyle name="Output 2 8 2 6" xfId="34523"/>
    <cellStyle name="Output 2 8 2 6 2" xfId="34524"/>
    <cellStyle name="Output 2 8 2 6 2 2" xfId="34525"/>
    <cellStyle name="Output 2 8 2 6 2 3" xfId="34526"/>
    <cellStyle name="Output 2 8 2 6 3" xfId="34527"/>
    <cellStyle name="Output 2 8 2 6 3 2" xfId="34528"/>
    <cellStyle name="Output 2 8 2 6 3 3" xfId="34529"/>
    <cellStyle name="Output 2 8 2 6 4" xfId="34530"/>
    <cellStyle name="Output 2 8 2 6 4 2" xfId="34531"/>
    <cellStyle name="Output 2 8 2 6 4 3" xfId="34532"/>
    <cellStyle name="Output 2 8 2 6 5" xfId="34533"/>
    <cellStyle name="Output 2 8 2 6 5 2" xfId="34534"/>
    <cellStyle name="Output 2 8 2 6 5 3" xfId="34535"/>
    <cellStyle name="Output 2 8 2 6 6" xfId="34536"/>
    <cellStyle name="Output 2 8 2 6 6 2" xfId="34537"/>
    <cellStyle name="Output 2 8 2 6 6 3" xfId="34538"/>
    <cellStyle name="Output 2 8 2 6 7" xfId="34539"/>
    <cellStyle name="Output 2 8 2 6 8" xfId="34540"/>
    <cellStyle name="Output 2 8 2 6 9" xfId="34541"/>
    <cellStyle name="Output 2 8 2 7" xfId="34542"/>
    <cellStyle name="Output 2 8 2 7 2" xfId="34543"/>
    <cellStyle name="Output 2 8 2 7 2 2" xfId="34544"/>
    <cellStyle name="Output 2 8 2 7 2 3" xfId="34545"/>
    <cellStyle name="Output 2 8 2 7 3" xfId="34546"/>
    <cellStyle name="Output 2 8 2 7 3 2" xfId="34547"/>
    <cellStyle name="Output 2 8 2 7 3 3" xfId="34548"/>
    <cellStyle name="Output 2 8 2 7 4" xfId="34549"/>
    <cellStyle name="Output 2 8 2 7 4 2" xfId="34550"/>
    <cellStyle name="Output 2 8 2 7 4 3" xfId="34551"/>
    <cellStyle name="Output 2 8 2 7 5" xfId="34552"/>
    <cellStyle name="Output 2 8 2 7 5 2" xfId="34553"/>
    <cellStyle name="Output 2 8 2 7 5 3" xfId="34554"/>
    <cellStyle name="Output 2 8 2 7 6" xfId="34555"/>
    <cellStyle name="Output 2 8 2 7 6 2" xfId="34556"/>
    <cellStyle name="Output 2 8 2 7 6 3" xfId="34557"/>
    <cellStyle name="Output 2 8 2 7 7" xfId="34558"/>
    <cellStyle name="Output 2 8 2 7 8" xfId="34559"/>
    <cellStyle name="Output 2 8 2 7 9" xfId="34560"/>
    <cellStyle name="Output 2 8 2 8" xfId="34561"/>
    <cellStyle name="Output 2 8 2 8 2" xfId="34562"/>
    <cellStyle name="Output 2 8 2 8 2 2" xfId="34563"/>
    <cellStyle name="Output 2 8 2 8 2 3" xfId="34564"/>
    <cellStyle name="Output 2 8 2 8 3" xfId="34565"/>
    <cellStyle name="Output 2 8 2 8 3 2" xfId="34566"/>
    <cellStyle name="Output 2 8 2 8 3 3" xfId="34567"/>
    <cellStyle name="Output 2 8 2 8 4" xfId="34568"/>
    <cellStyle name="Output 2 8 2 8 4 2" xfId="34569"/>
    <cellStyle name="Output 2 8 2 8 4 3" xfId="34570"/>
    <cellStyle name="Output 2 8 2 8 5" xfId="34571"/>
    <cellStyle name="Output 2 8 2 8 5 2" xfId="34572"/>
    <cellStyle name="Output 2 8 2 8 5 3" xfId="34573"/>
    <cellStyle name="Output 2 8 2 8 6" xfId="34574"/>
    <cellStyle name="Output 2 8 2 8 6 2" xfId="34575"/>
    <cellStyle name="Output 2 8 2 8 6 3" xfId="34576"/>
    <cellStyle name="Output 2 8 2 8 7" xfId="34577"/>
    <cellStyle name="Output 2 8 2 8 8" xfId="34578"/>
    <cellStyle name="Output 2 8 2 8 9" xfId="34579"/>
    <cellStyle name="Output 2 8 2 9" xfId="34580"/>
    <cellStyle name="Output 2 8 2 9 2" xfId="34581"/>
    <cellStyle name="Output 2 8 2 9 2 2" xfId="34582"/>
    <cellStyle name="Output 2 8 2 9 2 3" xfId="34583"/>
    <cellStyle name="Output 2 8 2 9 3" xfId="34584"/>
    <cellStyle name="Output 2 8 2 9 3 2" xfId="34585"/>
    <cellStyle name="Output 2 8 2 9 3 3" xfId="34586"/>
    <cellStyle name="Output 2 8 2 9 4" xfId="34587"/>
    <cellStyle name="Output 2 8 2 9 4 2" xfId="34588"/>
    <cellStyle name="Output 2 8 2 9 4 3" xfId="34589"/>
    <cellStyle name="Output 2 8 2 9 5" xfId="34590"/>
    <cellStyle name="Output 2 8 2 9 5 2" xfId="34591"/>
    <cellStyle name="Output 2 8 2 9 5 3" xfId="34592"/>
    <cellStyle name="Output 2 8 2 9 6" xfId="34593"/>
    <cellStyle name="Output 2 8 2 9 6 2" xfId="34594"/>
    <cellStyle name="Output 2 8 2 9 6 3" xfId="34595"/>
    <cellStyle name="Output 2 8 2 9 7" xfId="34596"/>
    <cellStyle name="Output 2 8 2 9 8" xfId="34597"/>
    <cellStyle name="Output 2 8 20" xfId="34598"/>
    <cellStyle name="Output 2 8 21" xfId="34599"/>
    <cellStyle name="Output 2 8 3" xfId="34600"/>
    <cellStyle name="Output 2 8 3 10" xfId="34601"/>
    <cellStyle name="Output 2 8 3 10 2" xfId="34602"/>
    <cellStyle name="Output 2 8 3 10 2 2" xfId="34603"/>
    <cellStyle name="Output 2 8 3 10 2 3" xfId="34604"/>
    <cellStyle name="Output 2 8 3 10 3" xfId="34605"/>
    <cellStyle name="Output 2 8 3 10 3 2" xfId="34606"/>
    <cellStyle name="Output 2 8 3 10 3 3" xfId="34607"/>
    <cellStyle name="Output 2 8 3 10 4" xfId="34608"/>
    <cellStyle name="Output 2 8 3 10 4 2" xfId="34609"/>
    <cellStyle name="Output 2 8 3 10 4 3" xfId="34610"/>
    <cellStyle name="Output 2 8 3 10 5" xfId="34611"/>
    <cellStyle name="Output 2 8 3 10 5 2" xfId="34612"/>
    <cellStyle name="Output 2 8 3 10 5 3" xfId="34613"/>
    <cellStyle name="Output 2 8 3 10 6" xfId="34614"/>
    <cellStyle name="Output 2 8 3 10 6 2" xfId="34615"/>
    <cellStyle name="Output 2 8 3 10 6 3" xfId="34616"/>
    <cellStyle name="Output 2 8 3 10 7" xfId="34617"/>
    <cellStyle name="Output 2 8 3 10 8" xfId="34618"/>
    <cellStyle name="Output 2 8 3 11" xfId="34619"/>
    <cellStyle name="Output 2 8 3 11 2" xfId="34620"/>
    <cellStyle name="Output 2 8 3 11 2 2" xfId="34621"/>
    <cellStyle name="Output 2 8 3 11 2 3" xfId="34622"/>
    <cellStyle name="Output 2 8 3 11 3" xfId="34623"/>
    <cellStyle name="Output 2 8 3 11 3 2" xfId="34624"/>
    <cellStyle name="Output 2 8 3 11 3 3" xfId="34625"/>
    <cellStyle name="Output 2 8 3 11 4" xfId="34626"/>
    <cellStyle name="Output 2 8 3 11 4 2" xfId="34627"/>
    <cellStyle name="Output 2 8 3 11 4 3" xfId="34628"/>
    <cellStyle name="Output 2 8 3 11 5" xfId="34629"/>
    <cellStyle name="Output 2 8 3 11 5 2" xfId="34630"/>
    <cellStyle name="Output 2 8 3 11 5 3" xfId="34631"/>
    <cellStyle name="Output 2 8 3 11 6" xfId="34632"/>
    <cellStyle name="Output 2 8 3 11 6 2" xfId="34633"/>
    <cellStyle name="Output 2 8 3 11 6 3" xfId="34634"/>
    <cellStyle name="Output 2 8 3 11 7" xfId="34635"/>
    <cellStyle name="Output 2 8 3 11 8" xfId="34636"/>
    <cellStyle name="Output 2 8 3 12" xfId="34637"/>
    <cellStyle name="Output 2 8 3 12 2" xfId="34638"/>
    <cellStyle name="Output 2 8 3 12 2 2" xfId="34639"/>
    <cellStyle name="Output 2 8 3 12 2 3" xfId="34640"/>
    <cellStyle name="Output 2 8 3 12 3" xfId="34641"/>
    <cellStyle name="Output 2 8 3 12 3 2" xfId="34642"/>
    <cellStyle name="Output 2 8 3 12 3 3" xfId="34643"/>
    <cellStyle name="Output 2 8 3 12 4" xfId="34644"/>
    <cellStyle name="Output 2 8 3 12 4 2" xfId="34645"/>
    <cellStyle name="Output 2 8 3 12 4 3" xfId="34646"/>
    <cellStyle name="Output 2 8 3 12 5" xfId="34647"/>
    <cellStyle name="Output 2 8 3 12 5 2" xfId="34648"/>
    <cellStyle name="Output 2 8 3 12 5 3" xfId="34649"/>
    <cellStyle name="Output 2 8 3 12 6" xfId="34650"/>
    <cellStyle name="Output 2 8 3 12 6 2" xfId="34651"/>
    <cellStyle name="Output 2 8 3 12 6 3" xfId="34652"/>
    <cellStyle name="Output 2 8 3 12 7" xfId="34653"/>
    <cellStyle name="Output 2 8 3 12 8" xfId="34654"/>
    <cellStyle name="Output 2 8 3 13" xfId="34655"/>
    <cellStyle name="Output 2 8 3 13 2" xfId="34656"/>
    <cellStyle name="Output 2 8 3 13 2 2" xfId="34657"/>
    <cellStyle name="Output 2 8 3 13 2 3" xfId="34658"/>
    <cellStyle name="Output 2 8 3 13 3" xfId="34659"/>
    <cellStyle name="Output 2 8 3 13 3 2" xfId="34660"/>
    <cellStyle name="Output 2 8 3 13 3 3" xfId="34661"/>
    <cellStyle name="Output 2 8 3 13 4" xfId="34662"/>
    <cellStyle name="Output 2 8 3 13 4 2" xfId="34663"/>
    <cellStyle name="Output 2 8 3 13 4 3" xfId="34664"/>
    <cellStyle name="Output 2 8 3 13 5" xfId="34665"/>
    <cellStyle name="Output 2 8 3 13 5 2" xfId="34666"/>
    <cellStyle name="Output 2 8 3 13 5 3" xfId="34667"/>
    <cellStyle name="Output 2 8 3 13 6" xfId="34668"/>
    <cellStyle name="Output 2 8 3 13 6 2" xfId="34669"/>
    <cellStyle name="Output 2 8 3 13 6 3" xfId="34670"/>
    <cellStyle name="Output 2 8 3 13 7" xfId="34671"/>
    <cellStyle name="Output 2 8 3 13 8" xfId="34672"/>
    <cellStyle name="Output 2 8 3 14" xfId="34673"/>
    <cellStyle name="Output 2 8 3 14 2" xfId="34674"/>
    <cellStyle name="Output 2 8 3 14 2 2" xfId="34675"/>
    <cellStyle name="Output 2 8 3 14 2 3" xfId="34676"/>
    <cellStyle name="Output 2 8 3 14 3" xfId="34677"/>
    <cellStyle name="Output 2 8 3 14 3 2" xfId="34678"/>
    <cellStyle name="Output 2 8 3 14 3 3" xfId="34679"/>
    <cellStyle name="Output 2 8 3 14 4" xfId="34680"/>
    <cellStyle name="Output 2 8 3 14 4 2" xfId="34681"/>
    <cellStyle name="Output 2 8 3 14 4 3" xfId="34682"/>
    <cellStyle name="Output 2 8 3 14 5" xfId="34683"/>
    <cellStyle name="Output 2 8 3 14 5 2" xfId="34684"/>
    <cellStyle name="Output 2 8 3 14 5 3" xfId="34685"/>
    <cellStyle name="Output 2 8 3 14 6" xfId="34686"/>
    <cellStyle name="Output 2 8 3 14 6 2" xfId="34687"/>
    <cellStyle name="Output 2 8 3 14 6 3" xfId="34688"/>
    <cellStyle name="Output 2 8 3 14 7" xfId="34689"/>
    <cellStyle name="Output 2 8 3 14 8" xfId="34690"/>
    <cellStyle name="Output 2 8 3 15" xfId="34691"/>
    <cellStyle name="Output 2 8 3 15 2" xfId="34692"/>
    <cellStyle name="Output 2 8 3 15 3" xfId="34693"/>
    <cellStyle name="Output 2 8 3 16" xfId="34694"/>
    <cellStyle name="Output 2 8 3 16 2" xfId="34695"/>
    <cellStyle name="Output 2 8 3 16 3" xfId="34696"/>
    <cellStyle name="Output 2 8 3 17" xfId="34697"/>
    <cellStyle name="Output 2 8 3 18" xfId="34698"/>
    <cellStyle name="Output 2 8 3 2" xfId="34699"/>
    <cellStyle name="Output 2 8 3 2 2" xfId="34700"/>
    <cellStyle name="Output 2 8 3 2 2 2" xfId="34701"/>
    <cellStyle name="Output 2 8 3 2 2 3" xfId="34702"/>
    <cellStyle name="Output 2 8 3 2 3" xfId="34703"/>
    <cellStyle name="Output 2 8 3 2 3 2" xfId="34704"/>
    <cellStyle name="Output 2 8 3 2 3 3" xfId="34705"/>
    <cellStyle name="Output 2 8 3 2 4" xfId="34706"/>
    <cellStyle name="Output 2 8 3 2 4 2" xfId="34707"/>
    <cellStyle name="Output 2 8 3 2 4 3" xfId="34708"/>
    <cellStyle name="Output 2 8 3 2 5" xfId="34709"/>
    <cellStyle name="Output 2 8 3 2 5 2" xfId="34710"/>
    <cellStyle name="Output 2 8 3 2 5 3" xfId="34711"/>
    <cellStyle name="Output 2 8 3 2 6" xfId="34712"/>
    <cellStyle name="Output 2 8 3 2 6 2" xfId="34713"/>
    <cellStyle name="Output 2 8 3 2 6 3" xfId="34714"/>
    <cellStyle name="Output 2 8 3 2 7" xfId="34715"/>
    <cellStyle name="Output 2 8 3 2 8" xfId="34716"/>
    <cellStyle name="Output 2 8 3 2 9" xfId="34717"/>
    <cellStyle name="Output 2 8 3 3" xfId="34718"/>
    <cellStyle name="Output 2 8 3 3 2" xfId="34719"/>
    <cellStyle name="Output 2 8 3 3 2 2" xfId="34720"/>
    <cellStyle name="Output 2 8 3 3 2 3" xfId="34721"/>
    <cellStyle name="Output 2 8 3 3 3" xfId="34722"/>
    <cellStyle name="Output 2 8 3 3 3 2" xfId="34723"/>
    <cellStyle name="Output 2 8 3 3 3 3" xfId="34724"/>
    <cellStyle name="Output 2 8 3 3 4" xfId="34725"/>
    <cellStyle name="Output 2 8 3 3 4 2" xfId="34726"/>
    <cellStyle name="Output 2 8 3 3 4 3" xfId="34727"/>
    <cellStyle name="Output 2 8 3 3 5" xfId="34728"/>
    <cellStyle name="Output 2 8 3 3 5 2" xfId="34729"/>
    <cellStyle name="Output 2 8 3 3 5 3" xfId="34730"/>
    <cellStyle name="Output 2 8 3 3 6" xfId="34731"/>
    <cellStyle name="Output 2 8 3 3 6 2" xfId="34732"/>
    <cellStyle name="Output 2 8 3 3 6 3" xfId="34733"/>
    <cellStyle name="Output 2 8 3 3 7" xfId="34734"/>
    <cellStyle name="Output 2 8 3 3 8" xfId="34735"/>
    <cellStyle name="Output 2 8 3 3 9" xfId="34736"/>
    <cellStyle name="Output 2 8 3 4" xfId="34737"/>
    <cellStyle name="Output 2 8 3 4 2" xfId="34738"/>
    <cellStyle name="Output 2 8 3 4 2 2" xfId="34739"/>
    <cellStyle name="Output 2 8 3 4 2 3" xfId="34740"/>
    <cellStyle name="Output 2 8 3 4 3" xfId="34741"/>
    <cellStyle name="Output 2 8 3 4 3 2" xfId="34742"/>
    <cellStyle name="Output 2 8 3 4 3 3" xfId="34743"/>
    <cellStyle name="Output 2 8 3 4 4" xfId="34744"/>
    <cellStyle name="Output 2 8 3 4 4 2" xfId="34745"/>
    <cellStyle name="Output 2 8 3 4 4 3" xfId="34746"/>
    <cellStyle name="Output 2 8 3 4 5" xfId="34747"/>
    <cellStyle name="Output 2 8 3 4 5 2" xfId="34748"/>
    <cellStyle name="Output 2 8 3 4 5 3" xfId="34749"/>
    <cellStyle name="Output 2 8 3 4 6" xfId="34750"/>
    <cellStyle name="Output 2 8 3 4 6 2" xfId="34751"/>
    <cellStyle name="Output 2 8 3 4 6 3" xfId="34752"/>
    <cellStyle name="Output 2 8 3 4 7" xfId="34753"/>
    <cellStyle name="Output 2 8 3 4 8" xfId="34754"/>
    <cellStyle name="Output 2 8 3 4 9" xfId="34755"/>
    <cellStyle name="Output 2 8 3 5" xfId="34756"/>
    <cellStyle name="Output 2 8 3 5 2" xfId="34757"/>
    <cellStyle name="Output 2 8 3 5 2 2" xfId="34758"/>
    <cellStyle name="Output 2 8 3 5 2 3" xfId="34759"/>
    <cellStyle name="Output 2 8 3 5 3" xfId="34760"/>
    <cellStyle name="Output 2 8 3 5 3 2" xfId="34761"/>
    <cellStyle name="Output 2 8 3 5 3 3" xfId="34762"/>
    <cellStyle name="Output 2 8 3 5 4" xfId="34763"/>
    <cellStyle name="Output 2 8 3 5 4 2" xfId="34764"/>
    <cellStyle name="Output 2 8 3 5 4 3" xfId="34765"/>
    <cellStyle name="Output 2 8 3 5 5" xfId="34766"/>
    <cellStyle name="Output 2 8 3 5 5 2" xfId="34767"/>
    <cellStyle name="Output 2 8 3 5 5 3" xfId="34768"/>
    <cellStyle name="Output 2 8 3 5 6" xfId="34769"/>
    <cellStyle name="Output 2 8 3 5 6 2" xfId="34770"/>
    <cellStyle name="Output 2 8 3 5 6 3" xfId="34771"/>
    <cellStyle name="Output 2 8 3 5 7" xfId="34772"/>
    <cellStyle name="Output 2 8 3 5 8" xfId="34773"/>
    <cellStyle name="Output 2 8 3 5 9" xfId="34774"/>
    <cellStyle name="Output 2 8 3 6" xfId="34775"/>
    <cellStyle name="Output 2 8 3 6 2" xfId="34776"/>
    <cellStyle name="Output 2 8 3 6 2 2" xfId="34777"/>
    <cellStyle name="Output 2 8 3 6 2 3" xfId="34778"/>
    <cellStyle name="Output 2 8 3 6 3" xfId="34779"/>
    <cellStyle name="Output 2 8 3 6 3 2" xfId="34780"/>
    <cellStyle name="Output 2 8 3 6 3 3" xfId="34781"/>
    <cellStyle name="Output 2 8 3 6 4" xfId="34782"/>
    <cellStyle name="Output 2 8 3 6 4 2" xfId="34783"/>
    <cellStyle name="Output 2 8 3 6 4 3" xfId="34784"/>
    <cellStyle name="Output 2 8 3 6 5" xfId="34785"/>
    <cellStyle name="Output 2 8 3 6 5 2" xfId="34786"/>
    <cellStyle name="Output 2 8 3 6 5 3" xfId="34787"/>
    <cellStyle name="Output 2 8 3 6 6" xfId="34788"/>
    <cellStyle name="Output 2 8 3 6 6 2" xfId="34789"/>
    <cellStyle name="Output 2 8 3 6 6 3" xfId="34790"/>
    <cellStyle name="Output 2 8 3 6 7" xfId="34791"/>
    <cellStyle name="Output 2 8 3 6 8" xfId="34792"/>
    <cellStyle name="Output 2 8 3 6 9" xfId="34793"/>
    <cellStyle name="Output 2 8 3 7" xfId="34794"/>
    <cellStyle name="Output 2 8 3 7 2" xfId="34795"/>
    <cellStyle name="Output 2 8 3 7 2 2" xfId="34796"/>
    <cellStyle name="Output 2 8 3 7 2 3" xfId="34797"/>
    <cellStyle name="Output 2 8 3 7 3" xfId="34798"/>
    <cellStyle name="Output 2 8 3 7 3 2" xfId="34799"/>
    <cellStyle name="Output 2 8 3 7 3 3" xfId="34800"/>
    <cellStyle name="Output 2 8 3 7 4" xfId="34801"/>
    <cellStyle name="Output 2 8 3 7 4 2" xfId="34802"/>
    <cellStyle name="Output 2 8 3 7 4 3" xfId="34803"/>
    <cellStyle name="Output 2 8 3 7 5" xfId="34804"/>
    <cellStyle name="Output 2 8 3 7 5 2" xfId="34805"/>
    <cellStyle name="Output 2 8 3 7 5 3" xfId="34806"/>
    <cellStyle name="Output 2 8 3 7 6" xfId="34807"/>
    <cellStyle name="Output 2 8 3 7 6 2" xfId="34808"/>
    <cellStyle name="Output 2 8 3 7 6 3" xfId="34809"/>
    <cellStyle name="Output 2 8 3 7 7" xfId="34810"/>
    <cellStyle name="Output 2 8 3 7 8" xfId="34811"/>
    <cellStyle name="Output 2 8 3 7 9" xfId="34812"/>
    <cellStyle name="Output 2 8 3 8" xfId="34813"/>
    <cellStyle name="Output 2 8 3 8 2" xfId="34814"/>
    <cellStyle name="Output 2 8 3 8 2 2" xfId="34815"/>
    <cellStyle name="Output 2 8 3 8 2 3" xfId="34816"/>
    <cellStyle name="Output 2 8 3 8 3" xfId="34817"/>
    <cellStyle name="Output 2 8 3 8 3 2" xfId="34818"/>
    <cellStyle name="Output 2 8 3 8 3 3" xfId="34819"/>
    <cellStyle name="Output 2 8 3 8 4" xfId="34820"/>
    <cellStyle name="Output 2 8 3 8 4 2" xfId="34821"/>
    <cellStyle name="Output 2 8 3 8 4 3" xfId="34822"/>
    <cellStyle name="Output 2 8 3 8 5" xfId="34823"/>
    <cellStyle name="Output 2 8 3 8 5 2" xfId="34824"/>
    <cellStyle name="Output 2 8 3 8 5 3" xfId="34825"/>
    <cellStyle name="Output 2 8 3 8 6" xfId="34826"/>
    <cellStyle name="Output 2 8 3 8 6 2" xfId="34827"/>
    <cellStyle name="Output 2 8 3 8 6 3" xfId="34828"/>
    <cellStyle name="Output 2 8 3 8 7" xfId="34829"/>
    <cellStyle name="Output 2 8 3 8 8" xfId="34830"/>
    <cellStyle name="Output 2 8 3 8 9" xfId="34831"/>
    <cellStyle name="Output 2 8 3 9" xfId="34832"/>
    <cellStyle name="Output 2 8 3 9 2" xfId="34833"/>
    <cellStyle name="Output 2 8 3 9 2 2" xfId="34834"/>
    <cellStyle name="Output 2 8 3 9 2 3" xfId="34835"/>
    <cellStyle name="Output 2 8 3 9 3" xfId="34836"/>
    <cellStyle name="Output 2 8 3 9 3 2" xfId="34837"/>
    <cellStyle name="Output 2 8 3 9 3 3" xfId="34838"/>
    <cellStyle name="Output 2 8 3 9 4" xfId="34839"/>
    <cellStyle name="Output 2 8 3 9 4 2" xfId="34840"/>
    <cellStyle name="Output 2 8 3 9 4 3" xfId="34841"/>
    <cellStyle name="Output 2 8 3 9 5" xfId="34842"/>
    <cellStyle name="Output 2 8 3 9 5 2" xfId="34843"/>
    <cellStyle name="Output 2 8 3 9 5 3" xfId="34844"/>
    <cellStyle name="Output 2 8 3 9 6" xfId="34845"/>
    <cellStyle name="Output 2 8 3 9 6 2" xfId="34846"/>
    <cellStyle name="Output 2 8 3 9 6 3" xfId="34847"/>
    <cellStyle name="Output 2 8 3 9 7" xfId="34848"/>
    <cellStyle name="Output 2 8 3 9 8" xfId="34849"/>
    <cellStyle name="Output 2 8 4" xfId="34850"/>
    <cellStyle name="Output 2 8 4 10" xfId="34851"/>
    <cellStyle name="Output 2 8 4 11" xfId="34852"/>
    <cellStyle name="Output 2 8 4 2" xfId="34853"/>
    <cellStyle name="Output 2 8 4 2 2" xfId="34854"/>
    <cellStyle name="Output 2 8 4 2 3" xfId="34855"/>
    <cellStyle name="Output 2 8 4 2 4" xfId="34856"/>
    <cellStyle name="Output 2 8 4 3" xfId="34857"/>
    <cellStyle name="Output 2 8 4 3 2" xfId="34858"/>
    <cellStyle name="Output 2 8 4 3 3" xfId="34859"/>
    <cellStyle name="Output 2 8 4 3 4" xfId="34860"/>
    <cellStyle name="Output 2 8 4 4" xfId="34861"/>
    <cellStyle name="Output 2 8 4 4 2" xfId="34862"/>
    <cellStyle name="Output 2 8 4 4 3" xfId="34863"/>
    <cellStyle name="Output 2 8 4 4 4" xfId="34864"/>
    <cellStyle name="Output 2 8 4 5" xfId="34865"/>
    <cellStyle name="Output 2 8 4 5 2" xfId="34866"/>
    <cellStyle name="Output 2 8 4 5 3" xfId="34867"/>
    <cellStyle name="Output 2 8 4 5 4" xfId="34868"/>
    <cellStyle name="Output 2 8 4 6" xfId="34869"/>
    <cellStyle name="Output 2 8 4 6 2" xfId="34870"/>
    <cellStyle name="Output 2 8 4 6 3" xfId="34871"/>
    <cellStyle name="Output 2 8 4 6 4" xfId="34872"/>
    <cellStyle name="Output 2 8 4 7" xfId="34873"/>
    <cellStyle name="Output 2 8 4 8" xfId="34874"/>
    <cellStyle name="Output 2 8 4 9" xfId="34875"/>
    <cellStyle name="Output 2 8 5" xfId="34876"/>
    <cellStyle name="Output 2 8 5 10" xfId="34877"/>
    <cellStyle name="Output 2 8 5 11" xfId="34878"/>
    <cellStyle name="Output 2 8 5 2" xfId="34879"/>
    <cellStyle name="Output 2 8 5 2 2" xfId="34880"/>
    <cellStyle name="Output 2 8 5 2 3" xfId="34881"/>
    <cellStyle name="Output 2 8 5 2 4" xfId="34882"/>
    <cellStyle name="Output 2 8 5 3" xfId="34883"/>
    <cellStyle name="Output 2 8 5 3 2" xfId="34884"/>
    <cellStyle name="Output 2 8 5 3 3" xfId="34885"/>
    <cellStyle name="Output 2 8 5 3 4" xfId="34886"/>
    <cellStyle name="Output 2 8 5 4" xfId="34887"/>
    <cellStyle name="Output 2 8 5 4 2" xfId="34888"/>
    <cellStyle name="Output 2 8 5 4 3" xfId="34889"/>
    <cellStyle name="Output 2 8 5 4 4" xfId="34890"/>
    <cellStyle name="Output 2 8 5 5" xfId="34891"/>
    <cellStyle name="Output 2 8 5 5 2" xfId="34892"/>
    <cellStyle name="Output 2 8 5 5 3" xfId="34893"/>
    <cellStyle name="Output 2 8 5 5 4" xfId="34894"/>
    <cellStyle name="Output 2 8 5 6" xfId="34895"/>
    <cellStyle name="Output 2 8 5 6 2" xfId="34896"/>
    <cellStyle name="Output 2 8 5 6 3" xfId="34897"/>
    <cellStyle name="Output 2 8 5 6 4" xfId="34898"/>
    <cellStyle name="Output 2 8 5 7" xfId="34899"/>
    <cellStyle name="Output 2 8 5 8" xfId="34900"/>
    <cellStyle name="Output 2 8 5 9" xfId="34901"/>
    <cellStyle name="Output 2 8 6" xfId="34902"/>
    <cellStyle name="Output 2 8 6 2" xfId="34903"/>
    <cellStyle name="Output 2 8 6 2 2" xfId="34904"/>
    <cellStyle name="Output 2 8 6 2 3" xfId="34905"/>
    <cellStyle name="Output 2 8 6 3" xfId="34906"/>
    <cellStyle name="Output 2 8 6 3 2" xfId="34907"/>
    <cellStyle name="Output 2 8 6 3 3" xfId="34908"/>
    <cellStyle name="Output 2 8 6 4" xfId="34909"/>
    <cellStyle name="Output 2 8 6 4 2" xfId="34910"/>
    <cellStyle name="Output 2 8 6 4 3" xfId="34911"/>
    <cellStyle name="Output 2 8 6 5" xfId="34912"/>
    <cellStyle name="Output 2 8 6 5 2" xfId="34913"/>
    <cellStyle name="Output 2 8 6 5 3" xfId="34914"/>
    <cellStyle name="Output 2 8 6 6" xfId="34915"/>
    <cellStyle name="Output 2 8 6 6 2" xfId="34916"/>
    <cellStyle name="Output 2 8 6 6 3" xfId="34917"/>
    <cellStyle name="Output 2 8 6 7" xfId="34918"/>
    <cellStyle name="Output 2 8 6 8" xfId="34919"/>
    <cellStyle name="Output 2 8 6 9" xfId="34920"/>
    <cellStyle name="Output 2 8 7" xfId="34921"/>
    <cellStyle name="Output 2 8 7 2" xfId="34922"/>
    <cellStyle name="Output 2 8 7 2 2" xfId="34923"/>
    <cellStyle name="Output 2 8 7 2 3" xfId="34924"/>
    <cellStyle name="Output 2 8 7 3" xfId="34925"/>
    <cellStyle name="Output 2 8 7 3 2" xfId="34926"/>
    <cellStyle name="Output 2 8 7 3 3" xfId="34927"/>
    <cellStyle name="Output 2 8 7 4" xfId="34928"/>
    <cellStyle name="Output 2 8 7 4 2" xfId="34929"/>
    <cellStyle name="Output 2 8 7 4 3" xfId="34930"/>
    <cellStyle name="Output 2 8 7 5" xfId="34931"/>
    <cellStyle name="Output 2 8 7 5 2" xfId="34932"/>
    <cellStyle name="Output 2 8 7 5 3" xfId="34933"/>
    <cellStyle name="Output 2 8 7 6" xfId="34934"/>
    <cellStyle name="Output 2 8 7 6 2" xfId="34935"/>
    <cellStyle name="Output 2 8 7 6 3" xfId="34936"/>
    <cellStyle name="Output 2 8 7 7" xfId="34937"/>
    <cellStyle name="Output 2 8 7 8" xfId="34938"/>
    <cellStyle name="Output 2 8 7 9" xfId="34939"/>
    <cellStyle name="Output 2 8 8" xfId="34940"/>
    <cellStyle name="Output 2 8 8 2" xfId="34941"/>
    <cellStyle name="Output 2 8 8 2 2" xfId="34942"/>
    <cellStyle name="Output 2 8 8 2 3" xfId="34943"/>
    <cellStyle name="Output 2 8 8 3" xfId="34944"/>
    <cellStyle name="Output 2 8 8 3 2" xfId="34945"/>
    <cellStyle name="Output 2 8 8 3 3" xfId="34946"/>
    <cellStyle name="Output 2 8 8 4" xfId="34947"/>
    <cellStyle name="Output 2 8 8 4 2" xfId="34948"/>
    <cellStyle name="Output 2 8 8 4 3" xfId="34949"/>
    <cellStyle name="Output 2 8 8 5" xfId="34950"/>
    <cellStyle name="Output 2 8 8 5 2" xfId="34951"/>
    <cellStyle name="Output 2 8 8 5 3" xfId="34952"/>
    <cellStyle name="Output 2 8 8 6" xfId="34953"/>
    <cellStyle name="Output 2 8 8 6 2" xfId="34954"/>
    <cellStyle name="Output 2 8 8 6 3" xfId="34955"/>
    <cellStyle name="Output 2 8 8 7" xfId="34956"/>
    <cellStyle name="Output 2 8 8 8" xfId="34957"/>
    <cellStyle name="Output 2 8 8 9" xfId="34958"/>
    <cellStyle name="Output 2 8 9" xfId="34959"/>
    <cellStyle name="Output 2 8 9 2" xfId="34960"/>
    <cellStyle name="Output 2 8 9 2 2" xfId="34961"/>
    <cellStyle name="Output 2 8 9 2 3" xfId="34962"/>
    <cellStyle name="Output 2 8 9 3" xfId="34963"/>
    <cellStyle name="Output 2 8 9 3 2" xfId="34964"/>
    <cellStyle name="Output 2 8 9 3 3" xfId="34965"/>
    <cellStyle name="Output 2 8 9 4" xfId="34966"/>
    <cellStyle name="Output 2 8 9 4 2" xfId="34967"/>
    <cellStyle name="Output 2 8 9 4 3" xfId="34968"/>
    <cellStyle name="Output 2 8 9 5" xfId="34969"/>
    <cellStyle name="Output 2 8 9 5 2" xfId="34970"/>
    <cellStyle name="Output 2 8 9 5 3" xfId="34971"/>
    <cellStyle name="Output 2 8 9 6" xfId="34972"/>
    <cellStyle name="Output 2 8 9 6 2" xfId="34973"/>
    <cellStyle name="Output 2 8 9 6 3" xfId="34974"/>
    <cellStyle name="Output 2 8 9 7" xfId="34975"/>
    <cellStyle name="Output 2 8 9 8" xfId="34976"/>
    <cellStyle name="Output 2 8 9 9" xfId="34977"/>
    <cellStyle name="Output 2 9" xfId="34978"/>
    <cellStyle name="Output 2 9 10" xfId="34979"/>
    <cellStyle name="Output 2 9 10 2" xfId="34980"/>
    <cellStyle name="Output 2 9 10 2 2" xfId="34981"/>
    <cellStyle name="Output 2 9 10 2 3" xfId="34982"/>
    <cellStyle name="Output 2 9 10 3" xfId="34983"/>
    <cellStyle name="Output 2 9 10 3 2" xfId="34984"/>
    <cellStyle name="Output 2 9 10 3 3" xfId="34985"/>
    <cellStyle name="Output 2 9 10 4" xfId="34986"/>
    <cellStyle name="Output 2 9 10 4 2" xfId="34987"/>
    <cellStyle name="Output 2 9 10 4 3" xfId="34988"/>
    <cellStyle name="Output 2 9 10 5" xfId="34989"/>
    <cellStyle name="Output 2 9 10 5 2" xfId="34990"/>
    <cellStyle name="Output 2 9 10 5 3" xfId="34991"/>
    <cellStyle name="Output 2 9 10 6" xfId="34992"/>
    <cellStyle name="Output 2 9 10 6 2" xfId="34993"/>
    <cellStyle name="Output 2 9 10 6 3" xfId="34994"/>
    <cellStyle name="Output 2 9 10 7" xfId="34995"/>
    <cellStyle name="Output 2 9 10 8" xfId="34996"/>
    <cellStyle name="Output 2 9 10 9" xfId="34997"/>
    <cellStyle name="Output 2 9 11" xfId="34998"/>
    <cellStyle name="Output 2 9 11 2" xfId="34999"/>
    <cellStyle name="Output 2 9 11 2 2" xfId="35000"/>
    <cellStyle name="Output 2 9 11 2 3" xfId="35001"/>
    <cellStyle name="Output 2 9 11 3" xfId="35002"/>
    <cellStyle name="Output 2 9 11 3 2" xfId="35003"/>
    <cellStyle name="Output 2 9 11 3 3" xfId="35004"/>
    <cellStyle name="Output 2 9 11 4" xfId="35005"/>
    <cellStyle name="Output 2 9 11 4 2" xfId="35006"/>
    <cellStyle name="Output 2 9 11 4 3" xfId="35007"/>
    <cellStyle name="Output 2 9 11 5" xfId="35008"/>
    <cellStyle name="Output 2 9 11 5 2" xfId="35009"/>
    <cellStyle name="Output 2 9 11 5 3" xfId="35010"/>
    <cellStyle name="Output 2 9 11 6" xfId="35011"/>
    <cellStyle name="Output 2 9 11 6 2" xfId="35012"/>
    <cellStyle name="Output 2 9 11 6 3" xfId="35013"/>
    <cellStyle name="Output 2 9 11 7" xfId="35014"/>
    <cellStyle name="Output 2 9 11 8" xfId="35015"/>
    <cellStyle name="Output 2 9 11 9" xfId="35016"/>
    <cellStyle name="Output 2 9 12" xfId="35017"/>
    <cellStyle name="Output 2 9 12 2" xfId="35018"/>
    <cellStyle name="Output 2 9 12 2 2" xfId="35019"/>
    <cellStyle name="Output 2 9 12 2 3" xfId="35020"/>
    <cellStyle name="Output 2 9 12 3" xfId="35021"/>
    <cellStyle name="Output 2 9 12 3 2" xfId="35022"/>
    <cellStyle name="Output 2 9 12 3 3" xfId="35023"/>
    <cellStyle name="Output 2 9 12 4" xfId="35024"/>
    <cellStyle name="Output 2 9 12 4 2" xfId="35025"/>
    <cellStyle name="Output 2 9 12 4 3" xfId="35026"/>
    <cellStyle name="Output 2 9 12 5" xfId="35027"/>
    <cellStyle name="Output 2 9 12 5 2" xfId="35028"/>
    <cellStyle name="Output 2 9 12 5 3" xfId="35029"/>
    <cellStyle name="Output 2 9 12 6" xfId="35030"/>
    <cellStyle name="Output 2 9 12 6 2" xfId="35031"/>
    <cellStyle name="Output 2 9 12 6 3" xfId="35032"/>
    <cellStyle name="Output 2 9 12 7" xfId="35033"/>
    <cellStyle name="Output 2 9 12 8" xfId="35034"/>
    <cellStyle name="Output 2 9 12 9" xfId="35035"/>
    <cellStyle name="Output 2 9 13" xfId="35036"/>
    <cellStyle name="Output 2 9 13 2" xfId="35037"/>
    <cellStyle name="Output 2 9 13 2 2" xfId="35038"/>
    <cellStyle name="Output 2 9 13 2 3" xfId="35039"/>
    <cellStyle name="Output 2 9 13 3" xfId="35040"/>
    <cellStyle name="Output 2 9 13 3 2" xfId="35041"/>
    <cellStyle name="Output 2 9 13 3 3" xfId="35042"/>
    <cellStyle name="Output 2 9 13 4" xfId="35043"/>
    <cellStyle name="Output 2 9 13 4 2" xfId="35044"/>
    <cellStyle name="Output 2 9 13 4 3" xfId="35045"/>
    <cellStyle name="Output 2 9 13 5" xfId="35046"/>
    <cellStyle name="Output 2 9 13 5 2" xfId="35047"/>
    <cellStyle name="Output 2 9 13 5 3" xfId="35048"/>
    <cellStyle name="Output 2 9 13 6" xfId="35049"/>
    <cellStyle name="Output 2 9 13 6 2" xfId="35050"/>
    <cellStyle name="Output 2 9 13 6 3" xfId="35051"/>
    <cellStyle name="Output 2 9 13 7" xfId="35052"/>
    <cellStyle name="Output 2 9 13 8" xfId="35053"/>
    <cellStyle name="Output 2 9 13 9" xfId="35054"/>
    <cellStyle name="Output 2 9 14" xfId="35055"/>
    <cellStyle name="Output 2 9 14 2" xfId="35056"/>
    <cellStyle name="Output 2 9 14 3" xfId="35057"/>
    <cellStyle name="Output 2 9 14 4" xfId="35058"/>
    <cellStyle name="Output 2 9 15" xfId="35059"/>
    <cellStyle name="Output 2 9 16" xfId="35060"/>
    <cellStyle name="Output 2 9 17" xfId="35061"/>
    <cellStyle name="Output 2 9 18" xfId="35062"/>
    <cellStyle name="Output 2 9 19" xfId="35063"/>
    <cellStyle name="Output 2 9 2" xfId="35064"/>
    <cellStyle name="Output 2 9 2 10" xfId="35065"/>
    <cellStyle name="Output 2 9 2 10 2" xfId="35066"/>
    <cellStyle name="Output 2 9 2 10 2 2" xfId="35067"/>
    <cellStyle name="Output 2 9 2 10 2 3" xfId="35068"/>
    <cellStyle name="Output 2 9 2 10 3" xfId="35069"/>
    <cellStyle name="Output 2 9 2 10 3 2" xfId="35070"/>
    <cellStyle name="Output 2 9 2 10 3 3" xfId="35071"/>
    <cellStyle name="Output 2 9 2 10 4" xfId="35072"/>
    <cellStyle name="Output 2 9 2 10 4 2" xfId="35073"/>
    <cellStyle name="Output 2 9 2 10 4 3" xfId="35074"/>
    <cellStyle name="Output 2 9 2 10 5" xfId="35075"/>
    <cellStyle name="Output 2 9 2 10 5 2" xfId="35076"/>
    <cellStyle name="Output 2 9 2 10 5 3" xfId="35077"/>
    <cellStyle name="Output 2 9 2 10 6" xfId="35078"/>
    <cellStyle name="Output 2 9 2 10 6 2" xfId="35079"/>
    <cellStyle name="Output 2 9 2 10 6 3" xfId="35080"/>
    <cellStyle name="Output 2 9 2 10 7" xfId="35081"/>
    <cellStyle name="Output 2 9 2 10 8" xfId="35082"/>
    <cellStyle name="Output 2 9 2 11" xfId="35083"/>
    <cellStyle name="Output 2 9 2 11 2" xfId="35084"/>
    <cellStyle name="Output 2 9 2 11 2 2" xfId="35085"/>
    <cellStyle name="Output 2 9 2 11 2 3" xfId="35086"/>
    <cellStyle name="Output 2 9 2 11 3" xfId="35087"/>
    <cellStyle name="Output 2 9 2 11 3 2" xfId="35088"/>
    <cellStyle name="Output 2 9 2 11 3 3" xfId="35089"/>
    <cellStyle name="Output 2 9 2 11 4" xfId="35090"/>
    <cellStyle name="Output 2 9 2 11 4 2" xfId="35091"/>
    <cellStyle name="Output 2 9 2 11 4 3" xfId="35092"/>
    <cellStyle name="Output 2 9 2 11 5" xfId="35093"/>
    <cellStyle name="Output 2 9 2 11 5 2" xfId="35094"/>
    <cellStyle name="Output 2 9 2 11 5 3" xfId="35095"/>
    <cellStyle name="Output 2 9 2 11 6" xfId="35096"/>
    <cellStyle name="Output 2 9 2 11 6 2" xfId="35097"/>
    <cellStyle name="Output 2 9 2 11 6 3" xfId="35098"/>
    <cellStyle name="Output 2 9 2 11 7" xfId="35099"/>
    <cellStyle name="Output 2 9 2 11 8" xfId="35100"/>
    <cellStyle name="Output 2 9 2 12" xfId="35101"/>
    <cellStyle name="Output 2 9 2 12 2" xfId="35102"/>
    <cellStyle name="Output 2 9 2 12 2 2" xfId="35103"/>
    <cellStyle name="Output 2 9 2 12 2 3" xfId="35104"/>
    <cellStyle name="Output 2 9 2 12 3" xfId="35105"/>
    <cellStyle name="Output 2 9 2 12 3 2" xfId="35106"/>
    <cellStyle name="Output 2 9 2 12 3 3" xfId="35107"/>
    <cellStyle name="Output 2 9 2 12 4" xfId="35108"/>
    <cellStyle name="Output 2 9 2 12 4 2" xfId="35109"/>
    <cellStyle name="Output 2 9 2 12 4 3" xfId="35110"/>
    <cellStyle name="Output 2 9 2 12 5" xfId="35111"/>
    <cellStyle name="Output 2 9 2 12 5 2" xfId="35112"/>
    <cellStyle name="Output 2 9 2 12 5 3" xfId="35113"/>
    <cellStyle name="Output 2 9 2 12 6" xfId="35114"/>
    <cellStyle name="Output 2 9 2 12 6 2" xfId="35115"/>
    <cellStyle name="Output 2 9 2 12 6 3" xfId="35116"/>
    <cellStyle name="Output 2 9 2 12 7" xfId="35117"/>
    <cellStyle name="Output 2 9 2 12 8" xfId="35118"/>
    <cellStyle name="Output 2 9 2 13" xfId="35119"/>
    <cellStyle name="Output 2 9 2 13 2" xfId="35120"/>
    <cellStyle name="Output 2 9 2 13 2 2" xfId="35121"/>
    <cellStyle name="Output 2 9 2 13 2 3" xfId="35122"/>
    <cellStyle name="Output 2 9 2 13 3" xfId="35123"/>
    <cellStyle name="Output 2 9 2 13 3 2" xfId="35124"/>
    <cellStyle name="Output 2 9 2 13 3 3" xfId="35125"/>
    <cellStyle name="Output 2 9 2 13 4" xfId="35126"/>
    <cellStyle name="Output 2 9 2 13 4 2" xfId="35127"/>
    <cellStyle name="Output 2 9 2 13 4 3" xfId="35128"/>
    <cellStyle name="Output 2 9 2 13 5" xfId="35129"/>
    <cellStyle name="Output 2 9 2 13 5 2" xfId="35130"/>
    <cellStyle name="Output 2 9 2 13 5 3" xfId="35131"/>
    <cellStyle name="Output 2 9 2 13 6" xfId="35132"/>
    <cellStyle name="Output 2 9 2 13 6 2" xfId="35133"/>
    <cellStyle name="Output 2 9 2 13 6 3" xfId="35134"/>
    <cellStyle name="Output 2 9 2 13 7" xfId="35135"/>
    <cellStyle name="Output 2 9 2 13 8" xfId="35136"/>
    <cellStyle name="Output 2 9 2 14" xfId="35137"/>
    <cellStyle name="Output 2 9 2 14 2" xfId="35138"/>
    <cellStyle name="Output 2 9 2 14 2 2" xfId="35139"/>
    <cellStyle name="Output 2 9 2 14 2 3" xfId="35140"/>
    <cellStyle name="Output 2 9 2 14 3" xfId="35141"/>
    <cellStyle name="Output 2 9 2 14 3 2" xfId="35142"/>
    <cellStyle name="Output 2 9 2 14 3 3" xfId="35143"/>
    <cellStyle name="Output 2 9 2 14 4" xfId="35144"/>
    <cellStyle name="Output 2 9 2 14 4 2" xfId="35145"/>
    <cellStyle name="Output 2 9 2 14 4 3" xfId="35146"/>
    <cellStyle name="Output 2 9 2 14 5" xfId="35147"/>
    <cellStyle name="Output 2 9 2 14 5 2" xfId="35148"/>
    <cellStyle name="Output 2 9 2 14 5 3" xfId="35149"/>
    <cellStyle name="Output 2 9 2 14 6" xfId="35150"/>
    <cellStyle name="Output 2 9 2 14 6 2" xfId="35151"/>
    <cellStyle name="Output 2 9 2 14 6 3" xfId="35152"/>
    <cellStyle name="Output 2 9 2 14 7" xfId="35153"/>
    <cellStyle name="Output 2 9 2 14 8" xfId="35154"/>
    <cellStyle name="Output 2 9 2 15" xfId="35155"/>
    <cellStyle name="Output 2 9 2 15 2" xfId="35156"/>
    <cellStyle name="Output 2 9 2 15 3" xfId="35157"/>
    <cellStyle name="Output 2 9 2 16" xfId="35158"/>
    <cellStyle name="Output 2 9 2 16 2" xfId="35159"/>
    <cellStyle name="Output 2 9 2 16 3" xfId="35160"/>
    <cellStyle name="Output 2 9 2 17" xfId="35161"/>
    <cellStyle name="Output 2 9 2 18" xfId="35162"/>
    <cellStyle name="Output 2 9 2 2" xfId="35163"/>
    <cellStyle name="Output 2 9 2 2 2" xfId="35164"/>
    <cellStyle name="Output 2 9 2 2 2 2" xfId="35165"/>
    <cellStyle name="Output 2 9 2 2 2 3" xfId="35166"/>
    <cellStyle name="Output 2 9 2 2 3" xfId="35167"/>
    <cellStyle name="Output 2 9 2 2 3 2" xfId="35168"/>
    <cellStyle name="Output 2 9 2 2 3 3" xfId="35169"/>
    <cellStyle name="Output 2 9 2 2 4" xfId="35170"/>
    <cellStyle name="Output 2 9 2 2 4 2" xfId="35171"/>
    <cellStyle name="Output 2 9 2 2 4 3" xfId="35172"/>
    <cellStyle name="Output 2 9 2 2 5" xfId="35173"/>
    <cellStyle name="Output 2 9 2 2 5 2" xfId="35174"/>
    <cellStyle name="Output 2 9 2 2 5 3" xfId="35175"/>
    <cellStyle name="Output 2 9 2 2 6" xfId="35176"/>
    <cellStyle name="Output 2 9 2 2 6 2" xfId="35177"/>
    <cellStyle name="Output 2 9 2 2 6 3" xfId="35178"/>
    <cellStyle name="Output 2 9 2 2 7" xfId="35179"/>
    <cellStyle name="Output 2 9 2 2 8" xfId="35180"/>
    <cellStyle name="Output 2 9 2 2 9" xfId="35181"/>
    <cellStyle name="Output 2 9 2 3" xfId="35182"/>
    <cellStyle name="Output 2 9 2 3 2" xfId="35183"/>
    <cellStyle name="Output 2 9 2 3 2 2" xfId="35184"/>
    <cellStyle name="Output 2 9 2 3 2 3" xfId="35185"/>
    <cellStyle name="Output 2 9 2 3 3" xfId="35186"/>
    <cellStyle name="Output 2 9 2 3 3 2" xfId="35187"/>
    <cellStyle name="Output 2 9 2 3 3 3" xfId="35188"/>
    <cellStyle name="Output 2 9 2 3 4" xfId="35189"/>
    <cellStyle name="Output 2 9 2 3 4 2" xfId="35190"/>
    <cellStyle name="Output 2 9 2 3 4 3" xfId="35191"/>
    <cellStyle name="Output 2 9 2 3 5" xfId="35192"/>
    <cellStyle name="Output 2 9 2 3 5 2" xfId="35193"/>
    <cellStyle name="Output 2 9 2 3 5 3" xfId="35194"/>
    <cellStyle name="Output 2 9 2 3 6" xfId="35195"/>
    <cellStyle name="Output 2 9 2 3 6 2" xfId="35196"/>
    <cellStyle name="Output 2 9 2 3 6 3" xfId="35197"/>
    <cellStyle name="Output 2 9 2 3 7" xfId="35198"/>
    <cellStyle name="Output 2 9 2 3 8" xfId="35199"/>
    <cellStyle name="Output 2 9 2 3 9" xfId="35200"/>
    <cellStyle name="Output 2 9 2 4" xfId="35201"/>
    <cellStyle name="Output 2 9 2 4 2" xfId="35202"/>
    <cellStyle name="Output 2 9 2 4 2 2" xfId="35203"/>
    <cellStyle name="Output 2 9 2 4 2 3" xfId="35204"/>
    <cellStyle name="Output 2 9 2 4 3" xfId="35205"/>
    <cellStyle name="Output 2 9 2 4 3 2" xfId="35206"/>
    <cellStyle name="Output 2 9 2 4 3 3" xfId="35207"/>
    <cellStyle name="Output 2 9 2 4 4" xfId="35208"/>
    <cellStyle name="Output 2 9 2 4 4 2" xfId="35209"/>
    <cellStyle name="Output 2 9 2 4 4 3" xfId="35210"/>
    <cellStyle name="Output 2 9 2 4 5" xfId="35211"/>
    <cellStyle name="Output 2 9 2 4 5 2" xfId="35212"/>
    <cellStyle name="Output 2 9 2 4 5 3" xfId="35213"/>
    <cellStyle name="Output 2 9 2 4 6" xfId="35214"/>
    <cellStyle name="Output 2 9 2 4 6 2" xfId="35215"/>
    <cellStyle name="Output 2 9 2 4 6 3" xfId="35216"/>
    <cellStyle name="Output 2 9 2 4 7" xfId="35217"/>
    <cellStyle name="Output 2 9 2 4 8" xfId="35218"/>
    <cellStyle name="Output 2 9 2 4 9" xfId="35219"/>
    <cellStyle name="Output 2 9 2 5" xfId="35220"/>
    <cellStyle name="Output 2 9 2 5 2" xfId="35221"/>
    <cellStyle name="Output 2 9 2 5 2 2" xfId="35222"/>
    <cellStyle name="Output 2 9 2 5 2 3" xfId="35223"/>
    <cellStyle name="Output 2 9 2 5 3" xfId="35224"/>
    <cellStyle name="Output 2 9 2 5 3 2" xfId="35225"/>
    <cellStyle name="Output 2 9 2 5 3 3" xfId="35226"/>
    <cellStyle name="Output 2 9 2 5 4" xfId="35227"/>
    <cellStyle name="Output 2 9 2 5 4 2" xfId="35228"/>
    <cellStyle name="Output 2 9 2 5 4 3" xfId="35229"/>
    <cellStyle name="Output 2 9 2 5 5" xfId="35230"/>
    <cellStyle name="Output 2 9 2 5 5 2" xfId="35231"/>
    <cellStyle name="Output 2 9 2 5 5 3" xfId="35232"/>
    <cellStyle name="Output 2 9 2 5 6" xfId="35233"/>
    <cellStyle name="Output 2 9 2 5 6 2" xfId="35234"/>
    <cellStyle name="Output 2 9 2 5 6 3" xfId="35235"/>
    <cellStyle name="Output 2 9 2 5 7" xfId="35236"/>
    <cellStyle name="Output 2 9 2 5 8" xfId="35237"/>
    <cellStyle name="Output 2 9 2 5 9" xfId="35238"/>
    <cellStyle name="Output 2 9 2 6" xfId="35239"/>
    <cellStyle name="Output 2 9 2 6 2" xfId="35240"/>
    <cellStyle name="Output 2 9 2 6 2 2" xfId="35241"/>
    <cellStyle name="Output 2 9 2 6 2 3" xfId="35242"/>
    <cellStyle name="Output 2 9 2 6 3" xfId="35243"/>
    <cellStyle name="Output 2 9 2 6 3 2" xfId="35244"/>
    <cellStyle name="Output 2 9 2 6 3 3" xfId="35245"/>
    <cellStyle name="Output 2 9 2 6 4" xfId="35246"/>
    <cellStyle name="Output 2 9 2 6 4 2" xfId="35247"/>
    <cellStyle name="Output 2 9 2 6 4 3" xfId="35248"/>
    <cellStyle name="Output 2 9 2 6 5" xfId="35249"/>
    <cellStyle name="Output 2 9 2 6 5 2" xfId="35250"/>
    <cellStyle name="Output 2 9 2 6 5 3" xfId="35251"/>
    <cellStyle name="Output 2 9 2 6 6" xfId="35252"/>
    <cellStyle name="Output 2 9 2 6 6 2" xfId="35253"/>
    <cellStyle name="Output 2 9 2 6 6 3" xfId="35254"/>
    <cellStyle name="Output 2 9 2 6 7" xfId="35255"/>
    <cellStyle name="Output 2 9 2 6 8" xfId="35256"/>
    <cellStyle name="Output 2 9 2 6 9" xfId="35257"/>
    <cellStyle name="Output 2 9 2 7" xfId="35258"/>
    <cellStyle name="Output 2 9 2 7 2" xfId="35259"/>
    <cellStyle name="Output 2 9 2 7 2 2" xfId="35260"/>
    <cellStyle name="Output 2 9 2 7 2 3" xfId="35261"/>
    <cellStyle name="Output 2 9 2 7 3" xfId="35262"/>
    <cellStyle name="Output 2 9 2 7 3 2" xfId="35263"/>
    <cellStyle name="Output 2 9 2 7 3 3" xfId="35264"/>
    <cellStyle name="Output 2 9 2 7 4" xfId="35265"/>
    <cellStyle name="Output 2 9 2 7 4 2" xfId="35266"/>
    <cellStyle name="Output 2 9 2 7 4 3" xfId="35267"/>
    <cellStyle name="Output 2 9 2 7 5" xfId="35268"/>
    <cellStyle name="Output 2 9 2 7 5 2" xfId="35269"/>
    <cellStyle name="Output 2 9 2 7 5 3" xfId="35270"/>
    <cellStyle name="Output 2 9 2 7 6" xfId="35271"/>
    <cellStyle name="Output 2 9 2 7 6 2" xfId="35272"/>
    <cellStyle name="Output 2 9 2 7 6 3" xfId="35273"/>
    <cellStyle name="Output 2 9 2 7 7" xfId="35274"/>
    <cellStyle name="Output 2 9 2 7 8" xfId="35275"/>
    <cellStyle name="Output 2 9 2 7 9" xfId="35276"/>
    <cellStyle name="Output 2 9 2 8" xfId="35277"/>
    <cellStyle name="Output 2 9 2 8 2" xfId="35278"/>
    <cellStyle name="Output 2 9 2 8 2 2" xfId="35279"/>
    <cellStyle name="Output 2 9 2 8 2 3" xfId="35280"/>
    <cellStyle name="Output 2 9 2 8 3" xfId="35281"/>
    <cellStyle name="Output 2 9 2 8 3 2" xfId="35282"/>
    <cellStyle name="Output 2 9 2 8 3 3" xfId="35283"/>
    <cellStyle name="Output 2 9 2 8 4" xfId="35284"/>
    <cellStyle name="Output 2 9 2 8 4 2" xfId="35285"/>
    <cellStyle name="Output 2 9 2 8 4 3" xfId="35286"/>
    <cellStyle name="Output 2 9 2 8 5" xfId="35287"/>
    <cellStyle name="Output 2 9 2 8 5 2" xfId="35288"/>
    <cellStyle name="Output 2 9 2 8 5 3" xfId="35289"/>
    <cellStyle name="Output 2 9 2 8 6" xfId="35290"/>
    <cellStyle name="Output 2 9 2 8 6 2" xfId="35291"/>
    <cellStyle name="Output 2 9 2 8 6 3" xfId="35292"/>
    <cellStyle name="Output 2 9 2 8 7" xfId="35293"/>
    <cellStyle name="Output 2 9 2 8 8" xfId="35294"/>
    <cellStyle name="Output 2 9 2 8 9" xfId="35295"/>
    <cellStyle name="Output 2 9 2 9" xfId="35296"/>
    <cellStyle name="Output 2 9 2 9 2" xfId="35297"/>
    <cellStyle name="Output 2 9 2 9 2 2" xfId="35298"/>
    <cellStyle name="Output 2 9 2 9 2 3" xfId="35299"/>
    <cellStyle name="Output 2 9 2 9 3" xfId="35300"/>
    <cellStyle name="Output 2 9 2 9 3 2" xfId="35301"/>
    <cellStyle name="Output 2 9 2 9 3 3" xfId="35302"/>
    <cellStyle name="Output 2 9 2 9 4" xfId="35303"/>
    <cellStyle name="Output 2 9 2 9 4 2" xfId="35304"/>
    <cellStyle name="Output 2 9 2 9 4 3" xfId="35305"/>
    <cellStyle name="Output 2 9 2 9 5" xfId="35306"/>
    <cellStyle name="Output 2 9 2 9 5 2" xfId="35307"/>
    <cellStyle name="Output 2 9 2 9 5 3" xfId="35308"/>
    <cellStyle name="Output 2 9 2 9 6" xfId="35309"/>
    <cellStyle name="Output 2 9 2 9 6 2" xfId="35310"/>
    <cellStyle name="Output 2 9 2 9 6 3" xfId="35311"/>
    <cellStyle name="Output 2 9 2 9 7" xfId="35312"/>
    <cellStyle name="Output 2 9 2 9 8" xfId="35313"/>
    <cellStyle name="Output 2 9 20" xfId="35314"/>
    <cellStyle name="Output 2 9 21" xfId="35315"/>
    <cellStyle name="Output 2 9 3" xfId="35316"/>
    <cellStyle name="Output 2 9 3 10" xfId="35317"/>
    <cellStyle name="Output 2 9 3 10 2" xfId="35318"/>
    <cellStyle name="Output 2 9 3 10 2 2" xfId="35319"/>
    <cellStyle name="Output 2 9 3 10 2 3" xfId="35320"/>
    <cellStyle name="Output 2 9 3 10 3" xfId="35321"/>
    <cellStyle name="Output 2 9 3 10 3 2" xfId="35322"/>
    <cellStyle name="Output 2 9 3 10 3 3" xfId="35323"/>
    <cellStyle name="Output 2 9 3 10 4" xfId="35324"/>
    <cellStyle name="Output 2 9 3 10 4 2" xfId="35325"/>
    <cellStyle name="Output 2 9 3 10 4 3" xfId="35326"/>
    <cellStyle name="Output 2 9 3 10 5" xfId="35327"/>
    <cellStyle name="Output 2 9 3 10 5 2" xfId="35328"/>
    <cellStyle name="Output 2 9 3 10 5 3" xfId="35329"/>
    <cellStyle name="Output 2 9 3 10 6" xfId="35330"/>
    <cellStyle name="Output 2 9 3 10 6 2" xfId="35331"/>
    <cellStyle name="Output 2 9 3 10 6 3" xfId="35332"/>
    <cellStyle name="Output 2 9 3 10 7" xfId="35333"/>
    <cellStyle name="Output 2 9 3 10 8" xfId="35334"/>
    <cellStyle name="Output 2 9 3 11" xfId="35335"/>
    <cellStyle name="Output 2 9 3 11 2" xfId="35336"/>
    <cellStyle name="Output 2 9 3 11 2 2" xfId="35337"/>
    <cellStyle name="Output 2 9 3 11 2 3" xfId="35338"/>
    <cellStyle name="Output 2 9 3 11 3" xfId="35339"/>
    <cellStyle name="Output 2 9 3 11 3 2" xfId="35340"/>
    <cellStyle name="Output 2 9 3 11 3 3" xfId="35341"/>
    <cellStyle name="Output 2 9 3 11 4" xfId="35342"/>
    <cellStyle name="Output 2 9 3 11 4 2" xfId="35343"/>
    <cellStyle name="Output 2 9 3 11 4 3" xfId="35344"/>
    <cellStyle name="Output 2 9 3 11 5" xfId="35345"/>
    <cellStyle name="Output 2 9 3 11 5 2" xfId="35346"/>
    <cellStyle name="Output 2 9 3 11 5 3" xfId="35347"/>
    <cellStyle name="Output 2 9 3 11 6" xfId="35348"/>
    <cellStyle name="Output 2 9 3 11 6 2" xfId="35349"/>
    <cellStyle name="Output 2 9 3 11 6 3" xfId="35350"/>
    <cellStyle name="Output 2 9 3 11 7" xfId="35351"/>
    <cellStyle name="Output 2 9 3 11 8" xfId="35352"/>
    <cellStyle name="Output 2 9 3 12" xfId="35353"/>
    <cellStyle name="Output 2 9 3 12 2" xfId="35354"/>
    <cellStyle name="Output 2 9 3 12 2 2" xfId="35355"/>
    <cellStyle name="Output 2 9 3 12 2 3" xfId="35356"/>
    <cellStyle name="Output 2 9 3 12 3" xfId="35357"/>
    <cellStyle name="Output 2 9 3 12 3 2" xfId="35358"/>
    <cellStyle name="Output 2 9 3 12 3 3" xfId="35359"/>
    <cellStyle name="Output 2 9 3 12 4" xfId="35360"/>
    <cellStyle name="Output 2 9 3 12 4 2" xfId="35361"/>
    <cellStyle name="Output 2 9 3 12 4 3" xfId="35362"/>
    <cellStyle name="Output 2 9 3 12 5" xfId="35363"/>
    <cellStyle name="Output 2 9 3 12 5 2" xfId="35364"/>
    <cellStyle name="Output 2 9 3 12 5 3" xfId="35365"/>
    <cellStyle name="Output 2 9 3 12 6" xfId="35366"/>
    <cellStyle name="Output 2 9 3 12 6 2" xfId="35367"/>
    <cellStyle name="Output 2 9 3 12 6 3" xfId="35368"/>
    <cellStyle name="Output 2 9 3 12 7" xfId="35369"/>
    <cellStyle name="Output 2 9 3 12 8" xfId="35370"/>
    <cellStyle name="Output 2 9 3 13" xfId="35371"/>
    <cellStyle name="Output 2 9 3 13 2" xfId="35372"/>
    <cellStyle name="Output 2 9 3 13 2 2" xfId="35373"/>
    <cellStyle name="Output 2 9 3 13 2 3" xfId="35374"/>
    <cellStyle name="Output 2 9 3 13 3" xfId="35375"/>
    <cellStyle name="Output 2 9 3 13 3 2" xfId="35376"/>
    <cellStyle name="Output 2 9 3 13 3 3" xfId="35377"/>
    <cellStyle name="Output 2 9 3 13 4" xfId="35378"/>
    <cellStyle name="Output 2 9 3 13 4 2" xfId="35379"/>
    <cellStyle name="Output 2 9 3 13 4 3" xfId="35380"/>
    <cellStyle name="Output 2 9 3 13 5" xfId="35381"/>
    <cellStyle name="Output 2 9 3 13 5 2" xfId="35382"/>
    <cellStyle name="Output 2 9 3 13 5 3" xfId="35383"/>
    <cellStyle name="Output 2 9 3 13 6" xfId="35384"/>
    <cellStyle name="Output 2 9 3 13 6 2" xfId="35385"/>
    <cellStyle name="Output 2 9 3 13 6 3" xfId="35386"/>
    <cellStyle name="Output 2 9 3 13 7" xfId="35387"/>
    <cellStyle name="Output 2 9 3 13 8" xfId="35388"/>
    <cellStyle name="Output 2 9 3 14" xfId="35389"/>
    <cellStyle name="Output 2 9 3 14 2" xfId="35390"/>
    <cellStyle name="Output 2 9 3 14 2 2" xfId="35391"/>
    <cellStyle name="Output 2 9 3 14 2 3" xfId="35392"/>
    <cellStyle name="Output 2 9 3 14 3" xfId="35393"/>
    <cellStyle name="Output 2 9 3 14 3 2" xfId="35394"/>
    <cellStyle name="Output 2 9 3 14 3 3" xfId="35395"/>
    <cellStyle name="Output 2 9 3 14 4" xfId="35396"/>
    <cellStyle name="Output 2 9 3 14 4 2" xfId="35397"/>
    <cellStyle name="Output 2 9 3 14 4 3" xfId="35398"/>
    <cellStyle name="Output 2 9 3 14 5" xfId="35399"/>
    <cellStyle name="Output 2 9 3 14 5 2" xfId="35400"/>
    <cellStyle name="Output 2 9 3 14 5 3" xfId="35401"/>
    <cellStyle name="Output 2 9 3 14 6" xfId="35402"/>
    <cellStyle name="Output 2 9 3 14 6 2" xfId="35403"/>
    <cellStyle name="Output 2 9 3 14 6 3" xfId="35404"/>
    <cellStyle name="Output 2 9 3 14 7" xfId="35405"/>
    <cellStyle name="Output 2 9 3 14 8" xfId="35406"/>
    <cellStyle name="Output 2 9 3 15" xfId="35407"/>
    <cellStyle name="Output 2 9 3 15 2" xfId="35408"/>
    <cellStyle name="Output 2 9 3 15 3" xfId="35409"/>
    <cellStyle name="Output 2 9 3 16" xfId="35410"/>
    <cellStyle name="Output 2 9 3 16 2" xfId="35411"/>
    <cellStyle name="Output 2 9 3 16 3" xfId="35412"/>
    <cellStyle name="Output 2 9 3 17" xfId="35413"/>
    <cellStyle name="Output 2 9 3 18" xfId="35414"/>
    <cellStyle name="Output 2 9 3 2" xfId="35415"/>
    <cellStyle name="Output 2 9 3 2 2" xfId="35416"/>
    <cellStyle name="Output 2 9 3 2 2 2" xfId="35417"/>
    <cellStyle name="Output 2 9 3 2 2 3" xfId="35418"/>
    <cellStyle name="Output 2 9 3 2 3" xfId="35419"/>
    <cellStyle name="Output 2 9 3 2 3 2" xfId="35420"/>
    <cellStyle name="Output 2 9 3 2 3 3" xfId="35421"/>
    <cellStyle name="Output 2 9 3 2 4" xfId="35422"/>
    <cellStyle name="Output 2 9 3 2 4 2" xfId="35423"/>
    <cellStyle name="Output 2 9 3 2 4 3" xfId="35424"/>
    <cellStyle name="Output 2 9 3 2 5" xfId="35425"/>
    <cellStyle name="Output 2 9 3 2 5 2" xfId="35426"/>
    <cellStyle name="Output 2 9 3 2 5 3" xfId="35427"/>
    <cellStyle name="Output 2 9 3 2 6" xfId="35428"/>
    <cellStyle name="Output 2 9 3 2 6 2" xfId="35429"/>
    <cellStyle name="Output 2 9 3 2 6 3" xfId="35430"/>
    <cellStyle name="Output 2 9 3 2 7" xfId="35431"/>
    <cellStyle name="Output 2 9 3 2 8" xfId="35432"/>
    <cellStyle name="Output 2 9 3 2 9" xfId="35433"/>
    <cellStyle name="Output 2 9 3 3" xfId="35434"/>
    <cellStyle name="Output 2 9 3 3 2" xfId="35435"/>
    <cellStyle name="Output 2 9 3 3 2 2" xfId="35436"/>
    <cellStyle name="Output 2 9 3 3 2 3" xfId="35437"/>
    <cellStyle name="Output 2 9 3 3 3" xfId="35438"/>
    <cellStyle name="Output 2 9 3 3 3 2" xfId="35439"/>
    <cellStyle name="Output 2 9 3 3 3 3" xfId="35440"/>
    <cellStyle name="Output 2 9 3 3 4" xfId="35441"/>
    <cellStyle name="Output 2 9 3 3 4 2" xfId="35442"/>
    <cellStyle name="Output 2 9 3 3 4 3" xfId="35443"/>
    <cellStyle name="Output 2 9 3 3 5" xfId="35444"/>
    <cellStyle name="Output 2 9 3 3 5 2" xfId="35445"/>
    <cellStyle name="Output 2 9 3 3 5 3" xfId="35446"/>
    <cellStyle name="Output 2 9 3 3 6" xfId="35447"/>
    <cellStyle name="Output 2 9 3 3 6 2" xfId="35448"/>
    <cellStyle name="Output 2 9 3 3 6 3" xfId="35449"/>
    <cellStyle name="Output 2 9 3 3 7" xfId="35450"/>
    <cellStyle name="Output 2 9 3 3 8" xfId="35451"/>
    <cellStyle name="Output 2 9 3 3 9" xfId="35452"/>
    <cellStyle name="Output 2 9 3 4" xfId="35453"/>
    <cellStyle name="Output 2 9 3 4 2" xfId="35454"/>
    <cellStyle name="Output 2 9 3 4 2 2" xfId="35455"/>
    <cellStyle name="Output 2 9 3 4 2 3" xfId="35456"/>
    <cellStyle name="Output 2 9 3 4 3" xfId="35457"/>
    <cellStyle name="Output 2 9 3 4 3 2" xfId="35458"/>
    <cellStyle name="Output 2 9 3 4 3 3" xfId="35459"/>
    <cellStyle name="Output 2 9 3 4 4" xfId="35460"/>
    <cellStyle name="Output 2 9 3 4 4 2" xfId="35461"/>
    <cellStyle name="Output 2 9 3 4 4 3" xfId="35462"/>
    <cellStyle name="Output 2 9 3 4 5" xfId="35463"/>
    <cellStyle name="Output 2 9 3 4 5 2" xfId="35464"/>
    <cellStyle name="Output 2 9 3 4 5 3" xfId="35465"/>
    <cellStyle name="Output 2 9 3 4 6" xfId="35466"/>
    <cellStyle name="Output 2 9 3 4 6 2" xfId="35467"/>
    <cellStyle name="Output 2 9 3 4 6 3" xfId="35468"/>
    <cellStyle name="Output 2 9 3 4 7" xfId="35469"/>
    <cellStyle name="Output 2 9 3 4 8" xfId="35470"/>
    <cellStyle name="Output 2 9 3 4 9" xfId="35471"/>
    <cellStyle name="Output 2 9 3 5" xfId="35472"/>
    <cellStyle name="Output 2 9 3 5 2" xfId="35473"/>
    <cellStyle name="Output 2 9 3 5 2 2" xfId="35474"/>
    <cellStyle name="Output 2 9 3 5 2 3" xfId="35475"/>
    <cellStyle name="Output 2 9 3 5 3" xfId="35476"/>
    <cellStyle name="Output 2 9 3 5 3 2" xfId="35477"/>
    <cellStyle name="Output 2 9 3 5 3 3" xfId="35478"/>
    <cellStyle name="Output 2 9 3 5 4" xfId="35479"/>
    <cellStyle name="Output 2 9 3 5 4 2" xfId="35480"/>
    <cellStyle name="Output 2 9 3 5 4 3" xfId="35481"/>
    <cellStyle name="Output 2 9 3 5 5" xfId="35482"/>
    <cellStyle name="Output 2 9 3 5 5 2" xfId="35483"/>
    <cellStyle name="Output 2 9 3 5 5 3" xfId="35484"/>
    <cellStyle name="Output 2 9 3 5 6" xfId="35485"/>
    <cellStyle name="Output 2 9 3 5 6 2" xfId="35486"/>
    <cellStyle name="Output 2 9 3 5 6 3" xfId="35487"/>
    <cellStyle name="Output 2 9 3 5 7" xfId="35488"/>
    <cellStyle name="Output 2 9 3 5 8" xfId="35489"/>
    <cellStyle name="Output 2 9 3 5 9" xfId="35490"/>
    <cellStyle name="Output 2 9 3 6" xfId="35491"/>
    <cellStyle name="Output 2 9 3 6 2" xfId="35492"/>
    <cellStyle name="Output 2 9 3 6 2 2" xfId="35493"/>
    <cellStyle name="Output 2 9 3 6 2 3" xfId="35494"/>
    <cellStyle name="Output 2 9 3 6 3" xfId="35495"/>
    <cellStyle name="Output 2 9 3 6 3 2" xfId="35496"/>
    <cellStyle name="Output 2 9 3 6 3 3" xfId="35497"/>
    <cellStyle name="Output 2 9 3 6 4" xfId="35498"/>
    <cellStyle name="Output 2 9 3 6 4 2" xfId="35499"/>
    <cellStyle name="Output 2 9 3 6 4 3" xfId="35500"/>
    <cellStyle name="Output 2 9 3 6 5" xfId="35501"/>
    <cellStyle name="Output 2 9 3 6 5 2" xfId="35502"/>
    <cellStyle name="Output 2 9 3 6 5 3" xfId="35503"/>
    <cellStyle name="Output 2 9 3 6 6" xfId="35504"/>
    <cellStyle name="Output 2 9 3 6 6 2" xfId="35505"/>
    <cellStyle name="Output 2 9 3 6 6 3" xfId="35506"/>
    <cellStyle name="Output 2 9 3 6 7" xfId="35507"/>
    <cellStyle name="Output 2 9 3 6 8" xfId="35508"/>
    <cellStyle name="Output 2 9 3 6 9" xfId="35509"/>
    <cellStyle name="Output 2 9 3 7" xfId="35510"/>
    <cellStyle name="Output 2 9 3 7 2" xfId="35511"/>
    <cellStyle name="Output 2 9 3 7 2 2" xfId="35512"/>
    <cellStyle name="Output 2 9 3 7 2 3" xfId="35513"/>
    <cellStyle name="Output 2 9 3 7 3" xfId="35514"/>
    <cellStyle name="Output 2 9 3 7 3 2" xfId="35515"/>
    <cellStyle name="Output 2 9 3 7 3 3" xfId="35516"/>
    <cellStyle name="Output 2 9 3 7 4" xfId="35517"/>
    <cellStyle name="Output 2 9 3 7 4 2" xfId="35518"/>
    <cellStyle name="Output 2 9 3 7 4 3" xfId="35519"/>
    <cellStyle name="Output 2 9 3 7 5" xfId="35520"/>
    <cellStyle name="Output 2 9 3 7 5 2" xfId="35521"/>
    <cellStyle name="Output 2 9 3 7 5 3" xfId="35522"/>
    <cellStyle name="Output 2 9 3 7 6" xfId="35523"/>
    <cellStyle name="Output 2 9 3 7 6 2" xfId="35524"/>
    <cellStyle name="Output 2 9 3 7 6 3" xfId="35525"/>
    <cellStyle name="Output 2 9 3 7 7" xfId="35526"/>
    <cellStyle name="Output 2 9 3 7 8" xfId="35527"/>
    <cellStyle name="Output 2 9 3 7 9" xfId="35528"/>
    <cellStyle name="Output 2 9 3 8" xfId="35529"/>
    <cellStyle name="Output 2 9 3 8 2" xfId="35530"/>
    <cellStyle name="Output 2 9 3 8 2 2" xfId="35531"/>
    <cellStyle name="Output 2 9 3 8 2 3" xfId="35532"/>
    <cellStyle name="Output 2 9 3 8 3" xfId="35533"/>
    <cellStyle name="Output 2 9 3 8 3 2" xfId="35534"/>
    <cellStyle name="Output 2 9 3 8 3 3" xfId="35535"/>
    <cellStyle name="Output 2 9 3 8 4" xfId="35536"/>
    <cellStyle name="Output 2 9 3 8 4 2" xfId="35537"/>
    <cellStyle name="Output 2 9 3 8 4 3" xfId="35538"/>
    <cellStyle name="Output 2 9 3 8 5" xfId="35539"/>
    <cellStyle name="Output 2 9 3 8 5 2" xfId="35540"/>
    <cellStyle name="Output 2 9 3 8 5 3" xfId="35541"/>
    <cellStyle name="Output 2 9 3 8 6" xfId="35542"/>
    <cellStyle name="Output 2 9 3 8 6 2" xfId="35543"/>
    <cellStyle name="Output 2 9 3 8 6 3" xfId="35544"/>
    <cellStyle name="Output 2 9 3 8 7" xfId="35545"/>
    <cellStyle name="Output 2 9 3 8 8" xfId="35546"/>
    <cellStyle name="Output 2 9 3 8 9" xfId="35547"/>
    <cellStyle name="Output 2 9 3 9" xfId="35548"/>
    <cellStyle name="Output 2 9 3 9 2" xfId="35549"/>
    <cellStyle name="Output 2 9 3 9 2 2" xfId="35550"/>
    <cellStyle name="Output 2 9 3 9 2 3" xfId="35551"/>
    <cellStyle name="Output 2 9 3 9 3" xfId="35552"/>
    <cellStyle name="Output 2 9 3 9 3 2" xfId="35553"/>
    <cellStyle name="Output 2 9 3 9 3 3" xfId="35554"/>
    <cellStyle name="Output 2 9 3 9 4" xfId="35555"/>
    <cellStyle name="Output 2 9 3 9 4 2" xfId="35556"/>
    <cellStyle name="Output 2 9 3 9 4 3" xfId="35557"/>
    <cellStyle name="Output 2 9 3 9 5" xfId="35558"/>
    <cellStyle name="Output 2 9 3 9 5 2" xfId="35559"/>
    <cellStyle name="Output 2 9 3 9 5 3" xfId="35560"/>
    <cellStyle name="Output 2 9 3 9 6" xfId="35561"/>
    <cellStyle name="Output 2 9 3 9 6 2" xfId="35562"/>
    <cellStyle name="Output 2 9 3 9 6 3" xfId="35563"/>
    <cellStyle name="Output 2 9 3 9 7" xfId="35564"/>
    <cellStyle name="Output 2 9 3 9 8" xfId="35565"/>
    <cellStyle name="Output 2 9 4" xfId="35566"/>
    <cellStyle name="Output 2 9 4 10" xfId="35567"/>
    <cellStyle name="Output 2 9 4 11" xfId="35568"/>
    <cellStyle name="Output 2 9 4 2" xfId="35569"/>
    <cellStyle name="Output 2 9 4 2 2" xfId="35570"/>
    <cellStyle name="Output 2 9 4 2 3" xfId="35571"/>
    <cellStyle name="Output 2 9 4 2 4" xfId="35572"/>
    <cellStyle name="Output 2 9 4 3" xfId="35573"/>
    <cellStyle name="Output 2 9 4 3 2" xfId="35574"/>
    <cellStyle name="Output 2 9 4 3 3" xfId="35575"/>
    <cellStyle name="Output 2 9 4 3 4" xfId="35576"/>
    <cellStyle name="Output 2 9 4 4" xfId="35577"/>
    <cellStyle name="Output 2 9 4 4 2" xfId="35578"/>
    <cellStyle name="Output 2 9 4 4 3" xfId="35579"/>
    <cellStyle name="Output 2 9 4 4 4" xfId="35580"/>
    <cellStyle name="Output 2 9 4 5" xfId="35581"/>
    <cellStyle name="Output 2 9 4 5 2" xfId="35582"/>
    <cellStyle name="Output 2 9 4 5 3" xfId="35583"/>
    <cellStyle name="Output 2 9 4 5 4" xfId="35584"/>
    <cellStyle name="Output 2 9 4 6" xfId="35585"/>
    <cellStyle name="Output 2 9 4 6 2" xfId="35586"/>
    <cellStyle name="Output 2 9 4 6 3" xfId="35587"/>
    <cellStyle name="Output 2 9 4 6 4" xfId="35588"/>
    <cellStyle name="Output 2 9 4 7" xfId="35589"/>
    <cellStyle name="Output 2 9 4 8" xfId="35590"/>
    <cellStyle name="Output 2 9 4 9" xfId="35591"/>
    <cellStyle name="Output 2 9 5" xfId="35592"/>
    <cellStyle name="Output 2 9 5 10" xfId="35593"/>
    <cellStyle name="Output 2 9 5 11" xfId="35594"/>
    <cellStyle name="Output 2 9 5 2" xfId="35595"/>
    <cellStyle name="Output 2 9 5 2 2" xfId="35596"/>
    <cellStyle name="Output 2 9 5 2 3" xfId="35597"/>
    <cellStyle name="Output 2 9 5 2 4" xfId="35598"/>
    <cellStyle name="Output 2 9 5 3" xfId="35599"/>
    <cellStyle name="Output 2 9 5 3 2" xfId="35600"/>
    <cellStyle name="Output 2 9 5 3 3" xfId="35601"/>
    <cellStyle name="Output 2 9 5 3 4" xfId="35602"/>
    <cellStyle name="Output 2 9 5 4" xfId="35603"/>
    <cellStyle name="Output 2 9 5 4 2" xfId="35604"/>
    <cellStyle name="Output 2 9 5 4 3" xfId="35605"/>
    <cellStyle name="Output 2 9 5 4 4" xfId="35606"/>
    <cellStyle name="Output 2 9 5 5" xfId="35607"/>
    <cellStyle name="Output 2 9 5 5 2" xfId="35608"/>
    <cellStyle name="Output 2 9 5 5 3" xfId="35609"/>
    <cellStyle name="Output 2 9 5 5 4" xfId="35610"/>
    <cellStyle name="Output 2 9 5 6" xfId="35611"/>
    <cellStyle name="Output 2 9 5 6 2" xfId="35612"/>
    <cellStyle name="Output 2 9 5 6 3" xfId="35613"/>
    <cellStyle name="Output 2 9 5 6 4" xfId="35614"/>
    <cellStyle name="Output 2 9 5 7" xfId="35615"/>
    <cellStyle name="Output 2 9 5 8" xfId="35616"/>
    <cellStyle name="Output 2 9 5 9" xfId="35617"/>
    <cellStyle name="Output 2 9 6" xfId="35618"/>
    <cellStyle name="Output 2 9 6 2" xfId="35619"/>
    <cellStyle name="Output 2 9 6 2 2" xfId="35620"/>
    <cellStyle name="Output 2 9 6 2 3" xfId="35621"/>
    <cellStyle name="Output 2 9 6 3" xfId="35622"/>
    <cellStyle name="Output 2 9 6 3 2" xfId="35623"/>
    <cellStyle name="Output 2 9 6 3 3" xfId="35624"/>
    <cellStyle name="Output 2 9 6 4" xfId="35625"/>
    <cellStyle name="Output 2 9 6 4 2" xfId="35626"/>
    <cellStyle name="Output 2 9 6 4 3" xfId="35627"/>
    <cellStyle name="Output 2 9 6 5" xfId="35628"/>
    <cellStyle name="Output 2 9 6 5 2" xfId="35629"/>
    <cellStyle name="Output 2 9 6 5 3" xfId="35630"/>
    <cellStyle name="Output 2 9 6 6" xfId="35631"/>
    <cellStyle name="Output 2 9 6 6 2" xfId="35632"/>
    <cellStyle name="Output 2 9 6 6 3" xfId="35633"/>
    <cellStyle name="Output 2 9 6 7" xfId="35634"/>
    <cellStyle name="Output 2 9 6 8" xfId="35635"/>
    <cellStyle name="Output 2 9 6 9" xfId="35636"/>
    <cellStyle name="Output 2 9 7" xfId="35637"/>
    <cellStyle name="Output 2 9 7 2" xfId="35638"/>
    <cellStyle name="Output 2 9 7 2 2" xfId="35639"/>
    <cellStyle name="Output 2 9 7 2 3" xfId="35640"/>
    <cellStyle name="Output 2 9 7 3" xfId="35641"/>
    <cellStyle name="Output 2 9 7 3 2" xfId="35642"/>
    <cellStyle name="Output 2 9 7 3 3" xfId="35643"/>
    <cellStyle name="Output 2 9 7 4" xfId="35644"/>
    <cellStyle name="Output 2 9 7 4 2" xfId="35645"/>
    <cellStyle name="Output 2 9 7 4 3" xfId="35646"/>
    <cellStyle name="Output 2 9 7 5" xfId="35647"/>
    <cellStyle name="Output 2 9 7 5 2" xfId="35648"/>
    <cellStyle name="Output 2 9 7 5 3" xfId="35649"/>
    <cellStyle name="Output 2 9 7 6" xfId="35650"/>
    <cellStyle name="Output 2 9 7 6 2" xfId="35651"/>
    <cellStyle name="Output 2 9 7 6 3" xfId="35652"/>
    <cellStyle name="Output 2 9 7 7" xfId="35653"/>
    <cellStyle name="Output 2 9 7 8" xfId="35654"/>
    <cellStyle name="Output 2 9 7 9" xfId="35655"/>
    <cellStyle name="Output 2 9 8" xfId="35656"/>
    <cellStyle name="Output 2 9 8 2" xfId="35657"/>
    <cellStyle name="Output 2 9 8 2 2" xfId="35658"/>
    <cellStyle name="Output 2 9 8 2 3" xfId="35659"/>
    <cellStyle name="Output 2 9 8 3" xfId="35660"/>
    <cellStyle name="Output 2 9 8 3 2" xfId="35661"/>
    <cellStyle name="Output 2 9 8 3 3" xfId="35662"/>
    <cellStyle name="Output 2 9 8 4" xfId="35663"/>
    <cellStyle name="Output 2 9 8 4 2" xfId="35664"/>
    <cellStyle name="Output 2 9 8 4 3" xfId="35665"/>
    <cellStyle name="Output 2 9 8 5" xfId="35666"/>
    <cellStyle name="Output 2 9 8 5 2" xfId="35667"/>
    <cellStyle name="Output 2 9 8 5 3" xfId="35668"/>
    <cellStyle name="Output 2 9 8 6" xfId="35669"/>
    <cellStyle name="Output 2 9 8 6 2" xfId="35670"/>
    <cellStyle name="Output 2 9 8 6 3" xfId="35671"/>
    <cellStyle name="Output 2 9 8 7" xfId="35672"/>
    <cellStyle name="Output 2 9 8 8" xfId="35673"/>
    <cellStyle name="Output 2 9 8 9" xfId="35674"/>
    <cellStyle name="Output 2 9 9" xfId="35675"/>
    <cellStyle name="Output 2 9 9 2" xfId="35676"/>
    <cellStyle name="Output 2 9 9 2 2" xfId="35677"/>
    <cellStyle name="Output 2 9 9 2 3" xfId="35678"/>
    <cellStyle name="Output 2 9 9 3" xfId="35679"/>
    <cellStyle name="Output 2 9 9 3 2" xfId="35680"/>
    <cellStyle name="Output 2 9 9 3 3" xfId="35681"/>
    <cellStyle name="Output 2 9 9 4" xfId="35682"/>
    <cellStyle name="Output 2 9 9 4 2" xfId="35683"/>
    <cellStyle name="Output 2 9 9 4 3" xfId="35684"/>
    <cellStyle name="Output 2 9 9 5" xfId="35685"/>
    <cellStyle name="Output 2 9 9 5 2" xfId="35686"/>
    <cellStyle name="Output 2 9 9 5 3" xfId="35687"/>
    <cellStyle name="Output 2 9 9 6" xfId="35688"/>
    <cellStyle name="Output 2 9 9 6 2" xfId="35689"/>
    <cellStyle name="Output 2 9 9 6 3" xfId="35690"/>
    <cellStyle name="Output 2 9 9 7" xfId="35691"/>
    <cellStyle name="Output 2 9 9 8" xfId="35692"/>
    <cellStyle name="Output 2 9 9 9" xfId="35693"/>
    <cellStyle name="Output 3" xfId="35694"/>
    <cellStyle name="Output 4" xfId="35695"/>
    <cellStyle name="Percent" xfId="2" builtinId="5"/>
    <cellStyle name="Percent [2]" xfId="35696"/>
    <cellStyle name="Percent [2] 2" xfId="35697"/>
    <cellStyle name="Percent [2]_29(d) - Gas extensions -tariffs" xfId="35698"/>
    <cellStyle name="Percent 2" xfId="35699"/>
    <cellStyle name="Percent 2 2" xfId="35700"/>
    <cellStyle name="Percent 3" xfId="35701"/>
    <cellStyle name="Percent 3 2" xfId="35702"/>
    <cellStyle name="Percent 3 4" xfId="35703"/>
    <cellStyle name="Percent 4" xfId="35704"/>
    <cellStyle name="Percent 5" xfId="35705"/>
    <cellStyle name="Percent 6" xfId="35706"/>
    <cellStyle name="Percent 7" xfId="35707"/>
    <cellStyle name="Percentage" xfId="35708"/>
    <cellStyle name="Period Title" xfId="35709"/>
    <cellStyle name="PSChar" xfId="35710"/>
    <cellStyle name="PSDate" xfId="35711"/>
    <cellStyle name="PSDec" xfId="35712"/>
    <cellStyle name="PSDetail" xfId="35713"/>
    <cellStyle name="PSDetail 2" xfId="35714"/>
    <cellStyle name="PSHeading" xfId="35715"/>
    <cellStyle name="PSHeading 10" xfId="35716"/>
    <cellStyle name="PSHeading 11" xfId="35717"/>
    <cellStyle name="PSHeading 2" xfId="35718"/>
    <cellStyle name="PSHeading 2 2" xfId="35719"/>
    <cellStyle name="PSHeading 2 2 2" xfId="35720"/>
    <cellStyle name="PSHeading 2 2 3" xfId="35721"/>
    <cellStyle name="PSHeading 2 3" xfId="35722"/>
    <cellStyle name="PSHeading 2 3 2" xfId="35723"/>
    <cellStyle name="PSHeading 2 3 3" xfId="35724"/>
    <cellStyle name="PSHeading 2 4" xfId="35725"/>
    <cellStyle name="PSHeading 2 4 2" xfId="35726"/>
    <cellStyle name="PSHeading 2 4 3" xfId="35727"/>
    <cellStyle name="PSHeading 2 5" xfId="35728"/>
    <cellStyle name="PSHeading 2 5 2" xfId="35729"/>
    <cellStyle name="PSHeading 2 6" xfId="35730"/>
    <cellStyle name="PSHeading 2 7" xfId="35731"/>
    <cellStyle name="PSHeading 2 8" xfId="35732"/>
    <cellStyle name="PSHeading 3" xfId="35733"/>
    <cellStyle name="PSHeading 3 2" xfId="35734"/>
    <cellStyle name="PSHeading 3 3" xfId="35735"/>
    <cellStyle name="PSHeading 4" xfId="35736"/>
    <cellStyle name="PSHeading 5" xfId="35737"/>
    <cellStyle name="PSHeading 6" xfId="35738"/>
    <cellStyle name="PSHeading 7" xfId="35739"/>
    <cellStyle name="PSHeading 8" xfId="35740"/>
    <cellStyle name="PSHeading 9" xfId="35741"/>
    <cellStyle name="PSInt" xfId="35742"/>
    <cellStyle name="PSSpacer" xfId="35743"/>
    <cellStyle name="Ratio" xfId="35744"/>
    <cellStyle name="Ratio 2" xfId="35745"/>
    <cellStyle name="Ratio_29(d) - Gas extensions -tariffs" xfId="35746"/>
    <cellStyle name="Right Date" xfId="35747"/>
    <cellStyle name="Right Number" xfId="35748"/>
    <cellStyle name="Right Year" xfId="35749"/>
    <cellStyle name="RIN_TB2" xfId="35750"/>
    <cellStyle name="Row label 1" xfId="35751"/>
    <cellStyle name="SAPError" xfId="35752"/>
    <cellStyle name="SAPError 2" xfId="35753"/>
    <cellStyle name="SAPKey" xfId="35754"/>
    <cellStyle name="SAPKey 2" xfId="35755"/>
    <cellStyle name="SAPLocked" xfId="35756"/>
    <cellStyle name="SAPLocked 2" xfId="35757"/>
    <cellStyle name="SAPOutput" xfId="35758"/>
    <cellStyle name="SAPOutput 2" xfId="35759"/>
    <cellStyle name="SAPSpace" xfId="35760"/>
    <cellStyle name="SAPSpace 2" xfId="35761"/>
    <cellStyle name="SAPText" xfId="35762"/>
    <cellStyle name="SAPText 2" xfId="35763"/>
    <cellStyle name="SAPUnLocked" xfId="35764"/>
    <cellStyle name="SAPUnLocked 2" xfId="35765"/>
    <cellStyle name="Sheet Title" xfId="35766"/>
    <cellStyle name="ss16" xfId="50800"/>
    <cellStyle name="Standard_Australi" xfId="35767"/>
    <cellStyle name="Style 1" xfId="35768"/>
    <cellStyle name="Style 1 2" xfId="35769"/>
    <cellStyle name="Style 1 3" xfId="35770"/>
    <cellStyle name="Style 1_29(d) - Gas extensions -tariffs" xfId="35771"/>
    <cellStyle name="Style2" xfId="35772"/>
    <cellStyle name="Style3" xfId="35773"/>
    <cellStyle name="Style4" xfId="35774"/>
    <cellStyle name="Style4 2" xfId="35775"/>
    <cellStyle name="Style4_29(d) - Gas extensions -tariffs" xfId="35776"/>
    <cellStyle name="Style5" xfId="35777"/>
    <cellStyle name="Style5 2" xfId="35778"/>
    <cellStyle name="Style5_29(d) - Gas extensions -tariffs" xfId="35779"/>
    <cellStyle name="Summary Text" xfId="50801"/>
    <cellStyle name="Table Head Green" xfId="35780"/>
    <cellStyle name="Table Head Green 2" xfId="35781"/>
    <cellStyle name="Table Head Green 2 2" xfId="35782"/>
    <cellStyle name="Table Head Green 3" xfId="35783"/>
    <cellStyle name="Table Head_pldt" xfId="35784"/>
    <cellStyle name="Table Heading" xfId="50802"/>
    <cellStyle name="Table Source" xfId="35785"/>
    <cellStyle name="Table Units" xfId="35786"/>
    <cellStyle name="Table Units 2" xfId="35787"/>
    <cellStyle name="TableLvl2" xfId="8"/>
    <cellStyle name="TableLvl3" xfId="35788"/>
    <cellStyle name="Text" xfId="35789"/>
    <cellStyle name="Text 2" xfId="35790"/>
    <cellStyle name="Text 3" xfId="35791"/>
    <cellStyle name="Text Head 1" xfId="35792"/>
    <cellStyle name="Text Head 2" xfId="35793"/>
    <cellStyle name="Text Indent 2" xfId="35794"/>
    <cellStyle name="Theirs" xfId="35795"/>
    <cellStyle name="Title 2" xfId="35796"/>
    <cellStyle name="Title 3" xfId="35797"/>
    <cellStyle name="TOC 1" xfId="35798"/>
    <cellStyle name="TOC 2" xfId="35799"/>
    <cellStyle name="TOC 3" xfId="35800"/>
    <cellStyle name="Total 2" xfId="35801"/>
    <cellStyle name="Total 2 10" xfId="35802"/>
    <cellStyle name="Total 2 10 10" xfId="35803"/>
    <cellStyle name="Total 2 10 10 2" xfId="35804"/>
    <cellStyle name="Total 2 10 10 2 2" xfId="35805"/>
    <cellStyle name="Total 2 10 10 2 3" xfId="35806"/>
    <cellStyle name="Total 2 10 10 3" xfId="35807"/>
    <cellStyle name="Total 2 10 10 3 2" xfId="35808"/>
    <cellStyle name="Total 2 10 10 3 3" xfId="35809"/>
    <cellStyle name="Total 2 10 10 4" xfId="35810"/>
    <cellStyle name="Total 2 10 10 4 2" xfId="35811"/>
    <cellStyle name="Total 2 10 10 4 3" xfId="35812"/>
    <cellStyle name="Total 2 10 10 5" xfId="35813"/>
    <cellStyle name="Total 2 10 10 5 2" xfId="35814"/>
    <cellStyle name="Total 2 10 10 5 3" xfId="35815"/>
    <cellStyle name="Total 2 10 10 6" xfId="35816"/>
    <cellStyle name="Total 2 10 10 6 2" xfId="35817"/>
    <cellStyle name="Total 2 10 10 6 3" xfId="35818"/>
    <cellStyle name="Total 2 10 10 7" xfId="35819"/>
    <cellStyle name="Total 2 10 10 8" xfId="35820"/>
    <cellStyle name="Total 2 10 11" xfId="35821"/>
    <cellStyle name="Total 2 10 11 2" xfId="35822"/>
    <cellStyle name="Total 2 10 11 2 2" xfId="35823"/>
    <cellStyle name="Total 2 10 11 2 3" xfId="35824"/>
    <cellStyle name="Total 2 10 11 3" xfId="35825"/>
    <cellStyle name="Total 2 10 11 3 2" xfId="35826"/>
    <cellStyle name="Total 2 10 11 3 3" xfId="35827"/>
    <cellStyle name="Total 2 10 11 4" xfId="35828"/>
    <cellStyle name="Total 2 10 11 4 2" xfId="35829"/>
    <cellStyle name="Total 2 10 11 4 3" xfId="35830"/>
    <cellStyle name="Total 2 10 11 5" xfId="35831"/>
    <cellStyle name="Total 2 10 11 5 2" xfId="35832"/>
    <cellStyle name="Total 2 10 11 5 3" xfId="35833"/>
    <cellStyle name="Total 2 10 11 6" xfId="35834"/>
    <cellStyle name="Total 2 10 11 6 2" xfId="35835"/>
    <cellStyle name="Total 2 10 11 6 3" xfId="35836"/>
    <cellStyle name="Total 2 10 11 7" xfId="35837"/>
    <cellStyle name="Total 2 10 11 8" xfId="35838"/>
    <cellStyle name="Total 2 10 12" xfId="35839"/>
    <cellStyle name="Total 2 10 12 2" xfId="35840"/>
    <cellStyle name="Total 2 10 12 2 2" xfId="35841"/>
    <cellStyle name="Total 2 10 12 2 3" xfId="35842"/>
    <cellStyle name="Total 2 10 12 3" xfId="35843"/>
    <cellStyle name="Total 2 10 12 3 2" xfId="35844"/>
    <cellStyle name="Total 2 10 12 3 3" xfId="35845"/>
    <cellStyle name="Total 2 10 12 4" xfId="35846"/>
    <cellStyle name="Total 2 10 12 4 2" xfId="35847"/>
    <cellStyle name="Total 2 10 12 4 3" xfId="35848"/>
    <cellStyle name="Total 2 10 12 5" xfId="35849"/>
    <cellStyle name="Total 2 10 12 5 2" xfId="35850"/>
    <cellStyle name="Total 2 10 12 5 3" xfId="35851"/>
    <cellStyle name="Total 2 10 12 6" xfId="35852"/>
    <cellStyle name="Total 2 10 12 6 2" xfId="35853"/>
    <cellStyle name="Total 2 10 12 6 3" xfId="35854"/>
    <cellStyle name="Total 2 10 12 7" xfId="35855"/>
    <cellStyle name="Total 2 10 12 8" xfId="35856"/>
    <cellStyle name="Total 2 10 13" xfId="35857"/>
    <cellStyle name="Total 2 10 13 2" xfId="35858"/>
    <cellStyle name="Total 2 10 13 2 2" xfId="35859"/>
    <cellStyle name="Total 2 10 13 2 3" xfId="35860"/>
    <cellStyle name="Total 2 10 13 3" xfId="35861"/>
    <cellStyle name="Total 2 10 13 3 2" xfId="35862"/>
    <cellStyle name="Total 2 10 13 3 3" xfId="35863"/>
    <cellStyle name="Total 2 10 13 4" xfId="35864"/>
    <cellStyle name="Total 2 10 13 4 2" xfId="35865"/>
    <cellStyle name="Total 2 10 13 4 3" xfId="35866"/>
    <cellStyle name="Total 2 10 13 5" xfId="35867"/>
    <cellStyle name="Total 2 10 13 5 2" xfId="35868"/>
    <cellStyle name="Total 2 10 13 5 3" xfId="35869"/>
    <cellStyle name="Total 2 10 13 6" xfId="35870"/>
    <cellStyle name="Total 2 10 13 6 2" xfId="35871"/>
    <cellStyle name="Total 2 10 13 6 3" xfId="35872"/>
    <cellStyle name="Total 2 10 13 7" xfId="35873"/>
    <cellStyle name="Total 2 10 13 8" xfId="35874"/>
    <cellStyle name="Total 2 10 14" xfId="35875"/>
    <cellStyle name="Total 2 10 14 2" xfId="35876"/>
    <cellStyle name="Total 2 10 14 2 2" xfId="35877"/>
    <cellStyle name="Total 2 10 14 2 3" xfId="35878"/>
    <cellStyle name="Total 2 10 14 3" xfId="35879"/>
    <cellStyle name="Total 2 10 14 3 2" xfId="35880"/>
    <cellStyle name="Total 2 10 14 3 3" xfId="35881"/>
    <cellStyle name="Total 2 10 14 4" xfId="35882"/>
    <cellStyle name="Total 2 10 14 4 2" xfId="35883"/>
    <cellStyle name="Total 2 10 14 4 3" xfId="35884"/>
    <cellStyle name="Total 2 10 14 5" xfId="35885"/>
    <cellStyle name="Total 2 10 14 5 2" xfId="35886"/>
    <cellStyle name="Total 2 10 14 5 3" xfId="35887"/>
    <cellStyle name="Total 2 10 14 6" xfId="35888"/>
    <cellStyle name="Total 2 10 14 6 2" xfId="35889"/>
    <cellStyle name="Total 2 10 14 6 3" xfId="35890"/>
    <cellStyle name="Total 2 10 14 7" xfId="35891"/>
    <cellStyle name="Total 2 10 14 8" xfId="35892"/>
    <cellStyle name="Total 2 10 15" xfId="35893"/>
    <cellStyle name="Total 2 10 15 2" xfId="35894"/>
    <cellStyle name="Total 2 10 15 3" xfId="35895"/>
    <cellStyle name="Total 2 10 16" xfId="35896"/>
    <cellStyle name="Total 2 10 16 2" xfId="35897"/>
    <cellStyle name="Total 2 10 16 3" xfId="35898"/>
    <cellStyle name="Total 2 10 17" xfId="35899"/>
    <cellStyle name="Total 2 10 18" xfId="35900"/>
    <cellStyle name="Total 2 10 2" xfId="35901"/>
    <cellStyle name="Total 2 10 2 2" xfId="35902"/>
    <cellStyle name="Total 2 10 2 2 2" xfId="35903"/>
    <cellStyle name="Total 2 10 2 2 3" xfId="35904"/>
    <cellStyle name="Total 2 10 2 3" xfId="35905"/>
    <cellStyle name="Total 2 10 2 3 2" xfId="35906"/>
    <cellStyle name="Total 2 10 2 3 3" xfId="35907"/>
    <cellStyle name="Total 2 10 2 4" xfId="35908"/>
    <cellStyle name="Total 2 10 2 4 2" xfId="35909"/>
    <cellStyle name="Total 2 10 2 4 3" xfId="35910"/>
    <cellStyle name="Total 2 10 2 5" xfId="35911"/>
    <cellStyle name="Total 2 10 2 5 2" xfId="35912"/>
    <cellStyle name="Total 2 10 2 5 3" xfId="35913"/>
    <cellStyle name="Total 2 10 2 6" xfId="35914"/>
    <cellStyle name="Total 2 10 2 6 2" xfId="35915"/>
    <cellStyle name="Total 2 10 2 6 3" xfId="35916"/>
    <cellStyle name="Total 2 10 2 7" xfId="35917"/>
    <cellStyle name="Total 2 10 2 8" xfId="35918"/>
    <cellStyle name="Total 2 10 2 9" xfId="35919"/>
    <cellStyle name="Total 2 10 3" xfId="35920"/>
    <cellStyle name="Total 2 10 3 2" xfId="35921"/>
    <cellStyle name="Total 2 10 3 2 2" xfId="35922"/>
    <cellStyle name="Total 2 10 3 2 3" xfId="35923"/>
    <cellStyle name="Total 2 10 3 3" xfId="35924"/>
    <cellStyle name="Total 2 10 3 3 2" xfId="35925"/>
    <cellStyle name="Total 2 10 3 3 3" xfId="35926"/>
    <cellStyle name="Total 2 10 3 4" xfId="35927"/>
    <cellStyle name="Total 2 10 3 4 2" xfId="35928"/>
    <cellStyle name="Total 2 10 3 4 3" xfId="35929"/>
    <cellStyle name="Total 2 10 3 5" xfId="35930"/>
    <cellStyle name="Total 2 10 3 5 2" xfId="35931"/>
    <cellStyle name="Total 2 10 3 5 3" xfId="35932"/>
    <cellStyle name="Total 2 10 3 6" xfId="35933"/>
    <cellStyle name="Total 2 10 3 6 2" xfId="35934"/>
    <cellStyle name="Total 2 10 3 6 3" xfId="35935"/>
    <cellStyle name="Total 2 10 3 7" xfId="35936"/>
    <cellStyle name="Total 2 10 3 8" xfId="35937"/>
    <cellStyle name="Total 2 10 3 9" xfId="35938"/>
    <cellStyle name="Total 2 10 4" xfId="35939"/>
    <cellStyle name="Total 2 10 4 2" xfId="35940"/>
    <cellStyle name="Total 2 10 4 2 2" xfId="35941"/>
    <cellStyle name="Total 2 10 4 2 3" xfId="35942"/>
    <cellStyle name="Total 2 10 4 3" xfId="35943"/>
    <cellStyle name="Total 2 10 4 3 2" xfId="35944"/>
    <cellStyle name="Total 2 10 4 3 3" xfId="35945"/>
    <cellStyle name="Total 2 10 4 4" xfId="35946"/>
    <cellStyle name="Total 2 10 4 4 2" xfId="35947"/>
    <cellStyle name="Total 2 10 4 4 3" xfId="35948"/>
    <cellStyle name="Total 2 10 4 5" xfId="35949"/>
    <cellStyle name="Total 2 10 4 5 2" xfId="35950"/>
    <cellStyle name="Total 2 10 4 5 3" xfId="35951"/>
    <cellStyle name="Total 2 10 4 6" xfId="35952"/>
    <cellStyle name="Total 2 10 4 6 2" xfId="35953"/>
    <cellStyle name="Total 2 10 4 6 3" xfId="35954"/>
    <cellStyle name="Total 2 10 4 7" xfId="35955"/>
    <cellStyle name="Total 2 10 4 8" xfId="35956"/>
    <cellStyle name="Total 2 10 4 9" xfId="35957"/>
    <cellStyle name="Total 2 10 5" xfId="35958"/>
    <cellStyle name="Total 2 10 5 2" xfId="35959"/>
    <cellStyle name="Total 2 10 5 2 2" xfId="35960"/>
    <cellStyle name="Total 2 10 5 2 3" xfId="35961"/>
    <cellStyle name="Total 2 10 5 3" xfId="35962"/>
    <cellStyle name="Total 2 10 5 3 2" xfId="35963"/>
    <cellStyle name="Total 2 10 5 3 3" xfId="35964"/>
    <cellStyle name="Total 2 10 5 4" xfId="35965"/>
    <cellStyle name="Total 2 10 5 4 2" xfId="35966"/>
    <cellStyle name="Total 2 10 5 4 3" xfId="35967"/>
    <cellStyle name="Total 2 10 5 5" xfId="35968"/>
    <cellStyle name="Total 2 10 5 5 2" xfId="35969"/>
    <cellStyle name="Total 2 10 5 5 3" xfId="35970"/>
    <cellStyle name="Total 2 10 5 6" xfId="35971"/>
    <cellStyle name="Total 2 10 5 6 2" xfId="35972"/>
    <cellStyle name="Total 2 10 5 6 3" xfId="35973"/>
    <cellStyle name="Total 2 10 5 7" xfId="35974"/>
    <cellStyle name="Total 2 10 5 8" xfId="35975"/>
    <cellStyle name="Total 2 10 5 9" xfId="35976"/>
    <cellStyle name="Total 2 10 6" xfId="35977"/>
    <cellStyle name="Total 2 10 6 2" xfId="35978"/>
    <cellStyle name="Total 2 10 6 2 2" xfId="35979"/>
    <cellStyle name="Total 2 10 6 2 3" xfId="35980"/>
    <cellStyle name="Total 2 10 6 3" xfId="35981"/>
    <cellStyle name="Total 2 10 6 3 2" xfId="35982"/>
    <cellStyle name="Total 2 10 6 3 3" xfId="35983"/>
    <cellStyle name="Total 2 10 6 4" xfId="35984"/>
    <cellStyle name="Total 2 10 6 4 2" xfId="35985"/>
    <cellStyle name="Total 2 10 6 4 3" xfId="35986"/>
    <cellStyle name="Total 2 10 6 5" xfId="35987"/>
    <cellStyle name="Total 2 10 6 5 2" xfId="35988"/>
    <cellStyle name="Total 2 10 6 5 3" xfId="35989"/>
    <cellStyle name="Total 2 10 6 6" xfId="35990"/>
    <cellStyle name="Total 2 10 6 6 2" xfId="35991"/>
    <cellStyle name="Total 2 10 6 6 3" xfId="35992"/>
    <cellStyle name="Total 2 10 6 7" xfId="35993"/>
    <cellStyle name="Total 2 10 6 8" xfId="35994"/>
    <cellStyle name="Total 2 10 6 9" xfId="35995"/>
    <cellStyle name="Total 2 10 7" xfId="35996"/>
    <cellStyle name="Total 2 10 7 2" xfId="35997"/>
    <cellStyle name="Total 2 10 7 2 2" xfId="35998"/>
    <cellStyle name="Total 2 10 7 2 3" xfId="35999"/>
    <cellStyle name="Total 2 10 7 3" xfId="36000"/>
    <cellStyle name="Total 2 10 7 3 2" xfId="36001"/>
    <cellStyle name="Total 2 10 7 3 3" xfId="36002"/>
    <cellStyle name="Total 2 10 7 4" xfId="36003"/>
    <cellStyle name="Total 2 10 7 4 2" xfId="36004"/>
    <cellStyle name="Total 2 10 7 4 3" xfId="36005"/>
    <cellStyle name="Total 2 10 7 5" xfId="36006"/>
    <cellStyle name="Total 2 10 7 5 2" xfId="36007"/>
    <cellStyle name="Total 2 10 7 5 3" xfId="36008"/>
    <cellStyle name="Total 2 10 7 6" xfId="36009"/>
    <cellStyle name="Total 2 10 7 6 2" xfId="36010"/>
    <cellStyle name="Total 2 10 7 6 3" xfId="36011"/>
    <cellStyle name="Total 2 10 7 7" xfId="36012"/>
    <cellStyle name="Total 2 10 7 8" xfId="36013"/>
    <cellStyle name="Total 2 10 7 9" xfId="36014"/>
    <cellStyle name="Total 2 10 8" xfId="36015"/>
    <cellStyle name="Total 2 10 8 2" xfId="36016"/>
    <cellStyle name="Total 2 10 8 2 2" xfId="36017"/>
    <cellStyle name="Total 2 10 8 2 3" xfId="36018"/>
    <cellStyle name="Total 2 10 8 3" xfId="36019"/>
    <cellStyle name="Total 2 10 8 3 2" xfId="36020"/>
    <cellStyle name="Total 2 10 8 3 3" xfId="36021"/>
    <cellStyle name="Total 2 10 8 4" xfId="36022"/>
    <cellStyle name="Total 2 10 8 4 2" xfId="36023"/>
    <cellStyle name="Total 2 10 8 4 3" xfId="36024"/>
    <cellStyle name="Total 2 10 8 5" xfId="36025"/>
    <cellStyle name="Total 2 10 8 5 2" xfId="36026"/>
    <cellStyle name="Total 2 10 8 5 3" xfId="36027"/>
    <cellStyle name="Total 2 10 8 6" xfId="36028"/>
    <cellStyle name="Total 2 10 8 6 2" xfId="36029"/>
    <cellStyle name="Total 2 10 8 6 3" xfId="36030"/>
    <cellStyle name="Total 2 10 8 7" xfId="36031"/>
    <cellStyle name="Total 2 10 8 8" xfId="36032"/>
    <cellStyle name="Total 2 10 8 9" xfId="36033"/>
    <cellStyle name="Total 2 10 9" xfId="36034"/>
    <cellStyle name="Total 2 10 9 2" xfId="36035"/>
    <cellStyle name="Total 2 10 9 2 2" xfId="36036"/>
    <cellStyle name="Total 2 10 9 2 3" xfId="36037"/>
    <cellStyle name="Total 2 10 9 3" xfId="36038"/>
    <cellStyle name="Total 2 10 9 3 2" xfId="36039"/>
    <cellStyle name="Total 2 10 9 3 3" xfId="36040"/>
    <cellStyle name="Total 2 10 9 4" xfId="36041"/>
    <cellStyle name="Total 2 10 9 4 2" xfId="36042"/>
    <cellStyle name="Total 2 10 9 4 3" xfId="36043"/>
    <cellStyle name="Total 2 10 9 5" xfId="36044"/>
    <cellStyle name="Total 2 10 9 5 2" xfId="36045"/>
    <cellStyle name="Total 2 10 9 5 3" xfId="36046"/>
    <cellStyle name="Total 2 10 9 6" xfId="36047"/>
    <cellStyle name="Total 2 10 9 6 2" xfId="36048"/>
    <cellStyle name="Total 2 10 9 6 3" xfId="36049"/>
    <cellStyle name="Total 2 10 9 7" xfId="36050"/>
    <cellStyle name="Total 2 10 9 8" xfId="36051"/>
    <cellStyle name="Total 2 11" xfId="36052"/>
    <cellStyle name="Total 2 11 10" xfId="36053"/>
    <cellStyle name="Total 2 11 10 2" xfId="36054"/>
    <cellStyle name="Total 2 11 10 2 2" xfId="36055"/>
    <cellStyle name="Total 2 11 10 2 3" xfId="36056"/>
    <cellStyle name="Total 2 11 10 3" xfId="36057"/>
    <cellStyle name="Total 2 11 10 3 2" xfId="36058"/>
    <cellStyle name="Total 2 11 10 3 3" xfId="36059"/>
    <cellStyle name="Total 2 11 10 4" xfId="36060"/>
    <cellStyle name="Total 2 11 10 4 2" xfId="36061"/>
    <cellStyle name="Total 2 11 10 4 3" xfId="36062"/>
    <cellStyle name="Total 2 11 10 5" xfId="36063"/>
    <cellStyle name="Total 2 11 10 5 2" xfId="36064"/>
    <cellStyle name="Total 2 11 10 5 3" xfId="36065"/>
    <cellStyle name="Total 2 11 10 6" xfId="36066"/>
    <cellStyle name="Total 2 11 10 6 2" xfId="36067"/>
    <cellStyle name="Total 2 11 10 6 3" xfId="36068"/>
    <cellStyle name="Total 2 11 10 7" xfId="36069"/>
    <cellStyle name="Total 2 11 10 8" xfId="36070"/>
    <cellStyle name="Total 2 11 11" xfId="36071"/>
    <cellStyle name="Total 2 11 11 2" xfId="36072"/>
    <cellStyle name="Total 2 11 11 2 2" xfId="36073"/>
    <cellStyle name="Total 2 11 11 2 3" xfId="36074"/>
    <cellStyle name="Total 2 11 11 3" xfId="36075"/>
    <cellStyle name="Total 2 11 11 3 2" xfId="36076"/>
    <cellStyle name="Total 2 11 11 3 3" xfId="36077"/>
    <cellStyle name="Total 2 11 11 4" xfId="36078"/>
    <cellStyle name="Total 2 11 11 4 2" xfId="36079"/>
    <cellStyle name="Total 2 11 11 4 3" xfId="36080"/>
    <cellStyle name="Total 2 11 11 5" xfId="36081"/>
    <cellStyle name="Total 2 11 11 5 2" xfId="36082"/>
    <cellStyle name="Total 2 11 11 5 3" xfId="36083"/>
    <cellStyle name="Total 2 11 11 6" xfId="36084"/>
    <cellStyle name="Total 2 11 11 6 2" xfId="36085"/>
    <cellStyle name="Total 2 11 11 6 3" xfId="36086"/>
    <cellStyle name="Total 2 11 11 7" xfId="36087"/>
    <cellStyle name="Total 2 11 11 8" xfId="36088"/>
    <cellStyle name="Total 2 11 12" xfId="36089"/>
    <cellStyle name="Total 2 11 12 2" xfId="36090"/>
    <cellStyle name="Total 2 11 12 2 2" xfId="36091"/>
    <cellStyle name="Total 2 11 12 2 3" xfId="36092"/>
    <cellStyle name="Total 2 11 12 3" xfId="36093"/>
    <cellStyle name="Total 2 11 12 3 2" xfId="36094"/>
    <cellStyle name="Total 2 11 12 3 3" xfId="36095"/>
    <cellStyle name="Total 2 11 12 4" xfId="36096"/>
    <cellStyle name="Total 2 11 12 4 2" xfId="36097"/>
    <cellStyle name="Total 2 11 12 4 3" xfId="36098"/>
    <cellStyle name="Total 2 11 12 5" xfId="36099"/>
    <cellStyle name="Total 2 11 12 5 2" xfId="36100"/>
    <cellStyle name="Total 2 11 12 5 3" xfId="36101"/>
    <cellStyle name="Total 2 11 12 6" xfId="36102"/>
    <cellStyle name="Total 2 11 12 6 2" xfId="36103"/>
    <cellStyle name="Total 2 11 12 6 3" xfId="36104"/>
    <cellStyle name="Total 2 11 12 7" xfId="36105"/>
    <cellStyle name="Total 2 11 12 8" xfId="36106"/>
    <cellStyle name="Total 2 11 13" xfId="36107"/>
    <cellStyle name="Total 2 11 13 2" xfId="36108"/>
    <cellStyle name="Total 2 11 13 2 2" xfId="36109"/>
    <cellStyle name="Total 2 11 13 2 3" xfId="36110"/>
    <cellStyle name="Total 2 11 13 3" xfId="36111"/>
    <cellStyle name="Total 2 11 13 3 2" xfId="36112"/>
    <cellStyle name="Total 2 11 13 3 3" xfId="36113"/>
    <cellStyle name="Total 2 11 13 4" xfId="36114"/>
    <cellStyle name="Total 2 11 13 4 2" xfId="36115"/>
    <cellStyle name="Total 2 11 13 4 3" xfId="36116"/>
    <cellStyle name="Total 2 11 13 5" xfId="36117"/>
    <cellStyle name="Total 2 11 13 5 2" xfId="36118"/>
    <cellStyle name="Total 2 11 13 5 3" xfId="36119"/>
    <cellStyle name="Total 2 11 13 6" xfId="36120"/>
    <cellStyle name="Total 2 11 13 6 2" xfId="36121"/>
    <cellStyle name="Total 2 11 13 6 3" xfId="36122"/>
    <cellStyle name="Total 2 11 13 7" xfId="36123"/>
    <cellStyle name="Total 2 11 13 8" xfId="36124"/>
    <cellStyle name="Total 2 11 14" xfId="36125"/>
    <cellStyle name="Total 2 11 14 2" xfId="36126"/>
    <cellStyle name="Total 2 11 14 2 2" xfId="36127"/>
    <cellStyle name="Total 2 11 14 2 3" xfId="36128"/>
    <cellStyle name="Total 2 11 14 3" xfId="36129"/>
    <cellStyle name="Total 2 11 14 3 2" xfId="36130"/>
    <cellStyle name="Total 2 11 14 3 3" xfId="36131"/>
    <cellStyle name="Total 2 11 14 4" xfId="36132"/>
    <cellStyle name="Total 2 11 14 4 2" xfId="36133"/>
    <cellStyle name="Total 2 11 14 4 3" xfId="36134"/>
    <cellStyle name="Total 2 11 14 5" xfId="36135"/>
    <cellStyle name="Total 2 11 14 5 2" xfId="36136"/>
    <cellStyle name="Total 2 11 14 5 3" xfId="36137"/>
    <cellStyle name="Total 2 11 14 6" xfId="36138"/>
    <cellStyle name="Total 2 11 14 6 2" xfId="36139"/>
    <cellStyle name="Total 2 11 14 6 3" xfId="36140"/>
    <cellStyle name="Total 2 11 14 7" xfId="36141"/>
    <cellStyle name="Total 2 11 14 8" xfId="36142"/>
    <cellStyle name="Total 2 11 15" xfId="36143"/>
    <cellStyle name="Total 2 11 15 2" xfId="36144"/>
    <cellStyle name="Total 2 11 15 3" xfId="36145"/>
    <cellStyle name="Total 2 11 16" xfId="36146"/>
    <cellStyle name="Total 2 11 16 2" xfId="36147"/>
    <cellStyle name="Total 2 11 16 3" xfId="36148"/>
    <cellStyle name="Total 2 11 17" xfId="36149"/>
    <cellStyle name="Total 2 11 18" xfId="36150"/>
    <cellStyle name="Total 2 11 2" xfId="36151"/>
    <cellStyle name="Total 2 11 2 2" xfId="36152"/>
    <cellStyle name="Total 2 11 2 2 2" xfId="36153"/>
    <cellStyle name="Total 2 11 2 2 3" xfId="36154"/>
    <cellStyle name="Total 2 11 2 3" xfId="36155"/>
    <cellStyle name="Total 2 11 2 3 2" xfId="36156"/>
    <cellStyle name="Total 2 11 2 3 3" xfId="36157"/>
    <cellStyle name="Total 2 11 2 4" xfId="36158"/>
    <cellStyle name="Total 2 11 2 4 2" xfId="36159"/>
    <cellStyle name="Total 2 11 2 4 3" xfId="36160"/>
    <cellStyle name="Total 2 11 2 5" xfId="36161"/>
    <cellStyle name="Total 2 11 2 5 2" xfId="36162"/>
    <cellStyle name="Total 2 11 2 5 3" xfId="36163"/>
    <cellStyle name="Total 2 11 2 6" xfId="36164"/>
    <cellStyle name="Total 2 11 2 6 2" xfId="36165"/>
    <cellStyle name="Total 2 11 2 6 3" xfId="36166"/>
    <cellStyle name="Total 2 11 2 7" xfId="36167"/>
    <cellStyle name="Total 2 11 2 8" xfId="36168"/>
    <cellStyle name="Total 2 11 2 9" xfId="36169"/>
    <cellStyle name="Total 2 11 3" xfId="36170"/>
    <cellStyle name="Total 2 11 3 2" xfId="36171"/>
    <cellStyle name="Total 2 11 3 2 2" xfId="36172"/>
    <cellStyle name="Total 2 11 3 2 3" xfId="36173"/>
    <cellStyle name="Total 2 11 3 3" xfId="36174"/>
    <cellStyle name="Total 2 11 3 3 2" xfId="36175"/>
    <cellStyle name="Total 2 11 3 3 3" xfId="36176"/>
    <cellStyle name="Total 2 11 3 4" xfId="36177"/>
    <cellStyle name="Total 2 11 3 4 2" xfId="36178"/>
    <cellStyle name="Total 2 11 3 4 3" xfId="36179"/>
    <cellStyle name="Total 2 11 3 5" xfId="36180"/>
    <cellStyle name="Total 2 11 3 5 2" xfId="36181"/>
    <cellStyle name="Total 2 11 3 5 3" xfId="36182"/>
    <cellStyle name="Total 2 11 3 6" xfId="36183"/>
    <cellStyle name="Total 2 11 3 6 2" xfId="36184"/>
    <cellStyle name="Total 2 11 3 6 3" xfId="36185"/>
    <cellStyle name="Total 2 11 3 7" xfId="36186"/>
    <cellStyle name="Total 2 11 3 8" xfId="36187"/>
    <cellStyle name="Total 2 11 3 9" xfId="36188"/>
    <cellStyle name="Total 2 11 4" xfId="36189"/>
    <cellStyle name="Total 2 11 4 2" xfId="36190"/>
    <cellStyle name="Total 2 11 4 2 2" xfId="36191"/>
    <cellStyle name="Total 2 11 4 2 3" xfId="36192"/>
    <cellStyle name="Total 2 11 4 3" xfId="36193"/>
    <cellStyle name="Total 2 11 4 3 2" xfId="36194"/>
    <cellStyle name="Total 2 11 4 3 3" xfId="36195"/>
    <cellStyle name="Total 2 11 4 4" xfId="36196"/>
    <cellStyle name="Total 2 11 4 4 2" xfId="36197"/>
    <cellStyle name="Total 2 11 4 4 3" xfId="36198"/>
    <cellStyle name="Total 2 11 4 5" xfId="36199"/>
    <cellStyle name="Total 2 11 4 5 2" xfId="36200"/>
    <cellStyle name="Total 2 11 4 5 3" xfId="36201"/>
    <cellStyle name="Total 2 11 4 6" xfId="36202"/>
    <cellStyle name="Total 2 11 4 6 2" xfId="36203"/>
    <cellStyle name="Total 2 11 4 6 3" xfId="36204"/>
    <cellStyle name="Total 2 11 4 7" xfId="36205"/>
    <cellStyle name="Total 2 11 4 8" xfId="36206"/>
    <cellStyle name="Total 2 11 4 9" xfId="36207"/>
    <cellStyle name="Total 2 11 5" xfId="36208"/>
    <cellStyle name="Total 2 11 5 2" xfId="36209"/>
    <cellStyle name="Total 2 11 5 2 2" xfId="36210"/>
    <cellStyle name="Total 2 11 5 2 3" xfId="36211"/>
    <cellStyle name="Total 2 11 5 3" xfId="36212"/>
    <cellStyle name="Total 2 11 5 3 2" xfId="36213"/>
    <cellStyle name="Total 2 11 5 3 3" xfId="36214"/>
    <cellStyle name="Total 2 11 5 4" xfId="36215"/>
    <cellStyle name="Total 2 11 5 4 2" xfId="36216"/>
    <cellStyle name="Total 2 11 5 4 3" xfId="36217"/>
    <cellStyle name="Total 2 11 5 5" xfId="36218"/>
    <cellStyle name="Total 2 11 5 5 2" xfId="36219"/>
    <cellStyle name="Total 2 11 5 5 3" xfId="36220"/>
    <cellStyle name="Total 2 11 5 6" xfId="36221"/>
    <cellStyle name="Total 2 11 5 6 2" xfId="36222"/>
    <cellStyle name="Total 2 11 5 6 3" xfId="36223"/>
    <cellStyle name="Total 2 11 5 7" xfId="36224"/>
    <cellStyle name="Total 2 11 5 8" xfId="36225"/>
    <cellStyle name="Total 2 11 5 9" xfId="36226"/>
    <cellStyle name="Total 2 11 6" xfId="36227"/>
    <cellStyle name="Total 2 11 6 2" xfId="36228"/>
    <cellStyle name="Total 2 11 6 2 2" xfId="36229"/>
    <cellStyle name="Total 2 11 6 2 3" xfId="36230"/>
    <cellStyle name="Total 2 11 6 3" xfId="36231"/>
    <cellStyle name="Total 2 11 6 3 2" xfId="36232"/>
    <cellStyle name="Total 2 11 6 3 3" xfId="36233"/>
    <cellStyle name="Total 2 11 6 4" xfId="36234"/>
    <cellStyle name="Total 2 11 6 4 2" xfId="36235"/>
    <cellStyle name="Total 2 11 6 4 3" xfId="36236"/>
    <cellStyle name="Total 2 11 6 5" xfId="36237"/>
    <cellStyle name="Total 2 11 6 5 2" xfId="36238"/>
    <cellStyle name="Total 2 11 6 5 3" xfId="36239"/>
    <cellStyle name="Total 2 11 6 6" xfId="36240"/>
    <cellStyle name="Total 2 11 6 6 2" xfId="36241"/>
    <cellStyle name="Total 2 11 6 6 3" xfId="36242"/>
    <cellStyle name="Total 2 11 6 7" xfId="36243"/>
    <cellStyle name="Total 2 11 6 8" xfId="36244"/>
    <cellStyle name="Total 2 11 6 9" xfId="36245"/>
    <cellStyle name="Total 2 11 7" xfId="36246"/>
    <cellStyle name="Total 2 11 7 2" xfId="36247"/>
    <cellStyle name="Total 2 11 7 2 2" xfId="36248"/>
    <cellStyle name="Total 2 11 7 2 3" xfId="36249"/>
    <cellStyle name="Total 2 11 7 3" xfId="36250"/>
    <cellStyle name="Total 2 11 7 3 2" xfId="36251"/>
    <cellStyle name="Total 2 11 7 3 3" xfId="36252"/>
    <cellStyle name="Total 2 11 7 4" xfId="36253"/>
    <cellStyle name="Total 2 11 7 4 2" xfId="36254"/>
    <cellStyle name="Total 2 11 7 4 3" xfId="36255"/>
    <cellStyle name="Total 2 11 7 5" xfId="36256"/>
    <cellStyle name="Total 2 11 7 5 2" xfId="36257"/>
    <cellStyle name="Total 2 11 7 5 3" xfId="36258"/>
    <cellStyle name="Total 2 11 7 6" xfId="36259"/>
    <cellStyle name="Total 2 11 7 6 2" xfId="36260"/>
    <cellStyle name="Total 2 11 7 6 3" xfId="36261"/>
    <cellStyle name="Total 2 11 7 7" xfId="36262"/>
    <cellStyle name="Total 2 11 7 8" xfId="36263"/>
    <cellStyle name="Total 2 11 7 9" xfId="36264"/>
    <cellStyle name="Total 2 11 8" xfId="36265"/>
    <cellStyle name="Total 2 11 8 2" xfId="36266"/>
    <cellStyle name="Total 2 11 8 2 2" xfId="36267"/>
    <cellStyle name="Total 2 11 8 2 3" xfId="36268"/>
    <cellStyle name="Total 2 11 8 3" xfId="36269"/>
    <cellStyle name="Total 2 11 8 3 2" xfId="36270"/>
    <cellStyle name="Total 2 11 8 3 3" xfId="36271"/>
    <cellStyle name="Total 2 11 8 4" xfId="36272"/>
    <cellStyle name="Total 2 11 8 4 2" xfId="36273"/>
    <cellStyle name="Total 2 11 8 4 3" xfId="36274"/>
    <cellStyle name="Total 2 11 8 5" xfId="36275"/>
    <cellStyle name="Total 2 11 8 5 2" xfId="36276"/>
    <cellStyle name="Total 2 11 8 5 3" xfId="36277"/>
    <cellStyle name="Total 2 11 8 6" xfId="36278"/>
    <cellStyle name="Total 2 11 8 6 2" xfId="36279"/>
    <cellStyle name="Total 2 11 8 6 3" xfId="36280"/>
    <cellStyle name="Total 2 11 8 7" xfId="36281"/>
    <cellStyle name="Total 2 11 8 8" xfId="36282"/>
    <cellStyle name="Total 2 11 8 9" xfId="36283"/>
    <cellStyle name="Total 2 11 9" xfId="36284"/>
    <cellStyle name="Total 2 11 9 2" xfId="36285"/>
    <cellStyle name="Total 2 11 9 2 2" xfId="36286"/>
    <cellStyle name="Total 2 11 9 2 3" xfId="36287"/>
    <cellStyle name="Total 2 11 9 3" xfId="36288"/>
    <cellStyle name="Total 2 11 9 3 2" xfId="36289"/>
    <cellStyle name="Total 2 11 9 3 3" xfId="36290"/>
    <cellStyle name="Total 2 11 9 4" xfId="36291"/>
    <cellStyle name="Total 2 11 9 4 2" xfId="36292"/>
    <cellStyle name="Total 2 11 9 4 3" xfId="36293"/>
    <cellStyle name="Total 2 11 9 5" xfId="36294"/>
    <cellStyle name="Total 2 11 9 5 2" xfId="36295"/>
    <cellStyle name="Total 2 11 9 5 3" xfId="36296"/>
    <cellStyle name="Total 2 11 9 6" xfId="36297"/>
    <cellStyle name="Total 2 11 9 6 2" xfId="36298"/>
    <cellStyle name="Total 2 11 9 6 3" xfId="36299"/>
    <cellStyle name="Total 2 11 9 7" xfId="36300"/>
    <cellStyle name="Total 2 11 9 8" xfId="36301"/>
    <cellStyle name="Total 2 12" xfId="36302"/>
    <cellStyle name="Total 2 12 10" xfId="36303"/>
    <cellStyle name="Total 2 12 11" xfId="36304"/>
    <cellStyle name="Total 2 12 2" xfId="36305"/>
    <cellStyle name="Total 2 12 2 2" xfId="36306"/>
    <cellStyle name="Total 2 12 2 3" xfId="36307"/>
    <cellStyle name="Total 2 12 2 4" xfId="36308"/>
    <cellStyle name="Total 2 12 3" xfId="36309"/>
    <cellStyle name="Total 2 12 3 2" xfId="36310"/>
    <cellStyle name="Total 2 12 3 3" xfId="36311"/>
    <cellStyle name="Total 2 12 3 4" xfId="36312"/>
    <cellStyle name="Total 2 12 4" xfId="36313"/>
    <cellStyle name="Total 2 12 4 2" xfId="36314"/>
    <cellStyle name="Total 2 12 4 3" xfId="36315"/>
    <cellStyle name="Total 2 12 4 4" xfId="36316"/>
    <cellStyle name="Total 2 12 5" xfId="36317"/>
    <cellStyle name="Total 2 12 5 2" xfId="36318"/>
    <cellStyle name="Total 2 12 5 3" xfId="36319"/>
    <cellStyle name="Total 2 12 5 4" xfId="36320"/>
    <cellStyle name="Total 2 12 6" xfId="36321"/>
    <cellStyle name="Total 2 12 6 2" xfId="36322"/>
    <cellStyle name="Total 2 12 6 3" xfId="36323"/>
    <cellStyle name="Total 2 12 6 4" xfId="36324"/>
    <cellStyle name="Total 2 12 7" xfId="36325"/>
    <cellStyle name="Total 2 12 8" xfId="36326"/>
    <cellStyle name="Total 2 12 9" xfId="36327"/>
    <cellStyle name="Total 2 13" xfId="36328"/>
    <cellStyle name="Total 2 13 10" xfId="36329"/>
    <cellStyle name="Total 2 13 2" xfId="36330"/>
    <cellStyle name="Total 2 13 2 2" xfId="36331"/>
    <cellStyle name="Total 2 13 2 3" xfId="36332"/>
    <cellStyle name="Total 2 13 2 4" xfId="36333"/>
    <cellStyle name="Total 2 13 3" xfId="36334"/>
    <cellStyle name="Total 2 13 3 2" xfId="36335"/>
    <cellStyle name="Total 2 13 3 3" xfId="36336"/>
    <cellStyle name="Total 2 13 3 4" xfId="36337"/>
    <cellStyle name="Total 2 13 4" xfId="36338"/>
    <cellStyle name="Total 2 13 4 2" xfId="36339"/>
    <cellStyle name="Total 2 13 4 3" xfId="36340"/>
    <cellStyle name="Total 2 13 4 4" xfId="36341"/>
    <cellStyle name="Total 2 13 5" xfId="36342"/>
    <cellStyle name="Total 2 13 5 2" xfId="36343"/>
    <cellStyle name="Total 2 13 5 3" xfId="36344"/>
    <cellStyle name="Total 2 13 5 4" xfId="36345"/>
    <cellStyle name="Total 2 13 6" xfId="36346"/>
    <cellStyle name="Total 2 13 6 2" xfId="36347"/>
    <cellStyle name="Total 2 13 6 3" xfId="36348"/>
    <cellStyle name="Total 2 13 6 4" xfId="36349"/>
    <cellStyle name="Total 2 13 7" xfId="36350"/>
    <cellStyle name="Total 2 13 8" xfId="36351"/>
    <cellStyle name="Total 2 13 9" xfId="36352"/>
    <cellStyle name="Total 2 14" xfId="36353"/>
    <cellStyle name="Total 2 14 2" xfId="36354"/>
    <cellStyle name="Total 2 14 2 2" xfId="36355"/>
    <cellStyle name="Total 2 14 2 3" xfId="36356"/>
    <cellStyle name="Total 2 14 3" xfId="36357"/>
    <cellStyle name="Total 2 14 3 2" xfId="36358"/>
    <cellStyle name="Total 2 14 3 3" xfId="36359"/>
    <cellStyle name="Total 2 14 4" xfId="36360"/>
    <cellStyle name="Total 2 14 4 2" xfId="36361"/>
    <cellStyle name="Total 2 14 4 3" xfId="36362"/>
    <cellStyle name="Total 2 14 5" xfId="36363"/>
    <cellStyle name="Total 2 14 5 2" xfId="36364"/>
    <cellStyle name="Total 2 14 5 3" xfId="36365"/>
    <cellStyle name="Total 2 14 6" xfId="36366"/>
    <cellStyle name="Total 2 14 6 2" xfId="36367"/>
    <cellStyle name="Total 2 14 6 3" xfId="36368"/>
    <cellStyle name="Total 2 14 7" xfId="36369"/>
    <cellStyle name="Total 2 14 8" xfId="36370"/>
    <cellStyle name="Total 2 14 9" xfId="36371"/>
    <cellStyle name="Total 2 15" xfId="36372"/>
    <cellStyle name="Total 2 15 2" xfId="36373"/>
    <cellStyle name="Total 2 15 2 2" xfId="36374"/>
    <cellStyle name="Total 2 15 2 3" xfId="36375"/>
    <cellStyle name="Total 2 15 3" xfId="36376"/>
    <cellStyle name="Total 2 15 3 2" xfId="36377"/>
    <cellStyle name="Total 2 15 3 3" xfId="36378"/>
    <cellStyle name="Total 2 15 4" xfId="36379"/>
    <cellStyle name="Total 2 15 4 2" xfId="36380"/>
    <cellStyle name="Total 2 15 4 3" xfId="36381"/>
    <cellStyle name="Total 2 15 5" xfId="36382"/>
    <cellStyle name="Total 2 15 5 2" xfId="36383"/>
    <cellStyle name="Total 2 15 5 3" xfId="36384"/>
    <cellStyle name="Total 2 15 6" xfId="36385"/>
    <cellStyle name="Total 2 15 6 2" xfId="36386"/>
    <cellStyle name="Total 2 15 6 3" xfId="36387"/>
    <cellStyle name="Total 2 15 7" xfId="36388"/>
    <cellStyle name="Total 2 15 8" xfId="36389"/>
    <cellStyle name="Total 2 15 9" xfId="36390"/>
    <cellStyle name="Total 2 16" xfId="36391"/>
    <cellStyle name="Total 2 16 2" xfId="36392"/>
    <cellStyle name="Total 2 16 2 2" xfId="36393"/>
    <cellStyle name="Total 2 16 2 3" xfId="36394"/>
    <cellStyle name="Total 2 16 3" xfId="36395"/>
    <cellStyle name="Total 2 16 3 2" xfId="36396"/>
    <cellStyle name="Total 2 16 3 3" xfId="36397"/>
    <cellStyle name="Total 2 16 4" xfId="36398"/>
    <cellStyle name="Total 2 16 4 2" xfId="36399"/>
    <cellStyle name="Total 2 16 4 3" xfId="36400"/>
    <cellStyle name="Total 2 16 5" xfId="36401"/>
    <cellStyle name="Total 2 16 5 2" xfId="36402"/>
    <cellStyle name="Total 2 16 5 3" xfId="36403"/>
    <cellStyle name="Total 2 16 6" xfId="36404"/>
    <cellStyle name="Total 2 16 6 2" xfId="36405"/>
    <cellStyle name="Total 2 16 6 3" xfId="36406"/>
    <cellStyle name="Total 2 16 7" xfId="36407"/>
    <cellStyle name="Total 2 16 8" xfId="36408"/>
    <cellStyle name="Total 2 16 9" xfId="36409"/>
    <cellStyle name="Total 2 17" xfId="36410"/>
    <cellStyle name="Total 2 17 2" xfId="36411"/>
    <cellStyle name="Total 2 17 2 2" xfId="36412"/>
    <cellStyle name="Total 2 17 2 3" xfId="36413"/>
    <cellStyle name="Total 2 17 3" xfId="36414"/>
    <cellStyle name="Total 2 17 3 2" xfId="36415"/>
    <cellStyle name="Total 2 17 3 3" xfId="36416"/>
    <cellStyle name="Total 2 17 4" xfId="36417"/>
    <cellStyle name="Total 2 17 4 2" xfId="36418"/>
    <cellStyle name="Total 2 17 4 3" xfId="36419"/>
    <cellStyle name="Total 2 17 5" xfId="36420"/>
    <cellStyle name="Total 2 17 5 2" xfId="36421"/>
    <cellStyle name="Total 2 17 5 3" xfId="36422"/>
    <cellStyle name="Total 2 17 6" xfId="36423"/>
    <cellStyle name="Total 2 17 6 2" xfId="36424"/>
    <cellStyle name="Total 2 17 6 3" xfId="36425"/>
    <cellStyle name="Total 2 17 7" xfId="36426"/>
    <cellStyle name="Total 2 17 8" xfId="36427"/>
    <cellStyle name="Total 2 17 9" xfId="36428"/>
    <cellStyle name="Total 2 18" xfId="36429"/>
    <cellStyle name="Total 2 18 2" xfId="36430"/>
    <cellStyle name="Total 2 18 2 2" xfId="36431"/>
    <cellStyle name="Total 2 18 2 3" xfId="36432"/>
    <cellStyle name="Total 2 18 3" xfId="36433"/>
    <cellStyle name="Total 2 18 3 2" xfId="36434"/>
    <cellStyle name="Total 2 18 3 3" xfId="36435"/>
    <cellStyle name="Total 2 18 4" xfId="36436"/>
    <cellStyle name="Total 2 18 4 2" xfId="36437"/>
    <cellStyle name="Total 2 18 4 3" xfId="36438"/>
    <cellStyle name="Total 2 18 5" xfId="36439"/>
    <cellStyle name="Total 2 18 5 2" xfId="36440"/>
    <cellStyle name="Total 2 18 5 3" xfId="36441"/>
    <cellStyle name="Total 2 18 6" xfId="36442"/>
    <cellStyle name="Total 2 18 6 2" xfId="36443"/>
    <cellStyle name="Total 2 18 6 3" xfId="36444"/>
    <cellStyle name="Total 2 18 7" xfId="36445"/>
    <cellStyle name="Total 2 18 8" xfId="36446"/>
    <cellStyle name="Total 2 18 9" xfId="36447"/>
    <cellStyle name="Total 2 19" xfId="36448"/>
    <cellStyle name="Total 2 19 2" xfId="36449"/>
    <cellStyle name="Total 2 19 2 2" xfId="36450"/>
    <cellStyle name="Total 2 19 2 3" xfId="36451"/>
    <cellStyle name="Total 2 19 3" xfId="36452"/>
    <cellStyle name="Total 2 19 3 2" xfId="36453"/>
    <cellStyle name="Total 2 19 3 3" xfId="36454"/>
    <cellStyle name="Total 2 19 4" xfId="36455"/>
    <cellStyle name="Total 2 19 4 2" xfId="36456"/>
    <cellStyle name="Total 2 19 4 3" xfId="36457"/>
    <cellStyle name="Total 2 19 5" xfId="36458"/>
    <cellStyle name="Total 2 19 5 2" xfId="36459"/>
    <cellStyle name="Total 2 19 5 3" xfId="36460"/>
    <cellStyle name="Total 2 19 6" xfId="36461"/>
    <cellStyle name="Total 2 19 6 2" xfId="36462"/>
    <cellStyle name="Total 2 19 6 3" xfId="36463"/>
    <cellStyle name="Total 2 19 7" xfId="36464"/>
    <cellStyle name="Total 2 19 8" xfId="36465"/>
    <cellStyle name="Total 2 19 9" xfId="36466"/>
    <cellStyle name="Total 2 2" xfId="36467"/>
    <cellStyle name="Total 2 2 10" xfId="36468"/>
    <cellStyle name="Total 2 2 10 2" xfId="36469"/>
    <cellStyle name="Total 2 2 10 2 2" xfId="36470"/>
    <cellStyle name="Total 2 2 10 2 3" xfId="36471"/>
    <cellStyle name="Total 2 2 10 3" xfId="36472"/>
    <cellStyle name="Total 2 2 10 3 2" xfId="36473"/>
    <cellStyle name="Total 2 2 10 3 3" xfId="36474"/>
    <cellStyle name="Total 2 2 10 4" xfId="36475"/>
    <cellStyle name="Total 2 2 10 4 2" xfId="36476"/>
    <cellStyle name="Total 2 2 10 4 3" xfId="36477"/>
    <cellStyle name="Total 2 2 10 5" xfId="36478"/>
    <cellStyle name="Total 2 2 10 5 2" xfId="36479"/>
    <cellStyle name="Total 2 2 10 5 3" xfId="36480"/>
    <cellStyle name="Total 2 2 10 6" xfId="36481"/>
    <cellStyle name="Total 2 2 10 6 2" xfId="36482"/>
    <cellStyle name="Total 2 2 10 6 3" xfId="36483"/>
    <cellStyle name="Total 2 2 10 7" xfId="36484"/>
    <cellStyle name="Total 2 2 10 8" xfId="36485"/>
    <cellStyle name="Total 2 2 10 9" xfId="36486"/>
    <cellStyle name="Total 2 2 11" xfId="36487"/>
    <cellStyle name="Total 2 2 11 2" xfId="36488"/>
    <cellStyle name="Total 2 2 11 2 2" xfId="36489"/>
    <cellStyle name="Total 2 2 11 2 3" xfId="36490"/>
    <cellStyle name="Total 2 2 11 3" xfId="36491"/>
    <cellStyle name="Total 2 2 11 3 2" xfId="36492"/>
    <cellStyle name="Total 2 2 11 3 3" xfId="36493"/>
    <cellStyle name="Total 2 2 11 4" xfId="36494"/>
    <cellStyle name="Total 2 2 11 4 2" xfId="36495"/>
    <cellStyle name="Total 2 2 11 4 3" xfId="36496"/>
    <cellStyle name="Total 2 2 11 5" xfId="36497"/>
    <cellStyle name="Total 2 2 11 5 2" xfId="36498"/>
    <cellStyle name="Total 2 2 11 5 3" xfId="36499"/>
    <cellStyle name="Total 2 2 11 6" xfId="36500"/>
    <cellStyle name="Total 2 2 11 6 2" xfId="36501"/>
    <cellStyle name="Total 2 2 11 6 3" xfId="36502"/>
    <cellStyle name="Total 2 2 11 7" xfId="36503"/>
    <cellStyle name="Total 2 2 11 8" xfId="36504"/>
    <cellStyle name="Total 2 2 11 9" xfId="36505"/>
    <cellStyle name="Total 2 2 12" xfId="36506"/>
    <cellStyle name="Total 2 2 12 2" xfId="36507"/>
    <cellStyle name="Total 2 2 12 2 2" xfId="36508"/>
    <cellStyle name="Total 2 2 12 2 3" xfId="36509"/>
    <cellStyle name="Total 2 2 12 3" xfId="36510"/>
    <cellStyle name="Total 2 2 12 3 2" xfId="36511"/>
    <cellStyle name="Total 2 2 12 3 3" xfId="36512"/>
    <cellStyle name="Total 2 2 12 4" xfId="36513"/>
    <cellStyle name="Total 2 2 12 4 2" xfId="36514"/>
    <cellStyle name="Total 2 2 12 4 3" xfId="36515"/>
    <cellStyle name="Total 2 2 12 5" xfId="36516"/>
    <cellStyle name="Total 2 2 12 5 2" xfId="36517"/>
    <cellStyle name="Total 2 2 12 5 3" xfId="36518"/>
    <cellStyle name="Total 2 2 12 6" xfId="36519"/>
    <cellStyle name="Total 2 2 12 6 2" xfId="36520"/>
    <cellStyle name="Total 2 2 12 6 3" xfId="36521"/>
    <cellStyle name="Total 2 2 12 7" xfId="36522"/>
    <cellStyle name="Total 2 2 12 8" xfId="36523"/>
    <cellStyle name="Total 2 2 12 9" xfId="36524"/>
    <cellStyle name="Total 2 2 13" xfId="36525"/>
    <cellStyle name="Total 2 2 13 2" xfId="36526"/>
    <cellStyle name="Total 2 2 13 2 2" xfId="36527"/>
    <cellStyle name="Total 2 2 13 2 3" xfId="36528"/>
    <cellStyle name="Total 2 2 13 3" xfId="36529"/>
    <cellStyle name="Total 2 2 13 3 2" xfId="36530"/>
    <cellStyle name="Total 2 2 13 3 3" xfId="36531"/>
    <cellStyle name="Total 2 2 13 4" xfId="36532"/>
    <cellStyle name="Total 2 2 13 4 2" xfId="36533"/>
    <cellStyle name="Total 2 2 13 4 3" xfId="36534"/>
    <cellStyle name="Total 2 2 13 5" xfId="36535"/>
    <cellStyle name="Total 2 2 13 5 2" xfId="36536"/>
    <cellStyle name="Total 2 2 13 5 3" xfId="36537"/>
    <cellStyle name="Total 2 2 13 6" xfId="36538"/>
    <cellStyle name="Total 2 2 13 6 2" xfId="36539"/>
    <cellStyle name="Total 2 2 13 6 3" xfId="36540"/>
    <cellStyle name="Total 2 2 13 7" xfId="36541"/>
    <cellStyle name="Total 2 2 13 8" xfId="36542"/>
    <cellStyle name="Total 2 2 13 9" xfId="36543"/>
    <cellStyle name="Total 2 2 14" xfId="36544"/>
    <cellStyle name="Total 2 2 14 2" xfId="36545"/>
    <cellStyle name="Total 2 2 14 2 2" xfId="36546"/>
    <cellStyle name="Total 2 2 14 2 3" xfId="36547"/>
    <cellStyle name="Total 2 2 14 3" xfId="36548"/>
    <cellStyle name="Total 2 2 14 3 2" xfId="36549"/>
    <cellStyle name="Total 2 2 14 3 3" xfId="36550"/>
    <cellStyle name="Total 2 2 14 4" xfId="36551"/>
    <cellStyle name="Total 2 2 14 4 2" xfId="36552"/>
    <cellStyle name="Total 2 2 14 4 3" xfId="36553"/>
    <cellStyle name="Total 2 2 14 5" xfId="36554"/>
    <cellStyle name="Total 2 2 14 5 2" xfId="36555"/>
    <cellStyle name="Total 2 2 14 5 3" xfId="36556"/>
    <cellStyle name="Total 2 2 14 6" xfId="36557"/>
    <cellStyle name="Total 2 2 14 6 2" xfId="36558"/>
    <cellStyle name="Total 2 2 14 6 3" xfId="36559"/>
    <cellStyle name="Total 2 2 14 7" xfId="36560"/>
    <cellStyle name="Total 2 2 14 8" xfId="36561"/>
    <cellStyle name="Total 2 2 14 9" xfId="36562"/>
    <cellStyle name="Total 2 2 15" xfId="36563"/>
    <cellStyle name="Total 2 2 15 2" xfId="36564"/>
    <cellStyle name="Total 2 2 15 2 2" xfId="36565"/>
    <cellStyle name="Total 2 2 15 2 3" xfId="36566"/>
    <cellStyle name="Total 2 2 15 3" xfId="36567"/>
    <cellStyle name="Total 2 2 15 3 2" xfId="36568"/>
    <cellStyle name="Total 2 2 15 3 3" xfId="36569"/>
    <cellStyle name="Total 2 2 15 4" xfId="36570"/>
    <cellStyle name="Total 2 2 15 4 2" xfId="36571"/>
    <cellStyle name="Total 2 2 15 4 3" xfId="36572"/>
    <cellStyle name="Total 2 2 15 5" xfId="36573"/>
    <cellStyle name="Total 2 2 15 5 2" xfId="36574"/>
    <cellStyle name="Total 2 2 15 5 3" xfId="36575"/>
    <cellStyle name="Total 2 2 15 6" xfId="36576"/>
    <cellStyle name="Total 2 2 15 6 2" xfId="36577"/>
    <cellStyle name="Total 2 2 15 6 3" xfId="36578"/>
    <cellStyle name="Total 2 2 15 7" xfId="36579"/>
    <cellStyle name="Total 2 2 15 8" xfId="36580"/>
    <cellStyle name="Total 2 2 15 9" xfId="36581"/>
    <cellStyle name="Total 2 2 16" xfId="36582"/>
    <cellStyle name="Total 2 2 16 2" xfId="36583"/>
    <cellStyle name="Total 2 2 16 3" xfId="36584"/>
    <cellStyle name="Total 2 2 16 4" xfId="36585"/>
    <cellStyle name="Total 2 2 17" xfId="36586"/>
    <cellStyle name="Total 2 2 18" xfId="36587"/>
    <cellStyle name="Total 2 2 19" xfId="36588"/>
    <cellStyle name="Total 2 2 2" xfId="36589"/>
    <cellStyle name="Total 2 2 2 10" xfId="36590"/>
    <cellStyle name="Total 2 2 2 10 2" xfId="36591"/>
    <cellStyle name="Total 2 2 2 10 2 2" xfId="36592"/>
    <cellStyle name="Total 2 2 2 10 2 3" xfId="36593"/>
    <cellStyle name="Total 2 2 2 10 3" xfId="36594"/>
    <cellStyle name="Total 2 2 2 10 3 2" xfId="36595"/>
    <cellStyle name="Total 2 2 2 10 3 3" xfId="36596"/>
    <cellStyle name="Total 2 2 2 10 4" xfId="36597"/>
    <cellStyle name="Total 2 2 2 10 4 2" xfId="36598"/>
    <cellStyle name="Total 2 2 2 10 4 3" xfId="36599"/>
    <cellStyle name="Total 2 2 2 10 5" xfId="36600"/>
    <cellStyle name="Total 2 2 2 10 5 2" xfId="36601"/>
    <cellStyle name="Total 2 2 2 10 5 3" xfId="36602"/>
    <cellStyle name="Total 2 2 2 10 6" xfId="36603"/>
    <cellStyle name="Total 2 2 2 10 6 2" xfId="36604"/>
    <cellStyle name="Total 2 2 2 10 6 3" xfId="36605"/>
    <cellStyle name="Total 2 2 2 10 7" xfId="36606"/>
    <cellStyle name="Total 2 2 2 10 8" xfId="36607"/>
    <cellStyle name="Total 2 2 2 10 9" xfId="36608"/>
    <cellStyle name="Total 2 2 2 11" xfId="36609"/>
    <cellStyle name="Total 2 2 2 11 2" xfId="36610"/>
    <cellStyle name="Total 2 2 2 11 2 2" xfId="36611"/>
    <cellStyle name="Total 2 2 2 11 2 3" xfId="36612"/>
    <cellStyle name="Total 2 2 2 11 3" xfId="36613"/>
    <cellStyle name="Total 2 2 2 11 3 2" xfId="36614"/>
    <cellStyle name="Total 2 2 2 11 3 3" xfId="36615"/>
    <cellStyle name="Total 2 2 2 11 4" xfId="36616"/>
    <cellStyle name="Total 2 2 2 11 4 2" xfId="36617"/>
    <cellStyle name="Total 2 2 2 11 4 3" xfId="36618"/>
    <cellStyle name="Total 2 2 2 11 5" xfId="36619"/>
    <cellStyle name="Total 2 2 2 11 5 2" xfId="36620"/>
    <cellStyle name="Total 2 2 2 11 5 3" xfId="36621"/>
    <cellStyle name="Total 2 2 2 11 6" xfId="36622"/>
    <cellStyle name="Total 2 2 2 11 6 2" xfId="36623"/>
    <cellStyle name="Total 2 2 2 11 6 3" xfId="36624"/>
    <cellStyle name="Total 2 2 2 11 7" xfId="36625"/>
    <cellStyle name="Total 2 2 2 11 8" xfId="36626"/>
    <cellStyle name="Total 2 2 2 11 9" xfId="36627"/>
    <cellStyle name="Total 2 2 2 12" xfId="36628"/>
    <cellStyle name="Total 2 2 2 12 2" xfId="36629"/>
    <cellStyle name="Total 2 2 2 12 2 2" xfId="36630"/>
    <cellStyle name="Total 2 2 2 12 2 3" xfId="36631"/>
    <cellStyle name="Total 2 2 2 12 3" xfId="36632"/>
    <cellStyle name="Total 2 2 2 12 3 2" xfId="36633"/>
    <cellStyle name="Total 2 2 2 12 3 3" xfId="36634"/>
    <cellStyle name="Total 2 2 2 12 4" xfId="36635"/>
    <cellStyle name="Total 2 2 2 12 4 2" xfId="36636"/>
    <cellStyle name="Total 2 2 2 12 4 3" xfId="36637"/>
    <cellStyle name="Total 2 2 2 12 5" xfId="36638"/>
    <cellStyle name="Total 2 2 2 12 5 2" xfId="36639"/>
    <cellStyle name="Total 2 2 2 12 5 3" xfId="36640"/>
    <cellStyle name="Total 2 2 2 12 6" xfId="36641"/>
    <cellStyle name="Total 2 2 2 12 6 2" xfId="36642"/>
    <cellStyle name="Total 2 2 2 12 6 3" xfId="36643"/>
    <cellStyle name="Total 2 2 2 12 7" xfId="36644"/>
    <cellStyle name="Total 2 2 2 12 8" xfId="36645"/>
    <cellStyle name="Total 2 2 2 12 9" xfId="36646"/>
    <cellStyle name="Total 2 2 2 13" xfId="36647"/>
    <cellStyle name="Total 2 2 2 13 2" xfId="36648"/>
    <cellStyle name="Total 2 2 2 13 2 2" xfId="36649"/>
    <cellStyle name="Total 2 2 2 13 2 3" xfId="36650"/>
    <cellStyle name="Total 2 2 2 13 3" xfId="36651"/>
    <cellStyle name="Total 2 2 2 13 3 2" xfId="36652"/>
    <cellStyle name="Total 2 2 2 13 3 3" xfId="36653"/>
    <cellStyle name="Total 2 2 2 13 4" xfId="36654"/>
    <cellStyle name="Total 2 2 2 13 4 2" xfId="36655"/>
    <cellStyle name="Total 2 2 2 13 4 3" xfId="36656"/>
    <cellStyle name="Total 2 2 2 13 5" xfId="36657"/>
    <cellStyle name="Total 2 2 2 13 5 2" xfId="36658"/>
    <cellStyle name="Total 2 2 2 13 5 3" xfId="36659"/>
    <cellStyle name="Total 2 2 2 13 6" xfId="36660"/>
    <cellStyle name="Total 2 2 2 13 6 2" xfId="36661"/>
    <cellStyle name="Total 2 2 2 13 6 3" xfId="36662"/>
    <cellStyle name="Total 2 2 2 13 7" xfId="36663"/>
    <cellStyle name="Total 2 2 2 13 8" xfId="36664"/>
    <cellStyle name="Total 2 2 2 13 9" xfId="36665"/>
    <cellStyle name="Total 2 2 2 14" xfId="36666"/>
    <cellStyle name="Total 2 2 2 14 2" xfId="36667"/>
    <cellStyle name="Total 2 2 2 14 3" xfId="36668"/>
    <cellStyle name="Total 2 2 2 14 4" xfId="36669"/>
    <cellStyle name="Total 2 2 2 15" xfId="36670"/>
    <cellStyle name="Total 2 2 2 16" xfId="36671"/>
    <cellStyle name="Total 2 2 2 17" xfId="36672"/>
    <cellStyle name="Total 2 2 2 18" xfId="36673"/>
    <cellStyle name="Total 2 2 2 19" xfId="36674"/>
    <cellStyle name="Total 2 2 2 2" xfId="36675"/>
    <cellStyle name="Total 2 2 2 2 10" xfId="36676"/>
    <cellStyle name="Total 2 2 2 2 10 2" xfId="36677"/>
    <cellStyle name="Total 2 2 2 2 10 2 2" xfId="36678"/>
    <cellStyle name="Total 2 2 2 2 10 2 3" xfId="36679"/>
    <cellStyle name="Total 2 2 2 2 10 3" xfId="36680"/>
    <cellStyle name="Total 2 2 2 2 10 3 2" xfId="36681"/>
    <cellStyle name="Total 2 2 2 2 10 3 3" xfId="36682"/>
    <cellStyle name="Total 2 2 2 2 10 4" xfId="36683"/>
    <cellStyle name="Total 2 2 2 2 10 4 2" xfId="36684"/>
    <cellStyle name="Total 2 2 2 2 10 4 3" xfId="36685"/>
    <cellStyle name="Total 2 2 2 2 10 5" xfId="36686"/>
    <cellStyle name="Total 2 2 2 2 10 5 2" xfId="36687"/>
    <cellStyle name="Total 2 2 2 2 10 5 3" xfId="36688"/>
    <cellStyle name="Total 2 2 2 2 10 6" xfId="36689"/>
    <cellStyle name="Total 2 2 2 2 10 6 2" xfId="36690"/>
    <cellStyle name="Total 2 2 2 2 10 6 3" xfId="36691"/>
    <cellStyle name="Total 2 2 2 2 10 7" xfId="36692"/>
    <cellStyle name="Total 2 2 2 2 10 8" xfId="36693"/>
    <cellStyle name="Total 2 2 2 2 11" xfId="36694"/>
    <cellStyle name="Total 2 2 2 2 11 2" xfId="36695"/>
    <cellStyle name="Total 2 2 2 2 11 2 2" xfId="36696"/>
    <cellStyle name="Total 2 2 2 2 11 2 3" xfId="36697"/>
    <cellStyle name="Total 2 2 2 2 11 3" xfId="36698"/>
    <cellStyle name="Total 2 2 2 2 11 3 2" xfId="36699"/>
    <cellStyle name="Total 2 2 2 2 11 3 3" xfId="36700"/>
    <cellStyle name="Total 2 2 2 2 11 4" xfId="36701"/>
    <cellStyle name="Total 2 2 2 2 11 4 2" xfId="36702"/>
    <cellStyle name="Total 2 2 2 2 11 4 3" xfId="36703"/>
    <cellStyle name="Total 2 2 2 2 11 5" xfId="36704"/>
    <cellStyle name="Total 2 2 2 2 11 5 2" xfId="36705"/>
    <cellStyle name="Total 2 2 2 2 11 5 3" xfId="36706"/>
    <cellStyle name="Total 2 2 2 2 11 6" xfId="36707"/>
    <cellStyle name="Total 2 2 2 2 11 6 2" xfId="36708"/>
    <cellStyle name="Total 2 2 2 2 11 6 3" xfId="36709"/>
    <cellStyle name="Total 2 2 2 2 11 7" xfId="36710"/>
    <cellStyle name="Total 2 2 2 2 11 8" xfId="36711"/>
    <cellStyle name="Total 2 2 2 2 12" xfId="36712"/>
    <cellStyle name="Total 2 2 2 2 12 2" xfId="36713"/>
    <cellStyle name="Total 2 2 2 2 12 2 2" xfId="36714"/>
    <cellStyle name="Total 2 2 2 2 12 2 3" xfId="36715"/>
    <cellStyle name="Total 2 2 2 2 12 3" xfId="36716"/>
    <cellStyle name="Total 2 2 2 2 12 3 2" xfId="36717"/>
    <cellStyle name="Total 2 2 2 2 12 3 3" xfId="36718"/>
    <cellStyle name="Total 2 2 2 2 12 4" xfId="36719"/>
    <cellStyle name="Total 2 2 2 2 12 4 2" xfId="36720"/>
    <cellStyle name="Total 2 2 2 2 12 4 3" xfId="36721"/>
    <cellStyle name="Total 2 2 2 2 12 5" xfId="36722"/>
    <cellStyle name="Total 2 2 2 2 12 5 2" xfId="36723"/>
    <cellStyle name="Total 2 2 2 2 12 5 3" xfId="36724"/>
    <cellStyle name="Total 2 2 2 2 12 6" xfId="36725"/>
    <cellStyle name="Total 2 2 2 2 12 6 2" xfId="36726"/>
    <cellStyle name="Total 2 2 2 2 12 6 3" xfId="36727"/>
    <cellStyle name="Total 2 2 2 2 12 7" xfId="36728"/>
    <cellStyle name="Total 2 2 2 2 12 8" xfId="36729"/>
    <cellStyle name="Total 2 2 2 2 13" xfId="36730"/>
    <cellStyle name="Total 2 2 2 2 13 2" xfId="36731"/>
    <cellStyle name="Total 2 2 2 2 13 2 2" xfId="36732"/>
    <cellStyle name="Total 2 2 2 2 13 2 3" xfId="36733"/>
    <cellStyle name="Total 2 2 2 2 13 3" xfId="36734"/>
    <cellStyle name="Total 2 2 2 2 13 3 2" xfId="36735"/>
    <cellStyle name="Total 2 2 2 2 13 3 3" xfId="36736"/>
    <cellStyle name="Total 2 2 2 2 13 4" xfId="36737"/>
    <cellStyle name="Total 2 2 2 2 13 4 2" xfId="36738"/>
    <cellStyle name="Total 2 2 2 2 13 4 3" xfId="36739"/>
    <cellStyle name="Total 2 2 2 2 13 5" xfId="36740"/>
    <cellStyle name="Total 2 2 2 2 13 5 2" xfId="36741"/>
    <cellStyle name="Total 2 2 2 2 13 5 3" xfId="36742"/>
    <cellStyle name="Total 2 2 2 2 13 6" xfId="36743"/>
    <cellStyle name="Total 2 2 2 2 13 6 2" xfId="36744"/>
    <cellStyle name="Total 2 2 2 2 13 6 3" xfId="36745"/>
    <cellStyle name="Total 2 2 2 2 13 7" xfId="36746"/>
    <cellStyle name="Total 2 2 2 2 13 8" xfId="36747"/>
    <cellStyle name="Total 2 2 2 2 14" xfId="36748"/>
    <cellStyle name="Total 2 2 2 2 14 2" xfId="36749"/>
    <cellStyle name="Total 2 2 2 2 14 2 2" xfId="36750"/>
    <cellStyle name="Total 2 2 2 2 14 2 3" xfId="36751"/>
    <cellStyle name="Total 2 2 2 2 14 3" xfId="36752"/>
    <cellStyle name="Total 2 2 2 2 14 3 2" xfId="36753"/>
    <cellStyle name="Total 2 2 2 2 14 3 3" xfId="36754"/>
    <cellStyle name="Total 2 2 2 2 14 4" xfId="36755"/>
    <cellStyle name="Total 2 2 2 2 14 4 2" xfId="36756"/>
    <cellStyle name="Total 2 2 2 2 14 4 3" xfId="36757"/>
    <cellStyle name="Total 2 2 2 2 14 5" xfId="36758"/>
    <cellStyle name="Total 2 2 2 2 14 5 2" xfId="36759"/>
    <cellStyle name="Total 2 2 2 2 14 5 3" xfId="36760"/>
    <cellStyle name="Total 2 2 2 2 14 6" xfId="36761"/>
    <cellStyle name="Total 2 2 2 2 14 6 2" xfId="36762"/>
    <cellStyle name="Total 2 2 2 2 14 6 3" xfId="36763"/>
    <cellStyle name="Total 2 2 2 2 14 7" xfId="36764"/>
    <cellStyle name="Total 2 2 2 2 14 8" xfId="36765"/>
    <cellStyle name="Total 2 2 2 2 15" xfId="36766"/>
    <cellStyle name="Total 2 2 2 2 15 2" xfId="36767"/>
    <cellStyle name="Total 2 2 2 2 15 3" xfId="36768"/>
    <cellStyle name="Total 2 2 2 2 16" xfId="36769"/>
    <cellStyle name="Total 2 2 2 2 16 2" xfId="36770"/>
    <cellStyle name="Total 2 2 2 2 16 3" xfId="36771"/>
    <cellStyle name="Total 2 2 2 2 17" xfId="36772"/>
    <cellStyle name="Total 2 2 2 2 18" xfId="36773"/>
    <cellStyle name="Total 2 2 2 2 2" xfId="36774"/>
    <cellStyle name="Total 2 2 2 2 2 2" xfId="36775"/>
    <cellStyle name="Total 2 2 2 2 2 2 2" xfId="36776"/>
    <cellStyle name="Total 2 2 2 2 2 2 3" xfId="36777"/>
    <cellStyle name="Total 2 2 2 2 2 3" xfId="36778"/>
    <cellStyle name="Total 2 2 2 2 2 3 2" xfId="36779"/>
    <cellStyle name="Total 2 2 2 2 2 3 3" xfId="36780"/>
    <cellStyle name="Total 2 2 2 2 2 4" xfId="36781"/>
    <cellStyle name="Total 2 2 2 2 2 4 2" xfId="36782"/>
    <cellStyle name="Total 2 2 2 2 2 4 3" xfId="36783"/>
    <cellStyle name="Total 2 2 2 2 2 5" xfId="36784"/>
    <cellStyle name="Total 2 2 2 2 2 5 2" xfId="36785"/>
    <cellStyle name="Total 2 2 2 2 2 5 3" xfId="36786"/>
    <cellStyle name="Total 2 2 2 2 2 6" xfId="36787"/>
    <cellStyle name="Total 2 2 2 2 2 6 2" xfId="36788"/>
    <cellStyle name="Total 2 2 2 2 2 6 3" xfId="36789"/>
    <cellStyle name="Total 2 2 2 2 2 7" xfId="36790"/>
    <cellStyle name="Total 2 2 2 2 2 8" xfId="36791"/>
    <cellStyle name="Total 2 2 2 2 2 9" xfId="36792"/>
    <cellStyle name="Total 2 2 2 2 3" xfId="36793"/>
    <cellStyle name="Total 2 2 2 2 3 2" xfId="36794"/>
    <cellStyle name="Total 2 2 2 2 3 2 2" xfId="36795"/>
    <cellStyle name="Total 2 2 2 2 3 2 3" xfId="36796"/>
    <cellStyle name="Total 2 2 2 2 3 3" xfId="36797"/>
    <cellStyle name="Total 2 2 2 2 3 3 2" xfId="36798"/>
    <cellStyle name="Total 2 2 2 2 3 3 3" xfId="36799"/>
    <cellStyle name="Total 2 2 2 2 3 4" xfId="36800"/>
    <cellStyle name="Total 2 2 2 2 3 4 2" xfId="36801"/>
    <cellStyle name="Total 2 2 2 2 3 4 3" xfId="36802"/>
    <cellStyle name="Total 2 2 2 2 3 5" xfId="36803"/>
    <cellStyle name="Total 2 2 2 2 3 5 2" xfId="36804"/>
    <cellStyle name="Total 2 2 2 2 3 5 3" xfId="36805"/>
    <cellStyle name="Total 2 2 2 2 3 6" xfId="36806"/>
    <cellStyle name="Total 2 2 2 2 3 6 2" xfId="36807"/>
    <cellStyle name="Total 2 2 2 2 3 6 3" xfId="36808"/>
    <cellStyle name="Total 2 2 2 2 3 7" xfId="36809"/>
    <cellStyle name="Total 2 2 2 2 3 8" xfId="36810"/>
    <cellStyle name="Total 2 2 2 2 3 9" xfId="36811"/>
    <cellStyle name="Total 2 2 2 2 4" xfId="36812"/>
    <cellStyle name="Total 2 2 2 2 4 2" xfId="36813"/>
    <cellStyle name="Total 2 2 2 2 4 2 2" xfId="36814"/>
    <cellStyle name="Total 2 2 2 2 4 2 3" xfId="36815"/>
    <cellStyle name="Total 2 2 2 2 4 3" xfId="36816"/>
    <cellStyle name="Total 2 2 2 2 4 3 2" xfId="36817"/>
    <cellStyle name="Total 2 2 2 2 4 3 3" xfId="36818"/>
    <cellStyle name="Total 2 2 2 2 4 4" xfId="36819"/>
    <cellStyle name="Total 2 2 2 2 4 4 2" xfId="36820"/>
    <cellStyle name="Total 2 2 2 2 4 4 3" xfId="36821"/>
    <cellStyle name="Total 2 2 2 2 4 5" xfId="36822"/>
    <cellStyle name="Total 2 2 2 2 4 5 2" xfId="36823"/>
    <cellStyle name="Total 2 2 2 2 4 5 3" xfId="36824"/>
    <cellStyle name="Total 2 2 2 2 4 6" xfId="36825"/>
    <cellStyle name="Total 2 2 2 2 4 6 2" xfId="36826"/>
    <cellStyle name="Total 2 2 2 2 4 6 3" xfId="36827"/>
    <cellStyle name="Total 2 2 2 2 4 7" xfId="36828"/>
    <cellStyle name="Total 2 2 2 2 4 8" xfId="36829"/>
    <cellStyle name="Total 2 2 2 2 4 9" xfId="36830"/>
    <cellStyle name="Total 2 2 2 2 5" xfId="36831"/>
    <cellStyle name="Total 2 2 2 2 5 2" xfId="36832"/>
    <cellStyle name="Total 2 2 2 2 5 2 2" xfId="36833"/>
    <cellStyle name="Total 2 2 2 2 5 2 3" xfId="36834"/>
    <cellStyle name="Total 2 2 2 2 5 3" xfId="36835"/>
    <cellStyle name="Total 2 2 2 2 5 3 2" xfId="36836"/>
    <cellStyle name="Total 2 2 2 2 5 3 3" xfId="36837"/>
    <cellStyle name="Total 2 2 2 2 5 4" xfId="36838"/>
    <cellStyle name="Total 2 2 2 2 5 4 2" xfId="36839"/>
    <cellStyle name="Total 2 2 2 2 5 4 3" xfId="36840"/>
    <cellStyle name="Total 2 2 2 2 5 5" xfId="36841"/>
    <cellStyle name="Total 2 2 2 2 5 5 2" xfId="36842"/>
    <cellStyle name="Total 2 2 2 2 5 5 3" xfId="36843"/>
    <cellStyle name="Total 2 2 2 2 5 6" xfId="36844"/>
    <cellStyle name="Total 2 2 2 2 5 6 2" xfId="36845"/>
    <cellStyle name="Total 2 2 2 2 5 6 3" xfId="36846"/>
    <cellStyle name="Total 2 2 2 2 5 7" xfId="36847"/>
    <cellStyle name="Total 2 2 2 2 5 8" xfId="36848"/>
    <cellStyle name="Total 2 2 2 2 5 9" xfId="36849"/>
    <cellStyle name="Total 2 2 2 2 6" xfId="36850"/>
    <cellStyle name="Total 2 2 2 2 6 2" xfId="36851"/>
    <cellStyle name="Total 2 2 2 2 6 2 2" xfId="36852"/>
    <cellStyle name="Total 2 2 2 2 6 2 3" xfId="36853"/>
    <cellStyle name="Total 2 2 2 2 6 3" xfId="36854"/>
    <cellStyle name="Total 2 2 2 2 6 3 2" xfId="36855"/>
    <cellStyle name="Total 2 2 2 2 6 3 3" xfId="36856"/>
    <cellStyle name="Total 2 2 2 2 6 4" xfId="36857"/>
    <cellStyle name="Total 2 2 2 2 6 4 2" xfId="36858"/>
    <cellStyle name="Total 2 2 2 2 6 4 3" xfId="36859"/>
    <cellStyle name="Total 2 2 2 2 6 5" xfId="36860"/>
    <cellStyle name="Total 2 2 2 2 6 5 2" xfId="36861"/>
    <cellStyle name="Total 2 2 2 2 6 5 3" xfId="36862"/>
    <cellStyle name="Total 2 2 2 2 6 6" xfId="36863"/>
    <cellStyle name="Total 2 2 2 2 6 6 2" xfId="36864"/>
    <cellStyle name="Total 2 2 2 2 6 6 3" xfId="36865"/>
    <cellStyle name="Total 2 2 2 2 6 7" xfId="36866"/>
    <cellStyle name="Total 2 2 2 2 6 8" xfId="36867"/>
    <cellStyle name="Total 2 2 2 2 6 9" xfId="36868"/>
    <cellStyle name="Total 2 2 2 2 7" xfId="36869"/>
    <cellStyle name="Total 2 2 2 2 7 2" xfId="36870"/>
    <cellStyle name="Total 2 2 2 2 7 2 2" xfId="36871"/>
    <cellStyle name="Total 2 2 2 2 7 2 3" xfId="36872"/>
    <cellStyle name="Total 2 2 2 2 7 3" xfId="36873"/>
    <cellStyle name="Total 2 2 2 2 7 3 2" xfId="36874"/>
    <cellStyle name="Total 2 2 2 2 7 3 3" xfId="36875"/>
    <cellStyle name="Total 2 2 2 2 7 4" xfId="36876"/>
    <cellStyle name="Total 2 2 2 2 7 4 2" xfId="36877"/>
    <cellStyle name="Total 2 2 2 2 7 4 3" xfId="36878"/>
    <cellStyle name="Total 2 2 2 2 7 5" xfId="36879"/>
    <cellStyle name="Total 2 2 2 2 7 5 2" xfId="36880"/>
    <cellStyle name="Total 2 2 2 2 7 5 3" xfId="36881"/>
    <cellStyle name="Total 2 2 2 2 7 6" xfId="36882"/>
    <cellStyle name="Total 2 2 2 2 7 6 2" xfId="36883"/>
    <cellStyle name="Total 2 2 2 2 7 6 3" xfId="36884"/>
    <cellStyle name="Total 2 2 2 2 7 7" xfId="36885"/>
    <cellStyle name="Total 2 2 2 2 7 8" xfId="36886"/>
    <cellStyle name="Total 2 2 2 2 7 9" xfId="36887"/>
    <cellStyle name="Total 2 2 2 2 8" xfId="36888"/>
    <cellStyle name="Total 2 2 2 2 8 2" xfId="36889"/>
    <cellStyle name="Total 2 2 2 2 8 2 2" xfId="36890"/>
    <cellStyle name="Total 2 2 2 2 8 2 3" xfId="36891"/>
    <cellStyle name="Total 2 2 2 2 8 3" xfId="36892"/>
    <cellStyle name="Total 2 2 2 2 8 3 2" xfId="36893"/>
    <cellStyle name="Total 2 2 2 2 8 3 3" xfId="36894"/>
    <cellStyle name="Total 2 2 2 2 8 4" xfId="36895"/>
    <cellStyle name="Total 2 2 2 2 8 4 2" xfId="36896"/>
    <cellStyle name="Total 2 2 2 2 8 4 3" xfId="36897"/>
    <cellStyle name="Total 2 2 2 2 8 5" xfId="36898"/>
    <cellStyle name="Total 2 2 2 2 8 5 2" xfId="36899"/>
    <cellStyle name="Total 2 2 2 2 8 5 3" xfId="36900"/>
    <cellStyle name="Total 2 2 2 2 8 6" xfId="36901"/>
    <cellStyle name="Total 2 2 2 2 8 6 2" xfId="36902"/>
    <cellStyle name="Total 2 2 2 2 8 6 3" xfId="36903"/>
    <cellStyle name="Total 2 2 2 2 8 7" xfId="36904"/>
    <cellStyle name="Total 2 2 2 2 8 8" xfId="36905"/>
    <cellStyle name="Total 2 2 2 2 8 9" xfId="36906"/>
    <cellStyle name="Total 2 2 2 2 9" xfId="36907"/>
    <cellStyle name="Total 2 2 2 2 9 2" xfId="36908"/>
    <cellStyle name="Total 2 2 2 2 9 2 2" xfId="36909"/>
    <cellStyle name="Total 2 2 2 2 9 2 3" xfId="36910"/>
    <cellStyle name="Total 2 2 2 2 9 3" xfId="36911"/>
    <cellStyle name="Total 2 2 2 2 9 3 2" xfId="36912"/>
    <cellStyle name="Total 2 2 2 2 9 3 3" xfId="36913"/>
    <cellStyle name="Total 2 2 2 2 9 4" xfId="36914"/>
    <cellStyle name="Total 2 2 2 2 9 4 2" xfId="36915"/>
    <cellStyle name="Total 2 2 2 2 9 4 3" xfId="36916"/>
    <cellStyle name="Total 2 2 2 2 9 5" xfId="36917"/>
    <cellStyle name="Total 2 2 2 2 9 5 2" xfId="36918"/>
    <cellStyle name="Total 2 2 2 2 9 5 3" xfId="36919"/>
    <cellStyle name="Total 2 2 2 2 9 6" xfId="36920"/>
    <cellStyle name="Total 2 2 2 2 9 6 2" xfId="36921"/>
    <cellStyle name="Total 2 2 2 2 9 6 3" xfId="36922"/>
    <cellStyle name="Total 2 2 2 2 9 7" xfId="36923"/>
    <cellStyle name="Total 2 2 2 2 9 8" xfId="36924"/>
    <cellStyle name="Total 2 2 2 20" xfId="36925"/>
    <cellStyle name="Total 2 2 2 3" xfId="36926"/>
    <cellStyle name="Total 2 2 2 3 10" xfId="36927"/>
    <cellStyle name="Total 2 2 2 3 10 2" xfId="36928"/>
    <cellStyle name="Total 2 2 2 3 10 2 2" xfId="36929"/>
    <cellStyle name="Total 2 2 2 3 10 2 3" xfId="36930"/>
    <cellStyle name="Total 2 2 2 3 10 3" xfId="36931"/>
    <cellStyle name="Total 2 2 2 3 10 3 2" xfId="36932"/>
    <cellStyle name="Total 2 2 2 3 10 3 3" xfId="36933"/>
    <cellStyle name="Total 2 2 2 3 10 4" xfId="36934"/>
    <cellStyle name="Total 2 2 2 3 10 4 2" xfId="36935"/>
    <cellStyle name="Total 2 2 2 3 10 4 3" xfId="36936"/>
    <cellStyle name="Total 2 2 2 3 10 5" xfId="36937"/>
    <cellStyle name="Total 2 2 2 3 10 5 2" xfId="36938"/>
    <cellStyle name="Total 2 2 2 3 10 5 3" xfId="36939"/>
    <cellStyle name="Total 2 2 2 3 10 6" xfId="36940"/>
    <cellStyle name="Total 2 2 2 3 10 6 2" xfId="36941"/>
    <cellStyle name="Total 2 2 2 3 10 6 3" xfId="36942"/>
    <cellStyle name="Total 2 2 2 3 10 7" xfId="36943"/>
    <cellStyle name="Total 2 2 2 3 10 8" xfId="36944"/>
    <cellStyle name="Total 2 2 2 3 11" xfId="36945"/>
    <cellStyle name="Total 2 2 2 3 11 2" xfId="36946"/>
    <cellStyle name="Total 2 2 2 3 11 2 2" xfId="36947"/>
    <cellStyle name="Total 2 2 2 3 11 2 3" xfId="36948"/>
    <cellStyle name="Total 2 2 2 3 11 3" xfId="36949"/>
    <cellStyle name="Total 2 2 2 3 11 3 2" xfId="36950"/>
    <cellStyle name="Total 2 2 2 3 11 3 3" xfId="36951"/>
    <cellStyle name="Total 2 2 2 3 11 4" xfId="36952"/>
    <cellStyle name="Total 2 2 2 3 11 4 2" xfId="36953"/>
    <cellStyle name="Total 2 2 2 3 11 4 3" xfId="36954"/>
    <cellStyle name="Total 2 2 2 3 11 5" xfId="36955"/>
    <cellStyle name="Total 2 2 2 3 11 5 2" xfId="36956"/>
    <cellStyle name="Total 2 2 2 3 11 5 3" xfId="36957"/>
    <cellStyle name="Total 2 2 2 3 11 6" xfId="36958"/>
    <cellStyle name="Total 2 2 2 3 11 6 2" xfId="36959"/>
    <cellStyle name="Total 2 2 2 3 11 6 3" xfId="36960"/>
    <cellStyle name="Total 2 2 2 3 11 7" xfId="36961"/>
    <cellStyle name="Total 2 2 2 3 11 8" xfId="36962"/>
    <cellStyle name="Total 2 2 2 3 12" xfId="36963"/>
    <cellStyle name="Total 2 2 2 3 12 2" xfId="36964"/>
    <cellStyle name="Total 2 2 2 3 12 2 2" xfId="36965"/>
    <cellStyle name="Total 2 2 2 3 12 2 3" xfId="36966"/>
    <cellStyle name="Total 2 2 2 3 12 3" xfId="36967"/>
    <cellStyle name="Total 2 2 2 3 12 3 2" xfId="36968"/>
    <cellStyle name="Total 2 2 2 3 12 3 3" xfId="36969"/>
    <cellStyle name="Total 2 2 2 3 12 4" xfId="36970"/>
    <cellStyle name="Total 2 2 2 3 12 4 2" xfId="36971"/>
    <cellStyle name="Total 2 2 2 3 12 4 3" xfId="36972"/>
    <cellStyle name="Total 2 2 2 3 12 5" xfId="36973"/>
    <cellStyle name="Total 2 2 2 3 12 5 2" xfId="36974"/>
    <cellStyle name="Total 2 2 2 3 12 5 3" xfId="36975"/>
    <cellStyle name="Total 2 2 2 3 12 6" xfId="36976"/>
    <cellStyle name="Total 2 2 2 3 12 6 2" xfId="36977"/>
    <cellStyle name="Total 2 2 2 3 12 6 3" xfId="36978"/>
    <cellStyle name="Total 2 2 2 3 12 7" xfId="36979"/>
    <cellStyle name="Total 2 2 2 3 12 8" xfId="36980"/>
    <cellStyle name="Total 2 2 2 3 13" xfId="36981"/>
    <cellStyle name="Total 2 2 2 3 13 2" xfId="36982"/>
    <cellStyle name="Total 2 2 2 3 13 2 2" xfId="36983"/>
    <cellStyle name="Total 2 2 2 3 13 2 3" xfId="36984"/>
    <cellStyle name="Total 2 2 2 3 13 3" xfId="36985"/>
    <cellStyle name="Total 2 2 2 3 13 3 2" xfId="36986"/>
    <cellStyle name="Total 2 2 2 3 13 3 3" xfId="36987"/>
    <cellStyle name="Total 2 2 2 3 13 4" xfId="36988"/>
    <cellStyle name="Total 2 2 2 3 13 4 2" xfId="36989"/>
    <cellStyle name="Total 2 2 2 3 13 4 3" xfId="36990"/>
    <cellStyle name="Total 2 2 2 3 13 5" xfId="36991"/>
    <cellStyle name="Total 2 2 2 3 13 5 2" xfId="36992"/>
    <cellStyle name="Total 2 2 2 3 13 5 3" xfId="36993"/>
    <cellStyle name="Total 2 2 2 3 13 6" xfId="36994"/>
    <cellStyle name="Total 2 2 2 3 13 6 2" xfId="36995"/>
    <cellStyle name="Total 2 2 2 3 13 6 3" xfId="36996"/>
    <cellStyle name="Total 2 2 2 3 13 7" xfId="36997"/>
    <cellStyle name="Total 2 2 2 3 13 8" xfId="36998"/>
    <cellStyle name="Total 2 2 2 3 14" xfId="36999"/>
    <cellStyle name="Total 2 2 2 3 14 2" xfId="37000"/>
    <cellStyle name="Total 2 2 2 3 14 2 2" xfId="37001"/>
    <cellStyle name="Total 2 2 2 3 14 2 3" xfId="37002"/>
    <cellStyle name="Total 2 2 2 3 14 3" xfId="37003"/>
    <cellStyle name="Total 2 2 2 3 14 3 2" xfId="37004"/>
    <cellStyle name="Total 2 2 2 3 14 3 3" xfId="37005"/>
    <cellStyle name="Total 2 2 2 3 14 4" xfId="37006"/>
    <cellStyle name="Total 2 2 2 3 14 4 2" xfId="37007"/>
    <cellStyle name="Total 2 2 2 3 14 4 3" xfId="37008"/>
    <cellStyle name="Total 2 2 2 3 14 5" xfId="37009"/>
    <cellStyle name="Total 2 2 2 3 14 5 2" xfId="37010"/>
    <cellStyle name="Total 2 2 2 3 14 5 3" xfId="37011"/>
    <cellStyle name="Total 2 2 2 3 14 6" xfId="37012"/>
    <cellStyle name="Total 2 2 2 3 14 6 2" xfId="37013"/>
    <cellStyle name="Total 2 2 2 3 14 6 3" xfId="37014"/>
    <cellStyle name="Total 2 2 2 3 14 7" xfId="37015"/>
    <cellStyle name="Total 2 2 2 3 14 8" xfId="37016"/>
    <cellStyle name="Total 2 2 2 3 15" xfId="37017"/>
    <cellStyle name="Total 2 2 2 3 15 2" xfId="37018"/>
    <cellStyle name="Total 2 2 2 3 15 3" xfId="37019"/>
    <cellStyle name="Total 2 2 2 3 16" xfId="37020"/>
    <cellStyle name="Total 2 2 2 3 16 2" xfId="37021"/>
    <cellStyle name="Total 2 2 2 3 16 3" xfId="37022"/>
    <cellStyle name="Total 2 2 2 3 17" xfId="37023"/>
    <cellStyle name="Total 2 2 2 3 18" xfId="37024"/>
    <cellStyle name="Total 2 2 2 3 2" xfId="37025"/>
    <cellStyle name="Total 2 2 2 3 2 2" xfId="37026"/>
    <cellStyle name="Total 2 2 2 3 2 2 2" xfId="37027"/>
    <cellStyle name="Total 2 2 2 3 2 2 3" xfId="37028"/>
    <cellStyle name="Total 2 2 2 3 2 3" xfId="37029"/>
    <cellStyle name="Total 2 2 2 3 2 3 2" xfId="37030"/>
    <cellStyle name="Total 2 2 2 3 2 3 3" xfId="37031"/>
    <cellStyle name="Total 2 2 2 3 2 4" xfId="37032"/>
    <cellStyle name="Total 2 2 2 3 2 4 2" xfId="37033"/>
    <cellStyle name="Total 2 2 2 3 2 4 3" xfId="37034"/>
    <cellStyle name="Total 2 2 2 3 2 5" xfId="37035"/>
    <cellStyle name="Total 2 2 2 3 2 5 2" xfId="37036"/>
    <cellStyle name="Total 2 2 2 3 2 5 3" xfId="37037"/>
    <cellStyle name="Total 2 2 2 3 2 6" xfId="37038"/>
    <cellStyle name="Total 2 2 2 3 2 6 2" xfId="37039"/>
    <cellStyle name="Total 2 2 2 3 2 6 3" xfId="37040"/>
    <cellStyle name="Total 2 2 2 3 2 7" xfId="37041"/>
    <cellStyle name="Total 2 2 2 3 2 8" xfId="37042"/>
    <cellStyle name="Total 2 2 2 3 2 9" xfId="37043"/>
    <cellStyle name="Total 2 2 2 3 3" xfId="37044"/>
    <cellStyle name="Total 2 2 2 3 3 2" xfId="37045"/>
    <cellStyle name="Total 2 2 2 3 3 2 2" xfId="37046"/>
    <cellStyle name="Total 2 2 2 3 3 2 3" xfId="37047"/>
    <cellStyle name="Total 2 2 2 3 3 3" xfId="37048"/>
    <cellStyle name="Total 2 2 2 3 3 3 2" xfId="37049"/>
    <cellStyle name="Total 2 2 2 3 3 3 3" xfId="37050"/>
    <cellStyle name="Total 2 2 2 3 3 4" xfId="37051"/>
    <cellStyle name="Total 2 2 2 3 3 4 2" xfId="37052"/>
    <cellStyle name="Total 2 2 2 3 3 4 3" xfId="37053"/>
    <cellStyle name="Total 2 2 2 3 3 5" xfId="37054"/>
    <cellStyle name="Total 2 2 2 3 3 5 2" xfId="37055"/>
    <cellStyle name="Total 2 2 2 3 3 5 3" xfId="37056"/>
    <cellStyle name="Total 2 2 2 3 3 6" xfId="37057"/>
    <cellStyle name="Total 2 2 2 3 3 6 2" xfId="37058"/>
    <cellStyle name="Total 2 2 2 3 3 6 3" xfId="37059"/>
    <cellStyle name="Total 2 2 2 3 3 7" xfId="37060"/>
    <cellStyle name="Total 2 2 2 3 3 8" xfId="37061"/>
    <cellStyle name="Total 2 2 2 3 3 9" xfId="37062"/>
    <cellStyle name="Total 2 2 2 3 4" xfId="37063"/>
    <cellStyle name="Total 2 2 2 3 4 2" xfId="37064"/>
    <cellStyle name="Total 2 2 2 3 4 2 2" xfId="37065"/>
    <cellStyle name="Total 2 2 2 3 4 2 3" xfId="37066"/>
    <cellStyle name="Total 2 2 2 3 4 3" xfId="37067"/>
    <cellStyle name="Total 2 2 2 3 4 3 2" xfId="37068"/>
    <cellStyle name="Total 2 2 2 3 4 3 3" xfId="37069"/>
    <cellStyle name="Total 2 2 2 3 4 4" xfId="37070"/>
    <cellStyle name="Total 2 2 2 3 4 4 2" xfId="37071"/>
    <cellStyle name="Total 2 2 2 3 4 4 3" xfId="37072"/>
    <cellStyle name="Total 2 2 2 3 4 5" xfId="37073"/>
    <cellStyle name="Total 2 2 2 3 4 5 2" xfId="37074"/>
    <cellStyle name="Total 2 2 2 3 4 5 3" xfId="37075"/>
    <cellStyle name="Total 2 2 2 3 4 6" xfId="37076"/>
    <cellStyle name="Total 2 2 2 3 4 6 2" xfId="37077"/>
    <cellStyle name="Total 2 2 2 3 4 6 3" xfId="37078"/>
    <cellStyle name="Total 2 2 2 3 4 7" xfId="37079"/>
    <cellStyle name="Total 2 2 2 3 4 8" xfId="37080"/>
    <cellStyle name="Total 2 2 2 3 4 9" xfId="37081"/>
    <cellStyle name="Total 2 2 2 3 5" xfId="37082"/>
    <cellStyle name="Total 2 2 2 3 5 2" xfId="37083"/>
    <cellStyle name="Total 2 2 2 3 5 2 2" xfId="37084"/>
    <cellStyle name="Total 2 2 2 3 5 2 3" xfId="37085"/>
    <cellStyle name="Total 2 2 2 3 5 3" xfId="37086"/>
    <cellStyle name="Total 2 2 2 3 5 3 2" xfId="37087"/>
    <cellStyle name="Total 2 2 2 3 5 3 3" xfId="37088"/>
    <cellStyle name="Total 2 2 2 3 5 4" xfId="37089"/>
    <cellStyle name="Total 2 2 2 3 5 4 2" xfId="37090"/>
    <cellStyle name="Total 2 2 2 3 5 4 3" xfId="37091"/>
    <cellStyle name="Total 2 2 2 3 5 5" xfId="37092"/>
    <cellStyle name="Total 2 2 2 3 5 5 2" xfId="37093"/>
    <cellStyle name="Total 2 2 2 3 5 5 3" xfId="37094"/>
    <cellStyle name="Total 2 2 2 3 5 6" xfId="37095"/>
    <cellStyle name="Total 2 2 2 3 5 6 2" xfId="37096"/>
    <cellStyle name="Total 2 2 2 3 5 6 3" xfId="37097"/>
    <cellStyle name="Total 2 2 2 3 5 7" xfId="37098"/>
    <cellStyle name="Total 2 2 2 3 5 8" xfId="37099"/>
    <cellStyle name="Total 2 2 2 3 5 9" xfId="37100"/>
    <cellStyle name="Total 2 2 2 3 6" xfId="37101"/>
    <cellStyle name="Total 2 2 2 3 6 2" xfId="37102"/>
    <cellStyle name="Total 2 2 2 3 6 2 2" xfId="37103"/>
    <cellStyle name="Total 2 2 2 3 6 2 3" xfId="37104"/>
    <cellStyle name="Total 2 2 2 3 6 3" xfId="37105"/>
    <cellStyle name="Total 2 2 2 3 6 3 2" xfId="37106"/>
    <cellStyle name="Total 2 2 2 3 6 3 3" xfId="37107"/>
    <cellStyle name="Total 2 2 2 3 6 4" xfId="37108"/>
    <cellStyle name="Total 2 2 2 3 6 4 2" xfId="37109"/>
    <cellStyle name="Total 2 2 2 3 6 4 3" xfId="37110"/>
    <cellStyle name="Total 2 2 2 3 6 5" xfId="37111"/>
    <cellStyle name="Total 2 2 2 3 6 5 2" xfId="37112"/>
    <cellStyle name="Total 2 2 2 3 6 5 3" xfId="37113"/>
    <cellStyle name="Total 2 2 2 3 6 6" xfId="37114"/>
    <cellStyle name="Total 2 2 2 3 6 6 2" xfId="37115"/>
    <cellStyle name="Total 2 2 2 3 6 6 3" xfId="37116"/>
    <cellStyle name="Total 2 2 2 3 6 7" xfId="37117"/>
    <cellStyle name="Total 2 2 2 3 6 8" xfId="37118"/>
    <cellStyle name="Total 2 2 2 3 6 9" xfId="37119"/>
    <cellStyle name="Total 2 2 2 3 7" xfId="37120"/>
    <cellStyle name="Total 2 2 2 3 7 2" xfId="37121"/>
    <cellStyle name="Total 2 2 2 3 7 2 2" xfId="37122"/>
    <cellStyle name="Total 2 2 2 3 7 2 3" xfId="37123"/>
    <cellStyle name="Total 2 2 2 3 7 3" xfId="37124"/>
    <cellStyle name="Total 2 2 2 3 7 3 2" xfId="37125"/>
    <cellStyle name="Total 2 2 2 3 7 3 3" xfId="37126"/>
    <cellStyle name="Total 2 2 2 3 7 4" xfId="37127"/>
    <cellStyle name="Total 2 2 2 3 7 4 2" xfId="37128"/>
    <cellStyle name="Total 2 2 2 3 7 4 3" xfId="37129"/>
    <cellStyle name="Total 2 2 2 3 7 5" xfId="37130"/>
    <cellStyle name="Total 2 2 2 3 7 5 2" xfId="37131"/>
    <cellStyle name="Total 2 2 2 3 7 5 3" xfId="37132"/>
    <cellStyle name="Total 2 2 2 3 7 6" xfId="37133"/>
    <cellStyle name="Total 2 2 2 3 7 6 2" xfId="37134"/>
    <cellStyle name="Total 2 2 2 3 7 6 3" xfId="37135"/>
    <cellStyle name="Total 2 2 2 3 7 7" xfId="37136"/>
    <cellStyle name="Total 2 2 2 3 7 8" xfId="37137"/>
    <cellStyle name="Total 2 2 2 3 7 9" xfId="37138"/>
    <cellStyle name="Total 2 2 2 3 8" xfId="37139"/>
    <cellStyle name="Total 2 2 2 3 8 2" xfId="37140"/>
    <cellStyle name="Total 2 2 2 3 8 2 2" xfId="37141"/>
    <cellStyle name="Total 2 2 2 3 8 2 3" xfId="37142"/>
    <cellStyle name="Total 2 2 2 3 8 3" xfId="37143"/>
    <cellStyle name="Total 2 2 2 3 8 3 2" xfId="37144"/>
    <cellStyle name="Total 2 2 2 3 8 3 3" xfId="37145"/>
    <cellStyle name="Total 2 2 2 3 8 4" xfId="37146"/>
    <cellStyle name="Total 2 2 2 3 8 4 2" xfId="37147"/>
    <cellStyle name="Total 2 2 2 3 8 4 3" xfId="37148"/>
    <cellStyle name="Total 2 2 2 3 8 5" xfId="37149"/>
    <cellStyle name="Total 2 2 2 3 8 5 2" xfId="37150"/>
    <cellStyle name="Total 2 2 2 3 8 5 3" xfId="37151"/>
    <cellStyle name="Total 2 2 2 3 8 6" xfId="37152"/>
    <cellStyle name="Total 2 2 2 3 8 6 2" xfId="37153"/>
    <cellStyle name="Total 2 2 2 3 8 6 3" xfId="37154"/>
    <cellStyle name="Total 2 2 2 3 8 7" xfId="37155"/>
    <cellStyle name="Total 2 2 2 3 8 8" xfId="37156"/>
    <cellStyle name="Total 2 2 2 3 8 9" xfId="37157"/>
    <cellStyle name="Total 2 2 2 3 9" xfId="37158"/>
    <cellStyle name="Total 2 2 2 3 9 2" xfId="37159"/>
    <cellStyle name="Total 2 2 2 3 9 2 2" xfId="37160"/>
    <cellStyle name="Total 2 2 2 3 9 2 3" xfId="37161"/>
    <cellStyle name="Total 2 2 2 3 9 3" xfId="37162"/>
    <cellStyle name="Total 2 2 2 3 9 3 2" xfId="37163"/>
    <cellStyle name="Total 2 2 2 3 9 3 3" xfId="37164"/>
    <cellStyle name="Total 2 2 2 3 9 4" xfId="37165"/>
    <cellStyle name="Total 2 2 2 3 9 4 2" xfId="37166"/>
    <cellStyle name="Total 2 2 2 3 9 4 3" xfId="37167"/>
    <cellStyle name="Total 2 2 2 3 9 5" xfId="37168"/>
    <cellStyle name="Total 2 2 2 3 9 5 2" xfId="37169"/>
    <cellStyle name="Total 2 2 2 3 9 5 3" xfId="37170"/>
    <cellStyle name="Total 2 2 2 3 9 6" xfId="37171"/>
    <cellStyle name="Total 2 2 2 3 9 6 2" xfId="37172"/>
    <cellStyle name="Total 2 2 2 3 9 6 3" xfId="37173"/>
    <cellStyle name="Total 2 2 2 3 9 7" xfId="37174"/>
    <cellStyle name="Total 2 2 2 3 9 8" xfId="37175"/>
    <cellStyle name="Total 2 2 2 4" xfId="37176"/>
    <cellStyle name="Total 2 2 2 4 10" xfId="37177"/>
    <cellStyle name="Total 2 2 2 4 11" xfId="37178"/>
    <cellStyle name="Total 2 2 2 4 2" xfId="37179"/>
    <cellStyle name="Total 2 2 2 4 2 2" xfId="37180"/>
    <cellStyle name="Total 2 2 2 4 2 3" xfId="37181"/>
    <cellStyle name="Total 2 2 2 4 2 4" xfId="37182"/>
    <cellStyle name="Total 2 2 2 4 3" xfId="37183"/>
    <cellStyle name="Total 2 2 2 4 3 2" xfId="37184"/>
    <cellStyle name="Total 2 2 2 4 3 3" xfId="37185"/>
    <cellStyle name="Total 2 2 2 4 3 4" xfId="37186"/>
    <cellStyle name="Total 2 2 2 4 4" xfId="37187"/>
    <cellStyle name="Total 2 2 2 4 4 2" xfId="37188"/>
    <cellStyle name="Total 2 2 2 4 4 3" xfId="37189"/>
    <cellStyle name="Total 2 2 2 4 4 4" xfId="37190"/>
    <cellStyle name="Total 2 2 2 4 5" xfId="37191"/>
    <cellStyle name="Total 2 2 2 4 5 2" xfId="37192"/>
    <cellStyle name="Total 2 2 2 4 5 3" xfId="37193"/>
    <cellStyle name="Total 2 2 2 4 5 4" xfId="37194"/>
    <cellStyle name="Total 2 2 2 4 6" xfId="37195"/>
    <cellStyle name="Total 2 2 2 4 6 2" xfId="37196"/>
    <cellStyle name="Total 2 2 2 4 6 3" xfId="37197"/>
    <cellStyle name="Total 2 2 2 4 6 4" xfId="37198"/>
    <cellStyle name="Total 2 2 2 4 7" xfId="37199"/>
    <cellStyle name="Total 2 2 2 4 8" xfId="37200"/>
    <cellStyle name="Total 2 2 2 4 9" xfId="37201"/>
    <cellStyle name="Total 2 2 2 5" xfId="37202"/>
    <cellStyle name="Total 2 2 2 5 10" xfId="37203"/>
    <cellStyle name="Total 2 2 2 5 11" xfId="37204"/>
    <cellStyle name="Total 2 2 2 5 2" xfId="37205"/>
    <cellStyle name="Total 2 2 2 5 2 2" xfId="37206"/>
    <cellStyle name="Total 2 2 2 5 2 3" xfId="37207"/>
    <cellStyle name="Total 2 2 2 5 2 4" xfId="37208"/>
    <cellStyle name="Total 2 2 2 5 3" xfId="37209"/>
    <cellStyle name="Total 2 2 2 5 3 2" xfId="37210"/>
    <cellStyle name="Total 2 2 2 5 3 3" xfId="37211"/>
    <cellStyle name="Total 2 2 2 5 3 4" xfId="37212"/>
    <cellStyle name="Total 2 2 2 5 4" xfId="37213"/>
    <cellStyle name="Total 2 2 2 5 4 2" xfId="37214"/>
    <cellStyle name="Total 2 2 2 5 4 3" xfId="37215"/>
    <cellStyle name="Total 2 2 2 5 4 4" xfId="37216"/>
    <cellStyle name="Total 2 2 2 5 5" xfId="37217"/>
    <cellStyle name="Total 2 2 2 5 5 2" xfId="37218"/>
    <cellStyle name="Total 2 2 2 5 5 3" xfId="37219"/>
    <cellStyle name="Total 2 2 2 5 5 4" xfId="37220"/>
    <cellStyle name="Total 2 2 2 5 6" xfId="37221"/>
    <cellStyle name="Total 2 2 2 5 6 2" xfId="37222"/>
    <cellStyle name="Total 2 2 2 5 6 3" xfId="37223"/>
    <cellStyle name="Total 2 2 2 5 6 4" xfId="37224"/>
    <cellStyle name="Total 2 2 2 5 7" xfId="37225"/>
    <cellStyle name="Total 2 2 2 5 8" xfId="37226"/>
    <cellStyle name="Total 2 2 2 5 9" xfId="37227"/>
    <cellStyle name="Total 2 2 2 6" xfId="37228"/>
    <cellStyle name="Total 2 2 2 6 2" xfId="37229"/>
    <cellStyle name="Total 2 2 2 6 2 2" xfId="37230"/>
    <cellStyle name="Total 2 2 2 6 2 3" xfId="37231"/>
    <cellStyle name="Total 2 2 2 6 3" xfId="37232"/>
    <cellStyle name="Total 2 2 2 6 3 2" xfId="37233"/>
    <cellStyle name="Total 2 2 2 6 3 3" xfId="37234"/>
    <cellStyle name="Total 2 2 2 6 4" xfId="37235"/>
    <cellStyle name="Total 2 2 2 6 4 2" xfId="37236"/>
    <cellStyle name="Total 2 2 2 6 4 3" xfId="37237"/>
    <cellStyle name="Total 2 2 2 6 5" xfId="37238"/>
    <cellStyle name="Total 2 2 2 6 5 2" xfId="37239"/>
    <cellStyle name="Total 2 2 2 6 5 3" xfId="37240"/>
    <cellStyle name="Total 2 2 2 6 6" xfId="37241"/>
    <cellStyle name="Total 2 2 2 6 6 2" xfId="37242"/>
    <cellStyle name="Total 2 2 2 6 6 3" xfId="37243"/>
    <cellStyle name="Total 2 2 2 6 7" xfId="37244"/>
    <cellStyle name="Total 2 2 2 6 8" xfId="37245"/>
    <cellStyle name="Total 2 2 2 6 9" xfId="37246"/>
    <cellStyle name="Total 2 2 2 7" xfId="37247"/>
    <cellStyle name="Total 2 2 2 7 2" xfId="37248"/>
    <cellStyle name="Total 2 2 2 7 2 2" xfId="37249"/>
    <cellStyle name="Total 2 2 2 7 2 3" xfId="37250"/>
    <cellStyle name="Total 2 2 2 7 3" xfId="37251"/>
    <cellStyle name="Total 2 2 2 7 3 2" xfId="37252"/>
    <cellStyle name="Total 2 2 2 7 3 3" xfId="37253"/>
    <cellStyle name="Total 2 2 2 7 4" xfId="37254"/>
    <cellStyle name="Total 2 2 2 7 4 2" xfId="37255"/>
    <cellStyle name="Total 2 2 2 7 4 3" xfId="37256"/>
    <cellStyle name="Total 2 2 2 7 5" xfId="37257"/>
    <cellStyle name="Total 2 2 2 7 5 2" xfId="37258"/>
    <cellStyle name="Total 2 2 2 7 5 3" xfId="37259"/>
    <cellStyle name="Total 2 2 2 7 6" xfId="37260"/>
    <cellStyle name="Total 2 2 2 7 6 2" xfId="37261"/>
    <cellStyle name="Total 2 2 2 7 6 3" xfId="37262"/>
    <cellStyle name="Total 2 2 2 7 7" xfId="37263"/>
    <cellStyle name="Total 2 2 2 7 8" xfId="37264"/>
    <cellStyle name="Total 2 2 2 7 9" xfId="37265"/>
    <cellStyle name="Total 2 2 2 8" xfId="37266"/>
    <cellStyle name="Total 2 2 2 8 2" xfId="37267"/>
    <cellStyle name="Total 2 2 2 8 2 2" xfId="37268"/>
    <cellStyle name="Total 2 2 2 8 2 3" xfId="37269"/>
    <cellStyle name="Total 2 2 2 8 3" xfId="37270"/>
    <cellStyle name="Total 2 2 2 8 3 2" xfId="37271"/>
    <cellStyle name="Total 2 2 2 8 3 3" xfId="37272"/>
    <cellStyle name="Total 2 2 2 8 4" xfId="37273"/>
    <cellStyle name="Total 2 2 2 8 4 2" xfId="37274"/>
    <cellStyle name="Total 2 2 2 8 4 3" xfId="37275"/>
    <cellStyle name="Total 2 2 2 8 5" xfId="37276"/>
    <cellStyle name="Total 2 2 2 8 5 2" xfId="37277"/>
    <cellStyle name="Total 2 2 2 8 5 3" xfId="37278"/>
    <cellStyle name="Total 2 2 2 8 6" xfId="37279"/>
    <cellStyle name="Total 2 2 2 8 6 2" xfId="37280"/>
    <cellStyle name="Total 2 2 2 8 6 3" xfId="37281"/>
    <cellStyle name="Total 2 2 2 8 7" xfId="37282"/>
    <cellStyle name="Total 2 2 2 8 8" xfId="37283"/>
    <cellStyle name="Total 2 2 2 8 9" xfId="37284"/>
    <cellStyle name="Total 2 2 2 9" xfId="37285"/>
    <cellStyle name="Total 2 2 2 9 2" xfId="37286"/>
    <cellStyle name="Total 2 2 2 9 2 2" xfId="37287"/>
    <cellStyle name="Total 2 2 2 9 2 3" xfId="37288"/>
    <cellStyle name="Total 2 2 2 9 3" xfId="37289"/>
    <cellStyle name="Total 2 2 2 9 3 2" xfId="37290"/>
    <cellStyle name="Total 2 2 2 9 3 3" xfId="37291"/>
    <cellStyle name="Total 2 2 2 9 4" xfId="37292"/>
    <cellStyle name="Total 2 2 2 9 4 2" xfId="37293"/>
    <cellStyle name="Total 2 2 2 9 4 3" xfId="37294"/>
    <cellStyle name="Total 2 2 2 9 5" xfId="37295"/>
    <cellStyle name="Total 2 2 2 9 5 2" xfId="37296"/>
    <cellStyle name="Total 2 2 2 9 5 3" xfId="37297"/>
    <cellStyle name="Total 2 2 2 9 6" xfId="37298"/>
    <cellStyle name="Total 2 2 2 9 6 2" xfId="37299"/>
    <cellStyle name="Total 2 2 2 9 6 3" xfId="37300"/>
    <cellStyle name="Total 2 2 2 9 7" xfId="37301"/>
    <cellStyle name="Total 2 2 2 9 8" xfId="37302"/>
    <cellStyle name="Total 2 2 2 9 9" xfId="37303"/>
    <cellStyle name="Total 2 2 20" xfId="37304"/>
    <cellStyle name="Total 2 2 21" xfId="37305"/>
    <cellStyle name="Total 2 2 22" xfId="37306"/>
    <cellStyle name="Total 2 2 3" xfId="37307"/>
    <cellStyle name="Total 2 2 3 10" xfId="37308"/>
    <cellStyle name="Total 2 2 3 10 2" xfId="37309"/>
    <cellStyle name="Total 2 2 3 10 2 2" xfId="37310"/>
    <cellStyle name="Total 2 2 3 10 2 3" xfId="37311"/>
    <cellStyle name="Total 2 2 3 10 3" xfId="37312"/>
    <cellStyle name="Total 2 2 3 10 3 2" xfId="37313"/>
    <cellStyle name="Total 2 2 3 10 3 3" xfId="37314"/>
    <cellStyle name="Total 2 2 3 10 4" xfId="37315"/>
    <cellStyle name="Total 2 2 3 10 4 2" xfId="37316"/>
    <cellStyle name="Total 2 2 3 10 4 3" xfId="37317"/>
    <cellStyle name="Total 2 2 3 10 5" xfId="37318"/>
    <cellStyle name="Total 2 2 3 10 5 2" xfId="37319"/>
    <cellStyle name="Total 2 2 3 10 5 3" xfId="37320"/>
    <cellStyle name="Total 2 2 3 10 6" xfId="37321"/>
    <cellStyle name="Total 2 2 3 10 6 2" xfId="37322"/>
    <cellStyle name="Total 2 2 3 10 6 3" xfId="37323"/>
    <cellStyle name="Total 2 2 3 10 7" xfId="37324"/>
    <cellStyle name="Total 2 2 3 10 8" xfId="37325"/>
    <cellStyle name="Total 2 2 3 10 9" xfId="37326"/>
    <cellStyle name="Total 2 2 3 11" xfId="37327"/>
    <cellStyle name="Total 2 2 3 11 2" xfId="37328"/>
    <cellStyle name="Total 2 2 3 11 2 2" xfId="37329"/>
    <cellStyle name="Total 2 2 3 11 2 3" xfId="37330"/>
    <cellStyle name="Total 2 2 3 11 3" xfId="37331"/>
    <cellStyle name="Total 2 2 3 11 3 2" xfId="37332"/>
    <cellStyle name="Total 2 2 3 11 3 3" xfId="37333"/>
    <cellStyle name="Total 2 2 3 11 4" xfId="37334"/>
    <cellStyle name="Total 2 2 3 11 4 2" xfId="37335"/>
    <cellStyle name="Total 2 2 3 11 4 3" xfId="37336"/>
    <cellStyle name="Total 2 2 3 11 5" xfId="37337"/>
    <cellStyle name="Total 2 2 3 11 5 2" xfId="37338"/>
    <cellStyle name="Total 2 2 3 11 5 3" xfId="37339"/>
    <cellStyle name="Total 2 2 3 11 6" xfId="37340"/>
    <cellStyle name="Total 2 2 3 11 6 2" xfId="37341"/>
    <cellStyle name="Total 2 2 3 11 6 3" xfId="37342"/>
    <cellStyle name="Total 2 2 3 11 7" xfId="37343"/>
    <cellStyle name="Total 2 2 3 11 8" xfId="37344"/>
    <cellStyle name="Total 2 2 3 11 9" xfId="37345"/>
    <cellStyle name="Total 2 2 3 12" xfId="37346"/>
    <cellStyle name="Total 2 2 3 12 2" xfId="37347"/>
    <cellStyle name="Total 2 2 3 12 2 2" xfId="37348"/>
    <cellStyle name="Total 2 2 3 12 2 3" xfId="37349"/>
    <cellStyle name="Total 2 2 3 12 3" xfId="37350"/>
    <cellStyle name="Total 2 2 3 12 3 2" xfId="37351"/>
    <cellStyle name="Total 2 2 3 12 3 3" xfId="37352"/>
    <cellStyle name="Total 2 2 3 12 4" xfId="37353"/>
    <cellStyle name="Total 2 2 3 12 4 2" xfId="37354"/>
    <cellStyle name="Total 2 2 3 12 4 3" xfId="37355"/>
    <cellStyle name="Total 2 2 3 12 5" xfId="37356"/>
    <cellStyle name="Total 2 2 3 12 5 2" xfId="37357"/>
    <cellStyle name="Total 2 2 3 12 5 3" xfId="37358"/>
    <cellStyle name="Total 2 2 3 12 6" xfId="37359"/>
    <cellStyle name="Total 2 2 3 12 6 2" xfId="37360"/>
    <cellStyle name="Total 2 2 3 12 6 3" xfId="37361"/>
    <cellStyle name="Total 2 2 3 12 7" xfId="37362"/>
    <cellStyle name="Total 2 2 3 12 8" xfId="37363"/>
    <cellStyle name="Total 2 2 3 12 9" xfId="37364"/>
    <cellStyle name="Total 2 2 3 13" xfId="37365"/>
    <cellStyle name="Total 2 2 3 13 2" xfId="37366"/>
    <cellStyle name="Total 2 2 3 13 2 2" xfId="37367"/>
    <cellStyle name="Total 2 2 3 13 2 3" xfId="37368"/>
    <cellStyle name="Total 2 2 3 13 3" xfId="37369"/>
    <cellStyle name="Total 2 2 3 13 3 2" xfId="37370"/>
    <cellStyle name="Total 2 2 3 13 3 3" xfId="37371"/>
    <cellStyle name="Total 2 2 3 13 4" xfId="37372"/>
    <cellStyle name="Total 2 2 3 13 4 2" xfId="37373"/>
    <cellStyle name="Total 2 2 3 13 4 3" xfId="37374"/>
    <cellStyle name="Total 2 2 3 13 5" xfId="37375"/>
    <cellStyle name="Total 2 2 3 13 5 2" xfId="37376"/>
    <cellStyle name="Total 2 2 3 13 5 3" xfId="37377"/>
    <cellStyle name="Total 2 2 3 13 6" xfId="37378"/>
    <cellStyle name="Total 2 2 3 13 6 2" xfId="37379"/>
    <cellStyle name="Total 2 2 3 13 6 3" xfId="37380"/>
    <cellStyle name="Total 2 2 3 13 7" xfId="37381"/>
    <cellStyle name="Total 2 2 3 13 8" xfId="37382"/>
    <cellStyle name="Total 2 2 3 13 9" xfId="37383"/>
    <cellStyle name="Total 2 2 3 14" xfId="37384"/>
    <cellStyle name="Total 2 2 3 14 2" xfId="37385"/>
    <cellStyle name="Total 2 2 3 14 3" xfId="37386"/>
    <cellStyle name="Total 2 2 3 14 4" xfId="37387"/>
    <cellStyle name="Total 2 2 3 15" xfId="37388"/>
    <cellStyle name="Total 2 2 3 16" xfId="37389"/>
    <cellStyle name="Total 2 2 3 17" xfId="37390"/>
    <cellStyle name="Total 2 2 3 18" xfId="37391"/>
    <cellStyle name="Total 2 2 3 19" xfId="37392"/>
    <cellStyle name="Total 2 2 3 2" xfId="37393"/>
    <cellStyle name="Total 2 2 3 2 10" xfId="37394"/>
    <cellStyle name="Total 2 2 3 2 10 2" xfId="37395"/>
    <cellStyle name="Total 2 2 3 2 10 2 2" xfId="37396"/>
    <cellStyle name="Total 2 2 3 2 10 2 3" xfId="37397"/>
    <cellStyle name="Total 2 2 3 2 10 3" xfId="37398"/>
    <cellStyle name="Total 2 2 3 2 10 3 2" xfId="37399"/>
    <cellStyle name="Total 2 2 3 2 10 3 3" xfId="37400"/>
    <cellStyle name="Total 2 2 3 2 10 4" xfId="37401"/>
    <cellStyle name="Total 2 2 3 2 10 4 2" xfId="37402"/>
    <cellStyle name="Total 2 2 3 2 10 4 3" xfId="37403"/>
    <cellStyle name="Total 2 2 3 2 10 5" xfId="37404"/>
    <cellStyle name="Total 2 2 3 2 10 5 2" xfId="37405"/>
    <cellStyle name="Total 2 2 3 2 10 5 3" xfId="37406"/>
    <cellStyle name="Total 2 2 3 2 10 6" xfId="37407"/>
    <cellStyle name="Total 2 2 3 2 10 6 2" xfId="37408"/>
    <cellStyle name="Total 2 2 3 2 10 6 3" xfId="37409"/>
    <cellStyle name="Total 2 2 3 2 10 7" xfId="37410"/>
    <cellStyle name="Total 2 2 3 2 10 8" xfId="37411"/>
    <cellStyle name="Total 2 2 3 2 11" xfId="37412"/>
    <cellStyle name="Total 2 2 3 2 11 2" xfId="37413"/>
    <cellStyle name="Total 2 2 3 2 11 2 2" xfId="37414"/>
    <cellStyle name="Total 2 2 3 2 11 2 3" xfId="37415"/>
    <cellStyle name="Total 2 2 3 2 11 3" xfId="37416"/>
    <cellStyle name="Total 2 2 3 2 11 3 2" xfId="37417"/>
    <cellStyle name="Total 2 2 3 2 11 3 3" xfId="37418"/>
    <cellStyle name="Total 2 2 3 2 11 4" xfId="37419"/>
    <cellStyle name="Total 2 2 3 2 11 4 2" xfId="37420"/>
    <cellStyle name="Total 2 2 3 2 11 4 3" xfId="37421"/>
    <cellStyle name="Total 2 2 3 2 11 5" xfId="37422"/>
    <cellStyle name="Total 2 2 3 2 11 5 2" xfId="37423"/>
    <cellStyle name="Total 2 2 3 2 11 5 3" xfId="37424"/>
    <cellStyle name="Total 2 2 3 2 11 6" xfId="37425"/>
    <cellStyle name="Total 2 2 3 2 11 6 2" xfId="37426"/>
    <cellStyle name="Total 2 2 3 2 11 6 3" xfId="37427"/>
    <cellStyle name="Total 2 2 3 2 11 7" xfId="37428"/>
    <cellStyle name="Total 2 2 3 2 11 8" xfId="37429"/>
    <cellStyle name="Total 2 2 3 2 12" xfId="37430"/>
    <cellStyle name="Total 2 2 3 2 12 2" xfId="37431"/>
    <cellStyle name="Total 2 2 3 2 12 2 2" xfId="37432"/>
    <cellStyle name="Total 2 2 3 2 12 2 3" xfId="37433"/>
    <cellStyle name="Total 2 2 3 2 12 3" xfId="37434"/>
    <cellStyle name="Total 2 2 3 2 12 3 2" xfId="37435"/>
    <cellStyle name="Total 2 2 3 2 12 3 3" xfId="37436"/>
    <cellStyle name="Total 2 2 3 2 12 4" xfId="37437"/>
    <cellStyle name="Total 2 2 3 2 12 4 2" xfId="37438"/>
    <cellStyle name="Total 2 2 3 2 12 4 3" xfId="37439"/>
    <cellStyle name="Total 2 2 3 2 12 5" xfId="37440"/>
    <cellStyle name="Total 2 2 3 2 12 5 2" xfId="37441"/>
    <cellStyle name="Total 2 2 3 2 12 5 3" xfId="37442"/>
    <cellStyle name="Total 2 2 3 2 12 6" xfId="37443"/>
    <cellStyle name="Total 2 2 3 2 12 6 2" xfId="37444"/>
    <cellStyle name="Total 2 2 3 2 12 6 3" xfId="37445"/>
    <cellStyle name="Total 2 2 3 2 12 7" xfId="37446"/>
    <cellStyle name="Total 2 2 3 2 12 8" xfId="37447"/>
    <cellStyle name="Total 2 2 3 2 13" xfId="37448"/>
    <cellStyle name="Total 2 2 3 2 13 2" xfId="37449"/>
    <cellStyle name="Total 2 2 3 2 13 2 2" xfId="37450"/>
    <cellStyle name="Total 2 2 3 2 13 2 3" xfId="37451"/>
    <cellStyle name="Total 2 2 3 2 13 3" xfId="37452"/>
    <cellStyle name="Total 2 2 3 2 13 3 2" xfId="37453"/>
    <cellStyle name="Total 2 2 3 2 13 3 3" xfId="37454"/>
    <cellStyle name="Total 2 2 3 2 13 4" xfId="37455"/>
    <cellStyle name="Total 2 2 3 2 13 4 2" xfId="37456"/>
    <cellStyle name="Total 2 2 3 2 13 4 3" xfId="37457"/>
    <cellStyle name="Total 2 2 3 2 13 5" xfId="37458"/>
    <cellStyle name="Total 2 2 3 2 13 5 2" xfId="37459"/>
    <cellStyle name="Total 2 2 3 2 13 5 3" xfId="37460"/>
    <cellStyle name="Total 2 2 3 2 13 6" xfId="37461"/>
    <cellStyle name="Total 2 2 3 2 13 6 2" xfId="37462"/>
    <cellStyle name="Total 2 2 3 2 13 6 3" xfId="37463"/>
    <cellStyle name="Total 2 2 3 2 13 7" xfId="37464"/>
    <cellStyle name="Total 2 2 3 2 13 8" xfId="37465"/>
    <cellStyle name="Total 2 2 3 2 14" xfId="37466"/>
    <cellStyle name="Total 2 2 3 2 14 2" xfId="37467"/>
    <cellStyle name="Total 2 2 3 2 14 2 2" xfId="37468"/>
    <cellStyle name="Total 2 2 3 2 14 2 3" xfId="37469"/>
    <cellStyle name="Total 2 2 3 2 14 3" xfId="37470"/>
    <cellStyle name="Total 2 2 3 2 14 3 2" xfId="37471"/>
    <cellStyle name="Total 2 2 3 2 14 3 3" xfId="37472"/>
    <cellStyle name="Total 2 2 3 2 14 4" xfId="37473"/>
    <cellStyle name="Total 2 2 3 2 14 4 2" xfId="37474"/>
    <cellStyle name="Total 2 2 3 2 14 4 3" xfId="37475"/>
    <cellStyle name="Total 2 2 3 2 14 5" xfId="37476"/>
    <cellStyle name="Total 2 2 3 2 14 5 2" xfId="37477"/>
    <cellStyle name="Total 2 2 3 2 14 5 3" xfId="37478"/>
    <cellStyle name="Total 2 2 3 2 14 6" xfId="37479"/>
    <cellStyle name="Total 2 2 3 2 14 6 2" xfId="37480"/>
    <cellStyle name="Total 2 2 3 2 14 6 3" xfId="37481"/>
    <cellStyle name="Total 2 2 3 2 14 7" xfId="37482"/>
    <cellStyle name="Total 2 2 3 2 14 8" xfId="37483"/>
    <cellStyle name="Total 2 2 3 2 15" xfId="37484"/>
    <cellStyle name="Total 2 2 3 2 15 2" xfId="37485"/>
    <cellStyle name="Total 2 2 3 2 15 3" xfId="37486"/>
    <cellStyle name="Total 2 2 3 2 16" xfId="37487"/>
    <cellStyle name="Total 2 2 3 2 16 2" xfId="37488"/>
    <cellStyle name="Total 2 2 3 2 16 3" xfId="37489"/>
    <cellStyle name="Total 2 2 3 2 17" xfId="37490"/>
    <cellStyle name="Total 2 2 3 2 18" xfId="37491"/>
    <cellStyle name="Total 2 2 3 2 2" xfId="37492"/>
    <cellStyle name="Total 2 2 3 2 2 2" xfId="37493"/>
    <cellStyle name="Total 2 2 3 2 2 2 2" xfId="37494"/>
    <cellStyle name="Total 2 2 3 2 2 2 3" xfId="37495"/>
    <cellStyle name="Total 2 2 3 2 2 3" xfId="37496"/>
    <cellStyle name="Total 2 2 3 2 2 3 2" xfId="37497"/>
    <cellStyle name="Total 2 2 3 2 2 3 3" xfId="37498"/>
    <cellStyle name="Total 2 2 3 2 2 4" xfId="37499"/>
    <cellStyle name="Total 2 2 3 2 2 4 2" xfId="37500"/>
    <cellStyle name="Total 2 2 3 2 2 4 3" xfId="37501"/>
    <cellStyle name="Total 2 2 3 2 2 5" xfId="37502"/>
    <cellStyle name="Total 2 2 3 2 2 5 2" xfId="37503"/>
    <cellStyle name="Total 2 2 3 2 2 5 3" xfId="37504"/>
    <cellStyle name="Total 2 2 3 2 2 6" xfId="37505"/>
    <cellStyle name="Total 2 2 3 2 2 6 2" xfId="37506"/>
    <cellStyle name="Total 2 2 3 2 2 6 3" xfId="37507"/>
    <cellStyle name="Total 2 2 3 2 2 7" xfId="37508"/>
    <cellStyle name="Total 2 2 3 2 2 8" xfId="37509"/>
    <cellStyle name="Total 2 2 3 2 2 9" xfId="37510"/>
    <cellStyle name="Total 2 2 3 2 3" xfId="37511"/>
    <cellStyle name="Total 2 2 3 2 3 2" xfId="37512"/>
    <cellStyle name="Total 2 2 3 2 3 2 2" xfId="37513"/>
    <cellStyle name="Total 2 2 3 2 3 2 3" xfId="37514"/>
    <cellStyle name="Total 2 2 3 2 3 3" xfId="37515"/>
    <cellStyle name="Total 2 2 3 2 3 3 2" xfId="37516"/>
    <cellStyle name="Total 2 2 3 2 3 3 3" xfId="37517"/>
    <cellStyle name="Total 2 2 3 2 3 4" xfId="37518"/>
    <cellStyle name="Total 2 2 3 2 3 4 2" xfId="37519"/>
    <cellStyle name="Total 2 2 3 2 3 4 3" xfId="37520"/>
    <cellStyle name="Total 2 2 3 2 3 5" xfId="37521"/>
    <cellStyle name="Total 2 2 3 2 3 5 2" xfId="37522"/>
    <cellStyle name="Total 2 2 3 2 3 5 3" xfId="37523"/>
    <cellStyle name="Total 2 2 3 2 3 6" xfId="37524"/>
    <cellStyle name="Total 2 2 3 2 3 6 2" xfId="37525"/>
    <cellStyle name="Total 2 2 3 2 3 6 3" xfId="37526"/>
    <cellStyle name="Total 2 2 3 2 3 7" xfId="37527"/>
    <cellStyle name="Total 2 2 3 2 3 8" xfId="37528"/>
    <cellStyle name="Total 2 2 3 2 3 9" xfId="37529"/>
    <cellStyle name="Total 2 2 3 2 4" xfId="37530"/>
    <cellStyle name="Total 2 2 3 2 4 2" xfId="37531"/>
    <cellStyle name="Total 2 2 3 2 4 2 2" xfId="37532"/>
    <cellStyle name="Total 2 2 3 2 4 2 3" xfId="37533"/>
    <cellStyle name="Total 2 2 3 2 4 3" xfId="37534"/>
    <cellStyle name="Total 2 2 3 2 4 3 2" xfId="37535"/>
    <cellStyle name="Total 2 2 3 2 4 3 3" xfId="37536"/>
    <cellStyle name="Total 2 2 3 2 4 4" xfId="37537"/>
    <cellStyle name="Total 2 2 3 2 4 4 2" xfId="37538"/>
    <cellStyle name="Total 2 2 3 2 4 4 3" xfId="37539"/>
    <cellStyle name="Total 2 2 3 2 4 5" xfId="37540"/>
    <cellStyle name="Total 2 2 3 2 4 5 2" xfId="37541"/>
    <cellStyle name="Total 2 2 3 2 4 5 3" xfId="37542"/>
    <cellStyle name="Total 2 2 3 2 4 6" xfId="37543"/>
    <cellStyle name="Total 2 2 3 2 4 6 2" xfId="37544"/>
    <cellStyle name="Total 2 2 3 2 4 6 3" xfId="37545"/>
    <cellStyle name="Total 2 2 3 2 4 7" xfId="37546"/>
    <cellStyle name="Total 2 2 3 2 4 8" xfId="37547"/>
    <cellStyle name="Total 2 2 3 2 4 9" xfId="37548"/>
    <cellStyle name="Total 2 2 3 2 5" xfId="37549"/>
    <cellStyle name="Total 2 2 3 2 5 2" xfId="37550"/>
    <cellStyle name="Total 2 2 3 2 5 2 2" xfId="37551"/>
    <cellStyle name="Total 2 2 3 2 5 2 3" xfId="37552"/>
    <cellStyle name="Total 2 2 3 2 5 3" xfId="37553"/>
    <cellStyle name="Total 2 2 3 2 5 3 2" xfId="37554"/>
    <cellStyle name="Total 2 2 3 2 5 3 3" xfId="37555"/>
    <cellStyle name="Total 2 2 3 2 5 4" xfId="37556"/>
    <cellStyle name="Total 2 2 3 2 5 4 2" xfId="37557"/>
    <cellStyle name="Total 2 2 3 2 5 4 3" xfId="37558"/>
    <cellStyle name="Total 2 2 3 2 5 5" xfId="37559"/>
    <cellStyle name="Total 2 2 3 2 5 5 2" xfId="37560"/>
    <cellStyle name="Total 2 2 3 2 5 5 3" xfId="37561"/>
    <cellStyle name="Total 2 2 3 2 5 6" xfId="37562"/>
    <cellStyle name="Total 2 2 3 2 5 6 2" xfId="37563"/>
    <cellStyle name="Total 2 2 3 2 5 6 3" xfId="37564"/>
    <cellStyle name="Total 2 2 3 2 5 7" xfId="37565"/>
    <cellStyle name="Total 2 2 3 2 5 8" xfId="37566"/>
    <cellStyle name="Total 2 2 3 2 5 9" xfId="37567"/>
    <cellStyle name="Total 2 2 3 2 6" xfId="37568"/>
    <cellStyle name="Total 2 2 3 2 6 2" xfId="37569"/>
    <cellStyle name="Total 2 2 3 2 6 2 2" xfId="37570"/>
    <cellStyle name="Total 2 2 3 2 6 2 3" xfId="37571"/>
    <cellStyle name="Total 2 2 3 2 6 3" xfId="37572"/>
    <cellStyle name="Total 2 2 3 2 6 3 2" xfId="37573"/>
    <cellStyle name="Total 2 2 3 2 6 3 3" xfId="37574"/>
    <cellStyle name="Total 2 2 3 2 6 4" xfId="37575"/>
    <cellStyle name="Total 2 2 3 2 6 4 2" xfId="37576"/>
    <cellStyle name="Total 2 2 3 2 6 4 3" xfId="37577"/>
    <cellStyle name="Total 2 2 3 2 6 5" xfId="37578"/>
    <cellStyle name="Total 2 2 3 2 6 5 2" xfId="37579"/>
    <cellStyle name="Total 2 2 3 2 6 5 3" xfId="37580"/>
    <cellStyle name="Total 2 2 3 2 6 6" xfId="37581"/>
    <cellStyle name="Total 2 2 3 2 6 6 2" xfId="37582"/>
    <cellStyle name="Total 2 2 3 2 6 6 3" xfId="37583"/>
    <cellStyle name="Total 2 2 3 2 6 7" xfId="37584"/>
    <cellStyle name="Total 2 2 3 2 6 8" xfId="37585"/>
    <cellStyle name="Total 2 2 3 2 6 9" xfId="37586"/>
    <cellStyle name="Total 2 2 3 2 7" xfId="37587"/>
    <cellStyle name="Total 2 2 3 2 7 2" xfId="37588"/>
    <cellStyle name="Total 2 2 3 2 7 2 2" xfId="37589"/>
    <cellStyle name="Total 2 2 3 2 7 2 3" xfId="37590"/>
    <cellStyle name="Total 2 2 3 2 7 3" xfId="37591"/>
    <cellStyle name="Total 2 2 3 2 7 3 2" xfId="37592"/>
    <cellStyle name="Total 2 2 3 2 7 3 3" xfId="37593"/>
    <cellStyle name="Total 2 2 3 2 7 4" xfId="37594"/>
    <cellStyle name="Total 2 2 3 2 7 4 2" xfId="37595"/>
    <cellStyle name="Total 2 2 3 2 7 4 3" xfId="37596"/>
    <cellStyle name="Total 2 2 3 2 7 5" xfId="37597"/>
    <cellStyle name="Total 2 2 3 2 7 5 2" xfId="37598"/>
    <cellStyle name="Total 2 2 3 2 7 5 3" xfId="37599"/>
    <cellStyle name="Total 2 2 3 2 7 6" xfId="37600"/>
    <cellStyle name="Total 2 2 3 2 7 6 2" xfId="37601"/>
    <cellStyle name="Total 2 2 3 2 7 6 3" xfId="37602"/>
    <cellStyle name="Total 2 2 3 2 7 7" xfId="37603"/>
    <cellStyle name="Total 2 2 3 2 7 8" xfId="37604"/>
    <cellStyle name="Total 2 2 3 2 7 9" xfId="37605"/>
    <cellStyle name="Total 2 2 3 2 8" xfId="37606"/>
    <cellStyle name="Total 2 2 3 2 8 2" xfId="37607"/>
    <cellStyle name="Total 2 2 3 2 8 2 2" xfId="37608"/>
    <cellStyle name="Total 2 2 3 2 8 2 3" xfId="37609"/>
    <cellStyle name="Total 2 2 3 2 8 3" xfId="37610"/>
    <cellStyle name="Total 2 2 3 2 8 3 2" xfId="37611"/>
    <cellStyle name="Total 2 2 3 2 8 3 3" xfId="37612"/>
    <cellStyle name="Total 2 2 3 2 8 4" xfId="37613"/>
    <cellStyle name="Total 2 2 3 2 8 4 2" xfId="37614"/>
    <cellStyle name="Total 2 2 3 2 8 4 3" xfId="37615"/>
    <cellStyle name="Total 2 2 3 2 8 5" xfId="37616"/>
    <cellStyle name="Total 2 2 3 2 8 5 2" xfId="37617"/>
    <cellStyle name="Total 2 2 3 2 8 5 3" xfId="37618"/>
    <cellStyle name="Total 2 2 3 2 8 6" xfId="37619"/>
    <cellStyle name="Total 2 2 3 2 8 6 2" xfId="37620"/>
    <cellStyle name="Total 2 2 3 2 8 6 3" xfId="37621"/>
    <cellStyle name="Total 2 2 3 2 8 7" xfId="37622"/>
    <cellStyle name="Total 2 2 3 2 8 8" xfId="37623"/>
    <cellStyle name="Total 2 2 3 2 8 9" xfId="37624"/>
    <cellStyle name="Total 2 2 3 2 9" xfId="37625"/>
    <cellStyle name="Total 2 2 3 2 9 2" xfId="37626"/>
    <cellStyle name="Total 2 2 3 2 9 2 2" xfId="37627"/>
    <cellStyle name="Total 2 2 3 2 9 2 3" xfId="37628"/>
    <cellStyle name="Total 2 2 3 2 9 3" xfId="37629"/>
    <cellStyle name="Total 2 2 3 2 9 3 2" xfId="37630"/>
    <cellStyle name="Total 2 2 3 2 9 3 3" xfId="37631"/>
    <cellStyle name="Total 2 2 3 2 9 4" xfId="37632"/>
    <cellStyle name="Total 2 2 3 2 9 4 2" xfId="37633"/>
    <cellStyle name="Total 2 2 3 2 9 4 3" xfId="37634"/>
    <cellStyle name="Total 2 2 3 2 9 5" xfId="37635"/>
    <cellStyle name="Total 2 2 3 2 9 5 2" xfId="37636"/>
    <cellStyle name="Total 2 2 3 2 9 5 3" xfId="37637"/>
    <cellStyle name="Total 2 2 3 2 9 6" xfId="37638"/>
    <cellStyle name="Total 2 2 3 2 9 6 2" xfId="37639"/>
    <cellStyle name="Total 2 2 3 2 9 6 3" xfId="37640"/>
    <cellStyle name="Total 2 2 3 2 9 7" xfId="37641"/>
    <cellStyle name="Total 2 2 3 2 9 8" xfId="37642"/>
    <cellStyle name="Total 2 2 3 20" xfId="37643"/>
    <cellStyle name="Total 2 2 3 3" xfId="37644"/>
    <cellStyle name="Total 2 2 3 3 10" xfId="37645"/>
    <cellStyle name="Total 2 2 3 3 10 2" xfId="37646"/>
    <cellStyle name="Total 2 2 3 3 10 2 2" xfId="37647"/>
    <cellStyle name="Total 2 2 3 3 10 2 3" xfId="37648"/>
    <cellStyle name="Total 2 2 3 3 10 3" xfId="37649"/>
    <cellStyle name="Total 2 2 3 3 10 3 2" xfId="37650"/>
    <cellStyle name="Total 2 2 3 3 10 3 3" xfId="37651"/>
    <cellStyle name="Total 2 2 3 3 10 4" xfId="37652"/>
    <cellStyle name="Total 2 2 3 3 10 4 2" xfId="37653"/>
    <cellStyle name="Total 2 2 3 3 10 4 3" xfId="37654"/>
    <cellStyle name="Total 2 2 3 3 10 5" xfId="37655"/>
    <cellStyle name="Total 2 2 3 3 10 5 2" xfId="37656"/>
    <cellStyle name="Total 2 2 3 3 10 5 3" xfId="37657"/>
    <cellStyle name="Total 2 2 3 3 10 6" xfId="37658"/>
    <cellStyle name="Total 2 2 3 3 10 6 2" xfId="37659"/>
    <cellStyle name="Total 2 2 3 3 10 6 3" xfId="37660"/>
    <cellStyle name="Total 2 2 3 3 10 7" xfId="37661"/>
    <cellStyle name="Total 2 2 3 3 10 8" xfId="37662"/>
    <cellStyle name="Total 2 2 3 3 11" xfId="37663"/>
    <cellStyle name="Total 2 2 3 3 11 2" xfId="37664"/>
    <cellStyle name="Total 2 2 3 3 11 2 2" xfId="37665"/>
    <cellStyle name="Total 2 2 3 3 11 2 3" xfId="37666"/>
    <cellStyle name="Total 2 2 3 3 11 3" xfId="37667"/>
    <cellStyle name="Total 2 2 3 3 11 3 2" xfId="37668"/>
    <cellStyle name="Total 2 2 3 3 11 3 3" xfId="37669"/>
    <cellStyle name="Total 2 2 3 3 11 4" xfId="37670"/>
    <cellStyle name="Total 2 2 3 3 11 4 2" xfId="37671"/>
    <cellStyle name="Total 2 2 3 3 11 4 3" xfId="37672"/>
    <cellStyle name="Total 2 2 3 3 11 5" xfId="37673"/>
    <cellStyle name="Total 2 2 3 3 11 5 2" xfId="37674"/>
    <cellStyle name="Total 2 2 3 3 11 5 3" xfId="37675"/>
    <cellStyle name="Total 2 2 3 3 11 6" xfId="37676"/>
    <cellStyle name="Total 2 2 3 3 11 6 2" xfId="37677"/>
    <cellStyle name="Total 2 2 3 3 11 6 3" xfId="37678"/>
    <cellStyle name="Total 2 2 3 3 11 7" xfId="37679"/>
    <cellStyle name="Total 2 2 3 3 11 8" xfId="37680"/>
    <cellStyle name="Total 2 2 3 3 12" xfId="37681"/>
    <cellStyle name="Total 2 2 3 3 12 2" xfId="37682"/>
    <cellStyle name="Total 2 2 3 3 12 2 2" xfId="37683"/>
    <cellStyle name="Total 2 2 3 3 12 2 3" xfId="37684"/>
    <cellStyle name="Total 2 2 3 3 12 3" xfId="37685"/>
    <cellStyle name="Total 2 2 3 3 12 3 2" xfId="37686"/>
    <cellStyle name="Total 2 2 3 3 12 3 3" xfId="37687"/>
    <cellStyle name="Total 2 2 3 3 12 4" xfId="37688"/>
    <cellStyle name="Total 2 2 3 3 12 4 2" xfId="37689"/>
    <cellStyle name="Total 2 2 3 3 12 4 3" xfId="37690"/>
    <cellStyle name="Total 2 2 3 3 12 5" xfId="37691"/>
    <cellStyle name="Total 2 2 3 3 12 5 2" xfId="37692"/>
    <cellStyle name="Total 2 2 3 3 12 5 3" xfId="37693"/>
    <cellStyle name="Total 2 2 3 3 12 6" xfId="37694"/>
    <cellStyle name="Total 2 2 3 3 12 6 2" xfId="37695"/>
    <cellStyle name="Total 2 2 3 3 12 6 3" xfId="37696"/>
    <cellStyle name="Total 2 2 3 3 12 7" xfId="37697"/>
    <cellStyle name="Total 2 2 3 3 12 8" xfId="37698"/>
    <cellStyle name="Total 2 2 3 3 13" xfId="37699"/>
    <cellStyle name="Total 2 2 3 3 13 2" xfId="37700"/>
    <cellStyle name="Total 2 2 3 3 13 2 2" xfId="37701"/>
    <cellStyle name="Total 2 2 3 3 13 2 3" xfId="37702"/>
    <cellStyle name="Total 2 2 3 3 13 3" xfId="37703"/>
    <cellStyle name="Total 2 2 3 3 13 3 2" xfId="37704"/>
    <cellStyle name="Total 2 2 3 3 13 3 3" xfId="37705"/>
    <cellStyle name="Total 2 2 3 3 13 4" xfId="37706"/>
    <cellStyle name="Total 2 2 3 3 13 4 2" xfId="37707"/>
    <cellStyle name="Total 2 2 3 3 13 4 3" xfId="37708"/>
    <cellStyle name="Total 2 2 3 3 13 5" xfId="37709"/>
    <cellStyle name="Total 2 2 3 3 13 5 2" xfId="37710"/>
    <cellStyle name="Total 2 2 3 3 13 5 3" xfId="37711"/>
    <cellStyle name="Total 2 2 3 3 13 6" xfId="37712"/>
    <cellStyle name="Total 2 2 3 3 13 6 2" xfId="37713"/>
    <cellStyle name="Total 2 2 3 3 13 6 3" xfId="37714"/>
    <cellStyle name="Total 2 2 3 3 13 7" xfId="37715"/>
    <cellStyle name="Total 2 2 3 3 13 8" xfId="37716"/>
    <cellStyle name="Total 2 2 3 3 14" xfId="37717"/>
    <cellStyle name="Total 2 2 3 3 14 2" xfId="37718"/>
    <cellStyle name="Total 2 2 3 3 14 2 2" xfId="37719"/>
    <cellStyle name="Total 2 2 3 3 14 2 3" xfId="37720"/>
    <cellStyle name="Total 2 2 3 3 14 3" xfId="37721"/>
    <cellStyle name="Total 2 2 3 3 14 3 2" xfId="37722"/>
    <cellStyle name="Total 2 2 3 3 14 3 3" xfId="37723"/>
    <cellStyle name="Total 2 2 3 3 14 4" xfId="37724"/>
    <cellStyle name="Total 2 2 3 3 14 4 2" xfId="37725"/>
    <cellStyle name="Total 2 2 3 3 14 4 3" xfId="37726"/>
    <cellStyle name="Total 2 2 3 3 14 5" xfId="37727"/>
    <cellStyle name="Total 2 2 3 3 14 5 2" xfId="37728"/>
    <cellStyle name="Total 2 2 3 3 14 5 3" xfId="37729"/>
    <cellStyle name="Total 2 2 3 3 14 6" xfId="37730"/>
    <cellStyle name="Total 2 2 3 3 14 6 2" xfId="37731"/>
    <cellStyle name="Total 2 2 3 3 14 6 3" xfId="37732"/>
    <cellStyle name="Total 2 2 3 3 14 7" xfId="37733"/>
    <cellStyle name="Total 2 2 3 3 14 8" xfId="37734"/>
    <cellStyle name="Total 2 2 3 3 15" xfId="37735"/>
    <cellStyle name="Total 2 2 3 3 15 2" xfId="37736"/>
    <cellStyle name="Total 2 2 3 3 15 3" xfId="37737"/>
    <cellStyle name="Total 2 2 3 3 16" xfId="37738"/>
    <cellStyle name="Total 2 2 3 3 16 2" xfId="37739"/>
    <cellStyle name="Total 2 2 3 3 16 3" xfId="37740"/>
    <cellStyle name="Total 2 2 3 3 17" xfId="37741"/>
    <cellStyle name="Total 2 2 3 3 18" xfId="37742"/>
    <cellStyle name="Total 2 2 3 3 2" xfId="37743"/>
    <cellStyle name="Total 2 2 3 3 2 2" xfId="37744"/>
    <cellStyle name="Total 2 2 3 3 2 2 2" xfId="37745"/>
    <cellStyle name="Total 2 2 3 3 2 2 3" xfId="37746"/>
    <cellStyle name="Total 2 2 3 3 2 3" xfId="37747"/>
    <cellStyle name="Total 2 2 3 3 2 3 2" xfId="37748"/>
    <cellStyle name="Total 2 2 3 3 2 3 3" xfId="37749"/>
    <cellStyle name="Total 2 2 3 3 2 4" xfId="37750"/>
    <cellStyle name="Total 2 2 3 3 2 4 2" xfId="37751"/>
    <cellStyle name="Total 2 2 3 3 2 4 3" xfId="37752"/>
    <cellStyle name="Total 2 2 3 3 2 5" xfId="37753"/>
    <cellStyle name="Total 2 2 3 3 2 5 2" xfId="37754"/>
    <cellStyle name="Total 2 2 3 3 2 5 3" xfId="37755"/>
    <cellStyle name="Total 2 2 3 3 2 6" xfId="37756"/>
    <cellStyle name="Total 2 2 3 3 2 6 2" xfId="37757"/>
    <cellStyle name="Total 2 2 3 3 2 6 3" xfId="37758"/>
    <cellStyle name="Total 2 2 3 3 2 7" xfId="37759"/>
    <cellStyle name="Total 2 2 3 3 2 8" xfId="37760"/>
    <cellStyle name="Total 2 2 3 3 2 9" xfId="37761"/>
    <cellStyle name="Total 2 2 3 3 3" xfId="37762"/>
    <cellStyle name="Total 2 2 3 3 3 2" xfId="37763"/>
    <cellStyle name="Total 2 2 3 3 3 2 2" xfId="37764"/>
    <cellStyle name="Total 2 2 3 3 3 2 3" xfId="37765"/>
    <cellStyle name="Total 2 2 3 3 3 3" xfId="37766"/>
    <cellStyle name="Total 2 2 3 3 3 3 2" xfId="37767"/>
    <cellStyle name="Total 2 2 3 3 3 3 3" xfId="37768"/>
    <cellStyle name="Total 2 2 3 3 3 4" xfId="37769"/>
    <cellStyle name="Total 2 2 3 3 3 4 2" xfId="37770"/>
    <cellStyle name="Total 2 2 3 3 3 4 3" xfId="37771"/>
    <cellStyle name="Total 2 2 3 3 3 5" xfId="37772"/>
    <cellStyle name="Total 2 2 3 3 3 5 2" xfId="37773"/>
    <cellStyle name="Total 2 2 3 3 3 5 3" xfId="37774"/>
    <cellStyle name="Total 2 2 3 3 3 6" xfId="37775"/>
    <cellStyle name="Total 2 2 3 3 3 6 2" xfId="37776"/>
    <cellStyle name="Total 2 2 3 3 3 6 3" xfId="37777"/>
    <cellStyle name="Total 2 2 3 3 3 7" xfId="37778"/>
    <cellStyle name="Total 2 2 3 3 3 8" xfId="37779"/>
    <cellStyle name="Total 2 2 3 3 3 9" xfId="37780"/>
    <cellStyle name="Total 2 2 3 3 4" xfId="37781"/>
    <cellStyle name="Total 2 2 3 3 4 2" xfId="37782"/>
    <cellStyle name="Total 2 2 3 3 4 2 2" xfId="37783"/>
    <cellStyle name="Total 2 2 3 3 4 2 3" xfId="37784"/>
    <cellStyle name="Total 2 2 3 3 4 3" xfId="37785"/>
    <cellStyle name="Total 2 2 3 3 4 3 2" xfId="37786"/>
    <cellStyle name="Total 2 2 3 3 4 3 3" xfId="37787"/>
    <cellStyle name="Total 2 2 3 3 4 4" xfId="37788"/>
    <cellStyle name="Total 2 2 3 3 4 4 2" xfId="37789"/>
    <cellStyle name="Total 2 2 3 3 4 4 3" xfId="37790"/>
    <cellStyle name="Total 2 2 3 3 4 5" xfId="37791"/>
    <cellStyle name="Total 2 2 3 3 4 5 2" xfId="37792"/>
    <cellStyle name="Total 2 2 3 3 4 5 3" xfId="37793"/>
    <cellStyle name="Total 2 2 3 3 4 6" xfId="37794"/>
    <cellStyle name="Total 2 2 3 3 4 6 2" xfId="37795"/>
    <cellStyle name="Total 2 2 3 3 4 6 3" xfId="37796"/>
    <cellStyle name="Total 2 2 3 3 4 7" xfId="37797"/>
    <cellStyle name="Total 2 2 3 3 4 8" xfId="37798"/>
    <cellStyle name="Total 2 2 3 3 4 9" xfId="37799"/>
    <cellStyle name="Total 2 2 3 3 5" xfId="37800"/>
    <cellStyle name="Total 2 2 3 3 5 2" xfId="37801"/>
    <cellStyle name="Total 2 2 3 3 5 2 2" xfId="37802"/>
    <cellStyle name="Total 2 2 3 3 5 2 3" xfId="37803"/>
    <cellStyle name="Total 2 2 3 3 5 3" xfId="37804"/>
    <cellStyle name="Total 2 2 3 3 5 3 2" xfId="37805"/>
    <cellStyle name="Total 2 2 3 3 5 3 3" xfId="37806"/>
    <cellStyle name="Total 2 2 3 3 5 4" xfId="37807"/>
    <cellStyle name="Total 2 2 3 3 5 4 2" xfId="37808"/>
    <cellStyle name="Total 2 2 3 3 5 4 3" xfId="37809"/>
    <cellStyle name="Total 2 2 3 3 5 5" xfId="37810"/>
    <cellStyle name="Total 2 2 3 3 5 5 2" xfId="37811"/>
    <cellStyle name="Total 2 2 3 3 5 5 3" xfId="37812"/>
    <cellStyle name="Total 2 2 3 3 5 6" xfId="37813"/>
    <cellStyle name="Total 2 2 3 3 5 6 2" xfId="37814"/>
    <cellStyle name="Total 2 2 3 3 5 6 3" xfId="37815"/>
    <cellStyle name="Total 2 2 3 3 5 7" xfId="37816"/>
    <cellStyle name="Total 2 2 3 3 5 8" xfId="37817"/>
    <cellStyle name="Total 2 2 3 3 5 9" xfId="37818"/>
    <cellStyle name="Total 2 2 3 3 6" xfId="37819"/>
    <cellStyle name="Total 2 2 3 3 6 2" xfId="37820"/>
    <cellStyle name="Total 2 2 3 3 6 2 2" xfId="37821"/>
    <cellStyle name="Total 2 2 3 3 6 2 3" xfId="37822"/>
    <cellStyle name="Total 2 2 3 3 6 3" xfId="37823"/>
    <cellStyle name="Total 2 2 3 3 6 3 2" xfId="37824"/>
    <cellStyle name="Total 2 2 3 3 6 3 3" xfId="37825"/>
    <cellStyle name="Total 2 2 3 3 6 4" xfId="37826"/>
    <cellStyle name="Total 2 2 3 3 6 4 2" xfId="37827"/>
    <cellStyle name="Total 2 2 3 3 6 4 3" xfId="37828"/>
    <cellStyle name="Total 2 2 3 3 6 5" xfId="37829"/>
    <cellStyle name="Total 2 2 3 3 6 5 2" xfId="37830"/>
    <cellStyle name="Total 2 2 3 3 6 5 3" xfId="37831"/>
    <cellStyle name="Total 2 2 3 3 6 6" xfId="37832"/>
    <cellStyle name="Total 2 2 3 3 6 6 2" xfId="37833"/>
    <cellStyle name="Total 2 2 3 3 6 6 3" xfId="37834"/>
    <cellStyle name="Total 2 2 3 3 6 7" xfId="37835"/>
    <cellStyle name="Total 2 2 3 3 6 8" xfId="37836"/>
    <cellStyle name="Total 2 2 3 3 6 9" xfId="37837"/>
    <cellStyle name="Total 2 2 3 3 7" xfId="37838"/>
    <cellStyle name="Total 2 2 3 3 7 2" xfId="37839"/>
    <cellStyle name="Total 2 2 3 3 7 2 2" xfId="37840"/>
    <cellStyle name="Total 2 2 3 3 7 2 3" xfId="37841"/>
    <cellStyle name="Total 2 2 3 3 7 3" xfId="37842"/>
    <cellStyle name="Total 2 2 3 3 7 3 2" xfId="37843"/>
    <cellStyle name="Total 2 2 3 3 7 3 3" xfId="37844"/>
    <cellStyle name="Total 2 2 3 3 7 4" xfId="37845"/>
    <cellStyle name="Total 2 2 3 3 7 4 2" xfId="37846"/>
    <cellStyle name="Total 2 2 3 3 7 4 3" xfId="37847"/>
    <cellStyle name="Total 2 2 3 3 7 5" xfId="37848"/>
    <cellStyle name="Total 2 2 3 3 7 5 2" xfId="37849"/>
    <cellStyle name="Total 2 2 3 3 7 5 3" xfId="37850"/>
    <cellStyle name="Total 2 2 3 3 7 6" xfId="37851"/>
    <cellStyle name="Total 2 2 3 3 7 6 2" xfId="37852"/>
    <cellStyle name="Total 2 2 3 3 7 6 3" xfId="37853"/>
    <cellStyle name="Total 2 2 3 3 7 7" xfId="37854"/>
    <cellStyle name="Total 2 2 3 3 7 8" xfId="37855"/>
    <cellStyle name="Total 2 2 3 3 7 9" xfId="37856"/>
    <cellStyle name="Total 2 2 3 3 8" xfId="37857"/>
    <cellStyle name="Total 2 2 3 3 8 2" xfId="37858"/>
    <cellStyle name="Total 2 2 3 3 8 2 2" xfId="37859"/>
    <cellStyle name="Total 2 2 3 3 8 2 3" xfId="37860"/>
    <cellStyle name="Total 2 2 3 3 8 3" xfId="37861"/>
    <cellStyle name="Total 2 2 3 3 8 3 2" xfId="37862"/>
    <cellStyle name="Total 2 2 3 3 8 3 3" xfId="37863"/>
    <cellStyle name="Total 2 2 3 3 8 4" xfId="37864"/>
    <cellStyle name="Total 2 2 3 3 8 4 2" xfId="37865"/>
    <cellStyle name="Total 2 2 3 3 8 4 3" xfId="37866"/>
    <cellStyle name="Total 2 2 3 3 8 5" xfId="37867"/>
    <cellStyle name="Total 2 2 3 3 8 5 2" xfId="37868"/>
    <cellStyle name="Total 2 2 3 3 8 5 3" xfId="37869"/>
    <cellStyle name="Total 2 2 3 3 8 6" xfId="37870"/>
    <cellStyle name="Total 2 2 3 3 8 6 2" xfId="37871"/>
    <cellStyle name="Total 2 2 3 3 8 6 3" xfId="37872"/>
    <cellStyle name="Total 2 2 3 3 8 7" xfId="37873"/>
    <cellStyle name="Total 2 2 3 3 8 8" xfId="37874"/>
    <cellStyle name="Total 2 2 3 3 8 9" xfId="37875"/>
    <cellStyle name="Total 2 2 3 3 9" xfId="37876"/>
    <cellStyle name="Total 2 2 3 3 9 2" xfId="37877"/>
    <cellStyle name="Total 2 2 3 3 9 2 2" xfId="37878"/>
    <cellStyle name="Total 2 2 3 3 9 2 3" xfId="37879"/>
    <cellStyle name="Total 2 2 3 3 9 3" xfId="37880"/>
    <cellStyle name="Total 2 2 3 3 9 3 2" xfId="37881"/>
    <cellStyle name="Total 2 2 3 3 9 3 3" xfId="37882"/>
    <cellStyle name="Total 2 2 3 3 9 4" xfId="37883"/>
    <cellStyle name="Total 2 2 3 3 9 4 2" xfId="37884"/>
    <cellStyle name="Total 2 2 3 3 9 4 3" xfId="37885"/>
    <cellStyle name="Total 2 2 3 3 9 5" xfId="37886"/>
    <cellStyle name="Total 2 2 3 3 9 5 2" xfId="37887"/>
    <cellStyle name="Total 2 2 3 3 9 5 3" xfId="37888"/>
    <cellStyle name="Total 2 2 3 3 9 6" xfId="37889"/>
    <cellStyle name="Total 2 2 3 3 9 6 2" xfId="37890"/>
    <cellStyle name="Total 2 2 3 3 9 6 3" xfId="37891"/>
    <cellStyle name="Total 2 2 3 3 9 7" xfId="37892"/>
    <cellStyle name="Total 2 2 3 3 9 8" xfId="37893"/>
    <cellStyle name="Total 2 2 3 4" xfId="37894"/>
    <cellStyle name="Total 2 2 3 4 10" xfId="37895"/>
    <cellStyle name="Total 2 2 3 4 11" xfId="37896"/>
    <cellStyle name="Total 2 2 3 4 2" xfId="37897"/>
    <cellStyle name="Total 2 2 3 4 2 2" xfId="37898"/>
    <cellStyle name="Total 2 2 3 4 2 3" xfId="37899"/>
    <cellStyle name="Total 2 2 3 4 2 4" xfId="37900"/>
    <cellStyle name="Total 2 2 3 4 3" xfId="37901"/>
    <cellStyle name="Total 2 2 3 4 3 2" xfId="37902"/>
    <cellStyle name="Total 2 2 3 4 3 3" xfId="37903"/>
    <cellStyle name="Total 2 2 3 4 3 4" xfId="37904"/>
    <cellStyle name="Total 2 2 3 4 4" xfId="37905"/>
    <cellStyle name="Total 2 2 3 4 4 2" xfId="37906"/>
    <cellStyle name="Total 2 2 3 4 4 3" xfId="37907"/>
    <cellStyle name="Total 2 2 3 4 4 4" xfId="37908"/>
    <cellStyle name="Total 2 2 3 4 5" xfId="37909"/>
    <cellStyle name="Total 2 2 3 4 5 2" xfId="37910"/>
    <cellStyle name="Total 2 2 3 4 5 3" xfId="37911"/>
    <cellStyle name="Total 2 2 3 4 5 4" xfId="37912"/>
    <cellStyle name="Total 2 2 3 4 6" xfId="37913"/>
    <cellStyle name="Total 2 2 3 4 6 2" xfId="37914"/>
    <cellStyle name="Total 2 2 3 4 6 3" xfId="37915"/>
    <cellStyle name="Total 2 2 3 4 6 4" xfId="37916"/>
    <cellStyle name="Total 2 2 3 4 7" xfId="37917"/>
    <cellStyle name="Total 2 2 3 4 8" xfId="37918"/>
    <cellStyle name="Total 2 2 3 4 9" xfId="37919"/>
    <cellStyle name="Total 2 2 3 5" xfId="37920"/>
    <cellStyle name="Total 2 2 3 5 10" xfId="37921"/>
    <cellStyle name="Total 2 2 3 5 11" xfId="37922"/>
    <cellStyle name="Total 2 2 3 5 2" xfId="37923"/>
    <cellStyle name="Total 2 2 3 5 2 2" xfId="37924"/>
    <cellStyle name="Total 2 2 3 5 2 3" xfId="37925"/>
    <cellStyle name="Total 2 2 3 5 2 4" xfId="37926"/>
    <cellStyle name="Total 2 2 3 5 3" xfId="37927"/>
    <cellStyle name="Total 2 2 3 5 3 2" xfId="37928"/>
    <cellStyle name="Total 2 2 3 5 3 3" xfId="37929"/>
    <cellStyle name="Total 2 2 3 5 3 4" xfId="37930"/>
    <cellStyle name="Total 2 2 3 5 4" xfId="37931"/>
    <cellStyle name="Total 2 2 3 5 4 2" xfId="37932"/>
    <cellStyle name="Total 2 2 3 5 4 3" xfId="37933"/>
    <cellStyle name="Total 2 2 3 5 4 4" xfId="37934"/>
    <cellStyle name="Total 2 2 3 5 5" xfId="37935"/>
    <cellStyle name="Total 2 2 3 5 5 2" xfId="37936"/>
    <cellStyle name="Total 2 2 3 5 5 3" xfId="37937"/>
    <cellStyle name="Total 2 2 3 5 5 4" xfId="37938"/>
    <cellStyle name="Total 2 2 3 5 6" xfId="37939"/>
    <cellStyle name="Total 2 2 3 5 6 2" xfId="37940"/>
    <cellStyle name="Total 2 2 3 5 6 3" xfId="37941"/>
    <cellStyle name="Total 2 2 3 5 6 4" xfId="37942"/>
    <cellStyle name="Total 2 2 3 5 7" xfId="37943"/>
    <cellStyle name="Total 2 2 3 5 8" xfId="37944"/>
    <cellStyle name="Total 2 2 3 5 9" xfId="37945"/>
    <cellStyle name="Total 2 2 3 6" xfId="37946"/>
    <cellStyle name="Total 2 2 3 6 2" xfId="37947"/>
    <cellStyle name="Total 2 2 3 6 2 2" xfId="37948"/>
    <cellStyle name="Total 2 2 3 6 2 3" xfId="37949"/>
    <cellStyle name="Total 2 2 3 6 3" xfId="37950"/>
    <cellStyle name="Total 2 2 3 6 3 2" xfId="37951"/>
    <cellStyle name="Total 2 2 3 6 3 3" xfId="37952"/>
    <cellStyle name="Total 2 2 3 6 4" xfId="37953"/>
    <cellStyle name="Total 2 2 3 6 4 2" xfId="37954"/>
    <cellStyle name="Total 2 2 3 6 4 3" xfId="37955"/>
    <cellStyle name="Total 2 2 3 6 5" xfId="37956"/>
    <cellStyle name="Total 2 2 3 6 5 2" xfId="37957"/>
    <cellStyle name="Total 2 2 3 6 5 3" xfId="37958"/>
    <cellStyle name="Total 2 2 3 6 6" xfId="37959"/>
    <cellStyle name="Total 2 2 3 6 6 2" xfId="37960"/>
    <cellStyle name="Total 2 2 3 6 6 3" xfId="37961"/>
    <cellStyle name="Total 2 2 3 6 7" xfId="37962"/>
    <cellStyle name="Total 2 2 3 6 8" xfId="37963"/>
    <cellStyle name="Total 2 2 3 6 9" xfId="37964"/>
    <cellStyle name="Total 2 2 3 7" xfId="37965"/>
    <cellStyle name="Total 2 2 3 7 2" xfId="37966"/>
    <cellStyle name="Total 2 2 3 7 2 2" xfId="37967"/>
    <cellStyle name="Total 2 2 3 7 2 3" xfId="37968"/>
    <cellStyle name="Total 2 2 3 7 3" xfId="37969"/>
    <cellStyle name="Total 2 2 3 7 3 2" xfId="37970"/>
    <cellStyle name="Total 2 2 3 7 3 3" xfId="37971"/>
    <cellStyle name="Total 2 2 3 7 4" xfId="37972"/>
    <cellStyle name="Total 2 2 3 7 4 2" xfId="37973"/>
    <cellStyle name="Total 2 2 3 7 4 3" xfId="37974"/>
    <cellStyle name="Total 2 2 3 7 5" xfId="37975"/>
    <cellStyle name="Total 2 2 3 7 5 2" xfId="37976"/>
    <cellStyle name="Total 2 2 3 7 5 3" xfId="37977"/>
    <cellStyle name="Total 2 2 3 7 6" xfId="37978"/>
    <cellStyle name="Total 2 2 3 7 6 2" xfId="37979"/>
    <cellStyle name="Total 2 2 3 7 6 3" xfId="37980"/>
    <cellStyle name="Total 2 2 3 7 7" xfId="37981"/>
    <cellStyle name="Total 2 2 3 7 8" xfId="37982"/>
    <cellStyle name="Total 2 2 3 7 9" xfId="37983"/>
    <cellStyle name="Total 2 2 3 8" xfId="37984"/>
    <cellStyle name="Total 2 2 3 8 2" xfId="37985"/>
    <cellStyle name="Total 2 2 3 8 2 2" xfId="37986"/>
    <cellStyle name="Total 2 2 3 8 2 3" xfId="37987"/>
    <cellStyle name="Total 2 2 3 8 3" xfId="37988"/>
    <cellStyle name="Total 2 2 3 8 3 2" xfId="37989"/>
    <cellStyle name="Total 2 2 3 8 3 3" xfId="37990"/>
    <cellStyle name="Total 2 2 3 8 4" xfId="37991"/>
    <cellStyle name="Total 2 2 3 8 4 2" xfId="37992"/>
    <cellStyle name="Total 2 2 3 8 4 3" xfId="37993"/>
    <cellStyle name="Total 2 2 3 8 5" xfId="37994"/>
    <cellStyle name="Total 2 2 3 8 5 2" xfId="37995"/>
    <cellStyle name="Total 2 2 3 8 5 3" xfId="37996"/>
    <cellStyle name="Total 2 2 3 8 6" xfId="37997"/>
    <cellStyle name="Total 2 2 3 8 6 2" xfId="37998"/>
    <cellStyle name="Total 2 2 3 8 6 3" xfId="37999"/>
    <cellStyle name="Total 2 2 3 8 7" xfId="38000"/>
    <cellStyle name="Total 2 2 3 8 8" xfId="38001"/>
    <cellStyle name="Total 2 2 3 8 9" xfId="38002"/>
    <cellStyle name="Total 2 2 3 9" xfId="38003"/>
    <cellStyle name="Total 2 2 3 9 2" xfId="38004"/>
    <cellStyle name="Total 2 2 3 9 2 2" xfId="38005"/>
    <cellStyle name="Total 2 2 3 9 2 3" xfId="38006"/>
    <cellStyle name="Total 2 2 3 9 3" xfId="38007"/>
    <cellStyle name="Total 2 2 3 9 3 2" xfId="38008"/>
    <cellStyle name="Total 2 2 3 9 3 3" xfId="38009"/>
    <cellStyle name="Total 2 2 3 9 4" xfId="38010"/>
    <cellStyle name="Total 2 2 3 9 4 2" xfId="38011"/>
    <cellStyle name="Total 2 2 3 9 4 3" xfId="38012"/>
    <cellStyle name="Total 2 2 3 9 5" xfId="38013"/>
    <cellStyle name="Total 2 2 3 9 5 2" xfId="38014"/>
    <cellStyle name="Total 2 2 3 9 5 3" xfId="38015"/>
    <cellStyle name="Total 2 2 3 9 6" xfId="38016"/>
    <cellStyle name="Total 2 2 3 9 6 2" xfId="38017"/>
    <cellStyle name="Total 2 2 3 9 6 3" xfId="38018"/>
    <cellStyle name="Total 2 2 3 9 7" xfId="38019"/>
    <cellStyle name="Total 2 2 3 9 8" xfId="38020"/>
    <cellStyle name="Total 2 2 3 9 9" xfId="38021"/>
    <cellStyle name="Total 2 2 4" xfId="38022"/>
    <cellStyle name="Total 2 2 4 10" xfId="38023"/>
    <cellStyle name="Total 2 2 4 10 2" xfId="38024"/>
    <cellStyle name="Total 2 2 4 10 2 2" xfId="38025"/>
    <cellStyle name="Total 2 2 4 10 2 3" xfId="38026"/>
    <cellStyle name="Total 2 2 4 10 3" xfId="38027"/>
    <cellStyle name="Total 2 2 4 10 3 2" xfId="38028"/>
    <cellStyle name="Total 2 2 4 10 3 3" xfId="38029"/>
    <cellStyle name="Total 2 2 4 10 4" xfId="38030"/>
    <cellStyle name="Total 2 2 4 10 4 2" xfId="38031"/>
    <cellStyle name="Total 2 2 4 10 4 3" xfId="38032"/>
    <cellStyle name="Total 2 2 4 10 5" xfId="38033"/>
    <cellStyle name="Total 2 2 4 10 5 2" xfId="38034"/>
    <cellStyle name="Total 2 2 4 10 5 3" xfId="38035"/>
    <cellStyle name="Total 2 2 4 10 6" xfId="38036"/>
    <cellStyle name="Total 2 2 4 10 6 2" xfId="38037"/>
    <cellStyle name="Total 2 2 4 10 6 3" xfId="38038"/>
    <cellStyle name="Total 2 2 4 10 7" xfId="38039"/>
    <cellStyle name="Total 2 2 4 10 8" xfId="38040"/>
    <cellStyle name="Total 2 2 4 11" xfId="38041"/>
    <cellStyle name="Total 2 2 4 11 2" xfId="38042"/>
    <cellStyle name="Total 2 2 4 11 2 2" xfId="38043"/>
    <cellStyle name="Total 2 2 4 11 2 3" xfId="38044"/>
    <cellStyle name="Total 2 2 4 11 3" xfId="38045"/>
    <cellStyle name="Total 2 2 4 11 3 2" xfId="38046"/>
    <cellStyle name="Total 2 2 4 11 3 3" xfId="38047"/>
    <cellStyle name="Total 2 2 4 11 4" xfId="38048"/>
    <cellStyle name="Total 2 2 4 11 4 2" xfId="38049"/>
    <cellStyle name="Total 2 2 4 11 4 3" xfId="38050"/>
    <cellStyle name="Total 2 2 4 11 5" xfId="38051"/>
    <cellStyle name="Total 2 2 4 11 5 2" xfId="38052"/>
    <cellStyle name="Total 2 2 4 11 5 3" xfId="38053"/>
    <cellStyle name="Total 2 2 4 11 6" xfId="38054"/>
    <cellStyle name="Total 2 2 4 11 6 2" xfId="38055"/>
    <cellStyle name="Total 2 2 4 11 6 3" xfId="38056"/>
    <cellStyle name="Total 2 2 4 11 7" xfId="38057"/>
    <cellStyle name="Total 2 2 4 11 8" xfId="38058"/>
    <cellStyle name="Total 2 2 4 12" xfId="38059"/>
    <cellStyle name="Total 2 2 4 12 2" xfId="38060"/>
    <cellStyle name="Total 2 2 4 12 2 2" xfId="38061"/>
    <cellStyle name="Total 2 2 4 12 2 3" xfId="38062"/>
    <cellStyle name="Total 2 2 4 12 3" xfId="38063"/>
    <cellStyle name="Total 2 2 4 12 3 2" xfId="38064"/>
    <cellStyle name="Total 2 2 4 12 3 3" xfId="38065"/>
    <cellStyle name="Total 2 2 4 12 4" xfId="38066"/>
    <cellStyle name="Total 2 2 4 12 4 2" xfId="38067"/>
    <cellStyle name="Total 2 2 4 12 4 3" xfId="38068"/>
    <cellStyle name="Total 2 2 4 12 5" xfId="38069"/>
    <cellStyle name="Total 2 2 4 12 5 2" xfId="38070"/>
    <cellStyle name="Total 2 2 4 12 5 3" xfId="38071"/>
    <cellStyle name="Total 2 2 4 12 6" xfId="38072"/>
    <cellStyle name="Total 2 2 4 12 6 2" xfId="38073"/>
    <cellStyle name="Total 2 2 4 12 6 3" xfId="38074"/>
    <cellStyle name="Total 2 2 4 12 7" xfId="38075"/>
    <cellStyle name="Total 2 2 4 12 8" xfId="38076"/>
    <cellStyle name="Total 2 2 4 13" xfId="38077"/>
    <cellStyle name="Total 2 2 4 13 2" xfId="38078"/>
    <cellStyle name="Total 2 2 4 13 2 2" xfId="38079"/>
    <cellStyle name="Total 2 2 4 13 2 3" xfId="38080"/>
    <cellStyle name="Total 2 2 4 13 3" xfId="38081"/>
    <cellStyle name="Total 2 2 4 13 3 2" xfId="38082"/>
    <cellStyle name="Total 2 2 4 13 3 3" xfId="38083"/>
    <cellStyle name="Total 2 2 4 13 4" xfId="38084"/>
    <cellStyle name="Total 2 2 4 13 4 2" xfId="38085"/>
    <cellStyle name="Total 2 2 4 13 4 3" xfId="38086"/>
    <cellStyle name="Total 2 2 4 13 5" xfId="38087"/>
    <cellStyle name="Total 2 2 4 13 5 2" xfId="38088"/>
    <cellStyle name="Total 2 2 4 13 5 3" xfId="38089"/>
    <cellStyle name="Total 2 2 4 13 6" xfId="38090"/>
    <cellStyle name="Total 2 2 4 13 6 2" xfId="38091"/>
    <cellStyle name="Total 2 2 4 13 6 3" xfId="38092"/>
    <cellStyle name="Total 2 2 4 13 7" xfId="38093"/>
    <cellStyle name="Total 2 2 4 13 8" xfId="38094"/>
    <cellStyle name="Total 2 2 4 14" xfId="38095"/>
    <cellStyle name="Total 2 2 4 14 2" xfId="38096"/>
    <cellStyle name="Total 2 2 4 14 2 2" xfId="38097"/>
    <cellStyle name="Total 2 2 4 14 2 3" xfId="38098"/>
    <cellStyle name="Total 2 2 4 14 3" xfId="38099"/>
    <cellStyle name="Total 2 2 4 14 3 2" xfId="38100"/>
    <cellStyle name="Total 2 2 4 14 3 3" xfId="38101"/>
    <cellStyle name="Total 2 2 4 14 4" xfId="38102"/>
    <cellStyle name="Total 2 2 4 14 4 2" xfId="38103"/>
    <cellStyle name="Total 2 2 4 14 4 3" xfId="38104"/>
    <cellStyle name="Total 2 2 4 14 5" xfId="38105"/>
    <cellStyle name="Total 2 2 4 14 5 2" xfId="38106"/>
    <cellStyle name="Total 2 2 4 14 5 3" xfId="38107"/>
    <cellStyle name="Total 2 2 4 14 6" xfId="38108"/>
    <cellStyle name="Total 2 2 4 14 6 2" xfId="38109"/>
    <cellStyle name="Total 2 2 4 14 6 3" xfId="38110"/>
    <cellStyle name="Total 2 2 4 14 7" xfId="38111"/>
    <cellStyle name="Total 2 2 4 14 8" xfId="38112"/>
    <cellStyle name="Total 2 2 4 15" xfId="38113"/>
    <cellStyle name="Total 2 2 4 15 2" xfId="38114"/>
    <cellStyle name="Total 2 2 4 15 3" xfId="38115"/>
    <cellStyle name="Total 2 2 4 16" xfId="38116"/>
    <cellStyle name="Total 2 2 4 16 2" xfId="38117"/>
    <cellStyle name="Total 2 2 4 16 3" xfId="38118"/>
    <cellStyle name="Total 2 2 4 17" xfId="38119"/>
    <cellStyle name="Total 2 2 4 18" xfId="38120"/>
    <cellStyle name="Total 2 2 4 2" xfId="38121"/>
    <cellStyle name="Total 2 2 4 2 2" xfId="38122"/>
    <cellStyle name="Total 2 2 4 2 2 2" xfId="38123"/>
    <cellStyle name="Total 2 2 4 2 2 3" xfId="38124"/>
    <cellStyle name="Total 2 2 4 2 3" xfId="38125"/>
    <cellStyle name="Total 2 2 4 2 3 2" xfId="38126"/>
    <cellStyle name="Total 2 2 4 2 3 3" xfId="38127"/>
    <cellStyle name="Total 2 2 4 2 4" xfId="38128"/>
    <cellStyle name="Total 2 2 4 2 4 2" xfId="38129"/>
    <cellStyle name="Total 2 2 4 2 4 3" xfId="38130"/>
    <cellStyle name="Total 2 2 4 2 5" xfId="38131"/>
    <cellStyle name="Total 2 2 4 2 5 2" xfId="38132"/>
    <cellStyle name="Total 2 2 4 2 5 3" xfId="38133"/>
    <cellStyle name="Total 2 2 4 2 6" xfId="38134"/>
    <cellStyle name="Total 2 2 4 2 6 2" xfId="38135"/>
    <cellStyle name="Total 2 2 4 2 6 3" xfId="38136"/>
    <cellStyle name="Total 2 2 4 2 7" xfId="38137"/>
    <cellStyle name="Total 2 2 4 2 8" xfId="38138"/>
    <cellStyle name="Total 2 2 4 2 9" xfId="38139"/>
    <cellStyle name="Total 2 2 4 3" xfId="38140"/>
    <cellStyle name="Total 2 2 4 3 2" xfId="38141"/>
    <cellStyle name="Total 2 2 4 3 2 2" xfId="38142"/>
    <cellStyle name="Total 2 2 4 3 2 3" xfId="38143"/>
    <cellStyle name="Total 2 2 4 3 3" xfId="38144"/>
    <cellStyle name="Total 2 2 4 3 3 2" xfId="38145"/>
    <cellStyle name="Total 2 2 4 3 3 3" xfId="38146"/>
    <cellStyle name="Total 2 2 4 3 4" xfId="38147"/>
    <cellStyle name="Total 2 2 4 3 4 2" xfId="38148"/>
    <cellStyle name="Total 2 2 4 3 4 3" xfId="38149"/>
    <cellStyle name="Total 2 2 4 3 5" xfId="38150"/>
    <cellStyle name="Total 2 2 4 3 5 2" xfId="38151"/>
    <cellStyle name="Total 2 2 4 3 5 3" xfId="38152"/>
    <cellStyle name="Total 2 2 4 3 6" xfId="38153"/>
    <cellStyle name="Total 2 2 4 3 6 2" xfId="38154"/>
    <cellStyle name="Total 2 2 4 3 6 3" xfId="38155"/>
    <cellStyle name="Total 2 2 4 3 7" xfId="38156"/>
    <cellStyle name="Total 2 2 4 3 8" xfId="38157"/>
    <cellStyle name="Total 2 2 4 3 9" xfId="38158"/>
    <cellStyle name="Total 2 2 4 4" xfId="38159"/>
    <cellStyle name="Total 2 2 4 4 2" xfId="38160"/>
    <cellStyle name="Total 2 2 4 4 2 2" xfId="38161"/>
    <cellStyle name="Total 2 2 4 4 2 3" xfId="38162"/>
    <cellStyle name="Total 2 2 4 4 3" xfId="38163"/>
    <cellStyle name="Total 2 2 4 4 3 2" xfId="38164"/>
    <cellStyle name="Total 2 2 4 4 3 3" xfId="38165"/>
    <cellStyle name="Total 2 2 4 4 4" xfId="38166"/>
    <cellStyle name="Total 2 2 4 4 4 2" xfId="38167"/>
    <cellStyle name="Total 2 2 4 4 4 3" xfId="38168"/>
    <cellStyle name="Total 2 2 4 4 5" xfId="38169"/>
    <cellStyle name="Total 2 2 4 4 5 2" xfId="38170"/>
    <cellStyle name="Total 2 2 4 4 5 3" xfId="38171"/>
    <cellStyle name="Total 2 2 4 4 6" xfId="38172"/>
    <cellStyle name="Total 2 2 4 4 6 2" xfId="38173"/>
    <cellStyle name="Total 2 2 4 4 6 3" xfId="38174"/>
    <cellStyle name="Total 2 2 4 4 7" xfId="38175"/>
    <cellStyle name="Total 2 2 4 4 8" xfId="38176"/>
    <cellStyle name="Total 2 2 4 4 9" xfId="38177"/>
    <cellStyle name="Total 2 2 4 5" xfId="38178"/>
    <cellStyle name="Total 2 2 4 5 2" xfId="38179"/>
    <cellStyle name="Total 2 2 4 5 2 2" xfId="38180"/>
    <cellStyle name="Total 2 2 4 5 2 3" xfId="38181"/>
    <cellStyle name="Total 2 2 4 5 3" xfId="38182"/>
    <cellStyle name="Total 2 2 4 5 3 2" xfId="38183"/>
    <cellStyle name="Total 2 2 4 5 3 3" xfId="38184"/>
    <cellStyle name="Total 2 2 4 5 4" xfId="38185"/>
    <cellStyle name="Total 2 2 4 5 4 2" xfId="38186"/>
    <cellStyle name="Total 2 2 4 5 4 3" xfId="38187"/>
    <cellStyle name="Total 2 2 4 5 5" xfId="38188"/>
    <cellStyle name="Total 2 2 4 5 5 2" xfId="38189"/>
    <cellStyle name="Total 2 2 4 5 5 3" xfId="38190"/>
    <cellStyle name="Total 2 2 4 5 6" xfId="38191"/>
    <cellStyle name="Total 2 2 4 5 6 2" xfId="38192"/>
    <cellStyle name="Total 2 2 4 5 6 3" xfId="38193"/>
    <cellStyle name="Total 2 2 4 5 7" xfId="38194"/>
    <cellStyle name="Total 2 2 4 5 8" xfId="38195"/>
    <cellStyle name="Total 2 2 4 5 9" xfId="38196"/>
    <cellStyle name="Total 2 2 4 6" xfId="38197"/>
    <cellStyle name="Total 2 2 4 6 2" xfId="38198"/>
    <cellStyle name="Total 2 2 4 6 2 2" xfId="38199"/>
    <cellStyle name="Total 2 2 4 6 2 3" xfId="38200"/>
    <cellStyle name="Total 2 2 4 6 3" xfId="38201"/>
    <cellStyle name="Total 2 2 4 6 3 2" xfId="38202"/>
    <cellStyle name="Total 2 2 4 6 3 3" xfId="38203"/>
    <cellStyle name="Total 2 2 4 6 4" xfId="38204"/>
    <cellStyle name="Total 2 2 4 6 4 2" xfId="38205"/>
    <cellStyle name="Total 2 2 4 6 4 3" xfId="38206"/>
    <cellStyle name="Total 2 2 4 6 5" xfId="38207"/>
    <cellStyle name="Total 2 2 4 6 5 2" xfId="38208"/>
    <cellStyle name="Total 2 2 4 6 5 3" xfId="38209"/>
    <cellStyle name="Total 2 2 4 6 6" xfId="38210"/>
    <cellStyle name="Total 2 2 4 6 6 2" xfId="38211"/>
    <cellStyle name="Total 2 2 4 6 6 3" xfId="38212"/>
    <cellStyle name="Total 2 2 4 6 7" xfId="38213"/>
    <cellStyle name="Total 2 2 4 6 8" xfId="38214"/>
    <cellStyle name="Total 2 2 4 6 9" xfId="38215"/>
    <cellStyle name="Total 2 2 4 7" xfId="38216"/>
    <cellStyle name="Total 2 2 4 7 2" xfId="38217"/>
    <cellStyle name="Total 2 2 4 7 2 2" xfId="38218"/>
    <cellStyle name="Total 2 2 4 7 2 3" xfId="38219"/>
    <cellStyle name="Total 2 2 4 7 3" xfId="38220"/>
    <cellStyle name="Total 2 2 4 7 3 2" xfId="38221"/>
    <cellStyle name="Total 2 2 4 7 3 3" xfId="38222"/>
    <cellStyle name="Total 2 2 4 7 4" xfId="38223"/>
    <cellStyle name="Total 2 2 4 7 4 2" xfId="38224"/>
    <cellStyle name="Total 2 2 4 7 4 3" xfId="38225"/>
    <cellStyle name="Total 2 2 4 7 5" xfId="38226"/>
    <cellStyle name="Total 2 2 4 7 5 2" xfId="38227"/>
    <cellStyle name="Total 2 2 4 7 5 3" xfId="38228"/>
    <cellStyle name="Total 2 2 4 7 6" xfId="38229"/>
    <cellStyle name="Total 2 2 4 7 6 2" xfId="38230"/>
    <cellStyle name="Total 2 2 4 7 6 3" xfId="38231"/>
    <cellStyle name="Total 2 2 4 7 7" xfId="38232"/>
    <cellStyle name="Total 2 2 4 7 8" xfId="38233"/>
    <cellStyle name="Total 2 2 4 7 9" xfId="38234"/>
    <cellStyle name="Total 2 2 4 8" xfId="38235"/>
    <cellStyle name="Total 2 2 4 8 2" xfId="38236"/>
    <cellStyle name="Total 2 2 4 8 2 2" xfId="38237"/>
    <cellStyle name="Total 2 2 4 8 2 3" xfId="38238"/>
    <cellStyle name="Total 2 2 4 8 3" xfId="38239"/>
    <cellStyle name="Total 2 2 4 8 3 2" xfId="38240"/>
    <cellStyle name="Total 2 2 4 8 3 3" xfId="38241"/>
    <cellStyle name="Total 2 2 4 8 4" xfId="38242"/>
    <cellStyle name="Total 2 2 4 8 4 2" xfId="38243"/>
    <cellStyle name="Total 2 2 4 8 4 3" xfId="38244"/>
    <cellStyle name="Total 2 2 4 8 5" xfId="38245"/>
    <cellStyle name="Total 2 2 4 8 5 2" xfId="38246"/>
    <cellStyle name="Total 2 2 4 8 5 3" xfId="38247"/>
    <cellStyle name="Total 2 2 4 8 6" xfId="38248"/>
    <cellStyle name="Total 2 2 4 8 6 2" xfId="38249"/>
    <cellStyle name="Total 2 2 4 8 6 3" xfId="38250"/>
    <cellStyle name="Total 2 2 4 8 7" xfId="38251"/>
    <cellStyle name="Total 2 2 4 8 8" xfId="38252"/>
    <cellStyle name="Total 2 2 4 8 9" xfId="38253"/>
    <cellStyle name="Total 2 2 4 9" xfId="38254"/>
    <cellStyle name="Total 2 2 4 9 2" xfId="38255"/>
    <cellStyle name="Total 2 2 4 9 2 2" xfId="38256"/>
    <cellStyle name="Total 2 2 4 9 2 3" xfId="38257"/>
    <cellStyle name="Total 2 2 4 9 3" xfId="38258"/>
    <cellStyle name="Total 2 2 4 9 3 2" xfId="38259"/>
    <cellStyle name="Total 2 2 4 9 3 3" xfId="38260"/>
    <cellStyle name="Total 2 2 4 9 4" xfId="38261"/>
    <cellStyle name="Total 2 2 4 9 4 2" xfId="38262"/>
    <cellStyle name="Total 2 2 4 9 4 3" xfId="38263"/>
    <cellStyle name="Total 2 2 4 9 5" xfId="38264"/>
    <cellStyle name="Total 2 2 4 9 5 2" xfId="38265"/>
    <cellStyle name="Total 2 2 4 9 5 3" xfId="38266"/>
    <cellStyle name="Total 2 2 4 9 6" xfId="38267"/>
    <cellStyle name="Total 2 2 4 9 6 2" xfId="38268"/>
    <cellStyle name="Total 2 2 4 9 6 3" xfId="38269"/>
    <cellStyle name="Total 2 2 4 9 7" xfId="38270"/>
    <cellStyle name="Total 2 2 4 9 8" xfId="38271"/>
    <cellStyle name="Total 2 2 5" xfId="38272"/>
    <cellStyle name="Total 2 2 5 10" xfId="38273"/>
    <cellStyle name="Total 2 2 5 10 2" xfId="38274"/>
    <cellStyle name="Total 2 2 5 10 2 2" xfId="38275"/>
    <cellStyle name="Total 2 2 5 10 2 3" xfId="38276"/>
    <cellStyle name="Total 2 2 5 10 3" xfId="38277"/>
    <cellStyle name="Total 2 2 5 10 3 2" xfId="38278"/>
    <cellStyle name="Total 2 2 5 10 3 3" xfId="38279"/>
    <cellStyle name="Total 2 2 5 10 4" xfId="38280"/>
    <cellStyle name="Total 2 2 5 10 4 2" xfId="38281"/>
    <cellStyle name="Total 2 2 5 10 4 3" xfId="38282"/>
    <cellStyle name="Total 2 2 5 10 5" xfId="38283"/>
    <cellStyle name="Total 2 2 5 10 5 2" xfId="38284"/>
    <cellStyle name="Total 2 2 5 10 5 3" xfId="38285"/>
    <cellStyle name="Total 2 2 5 10 6" xfId="38286"/>
    <cellStyle name="Total 2 2 5 10 6 2" xfId="38287"/>
    <cellStyle name="Total 2 2 5 10 6 3" xfId="38288"/>
    <cellStyle name="Total 2 2 5 10 7" xfId="38289"/>
    <cellStyle name="Total 2 2 5 10 8" xfId="38290"/>
    <cellStyle name="Total 2 2 5 11" xfId="38291"/>
    <cellStyle name="Total 2 2 5 11 2" xfId="38292"/>
    <cellStyle name="Total 2 2 5 11 2 2" xfId="38293"/>
    <cellStyle name="Total 2 2 5 11 2 3" xfId="38294"/>
    <cellStyle name="Total 2 2 5 11 3" xfId="38295"/>
    <cellStyle name="Total 2 2 5 11 3 2" xfId="38296"/>
    <cellStyle name="Total 2 2 5 11 3 3" xfId="38297"/>
    <cellStyle name="Total 2 2 5 11 4" xfId="38298"/>
    <cellStyle name="Total 2 2 5 11 4 2" xfId="38299"/>
    <cellStyle name="Total 2 2 5 11 4 3" xfId="38300"/>
    <cellStyle name="Total 2 2 5 11 5" xfId="38301"/>
    <cellStyle name="Total 2 2 5 11 5 2" xfId="38302"/>
    <cellStyle name="Total 2 2 5 11 5 3" xfId="38303"/>
    <cellStyle name="Total 2 2 5 11 6" xfId="38304"/>
    <cellStyle name="Total 2 2 5 11 6 2" xfId="38305"/>
    <cellStyle name="Total 2 2 5 11 6 3" xfId="38306"/>
    <cellStyle name="Total 2 2 5 11 7" xfId="38307"/>
    <cellStyle name="Total 2 2 5 11 8" xfId="38308"/>
    <cellStyle name="Total 2 2 5 12" xfId="38309"/>
    <cellStyle name="Total 2 2 5 12 2" xfId="38310"/>
    <cellStyle name="Total 2 2 5 12 2 2" xfId="38311"/>
    <cellStyle name="Total 2 2 5 12 2 3" xfId="38312"/>
    <cellStyle name="Total 2 2 5 12 3" xfId="38313"/>
    <cellStyle name="Total 2 2 5 12 3 2" xfId="38314"/>
    <cellStyle name="Total 2 2 5 12 3 3" xfId="38315"/>
    <cellStyle name="Total 2 2 5 12 4" xfId="38316"/>
    <cellStyle name="Total 2 2 5 12 4 2" xfId="38317"/>
    <cellStyle name="Total 2 2 5 12 4 3" xfId="38318"/>
    <cellStyle name="Total 2 2 5 12 5" xfId="38319"/>
    <cellStyle name="Total 2 2 5 12 5 2" xfId="38320"/>
    <cellStyle name="Total 2 2 5 12 5 3" xfId="38321"/>
    <cellStyle name="Total 2 2 5 12 6" xfId="38322"/>
    <cellStyle name="Total 2 2 5 12 6 2" xfId="38323"/>
    <cellStyle name="Total 2 2 5 12 6 3" xfId="38324"/>
    <cellStyle name="Total 2 2 5 12 7" xfId="38325"/>
    <cellStyle name="Total 2 2 5 12 8" xfId="38326"/>
    <cellStyle name="Total 2 2 5 13" xfId="38327"/>
    <cellStyle name="Total 2 2 5 13 2" xfId="38328"/>
    <cellStyle name="Total 2 2 5 13 2 2" xfId="38329"/>
    <cellStyle name="Total 2 2 5 13 2 3" xfId="38330"/>
    <cellStyle name="Total 2 2 5 13 3" xfId="38331"/>
    <cellStyle name="Total 2 2 5 13 3 2" xfId="38332"/>
    <cellStyle name="Total 2 2 5 13 3 3" xfId="38333"/>
    <cellStyle name="Total 2 2 5 13 4" xfId="38334"/>
    <cellStyle name="Total 2 2 5 13 4 2" xfId="38335"/>
    <cellStyle name="Total 2 2 5 13 4 3" xfId="38336"/>
    <cellStyle name="Total 2 2 5 13 5" xfId="38337"/>
    <cellStyle name="Total 2 2 5 13 5 2" xfId="38338"/>
    <cellStyle name="Total 2 2 5 13 5 3" xfId="38339"/>
    <cellStyle name="Total 2 2 5 13 6" xfId="38340"/>
    <cellStyle name="Total 2 2 5 13 6 2" xfId="38341"/>
    <cellStyle name="Total 2 2 5 13 6 3" xfId="38342"/>
    <cellStyle name="Total 2 2 5 13 7" xfId="38343"/>
    <cellStyle name="Total 2 2 5 13 8" xfId="38344"/>
    <cellStyle name="Total 2 2 5 14" xfId="38345"/>
    <cellStyle name="Total 2 2 5 14 2" xfId="38346"/>
    <cellStyle name="Total 2 2 5 14 2 2" xfId="38347"/>
    <cellStyle name="Total 2 2 5 14 2 3" xfId="38348"/>
    <cellStyle name="Total 2 2 5 14 3" xfId="38349"/>
    <cellStyle name="Total 2 2 5 14 3 2" xfId="38350"/>
    <cellStyle name="Total 2 2 5 14 3 3" xfId="38351"/>
    <cellStyle name="Total 2 2 5 14 4" xfId="38352"/>
    <cellStyle name="Total 2 2 5 14 4 2" xfId="38353"/>
    <cellStyle name="Total 2 2 5 14 4 3" xfId="38354"/>
    <cellStyle name="Total 2 2 5 14 5" xfId="38355"/>
    <cellStyle name="Total 2 2 5 14 5 2" xfId="38356"/>
    <cellStyle name="Total 2 2 5 14 5 3" xfId="38357"/>
    <cellStyle name="Total 2 2 5 14 6" xfId="38358"/>
    <cellStyle name="Total 2 2 5 14 6 2" xfId="38359"/>
    <cellStyle name="Total 2 2 5 14 6 3" xfId="38360"/>
    <cellStyle name="Total 2 2 5 14 7" xfId="38361"/>
    <cellStyle name="Total 2 2 5 14 8" xfId="38362"/>
    <cellStyle name="Total 2 2 5 15" xfId="38363"/>
    <cellStyle name="Total 2 2 5 15 2" xfId="38364"/>
    <cellStyle name="Total 2 2 5 15 3" xfId="38365"/>
    <cellStyle name="Total 2 2 5 16" xfId="38366"/>
    <cellStyle name="Total 2 2 5 16 2" xfId="38367"/>
    <cellStyle name="Total 2 2 5 16 3" xfId="38368"/>
    <cellStyle name="Total 2 2 5 17" xfId="38369"/>
    <cellStyle name="Total 2 2 5 18" xfId="38370"/>
    <cellStyle name="Total 2 2 5 2" xfId="38371"/>
    <cellStyle name="Total 2 2 5 2 2" xfId="38372"/>
    <cellStyle name="Total 2 2 5 2 2 2" xfId="38373"/>
    <cellStyle name="Total 2 2 5 2 2 3" xfId="38374"/>
    <cellStyle name="Total 2 2 5 2 3" xfId="38375"/>
    <cellStyle name="Total 2 2 5 2 3 2" xfId="38376"/>
    <cellStyle name="Total 2 2 5 2 3 3" xfId="38377"/>
    <cellStyle name="Total 2 2 5 2 4" xfId="38378"/>
    <cellStyle name="Total 2 2 5 2 4 2" xfId="38379"/>
    <cellStyle name="Total 2 2 5 2 4 3" xfId="38380"/>
    <cellStyle name="Total 2 2 5 2 5" xfId="38381"/>
    <cellStyle name="Total 2 2 5 2 5 2" xfId="38382"/>
    <cellStyle name="Total 2 2 5 2 5 3" xfId="38383"/>
    <cellStyle name="Total 2 2 5 2 6" xfId="38384"/>
    <cellStyle name="Total 2 2 5 2 6 2" xfId="38385"/>
    <cellStyle name="Total 2 2 5 2 6 3" xfId="38386"/>
    <cellStyle name="Total 2 2 5 2 7" xfId="38387"/>
    <cellStyle name="Total 2 2 5 2 8" xfId="38388"/>
    <cellStyle name="Total 2 2 5 2 9" xfId="38389"/>
    <cellStyle name="Total 2 2 5 3" xfId="38390"/>
    <cellStyle name="Total 2 2 5 3 2" xfId="38391"/>
    <cellStyle name="Total 2 2 5 3 2 2" xfId="38392"/>
    <cellStyle name="Total 2 2 5 3 2 3" xfId="38393"/>
    <cellStyle name="Total 2 2 5 3 3" xfId="38394"/>
    <cellStyle name="Total 2 2 5 3 3 2" xfId="38395"/>
    <cellStyle name="Total 2 2 5 3 3 3" xfId="38396"/>
    <cellStyle name="Total 2 2 5 3 4" xfId="38397"/>
    <cellStyle name="Total 2 2 5 3 4 2" xfId="38398"/>
    <cellStyle name="Total 2 2 5 3 4 3" xfId="38399"/>
    <cellStyle name="Total 2 2 5 3 5" xfId="38400"/>
    <cellStyle name="Total 2 2 5 3 5 2" xfId="38401"/>
    <cellStyle name="Total 2 2 5 3 5 3" xfId="38402"/>
    <cellStyle name="Total 2 2 5 3 6" xfId="38403"/>
    <cellStyle name="Total 2 2 5 3 6 2" xfId="38404"/>
    <cellStyle name="Total 2 2 5 3 6 3" xfId="38405"/>
    <cellStyle name="Total 2 2 5 3 7" xfId="38406"/>
    <cellStyle name="Total 2 2 5 3 8" xfId="38407"/>
    <cellStyle name="Total 2 2 5 3 9" xfId="38408"/>
    <cellStyle name="Total 2 2 5 4" xfId="38409"/>
    <cellStyle name="Total 2 2 5 4 2" xfId="38410"/>
    <cellStyle name="Total 2 2 5 4 2 2" xfId="38411"/>
    <cellStyle name="Total 2 2 5 4 2 3" xfId="38412"/>
    <cellStyle name="Total 2 2 5 4 3" xfId="38413"/>
    <cellStyle name="Total 2 2 5 4 3 2" xfId="38414"/>
    <cellStyle name="Total 2 2 5 4 3 3" xfId="38415"/>
    <cellStyle name="Total 2 2 5 4 4" xfId="38416"/>
    <cellStyle name="Total 2 2 5 4 4 2" xfId="38417"/>
    <cellStyle name="Total 2 2 5 4 4 3" xfId="38418"/>
    <cellStyle name="Total 2 2 5 4 5" xfId="38419"/>
    <cellStyle name="Total 2 2 5 4 5 2" xfId="38420"/>
    <cellStyle name="Total 2 2 5 4 5 3" xfId="38421"/>
    <cellStyle name="Total 2 2 5 4 6" xfId="38422"/>
    <cellStyle name="Total 2 2 5 4 6 2" xfId="38423"/>
    <cellStyle name="Total 2 2 5 4 6 3" xfId="38424"/>
    <cellStyle name="Total 2 2 5 4 7" xfId="38425"/>
    <cellStyle name="Total 2 2 5 4 8" xfId="38426"/>
    <cellStyle name="Total 2 2 5 4 9" xfId="38427"/>
    <cellStyle name="Total 2 2 5 5" xfId="38428"/>
    <cellStyle name="Total 2 2 5 5 2" xfId="38429"/>
    <cellStyle name="Total 2 2 5 5 2 2" xfId="38430"/>
    <cellStyle name="Total 2 2 5 5 2 3" xfId="38431"/>
    <cellStyle name="Total 2 2 5 5 3" xfId="38432"/>
    <cellStyle name="Total 2 2 5 5 3 2" xfId="38433"/>
    <cellStyle name="Total 2 2 5 5 3 3" xfId="38434"/>
    <cellStyle name="Total 2 2 5 5 4" xfId="38435"/>
    <cellStyle name="Total 2 2 5 5 4 2" xfId="38436"/>
    <cellStyle name="Total 2 2 5 5 4 3" xfId="38437"/>
    <cellStyle name="Total 2 2 5 5 5" xfId="38438"/>
    <cellStyle name="Total 2 2 5 5 5 2" xfId="38439"/>
    <cellStyle name="Total 2 2 5 5 5 3" xfId="38440"/>
    <cellStyle name="Total 2 2 5 5 6" xfId="38441"/>
    <cellStyle name="Total 2 2 5 5 6 2" xfId="38442"/>
    <cellStyle name="Total 2 2 5 5 6 3" xfId="38443"/>
    <cellStyle name="Total 2 2 5 5 7" xfId="38444"/>
    <cellStyle name="Total 2 2 5 5 8" xfId="38445"/>
    <cellStyle name="Total 2 2 5 5 9" xfId="38446"/>
    <cellStyle name="Total 2 2 5 6" xfId="38447"/>
    <cellStyle name="Total 2 2 5 6 2" xfId="38448"/>
    <cellStyle name="Total 2 2 5 6 2 2" xfId="38449"/>
    <cellStyle name="Total 2 2 5 6 2 3" xfId="38450"/>
    <cellStyle name="Total 2 2 5 6 3" xfId="38451"/>
    <cellStyle name="Total 2 2 5 6 3 2" xfId="38452"/>
    <cellStyle name="Total 2 2 5 6 3 3" xfId="38453"/>
    <cellStyle name="Total 2 2 5 6 4" xfId="38454"/>
    <cellStyle name="Total 2 2 5 6 4 2" xfId="38455"/>
    <cellStyle name="Total 2 2 5 6 4 3" xfId="38456"/>
    <cellStyle name="Total 2 2 5 6 5" xfId="38457"/>
    <cellStyle name="Total 2 2 5 6 5 2" xfId="38458"/>
    <cellStyle name="Total 2 2 5 6 5 3" xfId="38459"/>
    <cellStyle name="Total 2 2 5 6 6" xfId="38460"/>
    <cellStyle name="Total 2 2 5 6 6 2" xfId="38461"/>
    <cellStyle name="Total 2 2 5 6 6 3" xfId="38462"/>
    <cellStyle name="Total 2 2 5 6 7" xfId="38463"/>
    <cellStyle name="Total 2 2 5 6 8" xfId="38464"/>
    <cellStyle name="Total 2 2 5 6 9" xfId="38465"/>
    <cellStyle name="Total 2 2 5 7" xfId="38466"/>
    <cellStyle name="Total 2 2 5 7 2" xfId="38467"/>
    <cellStyle name="Total 2 2 5 7 2 2" xfId="38468"/>
    <cellStyle name="Total 2 2 5 7 2 3" xfId="38469"/>
    <cellStyle name="Total 2 2 5 7 3" xfId="38470"/>
    <cellStyle name="Total 2 2 5 7 3 2" xfId="38471"/>
    <cellStyle name="Total 2 2 5 7 3 3" xfId="38472"/>
    <cellStyle name="Total 2 2 5 7 4" xfId="38473"/>
    <cellStyle name="Total 2 2 5 7 4 2" xfId="38474"/>
    <cellStyle name="Total 2 2 5 7 4 3" xfId="38475"/>
    <cellStyle name="Total 2 2 5 7 5" xfId="38476"/>
    <cellStyle name="Total 2 2 5 7 5 2" xfId="38477"/>
    <cellStyle name="Total 2 2 5 7 5 3" xfId="38478"/>
    <cellStyle name="Total 2 2 5 7 6" xfId="38479"/>
    <cellStyle name="Total 2 2 5 7 6 2" xfId="38480"/>
    <cellStyle name="Total 2 2 5 7 6 3" xfId="38481"/>
    <cellStyle name="Total 2 2 5 7 7" xfId="38482"/>
    <cellStyle name="Total 2 2 5 7 8" xfId="38483"/>
    <cellStyle name="Total 2 2 5 7 9" xfId="38484"/>
    <cellStyle name="Total 2 2 5 8" xfId="38485"/>
    <cellStyle name="Total 2 2 5 8 2" xfId="38486"/>
    <cellStyle name="Total 2 2 5 8 2 2" xfId="38487"/>
    <cellStyle name="Total 2 2 5 8 2 3" xfId="38488"/>
    <cellStyle name="Total 2 2 5 8 3" xfId="38489"/>
    <cellStyle name="Total 2 2 5 8 3 2" xfId="38490"/>
    <cellStyle name="Total 2 2 5 8 3 3" xfId="38491"/>
    <cellStyle name="Total 2 2 5 8 4" xfId="38492"/>
    <cellStyle name="Total 2 2 5 8 4 2" xfId="38493"/>
    <cellStyle name="Total 2 2 5 8 4 3" xfId="38494"/>
    <cellStyle name="Total 2 2 5 8 5" xfId="38495"/>
    <cellStyle name="Total 2 2 5 8 5 2" xfId="38496"/>
    <cellStyle name="Total 2 2 5 8 5 3" xfId="38497"/>
    <cellStyle name="Total 2 2 5 8 6" xfId="38498"/>
    <cellStyle name="Total 2 2 5 8 6 2" xfId="38499"/>
    <cellStyle name="Total 2 2 5 8 6 3" xfId="38500"/>
    <cellStyle name="Total 2 2 5 8 7" xfId="38501"/>
    <cellStyle name="Total 2 2 5 8 8" xfId="38502"/>
    <cellStyle name="Total 2 2 5 8 9" xfId="38503"/>
    <cellStyle name="Total 2 2 5 9" xfId="38504"/>
    <cellStyle name="Total 2 2 5 9 2" xfId="38505"/>
    <cellStyle name="Total 2 2 5 9 2 2" xfId="38506"/>
    <cellStyle name="Total 2 2 5 9 2 3" xfId="38507"/>
    <cellStyle name="Total 2 2 5 9 3" xfId="38508"/>
    <cellStyle name="Total 2 2 5 9 3 2" xfId="38509"/>
    <cellStyle name="Total 2 2 5 9 3 3" xfId="38510"/>
    <cellStyle name="Total 2 2 5 9 4" xfId="38511"/>
    <cellStyle name="Total 2 2 5 9 4 2" xfId="38512"/>
    <cellStyle name="Total 2 2 5 9 4 3" xfId="38513"/>
    <cellStyle name="Total 2 2 5 9 5" xfId="38514"/>
    <cellStyle name="Total 2 2 5 9 5 2" xfId="38515"/>
    <cellStyle name="Total 2 2 5 9 5 3" xfId="38516"/>
    <cellStyle name="Total 2 2 5 9 6" xfId="38517"/>
    <cellStyle name="Total 2 2 5 9 6 2" xfId="38518"/>
    <cellStyle name="Total 2 2 5 9 6 3" xfId="38519"/>
    <cellStyle name="Total 2 2 5 9 7" xfId="38520"/>
    <cellStyle name="Total 2 2 5 9 8" xfId="38521"/>
    <cellStyle name="Total 2 2 6" xfId="38522"/>
    <cellStyle name="Total 2 2 6 10" xfId="38523"/>
    <cellStyle name="Total 2 2 6 11" xfId="38524"/>
    <cellStyle name="Total 2 2 6 2" xfId="38525"/>
    <cellStyle name="Total 2 2 6 2 2" xfId="38526"/>
    <cellStyle name="Total 2 2 6 2 3" xfId="38527"/>
    <cellStyle name="Total 2 2 6 2 4" xfId="38528"/>
    <cellStyle name="Total 2 2 6 3" xfId="38529"/>
    <cellStyle name="Total 2 2 6 3 2" xfId="38530"/>
    <cellStyle name="Total 2 2 6 3 3" xfId="38531"/>
    <cellStyle name="Total 2 2 6 3 4" xfId="38532"/>
    <cellStyle name="Total 2 2 6 4" xfId="38533"/>
    <cellStyle name="Total 2 2 6 4 2" xfId="38534"/>
    <cellStyle name="Total 2 2 6 4 3" xfId="38535"/>
    <cellStyle name="Total 2 2 6 4 4" xfId="38536"/>
    <cellStyle name="Total 2 2 6 5" xfId="38537"/>
    <cellStyle name="Total 2 2 6 5 2" xfId="38538"/>
    <cellStyle name="Total 2 2 6 5 3" xfId="38539"/>
    <cellStyle name="Total 2 2 6 5 4" xfId="38540"/>
    <cellStyle name="Total 2 2 6 6" xfId="38541"/>
    <cellStyle name="Total 2 2 6 6 2" xfId="38542"/>
    <cellStyle name="Total 2 2 6 6 3" xfId="38543"/>
    <cellStyle name="Total 2 2 6 6 4" xfId="38544"/>
    <cellStyle name="Total 2 2 6 7" xfId="38545"/>
    <cellStyle name="Total 2 2 6 8" xfId="38546"/>
    <cellStyle name="Total 2 2 6 9" xfId="38547"/>
    <cellStyle name="Total 2 2 7" xfId="38548"/>
    <cellStyle name="Total 2 2 7 10" xfId="38549"/>
    <cellStyle name="Total 2 2 7 2" xfId="38550"/>
    <cellStyle name="Total 2 2 7 2 2" xfId="38551"/>
    <cellStyle name="Total 2 2 7 2 3" xfId="38552"/>
    <cellStyle name="Total 2 2 7 2 4" xfId="38553"/>
    <cellStyle name="Total 2 2 7 3" xfId="38554"/>
    <cellStyle name="Total 2 2 7 3 2" xfId="38555"/>
    <cellStyle name="Total 2 2 7 3 3" xfId="38556"/>
    <cellStyle name="Total 2 2 7 3 4" xfId="38557"/>
    <cellStyle name="Total 2 2 7 4" xfId="38558"/>
    <cellStyle name="Total 2 2 7 4 2" xfId="38559"/>
    <cellStyle name="Total 2 2 7 4 3" xfId="38560"/>
    <cellStyle name="Total 2 2 7 4 4" xfId="38561"/>
    <cellStyle name="Total 2 2 7 5" xfId="38562"/>
    <cellStyle name="Total 2 2 7 5 2" xfId="38563"/>
    <cellStyle name="Total 2 2 7 5 3" xfId="38564"/>
    <cellStyle name="Total 2 2 7 5 4" xfId="38565"/>
    <cellStyle name="Total 2 2 7 6" xfId="38566"/>
    <cellStyle name="Total 2 2 7 6 2" xfId="38567"/>
    <cellStyle name="Total 2 2 7 6 3" xfId="38568"/>
    <cellStyle name="Total 2 2 7 6 4" xfId="38569"/>
    <cellStyle name="Total 2 2 7 7" xfId="38570"/>
    <cellStyle name="Total 2 2 7 8" xfId="38571"/>
    <cellStyle name="Total 2 2 7 9" xfId="38572"/>
    <cellStyle name="Total 2 2 8" xfId="38573"/>
    <cellStyle name="Total 2 2 8 2" xfId="38574"/>
    <cellStyle name="Total 2 2 8 2 2" xfId="38575"/>
    <cellStyle name="Total 2 2 8 2 3" xfId="38576"/>
    <cellStyle name="Total 2 2 8 3" xfId="38577"/>
    <cellStyle name="Total 2 2 8 3 2" xfId="38578"/>
    <cellStyle name="Total 2 2 8 3 3" xfId="38579"/>
    <cellStyle name="Total 2 2 8 4" xfId="38580"/>
    <cellStyle name="Total 2 2 8 4 2" xfId="38581"/>
    <cellStyle name="Total 2 2 8 4 3" xfId="38582"/>
    <cellStyle name="Total 2 2 8 5" xfId="38583"/>
    <cellStyle name="Total 2 2 8 5 2" xfId="38584"/>
    <cellStyle name="Total 2 2 8 5 3" xfId="38585"/>
    <cellStyle name="Total 2 2 8 6" xfId="38586"/>
    <cellStyle name="Total 2 2 8 6 2" xfId="38587"/>
    <cellStyle name="Total 2 2 8 6 3" xfId="38588"/>
    <cellStyle name="Total 2 2 8 7" xfId="38589"/>
    <cellStyle name="Total 2 2 8 8" xfId="38590"/>
    <cellStyle name="Total 2 2 8 9" xfId="38591"/>
    <cellStyle name="Total 2 2 9" xfId="38592"/>
    <cellStyle name="Total 2 2 9 2" xfId="38593"/>
    <cellStyle name="Total 2 2 9 2 2" xfId="38594"/>
    <cellStyle name="Total 2 2 9 2 3" xfId="38595"/>
    <cellStyle name="Total 2 2 9 3" xfId="38596"/>
    <cellStyle name="Total 2 2 9 3 2" xfId="38597"/>
    <cellStyle name="Total 2 2 9 3 3" xfId="38598"/>
    <cellStyle name="Total 2 2 9 4" xfId="38599"/>
    <cellStyle name="Total 2 2 9 4 2" xfId="38600"/>
    <cellStyle name="Total 2 2 9 4 3" xfId="38601"/>
    <cellStyle name="Total 2 2 9 5" xfId="38602"/>
    <cellStyle name="Total 2 2 9 5 2" xfId="38603"/>
    <cellStyle name="Total 2 2 9 5 3" xfId="38604"/>
    <cellStyle name="Total 2 2 9 6" xfId="38605"/>
    <cellStyle name="Total 2 2 9 6 2" xfId="38606"/>
    <cellStyle name="Total 2 2 9 6 3" xfId="38607"/>
    <cellStyle name="Total 2 2 9 7" xfId="38608"/>
    <cellStyle name="Total 2 2 9 8" xfId="38609"/>
    <cellStyle name="Total 2 2 9 9" xfId="38610"/>
    <cellStyle name="Total 2 20" xfId="38611"/>
    <cellStyle name="Total 2 20 2" xfId="38612"/>
    <cellStyle name="Total 2 20 3" xfId="38613"/>
    <cellStyle name="Total 2 20 4" xfId="38614"/>
    <cellStyle name="Total 2 21" xfId="38615"/>
    <cellStyle name="Total 2 22" xfId="38616"/>
    <cellStyle name="Total 2 23" xfId="38617"/>
    <cellStyle name="Total 2 24" xfId="38618"/>
    <cellStyle name="Total 2 25" xfId="38619"/>
    <cellStyle name="Total 2 26" xfId="38620"/>
    <cellStyle name="Total 2 3" xfId="38621"/>
    <cellStyle name="Total 2 3 10" xfId="38622"/>
    <cellStyle name="Total 2 3 10 2" xfId="38623"/>
    <cellStyle name="Total 2 3 10 2 2" xfId="38624"/>
    <cellStyle name="Total 2 3 10 2 3" xfId="38625"/>
    <cellStyle name="Total 2 3 10 3" xfId="38626"/>
    <cellStyle name="Total 2 3 10 3 2" xfId="38627"/>
    <cellStyle name="Total 2 3 10 3 3" xfId="38628"/>
    <cellStyle name="Total 2 3 10 4" xfId="38629"/>
    <cellStyle name="Total 2 3 10 4 2" xfId="38630"/>
    <cellStyle name="Total 2 3 10 4 3" xfId="38631"/>
    <cellStyle name="Total 2 3 10 5" xfId="38632"/>
    <cellStyle name="Total 2 3 10 5 2" xfId="38633"/>
    <cellStyle name="Total 2 3 10 5 3" xfId="38634"/>
    <cellStyle name="Total 2 3 10 6" xfId="38635"/>
    <cellStyle name="Total 2 3 10 6 2" xfId="38636"/>
    <cellStyle name="Total 2 3 10 6 3" xfId="38637"/>
    <cellStyle name="Total 2 3 10 7" xfId="38638"/>
    <cellStyle name="Total 2 3 10 8" xfId="38639"/>
    <cellStyle name="Total 2 3 10 9" xfId="38640"/>
    <cellStyle name="Total 2 3 11" xfId="38641"/>
    <cellStyle name="Total 2 3 11 2" xfId="38642"/>
    <cellStyle name="Total 2 3 11 2 2" xfId="38643"/>
    <cellStyle name="Total 2 3 11 2 3" xfId="38644"/>
    <cellStyle name="Total 2 3 11 3" xfId="38645"/>
    <cellStyle name="Total 2 3 11 3 2" xfId="38646"/>
    <cellStyle name="Total 2 3 11 3 3" xfId="38647"/>
    <cellStyle name="Total 2 3 11 4" xfId="38648"/>
    <cellStyle name="Total 2 3 11 4 2" xfId="38649"/>
    <cellStyle name="Total 2 3 11 4 3" xfId="38650"/>
    <cellStyle name="Total 2 3 11 5" xfId="38651"/>
    <cellStyle name="Total 2 3 11 5 2" xfId="38652"/>
    <cellStyle name="Total 2 3 11 5 3" xfId="38653"/>
    <cellStyle name="Total 2 3 11 6" xfId="38654"/>
    <cellStyle name="Total 2 3 11 6 2" xfId="38655"/>
    <cellStyle name="Total 2 3 11 6 3" xfId="38656"/>
    <cellStyle name="Total 2 3 11 7" xfId="38657"/>
    <cellStyle name="Total 2 3 11 8" xfId="38658"/>
    <cellStyle name="Total 2 3 11 9" xfId="38659"/>
    <cellStyle name="Total 2 3 12" xfId="38660"/>
    <cellStyle name="Total 2 3 12 2" xfId="38661"/>
    <cellStyle name="Total 2 3 12 2 2" xfId="38662"/>
    <cellStyle name="Total 2 3 12 2 3" xfId="38663"/>
    <cellStyle name="Total 2 3 12 3" xfId="38664"/>
    <cellStyle name="Total 2 3 12 3 2" xfId="38665"/>
    <cellStyle name="Total 2 3 12 3 3" xfId="38666"/>
    <cellStyle name="Total 2 3 12 4" xfId="38667"/>
    <cellStyle name="Total 2 3 12 4 2" xfId="38668"/>
    <cellStyle name="Total 2 3 12 4 3" xfId="38669"/>
    <cellStyle name="Total 2 3 12 5" xfId="38670"/>
    <cellStyle name="Total 2 3 12 5 2" xfId="38671"/>
    <cellStyle name="Total 2 3 12 5 3" xfId="38672"/>
    <cellStyle name="Total 2 3 12 6" xfId="38673"/>
    <cellStyle name="Total 2 3 12 6 2" xfId="38674"/>
    <cellStyle name="Total 2 3 12 6 3" xfId="38675"/>
    <cellStyle name="Total 2 3 12 7" xfId="38676"/>
    <cellStyle name="Total 2 3 12 8" xfId="38677"/>
    <cellStyle name="Total 2 3 12 9" xfId="38678"/>
    <cellStyle name="Total 2 3 13" xfId="38679"/>
    <cellStyle name="Total 2 3 13 2" xfId="38680"/>
    <cellStyle name="Total 2 3 13 2 2" xfId="38681"/>
    <cellStyle name="Total 2 3 13 2 3" xfId="38682"/>
    <cellStyle name="Total 2 3 13 3" xfId="38683"/>
    <cellStyle name="Total 2 3 13 3 2" xfId="38684"/>
    <cellStyle name="Total 2 3 13 3 3" xfId="38685"/>
    <cellStyle name="Total 2 3 13 4" xfId="38686"/>
    <cellStyle name="Total 2 3 13 4 2" xfId="38687"/>
    <cellStyle name="Total 2 3 13 4 3" xfId="38688"/>
    <cellStyle name="Total 2 3 13 5" xfId="38689"/>
    <cellStyle name="Total 2 3 13 5 2" xfId="38690"/>
    <cellStyle name="Total 2 3 13 5 3" xfId="38691"/>
    <cellStyle name="Total 2 3 13 6" xfId="38692"/>
    <cellStyle name="Total 2 3 13 6 2" xfId="38693"/>
    <cellStyle name="Total 2 3 13 6 3" xfId="38694"/>
    <cellStyle name="Total 2 3 13 7" xfId="38695"/>
    <cellStyle name="Total 2 3 13 8" xfId="38696"/>
    <cellStyle name="Total 2 3 13 9" xfId="38697"/>
    <cellStyle name="Total 2 3 14" xfId="38698"/>
    <cellStyle name="Total 2 3 14 2" xfId="38699"/>
    <cellStyle name="Total 2 3 14 2 2" xfId="38700"/>
    <cellStyle name="Total 2 3 14 2 3" xfId="38701"/>
    <cellStyle name="Total 2 3 14 3" xfId="38702"/>
    <cellStyle name="Total 2 3 14 3 2" xfId="38703"/>
    <cellStyle name="Total 2 3 14 3 3" xfId="38704"/>
    <cellStyle name="Total 2 3 14 4" xfId="38705"/>
    <cellStyle name="Total 2 3 14 4 2" xfId="38706"/>
    <cellStyle name="Total 2 3 14 4 3" xfId="38707"/>
    <cellStyle name="Total 2 3 14 5" xfId="38708"/>
    <cellStyle name="Total 2 3 14 5 2" xfId="38709"/>
    <cellStyle name="Total 2 3 14 5 3" xfId="38710"/>
    <cellStyle name="Total 2 3 14 6" xfId="38711"/>
    <cellStyle name="Total 2 3 14 6 2" xfId="38712"/>
    <cellStyle name="Total 2 3 14 6 3" xfId="38713"/>
    <cellStyle name="Total 2 3 14 7" xfId="38714"/>
    <cellStyle name="Total 2 3 14 8" xfId="38715"/>
    <cellStyle name="Total 2 3 14 9" xfId="38716"/>
    <cellStyle name="Total 2 3 15" xfId="38717"/>
    <cellStyle name="Total 2 3 15 2" xfId="38718"/>
    <cellStyle name="Total 2 3 15 2 2" xfId="38719"/>
    <cellStyle name="Total 2 3 15 2 3" xfId="38720"/>
    <cellStyle name="Total 2 3 15 3" xfId="38721"/>
    <cellStyle name="Total 2 3 15 3 2" xfId="38722"/>
    <cellStyle name="Total 2 3 15 3 3" xfId="38723"/>
    <cellStyle name="Total 2 3 15 4" xfId="38724"/>
    <cellStyle name="Total 2 3 15 4 2" xfId="38725"/>
    <cellStyle name="Total 2 3 15 4 3" xfId="38726"/>
    <cellStyle name="Total 2 3 15 5" xfId="38727"/>
    <cellStyle name="Total 2 3 15 5 2" xfId="38728"/>
    <cellStyle name="Total 2 3 15 5 3" xfId="38729"/>
    <cellStyle name="Total 2 3 15 6" xfId="38730"/>
    <cellStyle name="Total 2 3 15 6 2" xfId="38731"/>
    <cellStyle name="Total 2 3 15 6 3" xfId="38732"/>
    <cellStyle name="Total 2 3 15 7" xfId="38733"/>
    <cellStyle name="Total 2 3 15 8" xfId="38734"/>
    <cellStyle name="Total 2 3 15 9" xfId="38735"/>
    <cellStyle name="Total 2 3 16" xfId="38736"/>
    <cellStyle name="Total 2 3 16 2" xfId="38737"/>
    <cellStyle name="Total 2 3 16 3" xfId="38738"/>
    <cellStyle name="Total 2 3 16 4" xfId="38739"/>
    <cellStyle name="Total 2 3 17" xfId="38740"/>
    <cellStyle name="Total 2 3 18" xfId="38741"/>
    <cellStyle name="Total 2 3 19" xfId="38742"/>
    <cellStyle name="Total 2 3 2" xfId="38743"/>
    <cellStyle name="Total 2 3 2 10" xfId="38744"/>
    <cellStyle name="Total 2 3 2 10 2" xfId="38745"/>
    <cellStyle name="Total 2 3 2 10 2 2" xfId="38746"/>
    <cellStyle name="Total 2 3 2 10 2 3" xfId="38747"/>
    <cellStyle name="Total 2 3 2 10 3" xfId="38748"/>
    <cellStyle name="Total 2 3 2 10 3 2" xfId="38749"/>
    <cellStyle name="Total 2 3 2 10 3 3" xfId="38750"/>
    <cellStyle name="Total 2 3 2 10 4" xfId="38751"/>
    <cellStyle name="Total 2 3 2 10 4 2" xfId="38752"/>
    <cellStyle name="Total 2 3 2 10 4 3" xfId="38753"/>
    <cellStyle name="Total 2 3 2 10 5" xfId="38754"/>
    <cellStyle name="Total 2 3 2 10 5 2" xfId="38755"/>
    <cellStyle name="Total 2 3 2 10 5 3" xfId="38756"/>
    <cellStyle name="Total 2 3 2 10 6" xfId="38757"/>
    <cellStyle name="Total 2 3 2 10 6 2" xfId="38758"/>
    <cellStyle name="Total 2 3 2 10 6 3" xfId="38759"/>
    <cellStyle name="Total 2 3 2 10 7" xfId="38760"/>
    <cellStyle name="Total 2 3 2 10 8" xfId="38761"/>
    <cellStyle name="Total 2 3 2 10 9" xfId="38762"/>
    <cellStyle name="Total 2 3 2 11" xfId="38763"/>
    <cellStyle name="Total 2 3 2 11 2" xfId="38764"/>
    <cellStyle name="Total 2 3 2 11 2 2" xfId="38765"/>
    <cellStyle name="Total 2 3 2 11 2 3" xfId="38766"/>
    <cellStyle name="Total 2 3 2 11 3" xfId="38767"/>
    <cellStyle name="Total 2 3 2 11 3 2" xfId="38768"/>
    <cellStyle name="Total 2 3 2 11 3 3" xfId="38769"/>
    <cellStyle name="Total 2 3 2 11 4" xfId="38770"/>
    <cellStyle name="Total 2 3 2 11 4 2" xfId="38771"/>
    <cellStyle name="Total 2 3 2 11 4 3" xfId="38772"/>
    <cellStyle name="Total 2 3 2 11 5" xfId="38773"/>
    <cellStyle name="Total 2 3 2 11 5 2" xfId="38774"/>
    <cellStyle name="Total 2 3 2 11 5 3" xfId="38775"/>
    <cellStyle name="Total 2 3 2 11 6" xfId="38776"/>
    <cellStyle name="Total 2 3 2 11 6 2" xfId="38777"/>
    <cellStyle name="Total 2 3 2 11 6 3" xfId="38778"/>
    <cellStyle name="Total 2 3 2 11 7" xfId="38779"/>
    <cellStyle name="Total 2 3 2 11 8" xfId="38780"/>
    <cellStyle name="Total 2 3 2 11 9" xfId="38781"/>
    <cellStyle name="Total 2 3 2 12" xfId="38782"/>
    <cellStyle name="Total 2 3 2 12 2" xfId="38783"/>
    <cellStyle name="Total 2 3 2 12 2 2" xfId="38784"/>
    <cellStyle name="Total 2 3 2 12 2 3" xfId="38785"/>
    <cellStyle name="Total 2 3 2 12 3" xfId="38786"/>
    <cellStyle name="Total 2 3 2 12 3 2" xfId="38787"/>
    <cellStyle name="Total 2 3 2 12 3 3" xfId="38788"/>
    <cellStyle name="Total 2 3 2 12 4" xfId="38789"/>
    <cellStyle name="Total 2 3 2 12 4 2" xfId="38790"/>
    <cellStyle name="Total 2 3 2 12 4 3" xfId="38791"/>
    <cellStyle name="Total 2 3 2 12 5" xfId="38792"/>
    <cellStyle name="Total 2 3 2 12 5 2" xfId="38793"/>
    <cellStyle name="Total 2 3 2 12 5 3" xfId="38794"/>
    <cellStyle name="Total 2 3 2 12 6" xfId="38795"/>
    <cellStyle name="Total 2 3 2 12 6 2" xfId="38796"/>
    <cellStyle name="Total 2 3 2 12 6 3" xfId="38797"/>
    <cellStyle name="Total 2 3 2 12 7" xfId="38798"/>
    <cellStyle name="Total 2 3 2 12 8" xfId="38799"/>
    <cellStyle name="Total 2 3 2 12 9" xfId="38800"/>
    <cellStyle name="Total 2 3 2 13" xfId="38801"/>
    <cellStyle name="Total 2 3 2 13 2" xfId="38802"/>
    <cellStyle name="Total 2 3 2 13 2 2" xfId="38803"/>
    <cellStyle name="Total 2 3 2 13 2 3" xfId="38804"/>
    <cellStyle name="Total 2 3 2 13 3" xfId="38805"/>
    <cellStyle name="Total 2 3 2 13 3 2" xfId="38806"/>
    <cellStyle name="Total 2 3 2 13 3 3" xfId="38807"/>
    <cellStyle name="Total 2 3 2 13 4" xfId="38808"/>
    <cellStyle name="Total 2 3 2 13 4 2" xfId="38809"/>
    <cellStyle name="Total 2 3 2 13 4 3" xfId="38810"/>
    <cellStyle name="Total 2 3 2 13 5" xfId="38811"/>
    <cellStyle name="Total 2 3 2 13 5 2" xfId="38812"/>
    <cellStyle name="Total 2 3 2 13 5 3" xfId="38813"/>
    <cellStyle name="Total 2 3 2 13 6" xfId="38814"/>
    <cellStyle name="Total 2 3 2 13 6 2" xfId="38815"/>
    <cellStyle name="Total 2 3 2 13 6 3" xfId="38816"/>
    <cellStyle name="Total 2 3 2 13 7" xfId="38817"/>
    <cellStyle name="Total 2 3 2 13 8" xfId="38818"/>
    <cellStyle name="Total 2 3 2 13 9" xfId="38819"/>
    <cellStyle name="Total 2 3 2 14" xfId="38820"/>
    <cellStyle name="Total 2 3 2 14 2" xfId="38821"/>
    <cellStyle name="Total 2 3 2 14 3" xfId="38822"/>
    <cellStyle name="Total 2 3 2 14 4" xfId="38823"/>
    <cellStyle name="Total 2 3 2 15" xfId="38824"/>
    <cellStyle name="Total 2 3 2 16" xfId="38825"/>
    <cellStyle name="Total 2 3 2 17" xfId="38826"/>
    <cellStyle name="Total 2 3 2 18" xfId="38827"/>
    <cellStyle name="Total 2 3 2 19" xfId="38828"/>
    <cellStyle name="Total 2 3 2 2" xfId="38829"/>
    <cellStyle name="Total 2 3 2 2 10" xfId="38830"/>
    <cellStyle name="Total 2 3 2 2 10 2" xfId="38831"/>
    <cellStyle name="Total 2 3 2 2 10 2 2" xfId="38832"/>
    <cellStyle name="Total 2 3 2 2 10 2 3" xfId="38833"/>
    <cellStyle name="Total 2 3 2 2 10 3" xfId="38834"/>
    <cellStyle name="Total 2 3 2 2 10 3 2" xfId="38835"/>
    <cellStyle name="Total 2 3 2 2 10 3 3" xfId="38836"/>
    <cellStyle name="Total 2 3 2 2 10 4" xfId="38837"/>
    <cellStyle name="Total 2 3 2 2 10 4 2" xfId="38838"/>
    <cellStyle name="Total 2 3 2 2 10 4 3" xfId="38839"/>
    <cellStyle name="Total 2 3 2 2 10 5" xfId="38840"/>
    <cellStyle name="Total 2 3 2 2 10 5 2" xfId="38841"/>
    <cellStyle name="Total 2 3 2 2 10 5 3" xfId="38842"/>
    <cellStyle name="Total 2 3 2 2 10 6" xfId="38843"/>
    <cellStyle name="Total 2 3 2 2 10 6 2" xfId="38844"/>
    <cellStyle name="Total 2 3 2 2 10 6 3" xfId="38845"/>
    <cellStyle name="Total 2 3 2 2 10 7" xfId="38846"/>
    <cellStyle name="Total 2 3 2 2 10 8" xfId="38847"/>
    <cellStyle name="Total 2 3 2 2 11" xfId="38848"/>
    <cellStyle name="Total 2 3 2 2 11 2" xfId="38849"/>
    <cellStyle name="Total 2 3 2 2 11 2 2" xfId="38850"/>
    <cellStyle name="Total 2 3 2 2 11 2 3" xfId="38851"/>
    <cellStyle name="Total 2 3 2 2 11 3" xfId="38852"/>
    <cellStyle name="Total 2 3 2 2 11 3 2" xfId="38853"/>
    <cellStyle name="Total 2 3 2 2 11 3 3" xfId="38854"/>
    <cellStyle name="Total 2 3 2 2 11 4" xfId="38855"/>
    <cellStyle name="Total 2 3 2 2 11 4 2" xfId="38856"/>
    <cellStyle name="Total 2 3 2 2 11 4 3" xfId="38857"/>
    <cellStyle name="Total 2 3 2 2 11 5" xfId="38858"/>
    <cellStyle name="Total 2 3 2 2 11 5 2" xfId="38859"/>
    <cellStyle name="Total 2 3 2 2 11 5 3" xfId="38860"/>
    <cellStyle name="Total 2 3 2 2 11 6" xfId="38861"/>
    <cellStyle name="Total 2 3 2 2 11 6 2" xfId="38862"/>
    <cellStyle name="Total 2 3 2 2 11 6 3" xfId="38863"/>
    <cellStyle name="Total 2 3 2 2 11 7" xfId="38864"/>
    <cellStyle name="Total 2 3 2 2 11 8" xfId="38865"/>
    <cellStyle name="Total 2 3 2 2 12" xfId="38866"/>
    <cellStyle name="Total 2 3 2 2 12 2" xfId="38867"/>
    <cellStyle name="Total 2 3 2 2 12 2 2" xfId="38868"/>
    <cellStyle name="Total 2 3 2 2 12 2 3" xfId="38869"/>
    <cellStyle name="Total 2 3 2 2 12 3" xfId="38870"/>
    <cellStyle name="Total 2 3 2 2 12 3 2" xfId="38871"/>
    <cellStyle name="Total 2 3 2 2 12 3 3" xfId="38872"/>
    <cellStyle name="Total 2 3 2 2 12 4" xfId="38873"/>
    <cellStyle name="Total 2 3 2 2 12 4 2" xfId="38874"/>
    <cellStyle name="Total 2 3 2 2 12 4 3" xfId="38875"/>
    <cellStyle name="Total 2 3 2 2 12 5" xfId="38876"/>
    <cellStyle name="Total 2 3 2 2 12 5 2" xfId="38877"/>
    <cellStyle name="Total 2 3 2 2 12 5 3" xfId="38878"/>
    <cellStyle name="Total 2 3 2 2 12 6" xfId="38879"/>
    <cellStyle name="Total 2 3 2 2 12 6 2" xfId="38880"/>
    <cellStyle name="Total 2 3 2 2 12 6 3" xfId="38881"/>
    <cellStyle name="Total 2 3 2 2 12 7" xfId="38882"/>
    <cellStyle name="Total 2 3 2 2 12 8" xfId="38883"/>
    <cellStyle name="Total 2 3 2 2 13" xfId="38884"/>
    <cellStyle name="Total 2 3 2 2 13 2" xfId="38885"/>
    <cellStyle name="Total 2 3 2 2 13 2 2" xfId="38886"/>
    <cellStyle name="Total 2 3 2 2 13 2 3" xfId="38887"/>
    <cellStyle name="Total 2 3 2 2 13 3" xfId="38888"/>
    <cellStyle name="Total 2 3 2 2 13 3 2" xfId="38889"/>
    <cellStyle name="Total 2 3 2 2 13 3 3" xfId="38890"/>
    <cellStyle name="Total 2 3 2 2 13 4" xfId="38891"/>
    <cellStyle name="Total 2 3 2 2 13 4 2" xfId="38892"/>
    <cellStyle name="Total 2 3 2 2 13 4 3" xfId="38893"/>
    <cellStyle name="Total 2 3 2 2 13 5" xfId="38894"/>
    <cellStyle name="Total 2 3 2 2 13 5 2" xfId="38895"/>
    <cellStyle name="Total 2 3 2 2 13 5 3" xfId="38896"/>
    <cellStyle name="Total 2 3 2 2 13 6" xfId="38897"/>
    <cellStyle name="Total 2 3 2 2 13 6 2" xfId="38898"/>
    <cellStyle name="Total 2 3 2 2 13 6 3" xfId="38899"/>
    <cellStyle name="Total 2 3 2 2 13 7" xfId="38900"/>
    <cellStyle name="Total 2 3 2 2 13 8" xfId="38901"/>
    <cellStyle name="Total 2 3 2 2 14" xfId="38902"/>
    <cellStyle name="Total 2 3 2 2 14 2" xfId="38903"/>
    <cellStyle name="Total 2 3 2 2 14 2 2" xfId="38904"/>
    <cellStyle name="Total 2 3 2 2 14 2 3" xfId="38905"/>
    <cellStyle name="Total 2 3 2 2 14 3" xfId="38906"/>
    <cellStyle name="Total 2 3 2 2 14 3 2" xfId="38907"/>
    <cellStyle name="Total 2 3 2 2 14 3 3" xfId="38908"/>
    <cellStyle name="Total 2 3 2 2 14 4" xfId="38909"/>
    <cellStyle name="Total 2 3 2 2 14 4 2" xfId="38910"/>
    <cellStyle name="Total 2 3 2 2 14 4 3" xfId="38911"/>
    <cellStyle name="Total 2 3 2 2 14 5" xfId="38912"/>
    <cellStyle name="Total 2 3 2 2 14 5 2" xfId="38913"/>
    <cellStyle name="Total 2 3 2 2 14 5 3" xfId="38914"/>
    <cellStyle name="Total 2 3 2 2 14 6" xfId="38915"/>
    <cellStyle name="Total 2 3 2 2 14 6 2" xfId="38916"/>
    <cellStyle name="Total 2 3 2 2 14 6 3" xfId="38917"/>
    <cellStyle name="Total 2 3 2 2 14 7" xfId="38918"/>
    <cellStyle name="Total 2 3 2 2 14 8" xfId="38919"/>
    <cellStyle name="Total 2 3 2 2 15" xfId="38920"/>
    <cellStyle name="Total 2 3 2 2 15 2" xfId="38921"/>
    <cellStyle name="Total 2 3 2 2 15 3" xfId="38922"/>
    <cellStyle name="Total 2 3 2 2 16" xfId="38923"/>
    <cellStyle name="Total 2 3 2 2 16 2" xfId="38924"/>
    <cellStyle name="Total 2 3 2 2 16 3" xfId="38925"/>
    <cellStyle name="Total 2 3 2 2 17" xfId="38926"/>
    <cellStyle name="Total 2 3 2 2 18" xfId="38927"/>
    <cellStyle name="Total 2 3 2 2 2" xfId="38928"/>
    <cellStyle name="Total 2 3 2 2 2 2" xfId="38929"/>
    <cellStyle name="Total 2 3 2 2 2 2 2" xfId="38930"/>
    <cellStyle name="Total 2 3 2 2 2 2 3" xfId="38931"/>
    <cellStyle name="Total 2 3 2 2 2 3" xfId="38932"/>
    <cellStyle name="Total 2 3 2 2 2 3 2" xfId="38933"/>
    <cellStyle name="Total 2 3 2 2 2 3 3" xfId="38934"/>
    <cellStyle name="Total 2 3 2 2 2 4" xfId="38935"/>
    <cellStyle name="Total 2 3 2 2 2 4 2" xfId="38936"/>
    <cellStyle name="Total 2 3 2 2 2 4 3" xfId="38937"/>
    <cellStyle name="Total 2 3 2 2 2 5" xfId="38938"/>
    <cellStyle name="Total 2 3 2 2 2 5 2" xfId="38939"/>
    <cellStyle name="Total 2 3 2 2 2 5 3" xfId="38940"/>
    <cellStyle name="Total 2 3 2 2 2 6" xfId="38941"/>
    <cellStyle name="Total 2 3 2 2 2 6 2" xfId="38942"/>
    <cellStyle name="Total 2 3 2 2 2 6 3" xfId="38943"/>
    <cellStyle name="Total 2 3 2 2 2 7" xfId="38944"/>
    <cellStyle name="Total 2 3 2 2 2 8" xfId="38945"/>
    <cellStyle name="Total 2 3 2 2 2 9" xfId="38946"/>
    <cellStyle name="Total 2 3 2 2 3" xfId="38947"/>
    <cellStyle name="Total 2 3 2 2 3 2" xfId="38948"/>
    <cellStyle name="Total 2 3 2 2 3 2 2" xfId="38949"/>
    <cellStyle name="Total 2 3 2 2 3 2 3" xfId="38950"/>
    <cellStyle name="Total 2 3 2 2 3 3" xfId="38951"/>
    <cellStyle name="Total 2 3 2 2 3 3 2" xfId="38952"/>
    <cellStyle name="Total 2 3 2 2 3 3 3" xfId="38953"/>
    <cellStyle name="Total 2 3 2 2 3 4" xfId="38954"/>
    <cellStyle name="Total 2 3 2 2 3 4 2" xfId="38955"/>
    <cellStyle name="Total 2 3 2 2 3 4 3" xfId="38956"/>
    <cellStyle name="Total 2 3 2 2 3 5" xfId="38957"/>
    <cellStyle name="Total 2 3 2 2 3 5 2" xfId="38958"/>
    <cellStyle name="Total 2 3 2 2 3 5 3" xfId="38959"/>
    <cellStyle name="Total 2 3 2 2 3 6" xfId="38960"/>
    <cellStyle name="Total 2 3 2 2 3 6 2" xfId="38961"/>
    <cellStyle name="Total 2 3 2 2 3 6 3" xfId="38962"/>
    <cellStyle name="Total 2 3 2 2 3 7" xfId="38963"/>
    <cellStyle name="Total 2 3 2 2 3 8" xfId="38964"/>
    <cellStyle name="Total 2 3 2 2 3 9" xfId="38965"/>
    <cellStyle name="Total 2 3 2 2 4" xfId="38966"/>
    <cellStyle name="Total 2 3 2 2 4 2" xfId="38967"/>
    <cellStyle name="Total 2 3 2 2 4 2 2" xfId="38968"/>
    <cellStyle name="Total 2 3 2 2 4 2 3" xfId="38969"/>
    <cellStyle name="Total 2 3 2 2 4 3" xfId="38970"/>
    <cellStyle name="Total 2 3 2 2 4 3 2" xfId="38971"/>
    <cellStyle name="Total 2 3 2 2 4 3 3" xfId="38972"/>
    <cellStyle name="Total 2 3 2 2 4 4" xfId="38973"/>
    <cellStyle name="Total 2 3 2 2 4 4 2" xfId="38974"/>
    <cellStyle name="Total 2 3 2 2 4 4 3" xfId="38975"/>
    <cellStyle name="Total 2 3 2 2 4 5" xfId="38976"/>
    <cellStyle name="Total 2 3 2 2 4 5 2" xfId="38977"/>
    <cellStyle name="Total 2 3 2 2 4 5 3" xfId="38978"/>
    <cellStyle name="Total 2 3 2 2 4 6" xfId="38979"/>
    <cellStyle name="Total 2 3 2 2 4 6 2" xfId="38980"/>
    <cellStyle name="Total 2 3 2 2 4 6 3" xfId="38981"/>
    <cellStyle name="Total 2 3 2 2 4 7" xfId="38982"/>
    <cellStyle name="Total 2 3 2 2 4 8" xfId="38983"/>
    <cellStyle name="Total 2 3 2 2 4 9" xfId="38984"/>
    <cellStyle name="Total 2 3 2 2 5" xfId="38985"/>
    <cellStyle name="Total 2 3 2 2 5 2" xfId="38986"/>
    <cellStyle name="Total 2 3 2 2 5 2 2" xfId="38987"/>
    <cellStyle name="Total 2 3 2 2 5 2 3" xfId="38988"/>
    <cellStyle name="Total 2 3 2 2 5 3" xfId="38989"/>
    <cellStyle name="Total 2 3 2 2 5 3 2" xfId="38990"/>
    <cellStyle name="Total 2 3 2 2 5 3 3" xfId="38991"/>
    <cellStyle name="Total 2 3 2 2 5 4" xfId="38992"/>
    <cellStyle name="Total 2 3 2 2 5 4 2" xfId="38993"/>
    <cellStyle name="Total 2 3 2 2 5 4 3" xfId="38994"/>
    <cellStyle name="Total 2 3 2 2 5 5" xfId="38995"/>
    <cellStyle name="Total 2 3 2 2 5 5 2" xfId="38996"/>
    <cellStyle name="Total 2 3 2 2 5 5 3" xfId="38997"/>
    <cellStyle name="Total 2 3 2 2 5 6" xfId="38998"/>
    <cellStyle name="Total 2 3 2 2 5 6 2" xfId="38999"/>
    <cellStyle name="Total 2 3 2 2 5 6 3" xfId="39000"/>
    <cellStyle name="Total 2 3 2 2 5 7" xfId="39001"/>
    <cellStyle name="Total 2 3 2 2 5 8" xfId="39002"/>
    <cellStyle name="Total 2 3 2 2 5 9" xfId="39003"/>
    <cellStyle name="Total 2 3 2 2 6" xfId="39004"/>
    <cellStyle name="Total 2 3 2 2 6 2" xfId="39005"/>
    <cellStyle name="Total 2 3 2 2 6 2 2" xfId="39006"/>
    <cellStyle name="Total 2 3 2 2 6 2 3" xfId="39007"/>
    <cellStyle name="Total 2 3 2 2 6 3" xfId="39008"/>
    <cellStyle name="Total 2 3 2 2 6 3 2" xfId="39009"/>
    <cellStyle name="Total 2 3 2 2 6 3 3" xfId="39010"/>
    <cellStyle name="Total 2 3 2 2 6 4" xfId="39011"/>
    <cellStyle name="Total 2 3 2 2 6 4 2" xfId="39012"/>
    <cellStyle name="Total 2 3 2 2 6 4 3" xfId="39013"/>
    <cellStyle name="Total 2 3 2 2 6 5" xfId="39014"/>
    <cellStyle name="Total 2 3 2 2 6 5 2" xfId="39015"/>
    <cellStyle name="Total 2 3 2 2 6 5 3" xfId="39016"/>
    <cellStyle name="Total 2 3 2 2 6 6" xfId="39017"/>
    <cellStyle name="Total 2 3 2 2 6 6 2" xfId="39018"/>
    <cellStyle name="Total 2 3 2 2 6 6 3" xfId="39019"/>
    <cellStyle name="Total 2 3 2 2 6 7" xfId="39020"/>
    <cellStyle name="Total 2 3 2 2 6 8" xfId="39021"/>
    <cellStyle name="Total 2 3 2 2 6 9" xfId="39022"/>
    <cellStyle name="Total 2 3 2 2 7" xfId="39023"/>
    <cellStyle name="Total 2 3 2 2 7 2" xfId="39024"/>
    <cellStyle name="Total 2 3 2 2 7 2 2" xfId="39025"/>
    <cellStyle name="Total 2 3 2 2 7 2 3" xfId="39026"/>
    <cellStyle name="Total 2 3 2 2 7 3" xfId="39027"/>
    <cellStyle name="Total 2 3 2 2 7 3 2" xfId="39028"/>
    <cellStyle name="Total 2 3 2 2 7 3 3" xfId="39029"/>
    <cellStyle name="Total 2 3 2 2 7 4" xfId="39030"/>
    <cellStyle name="Total 2 3 2 2 7 4 2" xfId="39031"/>
    <cellStyle name="Total 2 3 2 2 7 4 3" xfId="39032"/>
    <cellStyle name="Total 2 3 2 2 7 5" xfId="39033"/>
    <cellStyle name="Total 2 3 2 2 7 5 2" xfId="39034"/>
    <cellStyle name="Total 2 3 2 2 7 5 3" xfId="39035"/>
    <cellStyle name="Total 2 3 2 2 7 6" xfId="39036"/>
    <cellStyle name="Total 2 3 2 2 7 6 2" xfId="39037"/>
    <cellStyle name="Total 2 3 2 2 7 6 3" xfId="39038"/>
    <cellStyle name="Total 2 3 2 2 7 7" xfId="39039"/>
    <cellStyle name="Total 2 3 2 2 7 8" xfId="39040"/>
    <cellStyle name="Total 2 3 2 2 7 9" xfId="39041"/>
    <cellStyle name="Total 2 3 2 2 8" xfId="39042"/>
    <cellStyle name="Total 2 3 2 2 8 2" xfId="39043"/>
    <cellStyle name="Total 2 3 2 2 8 2 2" xfId="39044"/>
    <cellStyle name="Total 2 3 2 2 8 2 3" xfId="39045"/>
    <cellStyle name="Total 2 3 2 2 8 3" xfId="39046"/>
    <cellStyle name="Total 2 3 2 2 8 3 2" xfId="39047"/>
    <cellStyle name="Total 2 3 2 2 8 3 3" xfId="39048"/>
    <cellStyle name="Total 2 3 2 2 8 4" xfId="39049"/>
    <cellStyle name="Total 2 3 2 2 8 4 2" xfId="39050"/>
    <cellStyle name="Total 2 3 2 2 8 4 3" xfId="39051"/>
    <cellStyle name="Total 2 3 2 2 8 5" xfId="39052"/>
    <cellStyle name="Total 2 3 2 2 8 5 2" xfId="39053"/>
    <cellStyle name="Total 2 3 2 2 8 5 3" xfId="39054"/>
    <cellStyle name="Total 2 3 2 2 8 6" xfId="39055"/>
    <cellStyle name="Total 2 3 2 2 8 6 2" xfId="39056"/>
    <cellStyle name="Total 2 3 2 2 8 6 3" xfId="39057"/>
    <cellStyle name="Total 2 3 2 2 8 7" xfId="39058"/>
    <cellStyle name="Total 2 3 2 2 8 8" xfId="39059"/>
    <cellStyle name="Total 2 3 2 2 8 9" xfId="39060"/>
    <cellStyle name="Total 2 3 2 2 9" xfId="39061"/>
    <cellStyle name="Total 2 3 2 2 9 2" xfId="39062"/>
    <cellStyle name="Total 2 3 2 2 9 2 2" xfId="39063"/>
    <cellStyle name="Total 2 3 2 2 9 2 3" xfId="39064"/>
    <cellStyle name="Total 2 3 2 2 9 3" xfId="39065"/>
    <cellStyle name="Total 2 3 2 2 9 3 2" xfId="39066"/>
    <cellStyle name="Total 2 3 2 2 9 3 3" xfId="39067"/>
    <cellStyle name="Total 2 3 2 2 9 4" xfId="39068"/>
    <cellStyle name="Total 2 3 2 2 9 4 2" xfId="39069"/>
    <cellStyle name="Total 2 3 2 2 9 4 3" xfId="39070"/>
    <cellStyle name="Total 2 3 2 2 9 5" xfId="39071"/>
    <cellStyle name="Total 2 3 2 2 9 5 2" xfId="39072"/>
    <cellStyle name="Total 2 3 2 2 9 5 3" xfId="39073"/>
    <cellStyle name="Total 2 3 2 2 9 6" xfId="39074"/>
    <cellStyle name="Total 2 3 2 2 9 6 2" xfId="39075"/>
    <cellStyle name="Total 2 3 2 2 9 6 3" xfId="39076"/>
    <cellStyle name="Total 2 3 2 2 9 7" xfId="39077"/>
    <cellStyle name="Total 2 3 2 2 9 8" xfId="39078"/>
    <cellStyle name="Total 2 3 2 20" xfId="39079"/>
    <cellStyle name="Total 2 3 2 3" xfId="39080"/>
    <cellStyle name="Total 2 3 2 3 10" xfId="39081"/>
    <cellStyle name="Total 2 3 2 3 10 2" xfId="39082"/>
    <cellStyle name="Total 2 3 2 3 10 2 2" xfId="39083"/>
    <cellStyle name="Total 2 3 2 3 10 2 3" xfId="39084"/>
    <cellStyle name="Total 2 3 2 3 10 3" xfId="39085"/>
    <cellStyle name="Total 2 3 2 3 10 3 2" xfId="39086"/>
    <cellStyle name="Total 2 3 2 3 10 3 3" xfId="39087"/>
    <cellStyle name="Total 2 3 2 3 10 4" xfId="39088"/>
    <cellStyle name="Total 2 3 2 3 10 4 2" xfId="39089"/>
    <cellStyle name="Total 2 3 2 3 10 4 3" xfId="39090"/>
    <cellStyle name="Total 2 3 2 3 10 5" xfId="39091"/>
    <cellStyle name="Total 2 3 2 3 10 5 2" xfId="39092"/>
    <cellStyle name="Total 2 3 2 3 10 5 3" xfId="39093"/>
    <cellStyle name="Total 2 3 2 3 10 6" xfId="39094"/>
    <cellStyle name="Total 2 3 2 3 10 6 2" xfId="39095"/>
    <cellStyle name="Total 2 3 2 3 10 6 3" xfId="39096"/>
    <cellStyle name="Total 2 3 2 3 10 7" xfId="39097"/>
    <cellStyle name="Total 2 3 2 3 10 8" xfId="39098"/>
    <cellStyle name="Total 2 3 2 3 11" xfId="39099"/>
    <cellStyle name="Total 2 3 2 3 11 2" xfId="39100"/>
    <cellStyle name="Total 2 3 2 3 11 2 2" xfId="39101"/>
    <cellStyle name="Total 2 3 2 3 11 2 3" xfId="39102"/>
    <cellStyle name="Total 2 3 2 3 11 3" xfId="39103"/>
    <cellStyle name="Total 2 3 2 3 11 3 2" xfId="39104"/>
    <cellStyle name="Total 2 3 2 3 11 3 3" xfId="39105"/>
    <cellStyle name="Total 2 3 2 3 11 4" xfId="39106"/>
    <cellStyle name="Total 2 3 2 3 11 4 2" xfId="39107"/>
    <cellStyle name="Total 2 3 2 3 11 4 3" xfId="39108"/>
    <cellStyle name="Total 2 3 2 3 11 5" xfId="39109"/>
    <cellStyle name="Total 2 3 2 3 11 5 2" xfId="39110"/>
    <cellStyle name="Total 2 3 2 3 11 5 3" xfId="39111"/>
    <cellStyle name="Total 2 3 2 3 11 6" xfId="39112"/>
    <cellStyle name="Total 2 3 2 3 11 6 2" xfId="39113"/>
    <cellStyle name="Total 2 3 2 3 11 6 3" xfId="39114"/>
    <cellStyle name="Total 2 3 2 3 11 7" xfId="39115"/>
    <cellStyle name="Total 2 3 2 3 11 8" xfId="39116"/>
    <cellStyle name="Total 2 3 2 3 12" xfId="39117"/>
    <cellStyle name="Total 2 3 2 3 12 2" xfId="39118"/>
    <cellStyle name="Total 2 3 2 3 12 2 2" xfId="39119"/>
    <cellStyle name="Total 2 3 2 3 12 2 3" xfId="39120"/>
    <cellStyle name="Total 2 3 2 3 12 3" xfId="39121"/>
    <cellStyle name="Total 2 3 2 3 12 3 2" xfId="39122"/>
    <cellStyle name="Total 2 3 2 3 12 3 3" xfId="39123"/>
    <cellStyle name="Total 2 3 2 3 12 4" xfId="39124"/>
    <cellStyle name="Total 2 3 2 3 12 4 2" xfId="39125"/>
    <cellStyle name="Total 2 3 2 3 12 4 3" xfId="39126"/>
    <cellStyle name="Total 2 3 2 3 12 5" xfId="39127"/>
    <cellStyle name="Total 2 3 2 3 12 5 2" xfId="39128"/>
    <cellStyle name="Total 2 3 2 3 12 5 3" xfId="39129"/>
    <cellStyle name="Total 2 3 2 3 12 6" xfId="39130"/>
    <cellStyle name="Total 2 3 2 3 12 6 2" xfId="39131"/>
    <cellStyle name="Total 2 3 2 3 12 6 3" xfId="39132"/>
    <cellStyle name="Total 2 3 2 3 12 7" xfId="39133"/>
    <cellStyle name="Total 2 3 2 3 12 8" xfId="39134"/>
    <cellStyle name="Total 2 3 2 3 13" xfId="39135"/>
    <cellStyle name="Total 2 3 2 3 13 2" xfId="39136"/>
    <cellStyle name="Total 2 3 2 3 13 2 2" xfId="39137"/>
    <cellStyle name="Total 2 3 2 3 13 2 3" xfId="39138"/>
    <cellStyle name="Total 2 3 2 3 13 3" xfId="39139"/>
    <cellStyle name="Total 2 3 2 3 13 3 2" xfId="39140"/>
    <cellStyle name="Total 2 3 2 3 13 3 3" xfId="39141"/>
    <cellStyle name="Total 2 3 2 3 13 4" xfId="39142"/>
    <cellStyle name="Total 2 3 2 3 13 4 2" xfId="39143"/>
    <cellStyle name="Total 2 3 2 3 13 4 3" xfId="39144"/>
    <cellStyle name="Total 2 3 2 3 13 5" xfId="39145"/>
    <cellStyle name="Total 2 3 2 3 13 5 2" xfId="39146"/>
    <cellStyle name="Total 2 3 2 3 13 5 3" xfId="39147"/>
    <cellStyle name="Total 2 3 2 3 13 6" xfId="39148"/>
    <cellStyle name="Total 2 3 2 3 13 6 2" xfId="39149"/>
    <cellStyle name="Total 2 3 2 3 13 6 3" xfId="39150"/>
    <cellStyle name="Total 2 3 2 3 13 7" xfId="39151"/>
    <cellStyle name="Total 2 3 2 3 13 8" xfId="39152"/>
    <cellStyle name="Total 2 3 2 3 14" xfId="39153"/>
    <cellStyle name="Total 2 3 2 3 14 2" xfId="39154"/>
    <cellStyle name="Total 2 3 2 3 14 2 2" xfId="39155"/>
    <cellStyle name="Total 2 3 2 3 14 2 3" xfId="39156"/>
    <cellStyle name="Total 2 3 2 3 14 3" xfId="39157"/>
    <cellStyle name="Total 2 3 2 3 14 3 2" xfId="39158"/>
    <cellStyle name="Total 2 3 2 3 14 3 3" xfId="39159"/>
    <cellStyle name="Total 2 3 2 3 14 4" xfId="39160"/>
    <cellStyle name="Total 2 3 2 3 14 4 2" xfId="39161"/>
    <cellStyle name="Total 2 3 2 3 14 4 3" xfId="39162"/>
    <cellStyle name="Total 2 3 2 3 14 5" xfId="39163"/>
    <cellStyle name="Total 2 3 2 3 14 5 2" xfId="39164"/>
    <cellStyle name="Total 2 3 2 3 14 5 3" xfId="39165"/>
    <cellStyle name="Total 2 3 2 3 14 6" xfId="39166"/>
    <cellStyle name="Total 2 3 2 3 14 6 2" xfId="39167"/>
    <cellStyle name="Total 2 3 2 3 14 6 3" xfId="39168"/>
    <cellStyle name="Total 2 3 2 3 14 7" xfId="39169"/>
    <cellStyle name="Total 2 3 2 3 14 8" xfId="39170"/>
    <cellStyle name="Total 2 3 2 3 15" xfId="39171"/>
    <cellStyle name="Total 2 3 2 3 15 2" xfId="39172"/>
    <cellStyle name="Total 2 3 2 3 15 3" xfId="39173"/>
    <cellStyle name="Total 2 3 2 3 16" xfId="39174"/>
    <cellStyle name="Total 2 3 2 3 16 2" xfId="39175"/>
    <cellStyle name="Total 2 3 2 3 16 3" xfId="39176"/>
    <cellStyle name="Total 2 3 2 3 17" xfId="39177"/>
    <cellStyle name="Total 2 3 2 3 18" xfId="39178"/>
    <cellStyle name="Total 2 3 2 3 2" xfId="39179"/>
    <cellStyle name="Total 2 3 2 3 2 2" xfId="39180"/>
    <cellStyle name="Total 2 3 2 3 2 2 2" xfId="39181"/>
    <cellStyle name="Total 2 3 2 3 2 2 3" xfId="39182"/>
    <cellStyle name="Total 2 3 2 3 2 3" xfId="39183"/>
    <cellStyle name="Total 2 3 2 3 2 3 2" xfId="39184"/>
    <cellStyle name="Total 2 3 2 3 2 3 3" xfId="39185"/>
    <cellStyle name="Total 2 3 2 3 2 4" xfId="39186"/>
    <cellStyle name="Total 2 3 2 3 2 4 2" xfId="39187"/>
    <cellStyle name="Total 2 3 2 3 2 4 3" xfId="39188"/>
    <cellStyle name="Total 2 3 2 3 2 5" xfId="39189"/>
    <cellStyle name="Total 2 3 2 3 2 5 2" xfId="39190"/>
    <cellStyle name="Total 2 3 2 3 2 5 3" xfId="39191"/>
    <cellStyle name="Total 2 3 2 3 2 6" xfId="39192"/>
    <cellStyle name="Total 2 3 2 3 2 6 2" xfId="39193"/>
    <cellStyle name="Total 2 3 2 3 2 6 3" xfId="39194"/>
    <cellStyle name="Total 2 3 2 3 2 7" xfId="39195"/>
    <cellStyle name="Total 2 3 2 3 2 8" xfId="39196"/>
    <cellStyle name="Total 2 3 2 3 2 9" xfId="39197"/>
    <cellStyle name="Total 2 3 2 3 3" xfId="39198"/>
    <cellStyle name="Total 2 3 2 3 3 2" xfId="39199"/>
    <cellStyle name="Total 2 3 2 3 3 2 2" xfId="39200"/>
    <cellStyle name="Total 2 3 2 3 3 2 3" xfId="39201"/>
    <cellStyle name="Total 2 3 2 3 3 3" xfId="39202"/>
    <cellStyle name="Total 2 3 2 3 3 3 2" xfId="39203"/>
    <cellStyle name="Total 2 3 2 3 3 3 3" xfId="39204"/>
    <cellStyle name="Total 2 3 2 3 3 4" xfId="39205"/>
    <cellStyle name="Total 2 3 2 3 3 4 2" xfId="39206"/>
    <cellStyle name="Total 2 3 2 3 3 4 3" xfId="39207"/>
    <cellStyle name="Total 2 3 2 3 3 5" xfId="39208"/>
    <cellStyle name="Total 2 3 2 3 3 5 2" xfId="39209"/>
    <cellStyle name="Total 2 3 2 3 3 5 3" xfId="39210"/>
    <cellStyle name="Total 2 3 2 3 3 6" xfId="39211"/>
    <cellStyle name="Total 2 3 2 3 3 6 2" xfId="39212"/>
    <cellStyle name="Total 2 3 2 3 3 6 3" xfId="39213"/>
    <cellStyle name="Total 2 3 2 3 3 7" xfId="39214"/>
    <cellStyle name="Total 2 3 2 3 3 8" xfId="39215"/>
    <cellStyle name="Total 2 3 2 3 3 9" xfId="39216"/>
    <cellStyle name="Total 2 3 2 3 4" xfId="39217"/>
    <cellStyle name="Total 2 3 2 3 4 2" xfId="39218"/>
    <cellStyle name="Total 2 3 2 3 4 2 2" xfId="39219"/>
    <cellStyle name="Total 2 3 2 3 4 2 3" xfId="39220"/>
    <cellStyle name="Total 2 3 2 3 4 3" xfId="39221"/>
    <cellStyle name="Total 2 3 2 3 4 3 2" xfId="39222"/>
    <cellStyle name="Total 2 3 2 3 4 3 3" xfId="39223"/>
    <cellStyle name="Total 2 3 2 3 4 4" xfId="39224"/>
    <cellStyle name="Total 2 3 2 3 4 4 2" xfId="39225"/>
    <cellStyle name="Total 2 3 2 3 4 4 3" xfId="39226"/>
    <cellStyle name="Total 2 3 2 3 4 5" xfId="39227"/>
    <cellStyle name="Total 2 3 2 3 4 5 2" xfId="39228"/>
    <cellStyle name="Total 2 3 2 3 4 5 3" xfId="39229"/>
    <cellStyle name="Total 2 3 2 3 4 6" xfId="39230"/>
    <cellStyle name="Total 2 3 2 3 4 6 2" xfId="39231"/>
    <cellStyle name="Total 2 3 2 3 4 6 3" xfId="39232"/>
    <cellStyle name="Total 2 3 2 3 4 7" xfId="39233"/>
    <cellStyle name="Total 2 3 2 3 4 8" xfId="39234"/>
    <cellStyle name="Total 2 3 2 3 4 9" xfId="39235"/>
    <cellStyle name="Total 2 3 2 3 5" xfId="39236"/>
    <cellStyle name="Total 2 3 2 3 5 2" xfId="39237"/>
    <cellStyle name="Total 2 3 2 3 5 2 2" xfId="39238"/>
    <cellStyle name="Total 2 3 2 3 5 2 3" xfId="39239"/>
    <cellStyle name="Total 2 3 2 3 5 3" xfId="39240"/>
    <cellStyle name="Total 2 3 2 3 5 3 2" xfId="39241"/>
    <cellStyle name="Total 2 3 2 3 5 3 3" xfId="39242"/>
    <cellStyle name="Total 2 3 2 3 5 4" xfId="39243"/>
    <cellStyle name="Total 2 3 2 3 5 4 2" xfId="39244"/>
    <cellStyle name="Total 2 3 2 3 5 4 3" xfId="39245"/>
    <cellStyle name="Total 2 3 2 3 5 5" xfId="39246"/>
    <cellStyle name="Total 2 3 2 3 5 5 2" xfId="39247"/>
    <cellStyle name="Total 2 3 2 3 5 5 3" xfId="39248"/>
    <cellStyle name="Total 2 3 2 3 5 6" xfId="39249"/>
    <cellStyle name="Total 2 3 2 3 5 6 2" xfId="39250"/>
    <cellStyle name="Total 2 3 2 3 5 6 3" xfId="39251"/>
    <cellStyle name="Total 2 3 2 3 5 7" xfId="39252"/>
    <cellStyle name="Total 2 3 2 3 5 8" xfId="39253"/>
    <cellStyle name="Total 2 3 2 3 5 9" xfId="39254"/>
    <cellStyle name="Total 2 3 2 3 6" xfId="39255"/>
    <cellStyle name="Total 2 3 2 3 6 2" xfId="39256"/>
    <cellStyle name="Total 2 3 2 3 6 2 2" xfId="39257"/>
    <cellStyle name="Total 2 3 2 3 6 2 3" xfId="39258"/>
    <cellStyle name="Total 2 3 2 3 6 3" xfId="39259"/>
    <cellStyle name="Total 2 3 2 3 6 3 2" xfId="39260"/>
    <cellStyle name="Total 2 3 2 3 6 3 3" xfId="39261"/>
    <cellStyle name="Total 2 3 2 3 6 4" xfId="39262"/>
    <cellStyle name="Total 2 3 2 3 6 4 2" xfId="39263"/>
    <cellStyle name="Total 2 3 2 3 6 4 3" xfId="39264"/>
    <cellStyle name="Total 2 3 2 3 6 5" xfId="39265"/>
    <cellStyle name="Total 2 3 2 3 6 5 2" xfId="39266"/>
    <cellStyle name="Total 2 3 2 3 6 5 3" xfId="39267"/>
    <cellStyle name="Total 2 3 2 3 6 6" xfId="39268"/>
    <cellStyle name="Total 2 3 2 3 6 6 2" xfId="39269"/>
    <cellStyle name="Total 2 3 2 3 6 6 3" xfId="39270"/>
    <cellStyle name="Total 2 3 2 3 6 7" xfId="39271"/>
    <cellStyle name="Total 2 3 2 3 6 8" xfId="39272"/>
    <cellStyle name="Total 2 3 2 3 6 9" xfId="39273"/>
    <cellStyle name="Total 2 3 2 3 7" xfId="39274"/>
    <cellStyle name="Total 2 3 2 3 7 2" xfId="39275"/>
    <cellStyle name="Total 2 3 2 3 7 2 2" xfId="39276"/>
    <cellStyle name="Total 2 3 2 3 7 2 3" xfId="39277"/>
    <cellStyle name="Total 2 3 2 3 7 3" xfId="39278"/>
    <cellStyle name="Total 2 3 2 3 7 3 2" xfId="39279"/>
    <cellStyle name="Total 2 3 2 3 7 3 3" xfId="39280"/>
    <cellStyle name="Total 2 3 2 3 7 4" xfId="39281"/>
    <cellStyle name="Total 2 3 2 3 7 4 2" xfId="39282"/>
    <cellStyle name="Total 2 3 2 3 7 4 3" xfId="39283"/>
    <cellStyle name="Total 2 3 2 3 7 5" xfId="39284"/>
    <cellStyle name="Total 2 3 2 3 7 5 2" xfId="39285"/>
    <cellStyle name="Total 2 3 2 3 7 5 3" xfId="39286"/>
    <cellStyle name="Total 2 3 2 3 7 6" xfId="39287"/>
    <cellStyle name="Total 2 3 2 3 7 6 2" xfId="39288"/>
    <cellStyle name="Total 2 3 2 3 7 6 3" xfId="39289"/>
    <cellStyle name="Total 2 3 2 3 7 7" xfId="39290"/>
    <cellStyle name="Total 2 3 2 3 7 8" xfId="39291"/>
    <cellStyle name="Total 2 3 2 3 7 9" xfId="39292"/>
    <cellStyle name="Total 2 3 2 3 8" xfId="39293"/>
    <cellStyle name="Total 2 3 2 3 8 2" xfId="39294"/>
    <cellStyle name="Total 2 3 2 3 8 2 2" xfId="39295"/>
    <cellStyle name="Total 2 3 2 3 8 2 3" xfId="39296"/>
    <cellStyle name="Total 2 3 2 3 8 3" xfId="39297"/>
    <cellStyle name="Total 2 3 2 3 8 3 2" xfId="39298"/>
    <cellStyle name="Total 2 3 2 3 8 3 3" xfId="39299"/>
    <cellStyle name="Total 2 3 2 3 8 4" xfId="39300"/>
    <cellStyle name="Total 2 3 2 3 8 4 2" xfId="39301"/>
    <cellStyle name="Total 2 3 2 3 8 4 3" xfId="39302"/>
    <cellStyle name="Total 2 3 2 3 8 5" xfId="39303"/>
    <cellStyle name="Total 2 3 2 3 8 5 2" xfId="39304"/>
    <cellStyle name="Total 2 3 2 3 8 5 3" xfId="39305"/>
    <cellStyle name="Total 2 3 2 3 8 6" xfId="39306"/>
    <cellStyle name="Total 2 3 2 3 8 6 2" xfId="39307"/>
    <cellStyle name="Total 2 3 2 3 8 6 3" xfId="39308"/>
    <cellStyle name="Total 2 3 2 3 8 7" xfId="39309"/>
    <cellStyle name="Total 2 3 2 3 8 8" xfId="39310"/>
    <cellStyle name="Total 2 3 2 3 8 9" xfId="39311"/>
    <cellStyle name="Total 2 3 2 3 9" xfId="39312"/>
    <cellStyle name="Total 2 3 2 3 9 2" xfId="39313"/>
    <cellStyle name="Total 2 3 2 3 9 2 2" xfId="39314"/>
    <cellStyle name="Total 2 3 2 3 9 2 3" xfId="39315"/>
    <cellStyle name="Total 2 3 2 3 9 3" xfId="39316"/>
    <cellStyle name="Total 2 3 2 3 9 3 2" xfId="39317"/>
    <cellStyle name="Total 2 3 2 3 9 3 3" xfId="39318"/>
    <cellStyle name="Total 2 3 2 3 9 4" xfId="39319"/>
    <cellStyle name="Total 2 3 2 3 9 4 2" xfId="39320"/>
    <cellStyle name="Total 2 3 2 3 9 4 3" xfId="39321"/>
    <cellStyle name="Total 2 3 2 3 9 5" xfId="39322"/>
    <cellStyle name="Total 2 3 2 3 9 5 2" xfId="39323"/>
    <cellStyle name="Total 2 3 2 3 9 5 3" xfId="39324"/>
    <cellStyle name="Total 2 3 2 3 9 6" xfId="39325"/>
    <cellStyle name="Total 2 3 2 3 9 6 2" xfId="39326"/>
    <cellStyle name="Total 2 3 2 3 9 6 3" xfId="39327"/>
    <cellStyle name="Total 2 3 2 3 9 7" xfId="39328"/>
    <cellStyle name="Total 2 3 2 3 9 8" xfId="39329"/>
    <cellStyle name="Total 2 3 2 4" xfId="39330"/>
    <cellStyle name="Total 2 3 2 4 10" xfId="39331"/>
    <cellStyle name="Total 2 3 2 4 11" xfId="39332"/>
    <cellStyle name="Total 2 3 2 4 2" xfId="39333"/>
    <cellStyle name="Total 2 3 2 4 2 2" xfId="39334"/>
    <cellStyle name="Total 2 3 2 4 2 3" xfId="39335"/>
    <cellStyle name="Total 2 3 2 4 2 4" xfId="39336"/>
    <cellStyle name="Total 2 3 2 4 3" xfId="39337"/>
    <cellStyle name="Total 2 3 2 4 3 2" xfId="39338"/>
    <cellStyle name="Total 2 3 2 4 3 3" xfId="39339"/>
    <cellStyle name="Total 2 3 2 4 3 4" xfId="39340"/>
    <cellStyle name="Total 2 3 2 4 4" xfId="39341"/>
    <cellStyle name="Total 2 3 2 4 4 2" xfId="39342"/>
    <cellStyle name="Total 2 3 2 4 4 3" xfId="39343"/>
    <cellStyle name="Total 2 3 2 4 4 4" xfId="39344"/>
    <cellStyle name="Total 2 3 2 4 5" xfId="39345"/>
    <cellStyle name="Total 2 3 2 4 5 2" xfId="39346"/>
    <cellStyle name="Total 2 3 2 4 5 3" xfId="39347"/>
    <cellStyle name="Total 2 3 2 4 5 4" xfId="39348"/>
    <cellStyle name="Total 2 3 2 4 6" xfId="39349"/>
    <cellStyle name="Total 2 3 2 4 6 2" xfId="39350"/>
    <cellStyle name="Total 2 3 2 4 6 3" xfId="39351"/>
    <cellStyle name="Total 2 3 2 4 6 4" xfId="39352"/>
    <cellStyle name="Total 2 3 2 4 7" xfId="39353"/>
    <cellStyle name="Total 2 3 2 4 8" xfId="39354"/>
    <cellStyle name="Total 2 3 2 4 9" xfId="39355"/>
    <cellStyle name="Total 2 3 2 5" xfId="39356"/>
    <cellStyle name="Total 2 3 2 5 10" xfId="39357"/>
    <cellStyle name="Total 2 3 2 5 11" xfId="39358"/>
    <cellStyle name="Total 2 3 2 5 2" xfId="39359"/>
    <cellStyle name="Total 2 3 2 5 2 2" xfId="39360"/>
    <cellStyle name="Total 2 3 2 5 2 3" xfId="39361"/>
    <cellStyle name="Total 2 3 2 5 2 4" xfId="39362"/>
    <cellStyle name="Total 2 3 2 5 3" xfId="39363"/>
    <cellStyle name="Total 2 3 2 5 3 2" xfId="39364"/>
    <cellStyle name="Total 2 3 2 5 3 3" xfId="39365"/>
    <cellStyle name="Total 2 3 2 5 3 4" xfId="39366"/>
    <cellStyle name="Total 2 3 2 5 4" xfId="39367"/>
    <cellStyle name="Total 2 3 2 5 4 2" xfId="39368"/>
    <cellStyle name="Total 2 3 2 5 4 3" xfId="39369"/>
    <cellStyle name="Total 2 3 2 5 4 4" xfId="39370"/>
    <cellStyle name="Total 2 3 2 5 5" xfId="39371"/>
    <cellStyle name="Total 2 3 2 5 5 2" xfId="39372"/>
    <cellStyle name="Total 2 3 2 5 5 3" xfId="39373"/>
    <cellStyle name="Total 2 3 2 5 5 4" xfId="39374"/>
    <cellStyle name="Total 2 3 2 5 6" xfId="39375"/>
    <cellStyle name="Total 2 3 2 5 6 2" xfId="39376"/>
    <cellStyle name="Total 2 3 2 5 6 3" xfId="39377"/>
    <cellStyle name="Total 2 3 2 5 6 4" xfId="39378"/>
    <cellStyle name="Total 2 3 2 5 7" xfId="39379"/>
    <cellStyle name="Total 2 3 2 5 8" xfId="39380"/>
    <cellStyle name="Total 2 3 2 5 9" xfId="39381"/>
    <cellStyle name="Total 2 3 2 6" xfId="39382"/>
    <cellStyle name="Total 2 3 2 6 2" xfId="39383"/>
    <cellStyle name="Total 2 3 2 6 2 2" xfId="39384"/>
    <cellStyle name="Total 2 3 2 6 2 3" xfId="39385"/>
    <cellStyle name="Total 2 3 2 6 3" xfId="39386"/>
    <cellStyle name="Total 2 3 2 6 3 2" xfId="39387"/>
    <cellStyle name="Total 2 3 2 6 3 3" xfId="39388"/>
    <cellStyle name="Total 2 3 2 6 4" xfId="39389"/>
    <cellStyle name="Total 2 3 2 6 4 2" xfId="39390"/>
    <cellStyle name="Total 2 3 2 6 4 3" xfId="39391"/>
    <cellStyle name="Total 2 3 2 6 5" xfId="39392"/>
    <cellStyle name="Total 2 3 2 6 5 2" xfId="39393"/>
    <cellStyle name="Total 2 3 2 6 5 3" xfId="39394"/>
    <cellStyle name="Total 2 3 2 6 6" xfId="39395"/>
    <cellStyle name="Total 2 3 2 6 6 2" xfId="39396"/>
    <cellStyle name="Total 2 3 2 6 6 3" xfId="39397"/>
    <cellStyle name="Total 2 3 2 6 7" xfId="39398"/>
    <cellStyle name="Total 2 3 2 6 8" xfId="39399"/>
    <cellStyle name="Total 2 3 2 6 9" xfId="39400"/>
    <cellStyle name="Total 2 3 2 7" xfId="39401"/>
    <cellStyle name="Total 2 3 2 7 2" xfId="39402"/>
    <cellStyle name="Total 2 3 2 7 2 2" xfId="39403"/>
    <cellStyle name="Total 2 3 2 7 2 3" xfId="39404"/>
    <cellStyle name="Total 2 3 2 7 3" xfId="39405"/>
    <cellStyle name="Total 2 3 2 7 3 2" xfId="39406"/>
    <cellStyle name="Total 2 3 2 7 3 3" xfId="39407"/>
    <cellStyle name="Total 2 3 2 7 4" xfId="39408"/>
    <cellStyle name="Total 2 3 2 7 4 2" xfId="39409"/>
    <cellStyle name="Total 2 3 2 7 4 3" xfId="39410"/>
    <cellStyle name="Total 2 3 2 7 5" xfId="39411"/>
    <cellStyle name="Total 2 3 2 7 5 2" xfId="39412"/>
    <cellStyle name="Total 2 3 2 7 5 3" xfId="39413"/>
    <cellStyle name="Total 2 3 2 7 6" xfId="39414"/>
    <cellStyle name="Total 2 3 2 7 6 2" xfId="39415"/>
    <cellStyle name="Total 2 3 2 7 6 3" xfId="39416"/>
    <cellStyle name="Total 2 3 2 7 7" xfId="39417"/>
    <cellStyle name="Total 2 3 2 7 8" xfId="39418"/>
    <cellStyle name="Total 2 3 2 7 9" xfId="39419"/>
    <cellStyle name="Total 2 3 2 8" xfId="39420"/>
    <cellStyle name="Total 2 3 2 8 2" xfId="39421"/>
    <cellStyle name="Total 2 3 2 8 2 2" xfId="39422"/>
    <cellStyle name="Total 2 3 2 8 2 3" xfId="39423"/>
    <cellStyle name="Total 2 3 2 8 3" xfId="39424"/>
    <cellStyle name="Total 2 3 2 8 3 2" xfId="39425"/>
    <cellStyle name="Total 2 3 2 8 3 3" xfId="39426"/>
    <cellStyle name="Total 2 3 2 8 4" xfId="39427"/>
    <cellStyle name="Total 2 3 2 8 4 2" xfId="39428"/>
    <cellStyle name="Total 2 3 2 8 4 3" xfId="39429"/>
    <cellStyle name="Total 2 3 2 8 5" xfId="39430"/>
    <cellStyle name="Total 2 3 2 8 5 2" xfId="39431"/>
    <cellStyle name="Total 2 3 2 8 5 3" xfId="39432"/>
    <cellStyle name="Total 2 3 2 8 6" xfId="39433"/>
    <cellStyle name="Total 2 3 2 8 6 2" xfId="39434"/>
    <cellStyle name="Total 2 3 2 8 6 3" xfId="39435"/>
    <cellStyle name="Total 2 3 2 8 7" xfId="39436"/>
    <cellStyle name="Total 2 3 2 8 8" xfId="39437"/>
    <cellStyle name="Total 2 3 2 8 9" xfId="39438"/>
    <cellStyle name="Total 2 3 2 9" xfId="39439"/>
    <cellStyle name="Total 2 3 2 9 2" xfId="39440"/>
    <cellStyle name="Total 2 3 2 9 2 2" xfId="39441"/>
    <cellStyle name="Total 2 3 2 9 2 3" xfId="39442"/>
    <cellStyle name="Total 2 3 2 9 3" xfId="39443"/>
    <cellStyle name="Total 2 3 2 9 3 2" xfId="39444"/>
    <cellStyle name="Total 2 3 2 9 3 3" xfId="39445"/>
    <cellStyle name="Total 2 3 2 9 4" xfId="39446"/>
    <cellStyle name="Total 2 3 2 9 4 2" xfId="39447"/>
    <cellStyle name="Total 2 3 2 9 4 3" xfId="39448"/>
    <cellStyle name="Total 2 3 2 9 5" xfId="39449"/>
    <cellStyle name="Total 2 3 2 9 5 2" xfId="39450"/>
    <cellStyle name="Total 2 3 2 9 5 3" xfId="39451"/>
    <cellStyle name="Total 2 3 2 9 6" xfId="39452"/>
    <cellStyle name="Total 2 3 2 9 6 2" xfId="39453"/>
    <cellStyle name="Total 2 3 2 9 6 3" xfId="39454"/>
    <cellStyle name="Total 2 3 2 9 7" xfId="39455"/>
    <cellStyle name="Total 2 3 2 9 8" xfId="39456"/>
    <cellStyle name="Total 2 3 2 9 9" xfId="39457"/>
    <cellStyle name="Total 2 3 20" xfId="39458"/>
    <cellStyle name="Total 2 3 21" xfId="39459"/>
    <cellStyle name="Total 2 3 22" xfId="39460"/>
    <cellStyle name="Total 2 3 3" xfId="39461"/>
    <cellStyle name="Total 2 3 3 10" xfId="39462"/>
    <cellStyle name="Total 2 3 3 10 2" xfId="39463"/>
    <cellStyle name="Total 2 3 3 10 2 2" xfId="39464"/>
    <cellStyle name="Total 2 3 3 10 2 3" xfId="39465"/>
    <cellStyle name="Total 2 3 3 10 3" xfId="39466"/>
    <cellStyle name="Total 2 3 3 10 3 2" xfId="39467"/>
    <cellStyle name="Total 2 3 3 10 3 3" xfId="39468"/>
    <cellStyle name="Total 2 3 3 10 4" xfId="39469"/>
    <cellStyle name="Total 2 3 3 10 4 2" xfId="39470"/>
    <cellStyle name="Total 2 3 3 10 4 3" xfId="39471"/>
    <cellStyle name="Total 2 3 3 10 5" xfId="39472"/>
    <cellStyle name="Total 2 3 3 10 5 2" xfId="39473"/>
    <cellStyle name="Total 2 3 3 10 5 3" xfId="39474"/>
    <cellStyle name="Total 2 3 3 10 6" xfId="39475"/>
    <cellStyle name="Total 2 3 3 10 6 2" xfId="39476"/>
    <cellStyle name="Total 2 3 3 10 6 3" xfId="39477"/>
    <cellStyle name="Total 2 3 3 10 7" xfId="39478"/>
    <cellStyle name="Total 2 3 3 10 8" xfId="39479"/>
    <cellStyle name="Total 2 3 3 10 9" xfId="39480"/>
    <cellStyle name="Total 2 3 3 11" xfId="39481"/>
    <cellStyle name="Total 2 3 3 11 2" xfId="39482"/>
    <cellStyle name="Total 2 3 3 11 2 2" xfId="39483"/>
    <cellStyle name="Total 2 3 3 11 2 3" xfId="39484"/>
    <cellStyle name="Total 2 3 3 11 3" xfId="39485"/>
    <cellStyle name="Total 2 3 3 11 3 2" xfId="39486"/>
    <cellStyle name="Total 2 3 3 11 3 3" xfId="39487"/>
    <cellStyle name="Total 2 3 3 11 4" xfId="39488"/>
    <cellStyle name="Total 2 3 3 11 4 2" xfId="39489"/>
    <cellStyle name="Total 2 3 3 11 4 3" xfId="39490"/>
    <cellStyle name="Total 2 3 3 11 5" xfId="39491"/>
    <cellStyle name="Total 2 3 3 11 5 2" xfId="39492"/>
    <cellStyle name="Total 2 3 3 11 5 3" xfId="39493"/>
    <cellStyle name="Total 2 3 3 11 6" xfId="39494"/>
    <cellStyle name="Total 2 3 3 11 6 2" xfId="39495"/>
    <cellStyle name="Total 2 3 3 11 6 3" xfId="39496"/>
    <cellStyle name="Total 2 3 3 11 7" xfId="39497"/>
    <cellStyle name="Total 2 3 3 11 8" xfId="39498"/>
    <cellStyle name="Total 2 3 3 11 9" xfId="39499"/>
    <cellStyle name="Total 2 3 3 12" xfId="39500"/>
    <cellStyle name="Total 2 3 3 12 2" xfId="39501"/>
    <cellStyle name="Total 2 3 3 12 2 2" xfId="39502"/>
    <cellStyle name="Total 2 3 3 12 2 3" xfId="39503"/>
    <cellStyle name="Total 2 3 3 12 3" xfId="39504"/>
    <cellStyle name="Total 2 3 3 12 3 2" xfId="39505"/>
    <cellStyle name="Total 2 3 3 12 3 3" xfId="39506"/>
    <cellStyle name="Total 2 3 3 12 4" xfId="39507"/>
    <cellStyle name="Total 2 3 3 12 4 2" xfId="39508"/>
    <cellStyle name="Total 2 3 3 12 4 3" xfId="39509"/>
    <cellStyle name="Total 2 3 3 12 5" xfId="39510"/>
    <cellStyle name="Total 2 3 3 12 5 2" xfId="39511"/>
    <cellStyle name="Total 2 3 3 12 5 3" xfId="39512"/>
    <cellStyle name="Total 2 3 3 12 6" xfId="39513"/>
    <cellStyle name="Total 2 3 3 12 6 2" xfId="39514"/>
    <cellStyle name="Total 2 3 3 12 6 3" xfId="39515"/>
    <cellStyle name="Total 2 3 3 12 7" xfId="39516"/>
    <cellStyle name="Total 2 3 3 12 8" xfId="39517"/>
    <cellStyle name="Total 2 3 3 12 9" xfId="39518"/>
    <cellStyle name="Total 2 3 3 13" xfId="39519"/>
    <cellStyle name="Total 2 3 3 13 2" xfId="39520"/>
    <cellStyle name="Total 2 3 3 13 2 2" xfId="39521"/>
    <cellStyle name="Total 2 3 3 13 2 3" xfId="39522"/>
    <cellStyle name="Total 2 3 3 13 3" xfId="39523"/>
    <cellStyle name="Total 2 3 3 13 3 2" xfId="39524"/>
    <cellStyle name="Total 2 3 3 13 3 3" xfId="39525"/>
    <cellStyle name="Total 2 3 3 13 4" xfId="39526"/>
    <cellStyle name="Total 2 3 3 13 4 2" xfId="39527"/>
    <cellStyle name="Total 2 3 3 13 4 3" xfId="39528"/>
    <cellStyle name="Total 2 3 3 13 5" xfId="39529"/>
    <cellStyle name="Total 2 3 3 13 5 2" xfId="39530"/>
    <cellStyle name="Total 2 3 3 13 5 3" xfId="39531"/>
    <cellStyle name="Total 2 3 3 13 6" xfId="39532"/>
    <cellStyle name="Total 2 3 3 13 6 2" xfId="39533"/>
    <cellStyle name="Total 2 3 3 13 6 3" xfId="39534"/>
    <cellStyle name="Total 2 3 3 13 7" xfId="39535"/>
    <cellStyle name="Total 2 3 3 13 8" xfId="39536"/>
    <cellStyle name="Total 2 3 3 13 9" xfId="39537"/>
    <cellStyle name="Total 2 3 3 14" xfId="39538"/>
    <cellStyle name="Total 2 3 3 14 2" xfId="39539"/>
    <cellStyle name="Total 2 3 3 14 3" xfId="39540"/>
    <cellStyle name="Total 2 3 3 14 4" xfId="39541"/>
    <cellStyle name="Total 2 3 3 15" xfId="39542"/>
    <cellStyle name="Total 2 3 3 16" xfId="39543"/>
    <cellStyle name="Total 2 3 3 17" xfId="39544"/>
    <cellStyle name="Total 2 3 3 18" xfId="39545"/>
    <cellStyle name="Total 2 3 3 19" xfId="39546"/>
    <cellStyle name="Total 2 3 3 2" xfId="39547"/>
    <cellStyle name="Total 2 3 3 2 10" xfId="39548"/>
    <cellStyle name="Total 2 3 3 2 10 2" xfId="39549"/>
    <cellStyle name="Total 2 3 3 2 10 2 2" xfId="39550"/>
    <cellStyle name="Total 2 3 3 2 10 2 3" xfId="39551"/>
    <cellStyle name="Total 2 3 3 2 10 3" xfId="39552"/>
    <cellStyle name="Total 2 3 3 2 10 3 2" xfId="39553"/>
    <cellStyle name="Total 2 3 3 2 10 3 3" xfId="39554"/>
    <cellStyle name="Total 2 3 3 2 10 4" xfId="39555"/>
    <cellStyle name="Total 2 3 3 2 10 4 2" xfId="39556"/>
    <cellStyle name="Total 2 3 3 2 10 4 3" xfId="39557"/>
    <cellStyle name="Total 2 3 3 2 10 5" xfId="39558"/>
    <cellStyle name="Total 2 3 3 2 10 5 2" xfId="39559"/>
    <cellStyle name="Total 2 3 3 2 10 5 3" xfId="39560"/>
    <cellStyle name="Total 2 3 3 2 10 6" xfId="39561"/>
    <cellStyle name="Total 2 3 3 2 10 6 2" xfId="39562"/>
    <cellStyle name="Total 2 3 3 2 10 6 3" xfId="39563"/>
    <cellStyle name="Total 2 3 3 2 10 7" xfId="39564"/>
    <cellStyle name="Total 2 3 3 2 10 8" xfId="39565"/>
    <cellStyle name="Total 2 3 3 2 11" xfId="39566"/>
    <cellStyle name="Total 2 3 3 2 11 2" xfId="39567"/>
    <cellStyle name="Total 2 3 3 2 11 2 2" xfId="39568"/>
    <cellStyle name="Total 2 3 3 2 11 2 3" xfId="39569"/>
    <cellStyle name="Total 2 3 3 2 11 3" xfId="39570"/>
    <cellStyle name="Total 2 3 3 2 11 3 2" xfId="39571"/>
    <cellStyle name="Total 2 3 3 2 11 3 3" xfId="39572"/>
    <cellStyle name="Total 2 3 3 2 11 4" xfId="39573"/>
    <cellStyle name="Total 2 3 3 2 11 4 2" xfId="39574"/>
    <cellStyle name="Total 2 3 3 2 11 4 3" xfId="39575"/>
    <cellStyle name="Total 2 3 3 2 11 5" xfId="39576"/>
    <cellStyle name="Total 2 3 3 2 11 5 2" xfId="39577"/>
    <cellStyle name="Total 2 3 3 2 11 5 3" xfId="39578"/>
    <cellStyle name="Total 2 3 3 2 11 6" xfId="39579"/>
    <cellStyle name="Total 2 3 3 2 11 6 2" xfId="39580"/>
    <cellStyle name="Total 2 3 3 2 11 6 3" xfId="39581"/>
    <cellStyle name="Total 2 3 3 2 11 7" xfId="39582"/>
    <cellStyle name="Total 2 3 3 2 11 8" xfId="39583"/>
    <cellStyle name="Total 2 3 3 2 12" xfId="39584"/>
    <cellStyle name="Total 2 3 3 2 12 2" xfId="39585"/>
    <cellStyle name="Total 2 3 3 2 12 2 2" xfId="39586"/>
    <cellStyle name="Total 2 3 3 2 12 2 3" xfId="39587"/>
    <cellStyle name="Total 2 3 3 2 12 3" xfId="39588"/>
    <cellStyle name="Total 2 3 3 2 12 3 2" xfId="39589"/>
    <cellStyle name="Total 2 3 3 2 12 3 3" xfId="39590"/>
    <cellStyle name="Total 2 3 3 2 12 4" xfId="39591"/>
    <cellStyle name="Total 2 3 3 2 12 4 2" xfId="39592"/>
    <cellStyle name="Total 2 3 3 2 12 4 3" xfId="39593"/>
    <cellStyle name="Total 2 3 3 2 12 5" xfId="39594"/>
    <cellStyle name="Total 2 3 3 2 12 5 2" xfId="39595"/>
    <cellStyle name="Total 2 3 3 2 12 5 3" xfId="39596"/>
    <cellStyle name="Total 2 3 3 2 12 6" xfId="39597"/>
    <cellStyle name="Total 2 3 3 2 12 6 2" xfId="39598"/>
    <cellStyle name="Total 2 3 3 2 12 6 3" xfId="39599"/>
    <cellStyle name="Total 2 3 3 2 12 7" xfId="39600"/>
    <cellStyle name="Total 2 3 3 2 12 8" xfId="39601"/>
    <cellStyle name="Total 2 3 3 2 13" xfId="39602"/>
    <cellStyle name="Total 2 3 3 2 13 2" xfId="39603"/>
    <cellStyle name="Total 2 3 3 2 13 2 2" xfId="39604"/>
    <cellStyle name="Total 2 3 3 2 13 2 3" xfId="39605"/>
    <cellStyle name="Total 2 3 3 2 13 3" xfId="39606"/>
    <cellStyle name="Total 2 3 3 2 13 3 2" xfId="39607"/>
    <cellStyle name="Total 2 3 3 2 13 3 3" xfId="39608"/>
    <cellStyle name="Total 2 3 3 2 13 4" xfId="39609"/>
    <cellStyle name="Total 2 3 3 2 13 4 2" xfId="39610"/>
    <cellStyle name="Total 2 3 3 2 13 4 3" xfId="39611"/>
    <cellStyle name="Total 2 3 3 2 13 5" xfId="39612"/>
    <cellStyle name="Total 2 3 3 2 13 5 2" xfId="39613"/>
    <cellStyle name="Total 2 3 3 2 13 5 3" xfId="39614"/>
    <cellStyle name="Total 2 3 3 2 13 6" xfId="39615"/>
    <cellStyle name="Total 2 3 3 2 13 6 2" xfId="39616"/>
    <cellStyle name="Total 2 3 3 2 13 6 3" xfId="39617"/>
    <cellStyle name="Total 2 3 3 2 13 7" xfId="39618"/>
    <cellStyle name="Total 2 3 3 2 13 8" xfId="39619"/>
    <cellStyle name="Total 2 3 3 2 14" xfId="39620"/>
    <cellStyle name="Total 2 3 3 2 14 2" xfId="39621"/>
    <cellStyle name="Total 2 3 3 2 14 2 2" xfId="39622"/>
    <cellStyle name="Total 2 3 3 2 14 2 3" xfId="39623"/>
    <cellStyle name="Total 2 3 3 2 14 3" xfId="39624"/>
    <cellStyle name="Total 2 3 3 2 14 3 2" xfId="39625"/>
    <cellStyle name="Total 2 3 3 2 14 3 3" xfId="39626"/>
    <cellStyle name="Total 2 3 3 2 14 4" xfId="39627"/>
    <cellStyle name="Total 2 3 3 2 14 4 2" xfId="39628"/>
    <cellStyle name="Total 2 3 3 2 14 4 3" xfId="39629"/>
    <cellStyle name="Total 2 3 3 2 14 5" xfId="39630"/>
    <cellStyle name="Total 2 3 3 2 14 5 2" xfId="39631"/>
    <cellStyle name="Total 2 3 3 2 14 5 3" xfId="39632"/>
    <cellStyle name="Total 2 3 3 2 14 6" xfId="39633"/>
    <cellStyle name="Total 2 3 3 2 14 6 2" xfId="39634"/>
    <cellStyle name="Total 2 3 3 2 14 6 3" xfId="39635"/>
    <cellStyle name="Total 2 3 3 2 14 7" xfId="39636"/>
    <cellStyle name="Total 2 3 3 2 14 8" xfId="39637"/>
    <cellStyle name="Total 2 3 3 2 15" xfId="39638"/>
    <cellStyle name="Total 2 3 3 2 15 2" xfId="39639"/>
    <cellStyle name="Total 2 3 3 2 15 3" xfId="39640"/>
    <cellStyle name="Total 2 3 3 2 16" xfId="39641"/>
    <cellStyle name="Total 2 3 3 2 16 2" xfId="39642"/>
    <cellStyle name="Total 2 3 3 2 16 3" xfId="39643"/>
    <cellStyle name="Total 2 3 3 2 17" xfId="39644"/>
    <cellStyle name="Total 2 3 3 2 18" xfId="39645"/>
    <cellStyle name="Total 2 3 3 2 2" xfId="39646"/>
    <cellStyle name="Total 2 3 3 2 2 2" xfId="39647"/>
    <cellStyle name="Total 2 3 3 2 2 2 2" xfId="39648"/>
    <cellStyle name="Total 2 3 3 2 2 2 3" xfId="39649"/>
    <cellStyle name="Total 2 3 3 2 2 3" xfId="39650"/>
    <cellStyle name="Total 2 3 3 2 2 3 2" xfId="39651"/>
    <cellStyle name="Total 2 3 3 2 2 3 3" xfId="39652"/>
    <cellStyle name="Total 2 3 3 2 2 4" xfId="39653"/>
    <cellStyle name="Total 2 3 3 2 2 4 2" xfId="39654"/>
    <cellStyle name="Total 2 3 3 2 2 4 3" xfId="39655"/>
    <cellStyle name="Total 2 3 3 2 2 5" xfId="39656"/>
    <cellStyle name="Total 2 3 3 2 2 5 2" xfId="39657"/>
    <cellStyle name="Total 2 3 3 2 2 5 3" xfId="39658"/>
    <cellStyle name="Total 2 3 3 2 2 6" xfId="39659"/>
    <cellStyle name="Total 2 3 3 2 2 6 2" xfId="39660"/>
    <cellStyle name="Total 2 3 3 2 2 6 3" xfId="39661"/>
    <cellStyle name="Total 2 3 3 2 2 7" xfId="39662"/>
    <cellStyle name="Total 2 3 3 2 2 8" xfId="39663"/>
    <cellStyle name="Total 2 3 3 2 2 9" xfId="39664"/>
    <cellStyle name="Total 2 3 3 2 3" xfId="39665"/>
    <cellStyle name="Total 2 3 3 2 3 2" xfId="39666"/>
    <cellStyle name="Total 2 3 3 2 3 2 2" xfId="39667"/>
    <cellStyle name="Total 2 3 3 2 3 2 3" xfId="39668"/>
    <cellStyle name="Total 2 3 3 2 3 3" xfId="39669"/>
    <cellStyle name="Total 2 3 3 2 3 3 2" xfId="39670"/>
    <cellStyle name="Total 2 3 3 2 3 3 3" xfId="39671"/>
    <cellStyle name="Total 2 3 3 2 3 4" xfId="39672"/>
    <cellStyle name="Total 2 3 3 2 3 4 2" xfId="39673"/>
    <cellStyle name="Total 2 3 3 2 3 4 3" xfId="39674"/>
    <cellStyle name="Total 2 3 3 2 3 5" xfId="39675"/>
    <cellStyle name="Total 2 3 3 2 3 5 2" xfId="39676"/>
    <cellStyle name="Total 2 3 3 2 3 5 3" xfId="39677"/>
    <cellStyle name="Total 2 3 3 2 3 6" xfId="39678"/>
    <cellStyle name="Total 2 3 3 2 3 6 2" xfId="39679"/>
    <cellStyle name="Total 2 3 3 2 3 6 3" xfId="39680"/>
    <cellStyle name="Total 2 3 3 2 3 7" xfId="39681"/>
    <cellStyle name="Total 2 3 3 2 3 8" xfId="39682"/>
    <cellStyle name="Total 2 3 3 2 3 9" xfId="39683"/>
    <cellStyle name="Total 2 3 3 2 4" xfId="39684"/>
    <cellStyle name="Total 2 3 3 2 4 2" xfId="39685"/>
    <cellStyle name="Total 2 3 3 2 4 2 2" xfId="39686"/>
    <cellStyle name="Total 2 3 3 2 4 2 3" xfId="39687"/>
    <cellStyle name="Total 2 3 3 2 4 3" xfId="39688"/>
    <cellStyle name="Total 2 3 3 2 4 3 2" xfId="39689"/>
    <cellStyle name="Total 2 3 3 2 4 3 3" xfId="39690"/>
    <cellStyle name="Total 2 3 3 2 4 4" xfId="39691"/>
    <cellStyle name="Total 2 3 3 2 4 4 2" xfId="39692"/>
    <cellStyle name="Total 2 3 3 2 4 4 3" xfId="39693"/>
    <cellStyle name="Total 2 3 3 2 4 5" xfId="39694"/>
    <cellStyle name="Total 2 3 3 2 4 5 2" xfId="39695"/>
    <cellStyle name="Total 2 3 3 2 4 5 3" xfId="39696"/>
    <cellStyle name="Total 2 3 3 2 4 6" xfId="39697"/>
    <cellStyle name="Total 2 3 3 2 4 6 2" xfId="39698"/>
    <cellStyle name="Total 2 3 3 2 4 6 3" xfId="39699"/>
    <cellStyle name="Total 2 3 3 2 4 7" xfId="39700"/>
    <cellStyle name="Total 2 3 3 2 4 8" xfId="39701"/>
    <cellStyle name="Total 2 3 3 2 4 9" xfId="39702"/>
    <cellStyle name="Total 2 3 3 2 5" xfId="39703"/>
    <cellStyle name="Total 2 3 3 2 5 2" xfId="39704"/>
    <cellStyle name="Total 2 3 3 2 5 2 2" xfId="39705"/>
    <cellStyle name="Total 2 3 3 2 5 2 3" xfId="39706"/>
    <cellStyle name="Total 2 3 3 2 5 3" xfId="39707"/>
    <cellStyle name="Total 2 3 3 2 5 3 2" xfId="39708"/>
    <cellStyle name="Total 2 3 3 2 5 3 3" xfId="39709"/>
    <cellStyle name="Total 2 3 3 2 5 4" xfId="39710"/>
    <cellStyle name="Total 2 3 3 2 5 4 2" xfId="39711"/>
    <cellStyle name="Total 2 3 3 2 5 4 3" xfId="39712"/>
    <cellStyle name="Total 2 3 3 2 5 5" xfId="39713"/>
    <cellStyle name="Total 2 3 3 2 5 5 2" xfId="39714"/>
    <cellStyle name="Total 2 3 3 2 5 5 3" xfId="39715"/>
    <cellStyle name="Total 2 3 3 2 5 6" xfId="39716"/>
    <cellStyle name="Total 2 3 3 2 5 6 2" xfId="39717"/>
    <cellStyle name="Total 2 3 3 2 5 6 3" xfId="39718"/>
    <cellStyle name="Total 2 3 3 2 5 7" xfId="39719"/>
    <cellStyle name="Total 2 3 3 2 5 8" xfId="39720"/>
    <cellStyle name="Total 2 3 3 2 5 9" xfId="39721"/>
    <cellStyle name="Total 2 3 3 2 6" xfId="39722"/>
    <cellStyle name="Total 2 3 3 2 6 2" xfId="39723"/>
    <cellStyle name="Total 2 3 3 2 6 2 2" xfId="39724"/>
    <cellStyle name="Total 2 3 3 2 6 2 3" xfId="39725"/>
    <cellStyle name="Total 2 3 3 2 6 3" xfId="39726"/>
    <cellStyle name="Total 2 3 3 2 6 3 2" xfId="39727"/>
    <cellStyle name="Total 2 3 3 2 6 3 3" xfId="39728"/>
    <cellStyle name="Total 2 3 3 2 6 4" xfId="39729"/>
    <cellStyle name="Total 2 3 3 2 6 4 2" xfId="39730"/>
    <cellStyle name="Total 2 3 3 2 6 4 3" xfId="39731"/>
    <cellStyle name="Total 2 3 3 2 6 5" xfId="39732"/>
    <cellStyle name="Total 2 3 3 2 6 5 2" xfId="39733"/>
    <cellStyle name="Total 2 3 3 2 6 5 3" xfId="39734"/>
    <cellStyle name="Total 2 3 3 2 6 6" xfId="39735"/>
    <cellStyle name="Total 2 3 3 2 6 6 2" xfId="39736"/>
    <cellStyle name="Total 2 3 3 2 6 6 3" xfId="39737"/>
    <cellStyle name="Total 2 3 3 2 6 7" xfId="39738"/>
    <cellStyle name="Total 2 3 3 2 6 8" xfId="39739"/>
    <cellStyle name="Total 2 3 3 2 6 9" xfId="39740"/>
    <cellStyle name="Total 2 3 3 2 7" xfId="39741"/>
    <cellStyle name="Total 2 3 3 2 7 2" xfId="39742"/>
    <cellStyle name="Total 2 3 3 2 7 2 2" xfId="39743"/>
    <cellStyle name="Total 2 3 3 2 7 2 3" xfId="39744"/>
    <cellStyle name="Total 2 3 3 2 7 3" xfId="39745"/>
    <cellStyle name="Total 2 3 3 2 7 3 2" xfId="39746"/>
    <cellStyle name="Total 2 3 3 2 7 3 3" xfId="39747"/>
    <cellStyle name="Total 2 3 3 2 7 4" xfId="39748"/>
    <cellStyle name="Total 2 3 3 2 7 4 2" xfId="39749"/>
    <cellStyle name="Total 2 3 3 2 7 4 3" xfId="39750"/>
    <cellStyle name="Total 2 3 3 2 7 5" xfId="39751"/>
    <cellStyle name="Total 2 3 3 2 7 5 2" xfId="39752"/>
    <cellStyle name="Total 2 3 3 2 7 5 3" xfId="39753"/>
    <cellStyle name="Total 2 3 3 2 7 6" xfId="39754"/>
    <cellStyle name="Total 2 3 3 2 7 6 2" xfId="39755"/>
    <cellStyle name="Total 2 3 3 2 7 6 3" xfId="39756"/>
    <cellStyle name="Total 2 3 3 2 7 7" xfId="39757"/>
    <cellStyle name="Total 2 3 3 2 7 8" xfId="39758"/>
    <cellStyle name="Total 2 3 3 2 7 9" xfId="39759"/>
    <cellStyle name="Total 2 3 3 2 8" xfId="39760"/>
    <cellStyle name="Total 2 3 3 2 8 2" xfId="39761"/>
    <cellStyle name="Total 2 3 3 2 8 2 2" xfId="39762"/>
    <cellStyle name="Total 2 3 3 2 8 2 3" xfId="39763"/>
    <cellStyle name="Total 2 3 3 2 8 3" xfId="39764"/>
    <cellStyle name="Total 2 3 3 2 8 3 2" xfId="39765"/>
    <cellStyle name="Total 2 3 3 2 8 3 3" xfId="39766"/>
    <cellStyle name="Total 2 3 3 2 8 4" xfId="39767"/>
    <cellStyle name="Total 2 3 3 2 8 4 2" xfId="39768"/>
    <cellStyle name="Total 2 3 3 2 8 4 3" xfId="39769"/>
    <cellStyle name="Total 2 3 3 2 8 5" xfId="39770"/>
    <cellStyle name="Total 2 3 3 2 8 5 2" xfId="39771"/>
    <cellStyle name="Total 2 3 3 2 8 5 3" xfId="39772"/>
    <cellStyle name="Total 2 3 3 2 8 6" xfId="39773"/>
    <cellStyle name="Total 2 3 3 2 8 6 2" xfId="39774"/>
    <cellStyle name="Total 2 3 3 2 8 6 3" xfId="39775"/>
    <cellStyle name="Total 2 3 3 2 8 7" xfId="39776"/>
    <cellStyle name="Total 2 3 3 2 8 8" xfId="39777"/>
    <cellStyle name="Total 2 3 3 2 8 9" xfId="39778"/>
    <cellStyle name="Total 2 3 3 2 9" xfId="39779"/>
    <cellStyle name="Total 2 3 3 2 9 2" xfId="39780"/>
    <cellStyle name="Total 2 3 3 2 9 2 2" xfId="39781"/>
    <cellStyle name="Total 2 3 3 2 9 2 3" xfId="39782"/>
    <cellStyle name="Total 2 3 3 2 9 3" xfId="39783"/>
    <cellStyle name="Total 2 3 3 2 9 3 2" xfId="39784"/>
    <cellStyle name="Total 2 3 3 2 9 3 3" xfId="39785"/>
    <cellStyle name="Total 2 3 3 2 9 4" xfId="39786"/>
    <cellStyle name="Total 2 3 3 2 9 4 2" xfId="39787"/>
    <cellStyle name="Total 2 3 3 2 9 4 3" xfId="39788"/>
    <cellStyle name="Total 2 3 3 2 9 5" xfId="39789"/>
    <cellStyle name="Total 2 3 3 2 9 5 2" xfId="39790"/>
    <cellStyle name="Total 2 3 3 2 9 5 3" xfId="39791"/>
    <cellStyle name="Total 2 3 3 2 9 6" xfId="39792"/>
    <cellStyle name="Total 2 3 3 2 9 6 2" xfId="39793"/>
    <cellStyle name="Total 2 3 3 2 9 6 3" xfId="39794"/>
    <cellStyle name="Total 2 3 3 2 9 7" xfId="39795"/>
    <cellStyle name="Total 2 3 3 2 9 8" xfId="39796"/>
    <cellStyle name="Total 2 3 3 20" xfId="39797"/>
    <cellStyle name="Total 2 3 3 3" xfId="39798"/>
    <cellStyle name="Total 2 3 3 3 10" xfId="39799"/>
    <cellStyle name="Total 2 3 3 3 10 2" xfId="39800"/>
    <cellStyle name="Total 2 3 3 3 10 2 2" xfId="39801"/>
    <cellStyle name="Total 2 3 3 3 10 2 3" xfId="39802"/>
    <cellStyle name="Total 2 3 3 3 10 3" xfId="39803"/>
    <cellStyle name="Total 2 3 3 3 10 3 2" xfId="39804"/>
    <cellStyle name="Total 2 3 3 3 10 3 3" xfId="39805"/>
    <cellStyle name="Total 2 3 3 3 10 4" xfId="39806"/>
    <cellStyle name="Total 2 3 3 3 10 4 2" xfId="39807"/>
    <cellStyle name="Total 2 3 3 3 10 4 3" xfId="39808"/>
    <cellStyle name="Total 2 3 3 3 10 5" xfId="39809"/>
    <cellStyle name="Total 2 3 3 3 10 5 2" xfId="39810"/>
    <cellStyle name="Total 2 3 3 3 10 5 3" xfId="39811"/>
    <cellStyle name="Total 2 3 3 3 10 6" xfId="39812"/>
    <cellStyle name="Total 2 3 3 3 10 6 2" xfId="39813"/>
    <cellStyle name="Total 2 3 3 3 10 6 3" xfId="39814"/>
    <cellStyle name="Total 2 3 3 3 10 7" xfId="39815"/>
    <cellStyle name="Total 2 3 3 3 10 8" xfId="39816"/>
    <cellStyle name="Total 2 3 3 3 11" xfId="39817"/>
    <cellStyle name="Total 2 3 3 3 11 2" xfId="39818"/>
    <cellStyle name="Total 2 3 3 3 11 2 2" xfId="39819"/>
    <cellStyle name="Total 2 3 3 3 11 2 3" xfId="39820"/>
    <cellStyle name="Total 2 3 3 3 11 3" xfId="39821"/>
    <cellStyle name="Total 2 3 3 3 11 3 2" xfId="39822"/>
    <cellStyle name="Total 2 3 3 3 11 3 3" xfId="39823"/>
    <cellStyle name="Total 2 3 3 3 11 4" xfId="39824"/>
    <cellStyle name="Total 2 3 3 3 11 4 2" xfId="39825"/>
    <cellStyle name="Total 2 3 3 3 11 4 3" xfId="39826"/>
    <cellStyle name="Total 2 3 3 3 11 5" xfId="39827"/>
    <cellStyle name="Total 2 3 3 3 11 5 2" xfId="39828"/>
    <cellStyle name="Total 2 3 3 3 11 5 3" xfId="39829"/>
    <cellStyle name="Total 2 3 3 3 11 6" xfId="39830"/>
    <cellStyle name="Total 2 3 3 3 11 6 2" xfId="39831"/>
    <cellStyle name="Total 2 3 3 3 11 6 3" xfId="39832"/>
    <cellStyle name="Total 2 3 3 3 11 7" xfId="39833"/>
    <cellStyle name="Total 2 3 3 3 11 8" xfId="39834"/>
    <cellStyle name="Total 2 3 3 3 12" xfId="39835"/>
    <cellStyle name="Total 2 3 3 3 12 2" xfId="39836"/>
    <cellStyle name="Total 2 3 3 3 12 2 2" xfId="39837"/>
    <cellStyle name="Total 2 3 3 3 12 2 3" xfId="39838"/>
    <cellStyle name="Total 2 3 3 3 12 3" xfId="39839"/>
    <cellStyle name="Total 2 3 3 3 12 3 2" xfId="39840"/>
    <cellStyle name="Total 2 3 3 3 12 3 3" xfId="39841"/>
    <cellStyle name="Total 2 3 3 3 12 4" xfId="39842"/>
    <cellStyle name="Total 2 3 3 3 12 4 2" xfId="39843"/>
    <cellStyle name="Total 2 3 3 3 12 4 3" xfId="39844"/>
    <cellStyle name="Total 2 3 3 3 12 5" xfId="39845"/>
    <cellStyle name="Total 2 3 3 3 12 5 2" xfId="39846"/>
    <cellStyle name="Total 2 3 3 3 12 5 3" xfId="39847"/>
    <cellStyle name="Total 2 3 3 3 12 6" xfId="39848"/>
    <cellStyle name="Total 2 3 3 3 12 6 2" xfId="39849"/>
    <cellStyle name="Total 2 3 3 3 12 6 3" xfId="39850"/>
    <cellStyle name="Total 2 3 3 3 12 7" xfId="39851"/>
    <cellStyle name="Total 2 3 3 3 12 8" xfId="39852"/>
    <cellStyle name="Total 2 3 3 3 13" xfId="39853"/>
    <cellStyle name="Total 2 3 3 3 13 2" xfId="39854"/>
    <cellStyle name="Total 2 3 3 3 13 2 2" xfId="39855"/>
    <cellStyle name="Total 2 3 3 3 13 2 3" xfId="39856"/>
    <cellStyle name="Total 2 3 3 3 13 3" xfId="39857"/>
    <cellStyle name="Total 2 3 3 3 13 3 2" xfId="39858"/>
    <cellStyle name="Total 2 3 3 3 13 3 3" xfId="39859"/>
    <cellStyle name="Total 2 3 3 3 13 4" xfId="39860"/>
    <cellStyle name="Total 2 3 3 3 13 4 2" xfId="39861"/>
    <cellStyle name="Total 2 3 3 3 13 4 3" xfId="39862"/>
    <cellStyle name="Total 2 3 3 3 13 5" xfId="39863"/>
    <cellStyle name="Total 2 3 3 3 13 5 2" xfId="39864"/>
    <cellStyle name="Total 2 3 3 3 13 5 3" xfId="39865"/>
    <cellStyle name="Total 2 3 3 3 13 6" xfId="39866"/>
    <cellStyle name="Total 2 3 3 3 13 6 2" xfId="39867"/>
    <cellStyle name="Total 2 3 3 3 13 6 3" xfId="39868"/>
    <cellStyle name="Total 2 3 3 3 13 7" xfId="39869"/>
    <cellStyle name="Total 2 3 3 3 13 8" xfId="39870"/>
    <cellStyle name="Total 2 3 3 3 14" xfId="39871"/>
    <cellStyle name="Total 2 3 3 3 14 2" xfId="39872"/>
    <cellStyle name="Total 2 3 3 3 14 2 2" xfId="39873"/>
    <cellStyle name="Total 2 3 3 3 14 2 3" xfId="39874"/>
    <cellStyle name="Total 2 3 3 3 14 3" xfId="39875"/>
    <cellStyle name="Total 2 3 3 3 14 3 2" xfId="39876"/>
    <cellStyle name="Total 2 3 3 3 14 3 3" xfId="39877"/>
    <cellStyle name="Total 2 3 3 3 14 4" xfId="39878"/>
    <cellStyle name="Total 2 3 3 3 14 4 2" xfId="39879"/>
    <cellStyle name="Total 2 3 3 3 14 4 3" xfId="39880"/>
    <cellStyle name="Total 2 3 3 3 14 5" xfId="39881"/>
    <cellStyle name="Total 2 3 3 3 14 5 2" xfId="39882"/>
    <cellStyle name="Total 2 3 3 3 14 5 3" xfId="39883"/>
    <cellStyle name="Total 2 3 3 3 14 6" xfId="39884"/>
    <cellStyle name="Total 2 3 3 3 14 6 2" xfId="39885"/>
    <cellStyle name="Total 2 3 3 3 14 6 3" xfId="39886"/>
    <cellStyle name="Total 2 3 3 3 14 7" xfId="39887"/>
    <cellStyle name="Total 2 3 3 3 14 8" xfId="39888"/>
    <cellStyle name="Total 2 3 3 3 15" xfId="39889"/>
    <cellStyle name="Total 2 3 3 3 15 2" xfId="39890"/>
    <cellStyle name="Total 2 3 3 3 15 3" xfId="39891"/>
    <cellStyle name="Total 2 3 3 3 16" xfId="39892"/>
    <cellStyle name="Total 2 3 3 3 16 2" xfId="39893"/>
    <cellStyle name="Total 2 3 3 3 16 3" xfId="39894"/>
    <cellStyle name="Total 2 3 3 3 17" xfId="39895"/>
    <cellStyle name="Total 2 3 3 3 18" xfId="39896"/>
    <cellStyle name="Total 2 3 3 3 2" xfId="39897"/>
    <cellStyle name="Total 2 3 3 3 2 2" xfId="39898"/>
    <cellStyle name="Total 2 3 3 3 2 2 2" xfId="39899"/>
    <cellStyle name="Total 2 3 3 3 2 2 3" xfId="39900"/>
    <cellStyle name="Total 2 3 3 3 2 3" xfId="39901"/>
    <cellStyle name="Total 2 3 3 3 2 3 2" xfId="39902"/>
    <cellStyle name="Total 2 3 3 3 2 3 3" xfId="39903"/>
    <cellStyle name="Total 2 3 3 3 2 4" xfId="39904"/>
    <cellStyle name="Total 2 3 3 3 2 4 2" xfId="39905"/>
    <cellStyle name="Total 2 3 3 3 2 4 3" xfId="39906"/>
    <cellStyle name="Total 2 3 3 3 2 5" xfId="39907"/>
    <cellStyle name="Total 2 3 3 3 2 5 2" xfId="39908"/>
    <cellStyle name="Total 2 3 3 3 2 5 3" xfId="39909"/>
    <cellStyle name="Total 2 3 3 3 2 6" xfId="39910"/>
    <cellStyle name="Total 2 3 3 3 2 6 2" xfId="39911"/>
    <cellStyle name="Total 2 3 3 3 2 6 3" xfId="39912"/>
    <cellStyle name="Total 2 3 3 3 2 7" xfId="39913"/>
    <cellStyle name="Total 2 3 3 3 2 8" xfId="39914"/>
    <cellStyle name="Total 2 3 3 3 2 9" xfId="39915"/>
    <cellStyle name="Total 2 3 3 3 3" xfId="39916"/>
    <cellStyle name="Total 2 3 3 3 3 2" xfId="39917"/>
    <cellStyle name="Total 2 3 3 3 3 2 2" xfId="39918"/>
    <cellStyle name="Total 2 3 3 3 3 2 3" xfId="39919"/>
    <cellStyle name="Total 2 3 3 3 3 3" xfId="39920"/>
    <cellStyle name="Total 2 3 3 3 3 3 2" xfId="39921"/>
    <cellStyle name="Total 2 3 3 3 3 3 3" xfId="39922"/>
    <cellStyle name="Total 2 3 3 3 3 4" xfId="39923"/>
    <cellStyle name="Total 2 3 3 3 3 4 2" xfId="39924"/>
    <cellStyle name="Total 2 3 3 3 3 4 3" xfId="39925"/>
    <cellStyle name="Total 2 3 3 3 3 5" xfId="39926"/>
    <cellStyle name="Total 2 3 3 3 3 5 2" xfId="39927"/>
    <cellStyle name="Total 2 3 3 3 3 5 3" xfId="39928"/>
    <cellStyle name="Total 2 3 3 3 3 6" xfId="39929"/>
    <cellStyle name="Total 2 3 3 3 3 6 2" xfId="39930"/>
    <cellStyle name="Total 2 3 3 3 3 6 3" xfId="39931"/>
    <cellStyle name="Total 2 3 3 3 3 7" xfId="39932"/>
    <cellStyle name="Total 2 3 3 3 3 8" xfId="39933"/>
    <cellStyle name="Total 2 3 3 3 3 9" xfId="39934"/>
    <cellStyle name="Total 2 3 3 3 4" xfId="39935"/>
    <cellStyle name="Total 2 3 3 3 4 2" xfId="39936"/>
    <cellStyle name="Total 2 3 3 3 4 2 2" xfId="39937"/>
    <cellStyle name="Total 2 3 3 3 4 2 3" xfId="39938"/>
    <cellStyle name="Total 2 3 3 3 4 3" xfId="39939"/>
    <cellStyle name="Total 2 3 3 3 4 3 2" xfId="39940"/>
    <cellStyle name="Total 2 3 3 3 4 3 3" xfId="39941"/>
    <cellStyle name="Total 2 3 3 3 4 4" xfId="39942"/>
    <cellStyle name="Total 2 3 3 3 4 4 2" xfId="39943"/>
    <cellStyle name="Total 2 3 3 3 4 4 3" xfId="39944"/>
    <cellStyle name="Total 2 3 3 3 4 5" xfId="39945"/>
    <cellStyle name="Total 2 3 3 3 4 5 2" xfId="39946"/>
    <cellStyle name="Total 2 3 3 3 4 5 3" xfId="39947"/>
    <cellStyle name="Total 2 3 3 3 4 6" xfId="39948"/>
    <cellStyle name="Total 2 3 3 3 4 6 2" xfId="39949"/>
    <cellStyle name="Total 2 3 3 3 4 6 3" xfId="39950"/>
    <cellStyle name="Total 2 3 3 3 4 7" xfId="39951"/>
    <cellStyle name="Total 2 3 3 3 4 8" xfId="39952"/>
    <cellStyle name="Total 2 3 3 3 4 9" xfId="39953"/>
    <cellStyle name="Total 2 3 3 3 5" xfId="39954"/>
    <cellStyle name="Total 2 3 3 3 5 2" xfId="39955"/>
    <cellStyle name="Total 2 3 3 3 5 2 2" xfId="39956"/>
    <cellStyle name="Total 2 3 3 3 5 2 3" xfId="39957"/>
    <cellStyle name="Total 2 3 3 3 5 3" xfId="39958"/>
    <cellStyle name="Total 2 3 3 3 5 3 2" xfId="39959"/>
    <cellStyle name="Total 2 3 3 3 5 3 3" xfId="39960"/>
    <cellStyle name="Total 2 3 3 3 5 4" xfId="39961"/>
    <cellStyle name="Total 2 3 3 3 5 4 2" xfId="39962"/>
    <cellStyle name="Total 2 3 3 3 5 4 3" xfId="39963"/>
    <cellStyle name="Total 2 3 3 3 5 5" xfId="39964"/>
    <cellStyle name="Total 2 3 3 3 5 5 2" xfId="39965"/>
    <cellStyle name="Total 2 3 3 3 5 5 3" xfId="39966"/>
    <cellStyle name="Total 2 3 3 3 5 6" xfId="39967"/>
    <cellStyle name="Total 2 3 3 3 5 6 2" xfId="39968"/>
    <cellStyle name="Total 2 3 3 3 5 6 3" xfId="39969"/>
    <cellStyle name="Total 2 3 3 3 5 7" xfId="39970"/>
    <cellStyle name="Total 2 3 3 3 5 8" xfId="39971"/>
    <cellStyle name="Total 2 3 3 3 5 9" xfId="39972"/>
    <cellStyle name="Total 2 3 3 3 6" xfId="39973"/>
    <cellStyle name="Total 2 3 3 3 6 2" xfId="39974"/>
    <cellStyle name="Total 2 3 3 3 6 2 2" xfId="39975"/>
    <cellStyle name="Total 2 3 3 3 6 2 3" xfId="39976"/>
    <cellStyle name="Total 2 3 3 3 6 3" xfId="39977"/>
    <cellStyle name="Total 2 3 3 3 6 3 2" xfId="39978"/>
    <cellStyle name="Total 2 3 3 3 6 3 3" xfId="39979"/>
    <cellStyle name="Total 2 3 3 3 6 4" xfId="39980"/>
    <cellStyle name="Total 2 3 3 3 6 4 2" xfId="39981"/>
    <cellStyle name="Total 2 3 3 3 6 4 3" xfId="39982"/>
    <cellStyle name="Total 2 3 3 3 6 5" xfId="39983"/>
    <cellStyle name="Total 2 3 3 3 6 5 2" xfId="39984"/>
    <cellStyle name="Total 2 3 3 3 6 5 3" xfId="39985"/>
    <cellStyle name="Total 2 3 3 3 6 6" xfId="39986"/>
    <cellStyle name="Total 2 3 3 3 6 6 2" xfId="39987"/>
    <cellStyle name="Total 2 3 3 3 6 6 3" xfId="39988"/>
    <cellStyle name="Total 2 3 3 3 6 7" xfId="39989"/>
    <cellStyle name="Total 2 3 3 3 6 8" xfId="39990"/>
    <cellStyle name="Total 2 3 3 3 6 9" xfId="39991"/>
    <cellStyle name="Total 2 3 3 3 7" xfId="39992"/>
    <cellStyle name="Total 2 3 3 3 7 2" xfId="39993"/>
    <cellStyle name="Total 2 3 3 3 7 2 2" xfId="39994"/>
    <cellStyle name="Total 2 3 3 3 7 2 3" xfId="39995"/>
    <cellStyle name="Total 2 3 3 3 7 3" xfId="39996"/>
    <cellStyle name="Total 2 3 3 3 7 3 2" xfId="39997"/>
    <cellStyle name="Total 2 3 3 3 7 3 3" xfId="39998"/>
    <cellStyle name="Total 2 3 3 3 7 4" xfId="39999"/>
    <cellStyle name="Total 2 3 3 3 7 4 2" xfId="40000"/>
    <cellStyle name="Total 2 3 3 3 7 4 3" xfId="40001"/>
    <cellStyle name="Total 2 3 3 3 7 5" xfId="40002"/>
    <cellStyle name="Total 2 3 3 3 7 5 2" xfId="40003"/>
    <cellStyle name="Total 2 3 3 3 7 5 3" xfId="40004"/>
    <cellStyle name="Total 2 3 3 3 7 6" xfId="40005"/>
    <cellStyle name="Total 2 3 3 3 7 6 2" xfId="40006"/>
    <cellStyle name="Total 2 3 3 3 7 6 3" xfId="40007"/>
    <cellStyle name="Total 2 3 3 3 7 7" xfId="40008"/>
    <cellStyle name="Total 2 3 3 3 7 8" xfId="40009"/>
    <cellStyle name="Total 2 3 3 3 7 9" xfId="40010"/>
    <cellStyle name="Total 2 3 3 3 8" xfId="40011"/>
    <cellStyle name="Total 2 3 3 3 8 2" xfId="40012"/>
    <cellStyle name="Total 2 3 3 3 8 2 2" xfId="40013"/>
    <cellStyle name="Total 2 3 3 3 8 2 3" xfId="40014"/>
    <cellStyle name="Total 2 3 3 3 8 3" xfId="40015"/>
    <cellStyle name="Total 2 3 3 3 8 3 2" xfId="40016"/>
    <cellStyle name="Total 2 3 3 3 8 3 3" xfId="40017"/>
    <cellStyle name="Total 2 3 3 3 8 4" xfId="40018"/>
    <cellStyle name="Total 2 3 3 3 8 4 2" xfId="40019"/>
    <cellStyle name="Total 2 3 3 3 8 4 3" xfId="40020"/>
    <cellStyle name="Total 2 3 3 3 8 5" xfId="40021"/>
    <cellStyle name="Total 2 3 3 3 8 5 2" xfId="40022"/>
    <cellStyle name="Total 2 3 3 3 8 5 3" xfId="40023"/>
    <cellStyle name="Total 2 3 3 3 8 6" xfId="40024"/>
    <cellStyle name="Total 2 3 3 3 8 6 2" xfId="40025"/>
    <cellStyle name="Total 2 3 3 3 8 6 3" xfId="40026"/>
    <cellStyle name="Total 2 3 3 3 8 7" xfId="40027"/>
    <cellStyle name="Total 2 3 3 3 8 8" xfId="40028"/>
    <cellStyle name="Total 2 3 3 3 8 9" xfId="40029"/>
    <cellStyle name="Total 2 3 3 3 9" xfId="40030"/>
    <cellStyle name="Total 2 3 3 3 9 2" xfId="40031"/>
    <cellStyle name="Total 2 3 3 3 9 2 2" xfId="40032"/>
    <cellStyle name="Total 2 3 3 3 9 2 3" xfId="40033"/>
    <cellStyle name="Total 2 3 3 3 9 3" xfId="40034"/>
    <cellStyle name="Total 2 3 3 3 9 3 2" xfId="40035"/>
    <cellStyle name="Total 2 3 3 3 9 3 3" xfId="40036"/>
    <cellStyle name="Total 2 3 3 3 9 4" xfId="40037"/>
    <cellStyle name="Total 2 3 3 3 9 4 2" xfId="40038"/>
    <cellStyle name="Total 2 3 3 3 9 4 3" xfId="40039"/>
    <cellStyle name="Total 2 3 3 3 9 5" xfId="40040"/>
    <cellStyle name="Total 2 3 3 3 9 5 2" xfId="40041"/>
    <cellStyle name="Total 2 3 3 3 9 5 3" xfId="40042"/>
    <cellStyle name="Total 2 3 3 3 9 6" xfId="40043"/>
    <cellStyle name="Total 2 3 3 3 9 6 2" xfId="40044"/>
    <cellStyle name="Total 2 3 3 3 9 6 3" xfId="40045"/>
    <cellStyle name="Total 2 3 3 3 9 7" xfId="40046"/>
    <cellStyle name="Total 2 3 3 3 9 8" xfId="40047"/>
    <cellStyle name="Total 2 3 3 4" xfId="40048"/>
    <cellStyle name="Total 2 3 3 4 10" xfId="40049"/>
    <cellStyle name="Total 2 3 3 4 11" xfId="40050"/>
    <cellStyle name="Total 2 3 3 4 2" xfId="40051"/>
    <cellStyle name="Total 2 3 3 4 2 2" xfId="40052"/>
    <cellStyle name="Total 2 3 3 4 2 3" xfId="40053"/>
    <cellStyle name="Total 2 3 3 4 2 4" xfId="40054"/>
    <cellStyle name="Total 2 3 3 4 3" xfId="40055"/>
    <cellStyle name="Total 2 3 3 4 3 2" xfId="40056"/>
    <cellStyle name="Total 2 3 3 4 3 3" xfId="40057"/>
    <cellStyle name="Total 2 3 3 4 3 4" xfId="40058"/>
    <cellStyle name="Total 2 3 3 4 4" xfId="40059"/>
    <cellStyle name="Total 2 3 3 4 4 2" xfId="40060"/>
    <cellStyle name="Total 2 3 3 4 4 3" xfId="40061"/>
    <cellStyle name="Total 2 3 3 4 4 4" xfId="40062"/>
    <cellStyle name="Total 2 3 3 4 5" xfId="40063"/>
    <cellStyle name="Total 2 3 3 4 5 2" xfId="40064"/>
    <cellStyle name="Total 2 3 3 4 5 3" xfId="40065"/>
    <cellStyle name="Total 2 3 3 4 5 4" xfId="40066"/>
    <cellStyle name="Total 2 3 3 4 6" xfId="40067"/>
    <cellStyle name="Total 2 3 3 4 6 2" xfId="40068"/>
    <cellStyle name="Total 2 3 3 4 6 3" xfId="40069"/>
    <cellStyle name="Total 2 3 3 4 6 4" xfId="40070"/>
    <cellStyle name="Total 2 3 3 4 7" xfId="40071"/>
    <cellStyle name="Total 2 3 3 4 8" xfId="40072"/>
    <cellStyle name="Total 2 3 3 4 9" xfId="40073"/>
    <cellStyle name="Total 2 3 3 5" xfId="40074"/>
    <cellStyle name="Total 2 3 3 5 10" xfId="40075"/>
    <cellStyle name="Total 2 3 3 5 11" xfId="40076"/>
    <cellStyle name="Total 2 3 3 5 2" xfId="40077"/>
    <cellStyle name="Total 2 3 3 5 2 2" xfId="40078"/>
    <cellStyle name="Total 2 3 3 5 2 3" xfId="40079"/>
    <cellStyle name="Total 2 3 3 5 2 4" xfId="40080"/>
    <cellStyle name="Total 2 3 3 5 3" xfId="40081"/>
    <cellStyle name="Total 2 3 3 5 3 2" xfId="40082"/>
    <cellStyle name="Total 2 3 3 5 3 3" xfId="40083"/>
    <cellStyle name="Total 2 3 3 5 3 4" xfId="40084"/>
    <cellStyle name="Total 2 3 3 5 4" xfId="40085"/>
    <cellStyle name="Total 2 3 3 5 4 2" xfId="40086"/>
    <cellStyle name="Total 2 3 3 5 4 3" xfId="40087"/>
    <cellStyle name="Total 2 3 3 5 4 4" xfId="40088"/>
    <cellStyle name="Total 2 3 3 5 5" xfId="40089"/>
    <cellStyle name="Total 2 3 3 5 5 2" xfId="40090"/>
    <cellStyle name="Total 2 3 3 5 5 3" xfId="40091"/>
    <cellStyle name="Total 2 3 3 5 5 4" xfId="40092"/>
    <cellStyle name="Total 2 3 3 5 6" xfId="40093"/>
    <cellStyle name="Total 2 3 3 5 6 2" xfId="40094"/>
    <cellStyle name="Total 2 3 3 5 6 3" xfId="40095"/>
    <cellStyle name="Total 2 3 3 5 6 4" xfId="40096"/>
    <cellStyle name="Total 2 3 3 5 7" xfId="40097"/>
    <cellStyle name="Total 2 3 3 5 8" xfId="40098"/>
    <cellStyle name="Total 2 3 3 5 9" xfId="40099"/>
    <cellStyle name="Total 2 3 3 6" xfId="40100"/>
    <cellStyle name="Total 2 3 3 6 2" xfId="40101"/>
    <cellStyle name="Total 2 3 3 6 2 2" xfId="40102"/>
    <cellStyle name="Total 2 3 3 6 2 3" xfId="40103"/>
    <cellStyle name="Total 2 3 3 6 3" xfId="40104"/>
    <cellStyle name="Total 2 3 3 6 3 2" xfId="40105"/>
    <cellStyle name="Total 2 3 3 6 3 3" xfId="40106"/>
    <cellStyle name="Total 2 3 3 6 4" xfId="40107"/>
    <cellStyle name="Total 2 3 3 6 4 2" xfId="40108"/>
    <cellStyle name="Total 2 3 3 6 4 3" xfId="40109"/>
    <cellStyle name="Total 2 3 3 6 5" xfId="40110"/>
    <cellStyle name="Total 2 3 3 6 5 2" xfId="40111"/>
    <cellStyle name="Total 2 3 3 6 5 3" xfId="40112"/>
    <cellStyle name="Total 2 3 3 6 6" xfId="40113"/>
    <cellStyle name="Total 2 3 3 6 6 2" xfId="40114"/>
    <cellStyle name="Total 2 3 3 6 6 3" xfId="40115"/>
    <cellStyle name="Total 2 3 3 6 7" xfId="40116"/>
    <cellStyle name="Total 2 3 3 6 8" xfId="40117"/>
    <cellStyle name="Total 2 3 3 6 9" xfId="40118"/>
    <cellStyle name="Total 2 3 3 7" xfId="40119"/>
    <cellStyle name="Total 2 3 3 7 2" xfId="40120"/>
    <cellStyle name="Total 2 3 3 7 2 2" xfId="40121"/>
    <cellStyle name="Total 2 3 3 7 2 3" xfId="40122"/>
    <cellStyle name="Total 2 3 3 7 3" xfId="40123"/>
    <cellStyle name="Total 2 3 3 7 3 2" xfId="40124"/>
    <cellStyle name="Total 2 3 3 7 3 3" xfId="40125"/>
    <cellStyle name="Total 2 3 3 7 4" xfId="40126"/>
    <cellStyle name="Total 2 3 3 7 4 2" xfId="40127"/>
    <cellStyle name="Total 2 3 3 7 4 3" xfId="40128"/>
    <cellStyle name="Total 2 3 3 7 5" xfId="40129"/>
    <cellStyle name="Total 2 3 3 7 5 2" xfId="40130"/>
    <cellStyle name="Total 2 3 3 7 5 3" xfId="40131"/>
    <cellStyle name="Total 2 3 3 7 6" xfId="40132"/>
    <cellStyle name="Total 2 3 3 7 6 2" xfId="40133"/>
    <cellStyle name="Total 2 3 3 7 6 3" xfId="40134"/>
    <cellStyle name="Total 2 3 3 7 7" xfId="40135"/>
    <cellStyle name="Total 2 3 3 7 8" xfId="40136"/>
    <cellStyle name="Total 2 3 3 7 9" xfId="40137"/>
    <cellStyle name="Total 2 3 3 8" xfId="40138"/>
    <cellStyle name="Total 2 3 3 8 2" xfId="40139"/>
    <cellStyle name="Total 2 3 3 8 2 2" xfId="40140"/>
    <cellStyle name="Total 2 3 3 8 2 3" xfId="40141"/>
    <cellStyle name="Total 2 3 3 8 3" xfId="40142"/>
    <cellStyle name="Total 2 3 3 8 3 2" xfId="40143"/>
    <cellStyle name="Total 2 3 3 8 3 3" xfId="40144"/>
    <cellStyle name="Total 2 3 3 8 4" xfId="40145"/>
    <cellStyle name="Total 2 3 3 8 4 2" xfId="40146"/>
    <cellStyle name="Total 2 3 3 8 4 3" xfId="40147"/>
    <cellStyle name="Total 2 3 3 8 5" xfId="40148"/>
    <cellStyle name="Total 2 3 3 8 5 2" xfId="40149"/>
    <cellStyle name="Total 2 3 3 8 5 3" xfId="40150"/>
    <cellStyle name="Total 2 3 3 8 6" xfId="40151"/>
    <cellStyle name="Total 2 3 3 8 6 2" xfId="40152"/>
    <cellStyle name="Total 2 3 3 8 6 3" xfId="40153"/>
    <cellStyle name="Total 2 3 3 8 7" xfId="40154"/>
    <cellStyle name="Total 2 3 3 8 8" xfId="40155"/>
    <cellStyle name="Total 2 3 3 8 9" xfId="40156"/>
    <cellStyle name="Total 2 3 3 9" xfId="40157"/>
    <cellStyle name="Total 2 3 3 9 2" xfId="40158"/>
    <cellStyle name="Total 2 3 3 9 2 2" xfId="40159"/>
    <cellStyle name="Total 2 3 3 9 2 3" xfId="40160"/>
    <cellStyle name="Total 2 3 3 9 3" xfId="40161"/>
    <cellStyle name="Total 2 3 3 9 3 2" xfId="40162"/>
    <cellStyle name="Total 2 3 3 9 3 3" xfId="40163"/>
    <cellStyle name="Total 2 3 3 9 4" xfId="40164"/>
    <cellStyle name="Total 2 3 3 9 4 2" xfId="40165"/>
    <cellStyle name="Total 2 3 3 9 4 3" xfId="40166"/>
    <cellStyle name="Total 2 3 3 9 5" xfId="40167"/>
    <cellStyle name="Total 2 3 3 9 5 2" xfId="40168"/>
    <cellStyle name="Total 2 3 3 9 5 3" xfId="40169"/>
    <cellStyle name="Total 2 3 3 9 6" xfId="40170"/>
    <cellStyle name="Total 2 3 3 9 6 2" xfId="40171"/>
    <cellStyle name="Total 2 3 3 9 6 3" xfId="40172"/>
    <cellStyle name="Total 2 3 3 9 7" xfId="40173"/>
    <cellStyle name="Total 2 3 3 9 8" xfId="40174"/>
    <cellStyle name="Total 2 3 3 9 9" xfId="40175"/>
    <cellStyle name="Total 2 3 4" xfId="40176"/>
    <cellStyle name="Total 2 3 4 10" xfId="40177"/>
    <cellStyle name="Total 2 3 4 10 2" xfId="40178"/>
    <cellStyle name="Total 2 3 4 10 2 2" xfId="40179"/>
    <cellStyle name="Total 2 3 4 10 2 3" xfId="40180"/>
    <cellStyle name="Total 2 3 4 10 3" xfId="40181"/>
    <cellStyle name="Total 2 3 4 10 3 2" xfId="40182"/>
    <cellStyle name="Total 2 3 4 10 3 3" xfId="40183"/>
    <cellStyle name="Total 2 3 4 10 4" xfId="40184"/>
    <cellStyle name="Total 2 3 4 10 4 2" xfId="40185"/>
    <cellStyle name="Total 2 3 4 10 4 3" xfId="40186"/>
    <cellStyle name="Total 2 3 4 10 5" xfId="40187"/>
    <cellStyle name="Total 2 3 4 10 5 2" xfId="40188"/>
    <cellStyle name="Total 2 3 4 10 5 3" xfId="40189"/>
    <cellStyle name="Total 2 3 4 10 6" xfId="40190"/>
    <cellStyle name="Total 2 3 4 10 6 2" xfId="40191"/>
    <cellStyle name="Total 2 3 4 10 6 3" xfId="40192"/>
    <cellStyle name="Total 2 3 4 10 7" xfId="40193"/>
    <cellStyle name="Total 2 3 4 10 8" xfId="40194"/>
    <cellStyle name="Total 2 3 4 11" xfId="40195"/>
    <cellStyle name="Total 2 3 4 11 2" xfId="40196"/>
    <cellStyle name="Total 2 3 4 11 2 2" xfId="40197"/>
    <cellStyle name="Total 2 3 4 11 2 3" xfId="40198"/>
    <cellStyle name="Total 2 3 4 11 3" xfId="40199"/>
    <cellStyle name="Total 2 3 4 11 3 2" xfId="40200"/>
    <cellStyle name="Total 2 3 4 11 3 3" xfId="40201"/>
    <cellStyle name="Total 2 3 4 11 4" xfId="40202"/>
    <cellStyle name="Total 2 3 4 11 4 2" xfId="40203"/>
    <cellStyle name="Total 2 3 4 11 4 3" xfId="40204"/>
    <cellStyle name="Total 2 3 4 11 5" xfId="40205"/>
    <cellStyle name="Total 2 3 4 11 5 2" xfId="40206"/>
    <cellStyle name="Total 2 3 4 11 5 3" xfId="40207"/>
    <cellStyle name="Total 2 3 4 11 6" xfId="40208"/>
    <cellStyle name="Total 2 3 4 11 6 2" xfId="40209"/>
    <cellStyle name="Total 2 3 4 11 6 3" xfId="40210"/>
    <cellStyle name="Total 2 3 4 11 7" xfId="40211"/>
    <cellStyle name="Total 2 3 4 11 8" xfId="40212"/>
    <cellStyle name="Total 2 3 4 12" xfId="40213"/>
    <cellStyle name="Total 2 3 4 12 2" xfId="40214"/>
    <cellStyle name="Total 2 3 4 12 2 2" xfId="40215"/>
    <cellStyle name="Total 2 3 4 12 2 3" xfId="40216"/>
    <cellStyle name="Total 2 3 4 12 3" xfId="40217"/>
    <cellStyle name="Total 2 3 4 12 3 2" xfId="40218"/>
    <cellStyle name="Total 2 3 4 12 3 3" xfId="40219"/>
    <cellStyle name="Total 2 3 4 12 4" xfId="40220"/>
    <cellStyle name="Total 2 3 4 12 4 2" xfId="40221"/>
    <cellStyle name="Total 2 3 4 12 4 3" xfId="40222"/>
    <cellStyle name="Total 2 3 4 12 5" xfId="40223"/>
    <cellStyle name="Total 2 3 4 12 5 2" xfId="40224"/>
    <cellStyle name="Total 2 3 4 12 5 3" xfId="40225"/>
    <cellStyle name="Total 2 3 4 12 6" xfId="40226"/>
    <cellStyle name="Total 2 3 4 12 6 2" xfId="40227"/>
    <cellStyle name="Total 2 3 4 12 6 3" xfId="40228"/>
    <cellStyle name="Total 2 3 4 12 7" xfId="40229"/>
    <cellStyle name="Total 2 3 4 12 8" xfId="40230"/>
    <cellStyle name="Total 2 3 4 13" xfId="40231"/>
    <cellStyle name="Total 2 3 4 13 2" xfId="40232"/>
    <cellStyle name="Total 2 3 4 13 2 2" xfId="40233"/>
    <cellStyle name="Total 2 3 4 13 2 3" xfId="40234"/>
    <cellStyle name="Total 2 3 4 13 3" xfId="40235"/>
    <cellStyle name="Total 2 3 4 13 3 2" xfId="40236"/>
    <cellStyle name="Total 2 3 4 13 3 3" xfId="40237"/>
    <cellStyle name="Total 2 3 4 13 4" xfId="40238"/>
    <cellStyle name="Total 2 3 4 13 4 2" xfId="40239"/>
    <cellStyle name="Total 2 3 4 13 4 3" xfId="40240"/>
    <cellStyle name="Total 2 3 4 13 5" xfId="40241"/>
    <cellStyle name="Total 2 3 4 13 5 2" xfId="40242"/>
    <cellStyle name="Total 2 3 4 13 5 3" xfId="40243"/>
    <cellStyle name="Total 2 3 4 13 6" xfId="40244"/>
    <cellStyle name="Total 2 3 4 13 6 2" xfId="40245"/>
    <cellStyle name="Total 2 3 4 13 6 3" xfId="40246"/>
    <cellStyle name="Total 2 3 4 13 7" xfId="40247"/>
    <cellStyle name="Total 2 3 4 13 8" xfId="40248"/>
    <cellStyle name="Total 2 3 4 14" xfId="40249"/>
    <cellStyle name="Total 2 3 4 14 2" xfId="40250"/>
    <cellStyle name="Total 2 3 4 14 2 2" xfId="40251"/>
    <cellStyle name="Total 2 3 4 14 2 3" xfId="40252"/>
    <cellStyle name="Total 2 3 4 14 3" xfId="40253"/>
    <cellStyle name="Total 2 3 4 14 3 2" xfId="40254"/>
    <cellStyle name="Total 2 3 4 14 3 3" xfId="40255"/>
    <cellStyle name="Total 2 3 4 14 4" xfId="40256"/>
    <cellStyle name="Total 2 3 4 14 4 2" xfId="40257"/>
    <cellStyle name="Total 2 3 4 14 4 3" xfId="40258"/>
    <cellStyle name="Total 2 3 4 14 5" xfId="40259"/>
    <cellStyle name="Total 2 3 4 14 5 2" xfId="40260"/>
    <cellStyle name="Total 2 3 4 14 5 3" xfId="40261"/>
    <cellStyle name="Total 2 3 4 14 6" xfId="40262"/>
    <cellStyle name="Total 2 3 4 14 6 2" xfId="40263"/>
    <cellStyle name="Total 2 3 4 14 6 3" xfId="40264"/>
    <cellStyle name="Total 2 3 4 14 7" xfId="40265"/>
    <cellStyle name="Total 2 3 4 14 8" xfId="40266"/>
    <cellStyle name="Total 2 3 4 15" xfId="40267"/>
    <cellStyle name="Total 2 3 4 15 2" xfId="40268"/>
    <cellStyle name="Total 2 3 4 15 3" xfId="40269"/>
    <cellStyle name="Total 2 3 4 16" xfId="40270"/>
    <cellStyle name="Total 2 3 4 16 2" xfId="40271"/>
    <cellStyle name="Total 2 3 4 16 3" xfId="40272"/>
    <cellStyle name="Total 2 3 4 17" xfId="40273"/>
    <cellStyle name="Total 2 3 4 18" xfId="40274"/>
    <cellStyle name="Total 2 3 4 2" xfId="40275"/>
    <cellStyle name="Total 2 3 4 2 2" xfId="40276"/>
    <cellStyle name="Total 2 3 4 2 2 2" xfId="40277"/>
    <cellStyle name="Total 2 3 4 2 2 3" xfId="40278"/>
    <cellStyle name="Total 2 3 4 2 3" xfId="40279"/>
    <cellStyle name="Total 2 3 4 2 3 2" xfId="40280"/>
    <cellStyle name="Total 2 3 4 2 3 3" xfId="40281"/>
    <cellStyle name="Total 2 3 4 2 4" xfId="40282"/>
    <cellStyle name="Total 2 3 4 2 4 2" xfId="40283"/>
    <cellStyle name="Total 2 3 4 2 4 3" xfId="40284"/>
    <cellStyle name="Total 2 3 4 2 5" xfId="40285"/>
    <cellStyle name="Total 2 3 4 2 5 2" xfId="40286"/>
    <cellStyle name="Total 2 3 4 2 5 3" xfId="40287"/>
    <cellStyle name="Total 2 3 4 2 6" xfId="40288"/>
    <cellStyle name="Total 2 3 4 2 6 2" xfId="40289"/>
    <cellStyle name="Total 2 3 4 2 6 3" xfId="40290"/>
    <cellStyle name="Total 2 3 4 2 7" xfId="40291"/>
    <cellStyle name="Total 2 3 4 2 8" xfId="40292"/>
    <cellStyle name="Total 2 3 4 2 9" xfId="40293"/>
    <cellStyle name="Total 2 3 4 3" xfId="40294"/>
    <cellStyle name="Total 2 3 4 3 2" xfId="40295"/>
    <cellStyle name="Total 2 3 4 3 2 2" xfId="40296"/>
    <cellStyle name="Total 2 3 4 3 2 3" xfId="40297"/>
    <cellStyle name="Total 2 3 4 3 3" xfId="40298"/>
    <cellStyle name="Total 2 3 4 3 3 2" xfId="40299"/>
    <cellStyle name="Total 2 3 4 3 3 3" xfId="40300"/>
    <cellStyle name="Total 2 3 4 3 4" xfId="40301"/>
    <cellStyle name="Total 2 3 4 3 4 2" xfId="40302"/>
    <cellStyle name="Total 2 3 4 3 4 3" xfId="40303"/>
    <cellStyle name="Total 2 3 4 3 5" xfId="40304"/>
    <cellStyle name="Total 2 3 4 3 5 2" xfId="40305"/>
    <cellStyle name="Total 2 3 4 3 5 3" xfId="40306"/>
    <cellStyle name="Total 2 3 4 3 6" xfId="40307"/>
    <cellStyle name="Total 2 3 4 3 6 2" xfId="40308"/>
    <cellStyle name="Total 2 3 4 3 6 3" xfId="40309"/>
    <cellStyle name="Total 2 3 4 3 7" xfId="40310"/>
    <cellStyle name="Total 2 3 4 3 8" xfId="40311"/>
    <cellStyle name="Total 2 3 4 3 9" xfId="40312"/>
    <cellStyle name="Total 2 3 4 4" xfId="40313"/>
    <cellStyle name="Total 2 3 4 4 2" xfId="40314"/>
    <cellStyle name="Total 2 3 4 4 2 2" xfId="40315"/>
    <cellStyle name="Total 2 3 4 4 2 3" xfId="40316"/>
    <cellStyle name="Total 2 3 4 4 3" xfId="40317"/>
    <cellStyle name="Total 2 3 4 4 3 2" xfId="40318"/>
    <cellStyle name="Total 2 3 4 4 3 3" xfId="40319"/>
    <cellStyle name="Total 2 3 4 4 4" xfId="40320"/>
    <cellStyle name="Total 2 3 4 4 4 2" xfId="40321"/>
    <cellStyle name="Total 2 3 4 4 4 3" xfId="40322"/>
    <cellStyle name="Total 2 3 4 4 5" xfId="40323"/>
    <cellStyle name="Total 2 3 4 4 5 2" xfId="40324"/>
    <cellStyle name="Total 2 3 4 4 5 3" xfId="40325"/>
    <cellStyle name="Total 2 3 4 4 6" xfId="40326"/>
    <cellStyle name="Total 2 3 4 4 6 2" xfId="40327"/>
    <cellStyle name="Total 2 3 4 4 6 3" xfId="40328"/>
    <cellStyle name="Total 2 3 4 4 7" xfId="40329"/>
    <cellStyle name="Total 2 3 4 4 8" xfId="40330"/>
    <cellStyle name="Total 2 3 4 4 9" xfId="40331"/>
    <cellStyle name="Total 2 3 4 5" xfId="40332"/>
    <cellStyle name="Total 2 3 4 5 2" xfId="40333"/>
    <cellStyle name="Total 2 3 4 5 2 2" xfId="40334"/>
    <cellStyle name="Total 2 3 4 5 2 3" xfId="40335"/>
    <cellStyle name="Total 2 3 4 5 3" xfId="40336"/>
    <cellStyle name="Total 2 3 4 5 3 2" xfId="40337"/>
    <cellStyle name="Total 2 3 4 5 3 3" xfId="40338"/>
    <cellStyle name="Total 2 3 4 5 4" xfId="40339"/>
    <cellStyle name="Total 2 3 4 5 4 2" xfId="40340"/>
    <cellStyle name="Total 2 3 4 5 4 3" xfId="40341"/>
    <cellStyle name="Total 2 3 4 5 5" xfId="40342"/>
    <cellStyle name="Total 2 3 4 5 5 2" xfId="40343"/>
    <cellStyle name="Total 2 3 4 5 5 3" xfId="40344"/>
    <cellStyle name="Total 2 3 4 5 6" xfId="40345"/>
    <cellStyle name="Total 2 3 4 5 6 2" xfId="40346"/>
    <cellStyle name="Total 2 3 4 5 6 3" xfId="40347"/>
    <cellStyle name="Total 2 3 4 5 7" xfId="40348"/>
    <cellStyle name="Total 2 3 4 5 8" xfId="40349"/>
    <cellStyle name="Total 2 3 4 5 9" xfId="40350"/>
    <cellStyle name="Total 2 3 4 6" xfId="40351"/>
    <cellStyle name="Total 2 3 4 6 2" xfId="40352"/>
    <cellStyle name="Total 2 3 4 6 2 2" xfId="40353"/>
    <cellStyle name="Total 2 3 4 6 2 3" xfId="40354"/>
    <cellStyle name="Total 2 3 4 6 3" xfId="40355"/>
    <cellStyle name="Total 2 3 4 6 3 2" xfId="40356"/>
    <cellStyle name="Total 2 3 4 6 3 3" xfId="40357"/>
    <cellStyle name="Total 2 3 4 6 4" xfId="40358"/>
    <cellStyle name="Total 2 3 4 6 4 2" xfId="40359"/>
    <cellStyle name="Total 2 3 4 6 4 3" xfId="40360"/>
    <cellStyle name="Total 2 3 4 6 5" xfId="40361"/>
    <cellStyle name="Total 2 3 4 6 5 2" xfId="40362"/>
    <cellStyle name="Total 2 3 4 6 5 3" xfId="40363"/>
    <cellStyle name="Total 2 3 4 6 6" xfId="40364"/>
    <cellStyle name="Total 2 3 4 6 6 2" xfId="40365"/>
    <cellStyle name="Total 2 3 4 6 6 3" xfId="40366"/>
    <cellStyle name="Total 2 3 4 6 7" xfId="40367"/>
    <cellStyle name="Total 2 3 4 6 8" xfId="40368"/>
    <cellStyle name="Total 2 3 4 6 9" xfId="40369"/>
    <cellStyle name="Total 2 3 4 7" xfId="40370"/>
    <cellStyle name="Total 2 3 4 7 2" xfId="40371"/>
    <cellStyle name="Total 2 3 4 7 2 2" xfId="40372"/>
    <cellStyle name="Total 2 3 4 7 2 3" xfId="40373"/>
    <cellStyle name="Total 2 3 4 7 3" xfId="40374"/>
    <cellStyle name="Total 2 3 4 7 3 2" xfId="40375"/>
    <cellStyle name="Total 2 3 4 7 3 3" xfId="40376"/>
    <cellStyle name="Total 2 3 4 7 4" xfId="40377"/>
    <cellStyle name="Total 2 3 4 7 4 2" xfId="40378"/>
    <cellStyle name="Total 2 3 4 7 4 3" xfId="40379"/>
    <cellStyle name="Total 2 3 4 7 5" xfId="40380"/>
    <cellStyle name="Total 2 3 4 7 5 2" xfId="40381"/>
    <cellStyle name="Total 2 3 4 7 5 3" xfId="40382"/>
    <cellStyle name="Total 2 3 4 7 6" xfId="40383"/>
    <cellStyle name="Total 2 3 4 7 6 2" xfId="40384"/>
    <cellStyle name="Total 2 3 4 7 6 3" xfId="40385"/>
    <cellStyle name="Total 2 3 4 7 7" xfId="40386"/>
    <cellStyle name="Total 2 3 4 7 8" xfId="40387"/>
    <cellStyle name="Total 2 3 4 7 9" xfId="40388"/>
    <cellStyle name="Total 2 3 4 8" xfId="40389"/>
    <cellStyle name="Total 2 3 4 8 2" xfId="40390"/>
    <cellStyle name="Total 2 3 4 8 2 2" xfId="40391"/>
    <cellStyle name="Total 2 3 4 8 2 3" xfId="40392"/>
    <cellStyle name="Total 2 3 4 8 3" xfId="40393"/>
    <cellStyle name="Total 2 3 4 8 3 2" xfId="40394"/>
    <cellStyle name="Total 2 3 4 8 3 3" xfId="40395"/>
    <cellStyle name="Total 2 3 4 8 4" xfId="40396"/>
    <cellStyle name="Total 2 3 4 8 4 2" xfId="40397"/>
    <cellStyle name="Total 2 3 4 8 4 3" xfId="40398"/>
    <cellStyle name="Total 2 3 4 8 5" xfId="40399"/>
    <cellStyle name="Total 2 3 4 8 5 2" xfId="40400"/>
    <cellStyle name="Total 2 3 4 8 5 3" xfId="40401"/>
    <cellStyle name="Total 2 3 4 8 6" xfId="40402"/>
    <cellStyle name="Total 2 3 4 8 6 2" xfId="40403"/>
    <cellStyle name="Total 2 3 4 8 6 3" xfId="40404"/>
    <cellStyle name="Total 2 3 4 8 7" xfId="40405"/>
    <cellStyle name="Total 2 3 4 8 8" xfId="40406"/>
    <cellStyle name="Total 2 3 4 8 9" xfId="40407"/>
    <cellStyle name="Total 2 3 4 9" xfId="40408"/>
    <cellStyle name="Total 2 3 4 9 2" xfId="40409"/>
    <cellStyle name="Total 2 3 4 9 2 2" xfId="40410"/>
    <cellStyle name="Total 2 3 4 9 2 3" xfId="40411"/>
    <cellStyle name="Total 2 3 4 9 3" xfId="40412"/>
    <cellStyle name="Total 2 3 4 9 3 2" xfId="40413"/>
    <cellStyle name="Total 2 3 4 9 3 3" xfId="40414"/>
    <cellStyle name="Total 2 3 4 9 4" xfId="40415"/>
    <cellStyle name="Total 2 3 4 9 4 2" xfId="40416"/>
    <cellStyle name="Total 2 3 4 9 4 3" xfId="40417"/>
    <cellStyle name="Total 2 3 4 9 5" xfId="40418"/>
    <cellStyle name="Total 2 3 4 9 5 2" xfId="40419"/>
    <cellStyle name="Total 2 3 4 9 5 3" xfId="40420"/>
    <cellStyle name="Total 2 3 4 9 6" xfId="40421"/>
    <cellStyle name="Total 2 3 4 9 6 2" xfId="40422"/>
    <cellStyle name="Total 2 3 4 9 6 3" xfId="40423"/>
    <cellStyle name="Total 2 3 4 9 7" xfId="40424"/>
    <cellStyle name="Total 2 3 4 9 8" xfId="40425"/>
    <cellStyle name="Total 2 3 5" xfId="40426"/>
    <cellStyle name="Total 2 3 5 10" xfId="40427"/>
    <cellStyle name="Total 2 3 5 10 2" xfId="40428"/>
    <cellStyle name="Total 2 3 5 10 2 2" xfId="40429"/>
    <cellStyle name="Total 2 3 5 10 2 3" xfId="40430"/>
    <cellStyle name="Total 2 3 5 10 3" xfId="40431"/>
    <cellStyle name="Total 2 3 5 10 3 2" xfId="40432"/>
    <cellStyle name="Total 2 3 5 10 3 3" xfId="40433"/>
    <cellStyle name="Total 2 3 5 10 4" xfId="40434"/>
    <cellStyle name="Total 2 3 5 10 4 2" xfId="40435"/>
    <cellStyle name="Total 2 3 5 10 4 3" xfId="40436"/>
    <cellStyle name="Total 2 3 5 10 5" xfId="40437"/>
    <cellStyle name="Total 2 3 5 10 5 2" xfId="40438"/>
    <cellStyle name="Total 2 3 5 10 5 3" xfId="40439"/>
    <cellStyle name="Total 2 3 5 10 6" xfId="40440"/>
    <cellStyle name="Total 2 3 5 10 6 2" xfId="40441"/>
    <cellStyle name="Total 2 3 5 10 6 3" xfId="40442"/>
    <cellStyle name="Total 2 3 5 10 7" xfId="40443"/>
    <cellStyle name="Total 2 3 5 10 8" xfId="40444"/>
    <cellStyle name="Total 2 3 5 11" xfId="40445"/>
    <cellStyle name="Total 2 3 5 11 2" xfId="40446"/>
    <cellStyle name="Total 2 3 5 11 2 2" xfId="40447"/>
    <cellStyle name="Total 2 3 5 11 2 3" xfId="40448"/>
    <cellStyle name="Total 2 3 5 11 3" xfId="40449"/>
    <cellStyle name="Total 2 3 5 11 3 2" xfId="40450"/>
    <cellStyle name="Total 2 3 5 11 3 3" xfId="40451"/>
    <cellStyle name="Total 2 3 5 11 4" xfId="40452"/>
    <cellStyle name="Total 2 3 5 11 4 2" xfId="40453"/>
    <cellStyle name="Total 2 3 5 11 4 3" xfId="40454"/>
    <cellStyle name="Total 2 3 5 11 5" xfId="40455"/>
    <cellStyle name="Total 2 3 5 11 5 2" xfId="40456"/>
    <cellStyle name="Total 2 3 5 11 5 3" xfId="40457"/>
    <cellStyle name="Total 2 3 5 11 6" xfId="40458"/>
    <cellStyle name="Total 2 3 5 11 6 2" xfId="40459"/>
    <cellStyle name="Total 2 3 5 11 6 3" xfId="40460"/>
    <cellStyle name="Total 2 3 5 11 7" xfId="40461"/>
    <cellStyle name="Total 2 3 5 11 8" xfId="40462"/>
    <cellStyle name="Total 2 3 5 12" xfId="40463"/>
    <cellStyle name="Total 2 3 5 12 2" xfId="40464"/>
    <cellStyle name="Total 2 3 5 12 2 2" xfId="40465"/>
    <cellStyle name="Total 2 3 5 12 2 3" xfId="40466"/>
    <cellStyle name="Total 2 3 5 12 3" xfId="40467"/>
    <cellStyle name="Total 2 3 5 12 3 2" xfId="40468"/>
    <cellStyle name="Total 2 3 5 12 3 3" xfId="40469"/>
    <cellStyle name="Total 2 3 5 12 4" xfId="40470"/>
    <cellStyle name="Total 2 3 5 12 4 2" xfId="40471"/>
    <cellStyle name="Total 2 3 5 12 4 3" xfId="40472"/>
    <cellStyle name="Total 2 3 5 12 5" xfId="40473"/>
    <cellStyle name="Total 2 3 5 12 5 2" xfId="40474"/>
    <cellStyle name="Total 2 3 5 12 5 3" xfId="40475"/>
    <cellStyle name="Total 2 3 5 12 6" xfId="40476"/>
    <cellStyle name="Total 2 3 5 12 6 2" xfId="40477"/>
    <cellStyle name="Total 2 3 5 12 6 3" xfId="40478"/>
    <cellStyle name="Total 2 3 5 12 7" xfId="40479"/>
    <cellStyle name="Total 2 3 5 12 8" xfId="40480"/>
    <cellStyle name="Total 2 3 5 13" xfId="40481"/>
    <cellStyle name="Total 2 3 5 13 2" xfId="40482"/>
    <cellStyle name="Total 2 3 5 13 2 2" xfId="40483"/>
    <cellStyle name="Total 2 3 5 13 2 3" xfId="40484"/>
    <cellStyle name="Total 2 3 5 13 3" xfId="40485"/>
    <cellStyle name="Total 2 3 5 13 3 2" xfId="40486"/>
    <cellStyle name="Total 2 3 5 13 3 3" xfId="40487"/>
    <cellStyle name="Total 2 3 5 13 4" xfId="40488"/>
    <cellStyle name="Total 2 3 5 13 4 2" xfId="40489"/>
    <cellStyle name="Total 2 3 5 13 4 3" xfId="40490"/>
    <cellStyle name="Total 2 3 5 13 5" xfId="40491"/>
    <cellStyle name="Total 2 3 5 13 5 2" xfId="40492"/>
    <cellStyle name="Total 2 3 5 13 5 3" xfId="40493"/>
    <cellStyle name="Total 2 3 5 13 6" xfId="40494"/>
    <cellStyle name="Total 2 3 5 13 6 2" xfId="40495"/>
    <cellStyle name="Total 2 3 5 13 6 3" xfId="40496"/>
    <cellStyle name="Total 2 3 5 13 7" xfId="40497"/>
    <cellStyle name="Total 2 3 5 13 8" xfId="40498"/>
    <cellStyle name="Total 2 3 5 14" xfId="40499"/>
    <cellStyle name="Total 2 3 5 14 2" xfId="40500"/>
    <cellStyle name="Total 2 3 5 14 2 2" xfId="40501"/>
    <cellStyle name="Total 2 3 5 14 2 3" xfId="40502"/>
    <cellStyle name="Total 2 3 5 14 3" xfId="40503"/>
    <cellStyle name="Total 2 3 5 14 3 2" xfId="40504"/>
    <cellStyle name="Total 2 3 5 14 3 3" xfId="40505"/>
    <cellStyle name="Total 2 3 5 14 4" xfId="40506"/>
    <cellStyle name="Total 2 3 5 14 4 2" xfId="40507"/>
    <cellStyle name="Total 2 3 5 14 4 3" xfId="40508"/>
    <cellStyle name="Total 2 3 5 14 5" xfId="40509"/>
    <cellStyle name="Total 2 3 5 14 5 2" xfId="40510"/>
    <cellStyle name="Total 2 3 5 14 5 3" xfId="40511"/>
    <cellStyle name="Total 2 3 5 14 6" xfId="40512"/>
    <cellStyle name="Total 2 3 5 14 6 2" xfId="40513"/>
    <cellStyle name="Total 2 3 5 14 6 3" xfId="40514"/>
    <cellStyle name="Total 2 3 5 14 7" xfId="40515"/>
    <cellStyle name="Total 2 3 5 14 8" xfId="40516"/>
    <cellStyle name="Total 2 3 5 15" xfId="40517"/>
    <cellStyle name="Total 2 3 5 15 2" xfId="40518"/>
    <cellStyle name="Total 2 3 5 15 3" xfId="40519"/>
    <cellStyle name="Total 2 3 5 16" xfId="40520"/>
    <cellStyle name="Total 2 3 5 16 2" xfId="40521"/>
    <cellStyle name="Total 2 3 5 16 3" xfId="40522"/>
    <cellStyle name="Total 2 3 5 17" xfId="40523"/>
    <cellStyle name="Total 2 3 5 18" xfId="40524"/>
    <cellStyle name="Total 2 3 5 2" xfId="40525"/>
    <cellStyle name="Total 2 3 5 2 2" xfId="40526"/>
    <cellStyle name="Total 2 3 5 2 2 2" xfId="40527"/>
    <cellStyle name="Total 2 3 5 2 2 3" xfId="40528"/>
    <cellStyle name="Total 2 3 5 2 3" xfId="40529"/>
    <cellStyle name="Total 2 3 5 2 3 2" xfId="40530"/>
    <cellStyle name="Total 2 3 5 2 3 3" xfId="40531"/>
    <cellStyle name="Total 2 3 5 2 4" xfId="40532"/>
    <cellStyle name="Total 2 3 5 2 4 2" xfId="40533"/>
    <cellStyle name="Total 2 3 5 2 4 3" xfId="40534"/>
    <cellStyle name="Total 2 3 5 2 5" xfId="40535"/>
    <cellStyle name="Total 2 3 5 2 5 2" xfId="40536"/>
    <cellStyle name="Total 2 3 5 2 5 3" xfId="40537"/>
    <cellStyle name="Total 2 3 5 2 6" xfId="40538"/>
    <cellStyle name="Total 2 3 5 2 6 2" xfId="40539"/>
    <cellStyle name="Total 2 3 5 2 6 3" xfId="40540"/>
    <cellStyle name="Total 2 3 5 2 7" xfId="40541"/>
    <cellStyle name="Total 2 3 5 2 8" xfId="40542"/>
    <cellStyle name="Total 2 3 5 2 9" xfId="40543"/>
    <cellStyle name="Total 2 3 5 3" xfId="40544"/>
    <cellStyle name="Total 2 3 5 3 2" xfId="40545"/>
    <cellStyle name="Total 2 3 5 3 2 2" xfId="40546"/>
    <cellStyle name="Total 2 3 5 3 2 3" xfId="40547"/>
    <cellStyle name="Total 2 3 5 3 3" xfId="40548"/>
    <cellStyle name="Total 2 3 5 3 3 2" xfId="40549"/>
    <cellStyle name="Total 2 3 5 3 3 3" xfId="40550"/>
    <cellStyle name="Total 2 3 5 3 4" xfId="40551"/>
    <cellStyle name="Total 2 3 5 3 4 2" xfId="40552"/>
    <cellStyle name="Total 2 3 5 3 4 3" xfId="40553"/>
    <cellStyle name="Total 2 3 5 3 5" xfId="40554"/>
    <cellStyle name="Total 2 3 5 3 5 2" xfId="40555"/>
    <cellStyle name="Total 2 3 5 3 5 3" xfId="40556"/>
    <cellStyle name="Total 2 3 5 3 6" xfId="40557"/>
    <cellStyle name="Total 2 3 5 3 6 2" xfId="40558"/>
    <cellStyle name="Total 2 3 5 3 6 3" xfId="40559"/>
    <cellStyle name="Total 2 3 5 3 7" xfId="40560"/>
    <cellStyle name="Total 2 3 5 3 8" xfId="40561"/>
    <cellStyle name="Total 2 3 5 3 9" xfId="40562"/>
    <cellStyle name="Total 2 3 5 4" xfId="40563"/>
    <cellStyle name="Total 2 3 5 4 2" xfId="40564"/>
    <cellStyle name="Total 2 3 5 4 2 2" xfId="40565"/>
    <cellStyle name="Total 2 3 5 4 2 3" xfId="40566"/>
    <cellStyle name="Total 2 3 5 4 3" xfId="40567"/>
    <cellStyle name="Total 2 3 5 4 3 2" xfId="40568"/>
    <cellStyle name="Total 2 3 5 4 3 3" xfId="40569"/>
    <cellStyle name="Total 2 3 5 4 4" xfId="40570"/>
    <cellStyle name="Total 2 3 5 4 4 2" xfId="40571"/>
    <cellStyle name="Total 2 3 5 4 4 3" xfId="40572"/>
    <cellStyle name="Total 2 3 5 4 5" xfId="40573"/>
    <cellStyle name="Total 2 3 5 4 5 2" xfId="40574"/>
    <cellStyle name="Total 2 3 5 4 5 3" xfId="40575"/>
    <cellStyle name="Total 2 3 5 4 6" xfId="40576"/>
    <cellStyle name="Total 2 3 5 4 6 2" xfId="40577"/>
    <cellStyle name="Total 2 3 5 4 6 3" xfId="40578"/>
    <cellStyle name="Total 2 3 5 4 7" xfId="40579"/>
    <cellStyle name="Total 2 3 5 4 8" xfId="40580"/>
    <cellStyle name="Total 2 3 5 4 9" xfId="40581"/>
    <cellStyle name="Total 2 3 5 5" xfId="40582"/>
    <cellStyle name="Total 2 3 5 5 2" xfId="40583"/>
    <cellStyle name="Total 2 3 5 5 2 2" xfId="40584"/>
    <cellStyle name="Total 2 3 5 5 2 3" xfId="40585"/>
    <cellStyle name="Total 2 3 5 5 3" xfId="40586"/>
    <cellStyle name="Total 2 3 5 5 3 2" xfId="40587"/>
    <cellStyle name="Total 2 3 5 5 3 3" xfId="40588"/>
    <cellStyle name="Total 2 3 5 5 4" xfId="40589"/>
    <cellStyle name="Total 2 3 5 5 4 2" xfId="40590"/>
    <cellStyle name="Total 2 3 5 5 4 3" xfId="40591"/>
    <cellStyle name="Total 2 3 5 5 5" xfId="40592"/>
    <cellStyle name="Total 2 3 5 5 5 2" xfId="40593"/>
    <cellStyle name="Total 2 3 5 5 5 3" xfId="40594"/>
    <cellStyle name="Total 2 3 5 5 6" xfId="40595"/>
    <cellStyle name="Total 2 3 5 5 6 2" xfId="40596"/>
    <cellStyle name="Total 2 3 5 5 6 3" xfId="40597"/>
    <cellStyle name="Total 2 3 5 5 7" xfId="40598"/>
    <cellStyle name="Total 2 3 5 5 8" xfId="40599"/>
    <cellStyle name="Total 2 3 5 5 9" xfId="40600"/>
    <cellStyle name="Total 2 3 5 6" xfId="40601"/>
    <cellStyle name="Total 2 3 5 6 2" xfId="40602"/>
    <cellStyle name="Total 2 3 5 6 2 2" xfId="40603"/>
    <cellStyle name="Total 2 3 5 6 2 3" xfId="40604"/>
    <cellStyle name="Total 2 3 5 6 3" xfId="40605"/>
    <cellStyle name="Total 2 3 5 6 3 2" xfId="40606"/>
    <cellStyle name="Total 2 3 5 6 3 3" xfId="40607"/>
    <cellStyle name="Total 2 3 5 6 4" xfId="40608"/>
    <cellStyle name="Total 2 3 5 6 4 2" xfId="40609"/>
    <cellStyle name="Total 2 3 5 6 4 3" xfId="40610"/>
    <cellStyle name="Total 2 3 5 6 5" xfId="40611"/>
    <cellStyle name="Total 2 3 5 6 5 2" xfId="40612"/>
    <cellStyle name="Total 2 3 5 6 5 3" xfId="40613"/>
    <cellStyle name="Total 2 3 5 6 6" xfId="40614"/>
    <cellStyle name="Total 2 3 5 6 6 2" xfId="40615"/>
    <cellStyle name="Total 2 3 5 6 6 3" xfId="40616"/>
    <cellStyle name="Total 2 3 5 6 7" xfId="40617"/>
    <cellStyle name="Total 2 3 5 6 8" xfId="40618"/>
    <cellStyle name="Total 2 3 5 6 9" xfId="40619"/>
    <cellStyle name="Total 2 3 5 7" xfId="40620"/>
    <cellStyle name="Total 2 3 5 7 2" xfId="40621"/>
    <cellStyle name="Total 2 3 5 7 2 2" xfId="40622"/>
    <cellStyle name="Total 2 3 5 7 2 3" xfId="40623"/>
    <cellStyle name="Total 2 3 5 7 3" xfId="40624"/>
    <cellStyle name="Total 2 3 5 7 3 2" xfId="40625"/>
    <cellStyle name="Total 2 3 5 7 3 3" xfId="40626"/>
    <cellStyle name="Total 2 3 5 7 4" xfId="40627"/>
    <cellStyle name="Total 2 3 5 7 4 2" xfId="40628"/>
    <cellStyle name="Total 2 3 5 7 4 3" xfId="40629"/>
    <cellStyle name="Total 2 3 5 7 5" xfId="40630"/>
    <cellStyle name="Total 2 3 5 7 5 2" xfId="40631"/>
    <cellStyle name="Total 2 3 5 7 5 3" xfId="40632"/>
    <cellStyle name="Total 2 3 5 7 6" xfId="40633"/>
    <cellStyle name="Total 2 3 5 7 6 2" xfId="40634"/>
    <cellStyle name="Total 2 3 5 7 6 3" xfId="40635"/>
    <cellStyle name="Total 2 3 5 7 7" xfId="40636"/>
    <cellStyle name="Total 2 3 5 7 8" xfId="40637"/>
    <cellStyle name="Total 2 3 5 7 9" xfId="40638"/>
    <cellStyle name="Total 2 3 5 8" xfId="40639"/>
    <cellStyle name="Total 2 3 5 8 2" xfId="40640"/>
    <cellStyle name="Total 2 3 5 8 2 2" xfId="40641"/>
    <cellStyle name="Total 2 3 5 8 2 3" xfId="40642"/>
    <cellStyle name="Total 2 3 5 8 3" xfId="40643"/>
    <cellStyle name="Total 2 3 5 8 3 2" xfId="40644"/>
    <cellStyle name="Total 2 3 5 8 3 3" xfId="40645"/>
    <cellStyle name="Total 2 3 5 8 4" xfId="40646"/>
    <cellStyle name="Total 2 3 5 8 4 2" xfId="40647"/>
    <cellStyle name="Total 2 3 5 8 4 3" xfId="40648"/>
    <cellStyle name="Total 2 3 5 8 5" xfId="40649"/>
    <cellStyle name="Total 2 3 5 8 5 2" xfId="40650"/>
    <cellStyle name="Total 2 3 5 8 5 3" xfId="40651"/>
    <cellStyle name="Total 2 3 5 8 6" xfId="40652"/>
    <cellStyle name="Total 2 3 5 8 6 2" xfId="40653"/>
    <cellStyle name="Total 2 3 5 8 6 3" xfId="40654"/>
    <cellStyle name="Total 2 3 5 8 7" xfId="40655"/>
    <cellStyle name="Total 2 3 5 8 8" xfId="40656"/>
    <cellStyle name="Total 2 3 5 8 9" xfId="40657"/>
    <cellStyle name="Total 2 3 5 9" xfId="40658"/>
    <cellStyle name="Total 2 3 5 9 2" xfId="40659"/>
    <cellStyle name="Total 2 3 5 9 2 2" xfId="40660"/>
    <cellStyle name="Total 2 3 5 9 2 3" xfId="40661"/>
    <cellStyle name="Total 2 3 5 9 3" xfId="40662"/>
    <cellStyle name="Total 2 3 5 9 3 2" xfId="40663"/>
    <cellStyle name="Total 2 3 5 9 3 3" xfId="40664"/>
    <cellStyle name="Total 2 3 5 9 4" xfId="40665"/>
    <cellStyle name="Total 2 3 5 9 4 2" xfId="40666"/>
    <cellStyle name="Total 2 3 5 9 4 3" xfId="40667"/>
    <cellStyle name="Total 2 3 5 9 5" xfId="40668"/>
    <cellStyle name="Total 2 3 5 9 5 2" xfId="40669"/>
    <cellStyle name="Total 2 3 5 9 5 3" xfId="40670"/>
    <cellStyle name="Total 2 3 5 9 6" xfId="40671"/>
    <cellStyle name="Total 2 3 5 9 6 2" xfId="40672"/>
    <cellStyle name="Total 2 3 5 9 6 3" xfId="40673"/>
    <cellStyle name="Total 2 3 5 9 7" xfId="40674"/>
    <cellStyle name="Total 2 3 5 9 8" xfId="40675"/>
    <cellStyle name="Total 2 3 6" xfId="40676"/>
    <cellStyle name="Total 2 3 6 10" xfId="40677"/>
    <cellStyle name="Total 2 3 6 11" xfId="40678"/>
    <cellStyle name="Total 2 3 6 2" xfId="40679"/>
    <cellStyle name="Total 2 3 6 2 2" xfId="40680"/>
    <cellStyle name="Total 2 3 6 2 3" xfId="40681"/>
    <cellStyle name="Total 2 3 6 2 4" xfId="40682"/>
    <cellStyle name="Total 2 3 6 3" xfId="40683"/>
    <cellStyle name="Total 2 3 6 3 2" xfId="40684"/>
    <cellStyle name="Total 2 3 6 3 3" xfId="40685"/>
    <cellStyle name="Total 2 3 6 3 4" xfId="40686"/>
    <cellStyle name="Total 2 3 6 4" xfId="40687"/>
    <cellStyle name="Total 2 3 6 4 2" xfId="40688"/>
    <cellStyle name="Total 2 3 6 4 3" xfId="40689"/>
    <cellStyle name="Total 2 3 6 4 4" xfId="40690"/>
    <cellStyle name="Total 2 3 6 5" xfId="40691"/>
    <cellStyle name="Total 2 3 6 5 2" xfId="40692"/>
    <cellStyle name="Total 2 3 6 5 3" xfId="40693"/>
    <cellStyle name="Total 2 3 6 5 4" xfId="40694"/>
    <cellStyle name="Total 2 3 6 6" xfId="40695"/>
    <cellStyle name="Total 2 3 6 6 2" xfId="40696"/>
    <cellStyle name="Total 2 3 6 6 3" xfId="40697"/>
    <cellStyle name="Total 2 3 6 6 4" xfId="40698"/>
    <cellStyle name="Total 2 3 6 7" xfId="40699"/>
    <cellStyle name="Total 2 3 6 8" xfId="40700"/>
    <cellStyle name="Total 2 3 6 9" xfId="40701"/>
    <cellStyle name="Total 2 3 7" xfId="40702"/>
    <cellStyle name="Total 2 3 7 10" xfId="40703"/>
    <cellStyle name="Total 2 3 7 2" xfId="40704"/>
    <cellStyle name="Total 2 3 7 2 2" xfId="40705"/>
    <cellStyle name="Total 2 3 7 2 3" xfId="40706"/>
    <cellStyle name="Total 2 3 7 2 4" xfId="40707"/>
    <cellStyle name="Total 2 3 7 3" xfId="40708"/>
    <cellStyle name="Total 2 3 7 3 2" xfId="40709"/>
    <cellStyle name="Total 2 3 7 3 3" xfId="40710"/>
    <cellStyle name="Total 2 3 7 3 4" xfId="40711"/>
    <cellStyle name="Total 2 3 7 4" xfId="40712"/>
    <cellStyle name="Total 2 3 7 4 2" xfId="40713"/>
    <cellStyle name="Total 2 3 7 4 3" xfId="40714"/>
    <cellStyle name="Total 2 3 7 4 4" xfId="40715"/>
    <cellStyle name="Total 2 3 7 5" xfId="40716"/>
    <cellStyle name="Total 2 3 7 5 2" xfId="40717"/>
    <cellStyle name="Total 2 3 7 5 3" xfId="40718"/>
    <cellStyle name="Total 2 3 7 5 4" xfId="40719"/>
    <cellStyle name="Total 2 3 7 6" xfId="40720"/>
    <cellStyle name="Total 2 3 7 6 2" xfId="40721"/>
    <cellStyle name="Total 2 3 7 6 3" xfId="40722"/>
    <cellStyle name="Total 2 3 7 6 4" xfId="40723"/>
    <cellStyle name="Total 2 3 7 7" xfId="40724"/>
    <cellStyle name="Total 2 3 7 8" xfId="40725"/>
    <cellStyle name="Total 2 3 7 9" xfId="40726"/>
    <cellStyle name="Total 2 3 8" xfId="40727"/>
    <cellStyle name="Total 2 3 8 2" xfId="40728"/>
    <cellStyle name="Total 2 3 8 2 2" xfId="40729"/>
    <cellStyle name="Total 2 3 8 2 3" xfId="40730"/>
    <cellStyle name="Total 2 3 8 3" xfId="40731"/>
    <cellStyle name="Total 2 3 8 3 2" xfId="40732"/>
    <cellStyle name="Total 2 3 8 3 3" xfId="40733"/>
    <cellStyle name="Total 2 3 8 4" xfId="40734"/>
    <cellStyle name="Total 2 3 8 4 2" xfId="40735"/>
    <cellStyle name="Total 2 3 8 4 3" xfId="40736"/>
    <cellStyle name="Total 2 3 8 5" xfId="40737"/>
    <cellStyle name="Total 2 3 8 5 2" xfId="40738"/>
    <cellStyle name="Total 2 3 8 5 3" xfId="40739"/>
    <cellStyle name="Total 2 3 8 6" xfId="40740"/>
    <cellStyle name="Total 2 3 8 6 2" xfId="40741"/>
    <cellStyle name="Total 2 3 8 6 3" xfId="40742"/>
    <cellStyle name="Total 2 3 8 7" xfId="40743"/>
    <cellStyle name="Total 2 3 8 8" xfId="40744"/>
    <cellStyle name="Total 2 3 8 9" xfId="40745"/>
    <cellStyle name="Total 2 3 9" xfId="40746"/>
    <cellStyle name="Total 2 3 9 2" xfId="40747"/>
    <cellStyle name="Total 2 3 9 2 2" xfId="40748"/>
    <cellStyle name="Total 2 3 9 2 3" xfId="40749"/>
    <cellStyle name="Total 2 3 9 3" xfId="40750"/>
    <cellStyle name="Total 2 3 9 3 2" xfId="40751"/>
    <cellStyle name="Total 2 3 9 3 3" xfId="40752"/>
    <cellStyle name="Total 2 3 9 4" xfId="40753"/>
    <cellStyle name="Total 2 3 9 4 2" xfId="40754"/>
    <cellStyle name="Total 2 3 9 4 3" xfId="40755"/>
    <cellStyle name="Total 2 3 9 5" xfId="40756"/>
    <cellStyle name="Total 2 3 9 5 2" xfId="40757"/>
    <cellStyle name="Total 2 3 9 5 3" xfId="40758"/>
    <cellStyle name="Total 2 3 9 6" xfId="40759"/>
    <cellStyle name="Total 2 3 9 6 2" xfId="40760"/>
    <cellStyle name="Total 2 3 9 6 3" xfId="40761"/>
    <cellStyle name="Total 2 3 9 7" xfId="40762"/>
    <cellStyle name="Total 2 3 9 8" xfId="40763"/>
    <cellStyle name="Total 2 3 9 9" xfId="40764"/>
    <cellStyle name="Total 2 4" xfId="40765"/>
    <cellStyle name="Total 2 4 10" xfId="40766"/>
    <cellStyle name="Total 2 4 10 2" xfId="40767"/>
    <cellStyle name="Total 2 4 10 2 2" xfId="40768"/>
    <cellStyle name="Total 2 4 10 2 3" xfId="40769"/>
    <cellStyle name="Total 2 4 10 3" xfId="40770"/>
    <cellStyle name="Total 2 4 10 3 2" xfId="40771"/>
    <cellStyle name="Total 2 4 10 3 3" xfId="40772"/>
    <cellStyle name="Total 2 4 10 4" xfId="40773"/>
    <cellStyle name="Total 2 4 10 4 2" xfId="40774"/>
    <cellStyle name="Total 2 4 10 4 3" xfId="40775"/>
    <cellStyle name="Total 2 4 10 5" xfId="40776"/>
    <cellStyle name="Total 2 4 10 5 2" xfId="40777"/>
    <cellStyle name="Total 2 4 10 5 3" xfId="40778"/>
    <cellStyle name="Total 2 4 10 6" xfId="40779"/>
    <cellStyle name="Total 2 4 10 6 2" xfId="40780"/>
    <cellStyle name="Total 2 4 10 6 3" xfId="40781"/>
    <cellStyle name="Total 2 4 10 7" xfId="40782"/>
    <cellStyle name="Total 2 4 10 8" xfId="40783"/>
    <cellStyle name="Total 2 4 10 9" xfId="40784"/>
    <cellStyle name="Total 2 4 11" xfId="40785"/>
    <cellStyle name="Total 2 4 11 2" xfId="40786"/>
    <cellStyle name="Total 2 4 11 2 2" xfId="40787"/>
    <cellStyle name="Total 2 4 11 2 3" xfId="40788"/>
    <cellStyle name="Total 2 4 11 3" xfId="40789"/>
    <cellStyle name="Total 2 4 11 3 2" xfId="40790"/>
    <cellStyle name="Total 2 4 11 3 3" xfId="40791"/>
    <cellStyle name="Total 2 4 11 4" xfId="40792"/>
    <cellStyle name="Total 2 4 11 4 2" xfId="40793"/>
    <cellStyle name="Total 2 4 11 4 3" xfId="40794"/>
    <cellStyle name="Total 2 4 11 5" xfId="40795"/>
    <cellStyle name="Total 2 4 11 5 2" xfId="40796"/>
    <cellStyle name="Total 2 4 11 5 3" xfId="40797"/>
    <cellStyle name="Total 2 4 11 6" xfId="40798"/>
    <cellStyle name="Total 2 4 11 6 2" xfId="40799"/>
    <cellStyle name="Total 2 4 11 6 3" xfId="40800"/>
    <cellStyle name="Total 2 4 11 7" xfId="40801"/>
    <cellStyle name="Total 2 4 11 8" xfId="40802"/>
    <cellStyle name="Total 2 4 11 9" xfId="40803"/>
    <cellStyle name="Total 2 4 12" xfId="40804"/>
    <cellStyle name="Total 2 4 12 2" xfId="40805"/>
    <cellStyle name="Total 2 4 12 2 2" xfId="40806"/>
    <cellStyle name="Total 2 4 12 2 3" xfId="40807"/>
    <cellStyle name="Total 2 4 12 3" xfId="40808"/>
    <cellStyle name="Total 2 4 12 3 2" xfId="40809"/>
    <cellStyle name="Total 2 4 12 3 3" xfId="40810"/>
    <cellStyle name="Total 2 4 12 4" xfId="40811"/>
    <cellStyle name="Total 2 4 12 4 2" xfId="40812"/>
    <cellStyle name="Total 2 4 12 4 3" xfId="40813"/>
    <cellStyle name="Total 2 4 12 5" xfId="40814"/>
    <cellStyle name="Total 2 4 12 5 2" xfId="40815"/>
    <cellStyle name="Total 2 4 12 5 3" xfId="40816"/>
    <cellStyle name="Total 2 4 12 6" xfId="40817"/>
    <cellStyle name="Total 2 4 12 6 2" xfId="40818"/>
    <cellStyle name="Total 2 4 12 6 3" xfId="40819"/>
    <cellStyle name="Total 2 4 12 7" xfId="40820"/>
    <cellStyle name="Total 2 4 12 8" xfId="40821"/>
    <cellStyle name="Total 2 4 12 9" xfId="40822"/>
    <cellStyle name="Total 2 4 13" xfId="40823"/>
    <cellStyle name="Total 2 4 13 2" xfId="40824"/>
    <cellStyle name="Total 2 4 13 2 2" xfId="40825"/>
    <cellStyle name="Total 2 4 13 2 3" xfId="40826"/>
    <cellStyle name="Total 2 4 13 3" xfId="40827"/>
    <cellStyle name="Total 2 4 13 3 2" xfId="40828"/>
    <cellStyle name="Total 2 4 13 3 3" xfId="40829"/>
    <cellStyle name="Total 2 4 13 4" xfId="40830"/>
    <cellStyle name="Total 2 4 13 4 2" xfId="40831"/>
    <cellStyle name="Total 2 4 13 4 3" xfId="40832"/>
    <cellStyle name="Total 2 4 13 5" xfId="40833"/>
    <cellStyle name="Total 2 4 13 5 2" xfId="40834"/>
    <cellStyle name="Total 2 4 13 5 3" xfId="40835"/>
    <cellStyle name="Total 2 4 13 6" xfId="40836"/>
    <cellStyle name="Total 2 4 13 6 2" xfId="40837"/>
    <cellStyle name="Total 2 4 13 6 3" xfId="40838"/>
    <cellStyle name="Total 2 4 13 7" xfId="40839"/>
    <cellStyle name="Total 2 4 13 8" xfId="40840"/>
    <cellStyle name="Total 2 4 13 9" xfId="40841"/>
    <cellStyle name="Total 2 4 14" xfId="40842"/>
    <cellStyle name="Total 2 4 14 2" xfId="40843"/>
    <cellStyle name="Total 2 4 14 2 2" xfId="40844"/>
    <cellStyle name="Total 2 4 14 2 3" xfId="40845"/>
    <cellStyle name="Total 2 4 14 3" xfId="40846"/>
    <cellStyle name="Total 2 4 14 3 2" xfId="40847"/>
    <cellStyle name="Total 2 4 14 3 3" xfId="40848"/>
    <cellStyle name="Total 2 4 14 4" xfId="40849"/>
    <cellStyle name="Total 2 4 14 4 2" xfId="40850"/>
    <cellStyle name="Total 2 4 14 4 3" xfId="40851"/>
    <cellStyle name="Total 2 4 14 5" xfId="40852"/>
    <cellStyle name="Total 2 4 14 5 2" xfId="40853"/>
    <cellStyle name="Total 2 4 14 5 3" xfId="40854"/>
    <cellStyle name="Total 2 4 14 6" xfId="40855"/>
    <cellStyle name="Total 2 4 14 6 2" xfId="40856"/>
    <cellStyle name="Total 2 4 14 6 3" xfId="40857"/>
    <cellStyle name="Total 2 4 14 7" xfId="40858"/>
    <cellStyle name="Total 2 4 14 8" xfId="40859"/>
    <cellStyle name="Total 2 4 14 9" xfId="40860"/>
    <cellStyle name="Total 2 4 15" xfId="40861"/>
    <cellStyle name="Total 2 4 15 2" xfId="40862"/>
    <cellStyle name="Total 2 4 15 2 2" xfId="40863"/>
    <cellStyle name="Total 2 4 15 2 3" xfId="40864"/>
    <cellStyle name="Total 2 4 15 3" xfId="40865"/>
    <cellStyle name="Total 2 4 15 3 2" xfId="40866"/>
    <cellStyle name="Total 2 4 15 3 3" xfId="40867"/>
    <cellStyle name="Total 2 4 15 4" xfId="40868"/>
    <cellStyle name="Total 2 4 15 4 2" xfId="40869"/>
    <cellStyle name="Total 2 4 15 4 3" xfId="40870"/>
    <cellStyle name="Total 2 4 15 5" xfId="40871"/>
    <cellStyle name="Total 2 4 15 5 2" xfId="40872"/>
    <cellStyle name="Total 2 4 15 5 3" xfId="40873"/>
    <cellStyle name="Total 2 4 15 6" xfId="40874"/>
    <cellStyle name="Total 2 4 15 6 2" xfId="40875"/>
    <cellStyle name="Total 2 4 15 6 3" xfId="40876"/>
    <cellStyle name="Total 2 4 15 7" xfId="40877"/>
    <cellStyle name="Total 2 4 15 8" xfId="40878"/>
    <cellStyle name="Total 2 4 15 9" xfId="40879"/>
    <cellStyle name="Total 2 4 16" xfId="40880"/>
    <cellStyle name="Total 2 4 16 2" xfId="40881"/>
    <cellStyle name="Total 2 4 16 3" xfId="40882"/>
    <cellStyle name="Total 2 4 16 4" xfId="40883"/>
    <cellStyle name="Total 2 4 17" xfId="40884"/>
    <cellStyle name="Total 2 4 18" xfId="40885"/>
    <cellStyle name="Total 2 4 19" xfId="40886"/>
    <cellStyle name="Total 2 4 2" xfId="40887"/>
    <cellStyle name="Total 2 4 2 10" xfId="40888"/>
    <cellStyle name="Total 2 4 2 10 2" xfId="40889"/>
    <cellStyle name="Total 2 4 2 10 2 2" xfId="40890"/>
    <cellStyle name="Total 2 4 2 10 2 3" xfId="40891"/>
    <cellStyle name="Total 2 4 2 10 3" xfId="40892"/>
    <cellStyle name="Total 2 4 2 10 3 2" xfId="40893"/>
    <cellStyle name="Total 2 4 2 10 3 3" xfId="40894"/>
    <cellStyle name="Total 2 4 2 10 4" xfId="40895"/>
    <cellStyle name="Total 2 4 2 10 4 2" xfId="40896"/>
    <cellStyle name="Total 2 4 2 10 4 3" xfId="40897"/>
    <cellStyle name="Total 2 4 2 10 5" xfId="40898"/>
    <cellStyle name="Total 2 4 2 10 5 2" xfId="40899"/>
    <cellStyle name="Total 2 4 2 10 5 3" xfId="40900"/>
    <cellStyle name="Total 2 4 2 10 6" xfId="40901"/>
    <cellStyle name="Total 2 4 2 10 6 2" xfId="40902"/>
    <cellStyle name="Total 2 4 2 10 6 3" xfId="40903"/>
    <cellStyle name="Total 2 4 2 10 7" xfId="40904"/>
    <cellStyle name="Total 2 4 2 10 8" xfId="40905"/>
    <cellStyle name="Total 2 4 2 10 9" xfId="40906"/>
    <cellStyle name="Total 2 4 2 11" xfId="40907"/>
    <cellStyle name="Total 2 4 2 11 2" xfId="40908"/>
    <cellStyle name="Total 2 4 2 11 2 2" xfId="40909"/>
    <cellStyle name="Total 2 4 2 11 2 3" xfId="40910"/>
    <cellStyle name="Total 2 4 2 11 3" xfId="40911"/>
    <cellStyle name="Total 2 4 2 11 3 2" xfId="40912"/>
    <cellStyle name="Total 2 4 2 11 3 3" xfId="40913"/>
    <cellStyle name="Total 2 4 2 11 4" xfId="40914"/>
    <cellStyle name="Total 2 4 2 11 4 2" xfId="40915"/>
    <cellStyle name="Total 2 4 2 11 4 3" xfId="40916"/>
    <cellStyle name="Total 2 4 2 11 5" xfId="40917"/>
    <cellStyle name="Total 2 4 2 11 5 2" xfId="40918"/>
    <cellStyle name="Total 2 4 2 11 5 3" xfId="40919"/>
    <cellStyle name="Total 2 4 2 11 6" xfId="40920"/>
    <cellStyle name="Total 2 4 2 11 6 2" xfId="40921"/>
    <cellStyle name="Total 2 4 2 11 6 3" xfId="40922"/>
    <cellStyle name="Total 2 4 2 11 7" xfId="40923"/>
    <cellStyle name="Total 2 4 2 11 8" xfId="40924"/>
    <cellStyle name="Total 2 4 2 11 9" xfId="40925"/>
    <cellStyle name="Total 2 4 2 12" xfId="40926"/>
    <cellStyle name="Total 2 4 2 12 2" xfId="40927"/>
    <cellStyle name="Total 2 4 2 12 2 2" xfId="40928"/>
    <cellStyle name="Total 2 4 2 12 2 3" xfId="40929"/>
    <cellStyle name="Total 2 4 2 12 3" xfId="40930"/>
    <cellStyle name="Total 2 4 2 12 3 2" xfId="40931"/>
    <cellStyle name="Total 2 4 2 12 3 3" xfId="40932"/>
    <cellStyle name="Total 2 4 2 12 4" xfId="40933"/>
    <cellStyle name="Total 2 4 2 12 4 2" xfId="40934"/>
    <cellStyle name="Total 2 4 2 12 4 3" xfId="40935"/>
    <cellStyle name="Total 2 4 2 12 5" xfId="40936"/>
    <cellStyle name="Total 2 4 2 12 5 2" xfId="40937"/>
    <cellStyle name="Total 2 4 2 12 5 3" xfId="40938"/>
    <cellStyle name="Total 2 4 2 12 6" xfId="40939"/>
    <cellStyle name="Total 2 4 2 12 6 2" xfId="40940"/>
    <cellStyle name="Total 2 4 2 12 6 3" xfId="40941"/>
    <cellStyle name="Total 2 4 2 12 7" xfId="40942"/>
    <cellStyle name="Total 2 4 2 12 8" xfId="40943"/>
    <cellStyle name="Total 2 4 2 12 9" xfId="40944"/>
    <cellStyle name="Total 2 4 2 13" xfId="40945"/>
    <cellStyle name="Total 2 4 2 13 2" xfId="40946"/>
    <cellStyle name="Total 2 4 2 13 2 2" xfId="40947"/>
    <cellStyle name="Total 2 4 2 13 2 3" xfId="40948"/>
    <cellStyle name="Total 2 4 2 13 3" xfId="40949"/>
    <cellStyle name="Total 2 4 2 13 3 2" xfId="40950"/>
    <cellStyle name="Total 2 4 2 13 3 3" xfId="40951"/>
    <cellStyle name="Total 2 4 2 13 4" xfId="40952"/>
    <cellStyle name="Total 2 4 2 13 4 2" xfId="40953"/>
    <cellStyle name="Total 2 4 2 13 4 3" xfId="40954"/>
    <cellStyle name="Total 2 4 2 13 5" xfId="40955"/>
    <cellStyle name="Total 2 4 2 13 5 2" xfId="40956"/>
    <cellStyle name="Total 2 4 2 13 5 3" xfId="40957"/>
    <cellStyle name="Total 2 4 2 13 6" xfId="40958"/>
    <cellStyle name="Total 2 4 2 13 6 2" xfId="40959"/>
    <cellStyle name="Total 2 4 2 13 6 3" xfId="40960"/>
    <cellStyle name="Total 2 4 2 13 7" xfId="40961"/>
    <cellStyle name="Total 2 4 2 13 8" xfId="40962"/>
    <cellStyle name="Total 2 4 2 13 9" xfId="40963"/>
    <cellStyle name="Total 2 4 2 14" xfId="40964"/>
    <cellStyle name="Total 2 4 2 14 2" xfId="40965"/>
    <cellStyle name="Total 2 4 2 14 3" xfId="40966"/>
    <cellStyle name="Total 2 4 2 14 4" xfId="40967"/>
    <cellStyle name="Total 2 4 2 15" xfId="40968"/>
    <cellStyle name="Total 2 4 2 16" xfId="40969"/>
    <cellStyle name="Total 2 4 2 17" xfId="40970"/>
    <cellStyle name="Total 2 4 2 18" xfId="40971"/>
    <cellStyle name="Total 2 4 2 19" xfId="40972"/>
    <cellStyle name="Total 2 4 2 2" xfId="40973"/>
    <cellStyle name="Total 2 4 2 2 10" xfId="40974"/>
    <cellStyle name="Total 2 4 2 2 10 2" xfId="40975"/>
    <cellStyle name="Total 2 4 2 2 10 2 2" xfId="40976"/>
    <cellStyle name="Total 2 4 2 2 10 2 3" xfId="40977"/>
    <cellStyle name="Total 2 4 2 2 10 3" xfId="40978"/>
    <cellStyle name="Total 2 4 2 2 10 3 2" xfId="40979"/>
    <cellStyle name="Total 2 4 2 2 10 3 3" xfId="40980"/>
    <cellStyle name="Total 2 4 2 2 10 4" xfId="40981"/>
    <cellStyle name="Total 2 4 2 2 10 4 2" xfId="40982"/>
    <cellStyle name="Total 2 4 2 2 10 4 3" xfId="40983"/>
    <cellStyle name="Total 2 4 2 2 10 5" xfId="40984"/>
    <cellStyle name="Total 2 4 2 2 10 5 2" xfId="40985"/>
    <cellStyle name="Total 2 4 2 2 10 5 3" xfId="40986"/>
    <cellStyle name="Total 2 4 2 2 10 6" xfId="40987"/>
    <cellStyle name="Total 2 4 2 2 10 6 2" xfId="40988"/>
    <cellStyle name="Total 2 4 2 2 10 6 3" xfId="40989"/>
    <cellStyle name="Total 2 4 2 2 10 7" xfId="40990"/>
    <cellStyle name="Total 2 4 2 2 10 8" xfId="40991"/>
    <cellStyle name="Total 2 4 2 2 11" xfId="40992"/>
    <cellStyle name="Total 2 4 2 2 11 2" xfId="40993"/>
    <cellStyle name="Total 2 4 2 2 11 2 2" xfId="40994"/>
    <cellStyle name="Total 2 4 2 2 11 2 3" xfId="40995"/>
    <cellStyle name="Total 2 4 2 2 11 3" xfId="40996"/>
    <cellStyle name="Total 2 4 2 2 11 3 2" xfId="40997"/>
    <cellStyle name="Total 2 4 2 2 11 3 3" xfId="40998"/>
    <cellStyle name="Total 2 4 2 2 11 4" xfId="40999"/>
    <cellStyle name="Total 2 4 2 2 11 4 2" xfId="41000"/>
    <cellStyle name="Total 2 4 2 2 11 4 3" xfId="41001"/>
    <cellStyle name="Total 2 4 2 2 11 5" xfId="41002"/>
    <cellStyle name="Total 2 4 2 2 11 5 2" xfId="41003"/>
    <cellStyle name="Total 2 4 2 2 11 5 3" xfId="41004"/>
    <cellStyle name="Total 2 4 2 2 11 6" xfId="41005"/>
    <cellStyle name="Total 2 4 2 2 11 6 2" xfId="41006"/>
    <cellStyle name="Total 2 4 2 2 11 6 3" xfId="41007"/>
    <cellStyle name="Total 2 4 2 2 11 7" xfId="41008"/>
    <cellStyle name="Total 2 4 2 2 11 8" xfId="41009"/>
    <cellStyle name="Total 2 4 2 2 12" xfId="41010"/>
    <cellStyle name="Total 2 4 2 2 12 2" xfId="41011"/>
    <cellStyle name="Total 2 4 2 2 12 2 2" xfId="41012"/>
    <cellStyle name="Total 2 4 2 2 12 2 3" xfId="41013"/>
    <cellStyle name="Total 2 4 2 2 12 3" xfId="41014"/>
    <cellStyle name="Total 2 4 2 2 12 3 2" xfId="41015"/>
    <cellStyle name="Total 2 4 2 2 12 3 3" xfId="41016"/>
    <cellStyle name="Total 2 4 2 2 12 4" xfId="41017"/>
    <cellStyle name="Total 2 4 2 2 12 4 2" xfId="41018"/>
    <cellStyle name="Total 2 4 2 2 12 4 3" xfId="41019"/>
    <cellStyle name="Total 2 4 2 2 12 5" xfId="41020"/>
    <cellStyle name="Total 2 4 2 2 12 5 2" xfId="41021"/>
    <cellStyle name="Total 2 4 2 2 12 5 3" xfId="41022"/>
    <cellStyle name="Total 2 4 2 2 12 6" xfId="41023"/>
    <cellStyle name="Total 2 4 2 2 12 6 2" xfId="41024"/>
    <cellStyle name="Total 2 4 2 2 12 6 3" xfId="41025"/>
    <cellStyle name="Total 2 4 2 2 12 7" xfId="41026"/>
    <cellStyle name="Total 2 4 2 2 12 8" xfId="41027"/>
    <cellStyle name="Total 2 4 2 2 13" xfId="41028"/>
    <cellStyle name="Total 2 4 2 2 13 2" xfId="41029"/>
    <cellStyle name="Total 2 4 2 2 13 2 2" xfId="41030"/>
    <cellStyle name="Total 2 4 2 2 13 2 3" xfId="41031"/>
    <cellStyle name="Total 2 4 2 2 13 3" xfId="41032"/>
    <cellStyle name="Total 2 4 2 2 13 3 2" xfId="41033"/>
    <cellStyle name="Total 2 4 2 2 13 3 3" xfId="41034"/>
    <cellStyle name="Total 2 4 2 2 13 4" xfId="41035"/>
    <cellStyle name="Total 2 4 2 2 13 4 2" xfId="41036"/>
    <cellStyle name="Total 2 4 2 2 13 4 3" xfId="41037"/>
    <cellStyle name="Total 2 4 2 2 13 5" xfId="41038"/>
    <cellStyle name="Total 2 4 2 2 13 5 2" xfId="41039"/>
    <cellStyle name="Total 2 4 2 2 13 5 3" xfId="41040"/>
    <cellStyle name="Total 2 4 2 2 13 6" xfId="41041"/>
    <cellStyle name="Total 2 4 2 2 13 6 2" xfId="41042"/>
    <cellStyle name="Total 2 4 2 2 13 6 3" xfId="41043"/>
    <cellStyle name="Total 2 4 2 2 13 7" xfId="41044"/>
    <cellStyle name="Total 2 4 2 2 13 8" xfId="41045"/>
    <cellStyle name="Total 2 4 2 2 14" xfId="41046"/>
    <cellStyle name="Total 2 4 2 2 14 2" xfId="41047"/>
    <cellStyle name="Total 2 4 2 2 14 2 2" xfId="41048"/>
    <cellStyle name="Total 2 4 2 2 14 2 3" xfId="41049"/>
    <cellStyle name="Total 2 4 2 2 14 3" xfId="41050"/>
    <cellStyle name="Total 2 4 2 2 14 3 2" xfId="41051"/>
    <cellStyle name="Total 2 4 2 2 14 3 3" xfId="41052"/>
    <cellStyle name="Total 2 4 2 2 14 4" xfId="41053"/>
    <cellStyle name="Total 2 4 2 2 14 4 2" xfId="41054"/>
    <cellStyle name="Total 2 4 2 2 14 4 3" xfId="41055"/>
    <cellStyle name="Total 2 4 2 2 14 5" xfId="41056"/>
    <cellStyle name="Total 2 4 2 2 14 5 2" xfId="41057"/>
    <cellStyle name="Total 2 4 2 2 14 5 3" xfId="41058"/>
    <cellStyle name="Total 2 4 2 2 14 6" xfId="41059"/>
    <cellStyle name="Total 2 4 2 2 14 6 2" xfId="41060"/>
    <cellStyle name="Total 2 4 2 2 14 6 3" xfId="41061"/>
    <cellStyle name="Total 2 4 2 2 14 7" xfId="41062"/>
    <cellStyle name="Total 2 4 2 2 14 8" xfId="41063"/>
    <cellStyle name="Total 2 4 2 2 15" xfId="41064"/>
    <cellStyle name="Total 2 4 2 2 15 2" xfId="41065"/>
    <cellStyle name="Total 2 4 2 2 15 3" xfId="41066"/>
    <cellStyle name="Total 2 4 2 2 16" xfId="41067"/>
    <cellStyle name="Total 2 4 2 2 16 2" xfId="41068"/>
    <cellStyle name="Total 2 4 2 2 16 3" xfId="41069"/>
    <cellStyle name="Total 2 4 2 2 17" xfId="41070"/>
    <cellStyle name="Total 2 4 2 2 18" xfId="41071"/>
    <cellStyle name="Total 2 4 2 2 2" xfId="41072"/>
    <cellStyle name="Total 2 4 2 2 2 2" xfId="41073"/>
    <cellStyle name="Total 2 4 2 2 2 2 2" xfId="41074"/>
    <cellStyle name="Total 2 4 2 2 2 2 3" xfId="41075"/>
    <cellStyle name="Total 2 4 2 2 2 3" xfId="41076"/>
    <cellStyle name="Total 2 4 2 2 2 3 2" xfId="41077"/>
    <cellStyle name="Total 2 4 2 2 2 3 3" xfId="41078"/>
    <cellStyle name="Total 2 4 2 2 2 4" xfId="41079"/>
    <cellStyle name="Total 2 4 2 2 2 4 2" xfId="41080"/>
    <cellStyle name="Total 2 4 2 2 2 4 3" xfId="41081"/>
    <cellStyle name="Total 2 4 2 2 2 5" xfId="41082"/>
    <cellStyle name="Total 2 4 2 2 2 5 2" xfId="41083"/>
    <cellStyle name="Total 2 4 2 2 2 5 3" xfId="41084"/>
    <cellStyle name="Total 2 4 2 2 2 6" xfId="41085"/>
    <cellStyle name="Total 2 4 2 2 2 6 2" xfId="41086"/>
    <cellStyle name="Total 2 4 2 2 2 6 3" xfId="41087"/>
    <cellStyle name="Total 2 4 2 2 2 7" xfId="41088"/>
    <cellStyle name="Total 2 4 2 2 2 8" xfId="41089"/>
    <cellStyle name="Total 2 4 2 2 2 9" xfId="41090"/>
    <cellStyle name="Total 2 4 2 2 3" xfId="41091"/>
    <cellStyle name="Total 2 4 2 2 3 2" xfId="41092"/>
    <cellStyle name="Total 2 4 2 2 3 2 2" xfId="41093"/>
    <cellStyle name="Total 2 4 2 2 3 2 3" xfId="41094"/>
    <cellStyle name="Total 2 4 2 2 3 3" xfId="41095"/>
    <cellStyle name="Total 2 4 2 2 3 3 2" xfId="41096"/>
    <cellStyle name="Total 2 4 2 2 3 3 3" xfId="41097"/>
    <cellStyle name="Total 2 4 2 2 3 4" xfId="41098"/>
    <cellStyle name="Total 2 4 2 2 3 4 2" xfId="41099"/>
    <cellStyle name="Total 2 4 2 2 3 4 3" xfId="41100"/>
    <cellStyle name="Total 2 4 2 2 3 5" xfId="41101"/>
    <cellStyle name="Total 2 4 2 2 3 5 2" xfId="41102"/>
    <cellStyle name="Total 2 4 2 2 3 5 3" xfId="41103"/>
    <cellStyle name="Total 2 4 2 2 3 6" xfId="41104"/>
    <cellStyle name="Total 2 4 2 2 3 6 2" xfId="41105"/>
    <cellStyle name="Total 2 4 2 2 3 6 3" xfId="41106"/>
    <cellStyle name="Total 2 4 2 2 3 7" xfId="41107"/>
    <cellStyle name="Total 2 4 2 2 3 8" xfId="41108"/>
    <cellStyle name="Total 2 4 2 2 3 9" xfId="41109"/>
    <cellStyle name="Total 2 4 2 2 4" xfId="41110"/>
    <cellStyle name="Total 2 4 2 2 4 2" xfId="41111"/>
    <cellStyle name="Total 2 4 2 2 4 2 2" xfId="41112"/>
    <cellStyle name="Total 2 4 2 2 4 2 3" xfId="41113"/>
    <cellStyle name="Total 2 4 2 2 4 3" xfId="41114"/>
    <cellStyle name="Total 2 4 2 2 4 3 2" xfId="41115"/>
    <cellStyle name="Total 2 4 2 2 4 3 3" xfId="41116"/>
    <cellStyle name="Total 2 4 2 2 4 4" xfId="41117"/>
    <cellStyle name="Total 2 4 2 2 4 4 2" xfId="41118"/>
    <cellStyle name="Total 2 4 2 2 4 4 3" xfId="41119"/>
    <cellStyle name="Total 2 4 2 2 4 5" xfId="41120"/>
    <cellStyle name="Total 2 4 2 2 4 5 2" xfId="41121"/>
    <cellStyle name="Total 2 4 2 2 4 5 3" xfId="41122"/>
    <cellStyle name="Total 2 4 2 2 4 6" xfId="41123"/>
    <cellStyle name="Total 2 4 2 2 4 6 2" xfId="41124"/>
    <cellStyle name="Total 2 4 2 2 4 6 3" xfId="41125"/>
    <cellStyle name="Total 2 4 2 2 4 7" xfId="41126"/>
    <cellStyle name="Total 2 4 2 2 4 8" xfId="41127"/>
    <cellStyle name="Total 2 4 2 2 4 9" xfId="41128"/>
    <cellStyle name="Total 2 4 2 2 5" xfId="41129"/>
    <cellStyle name="Total 2 4 2 2 5 2" xfId="41130"/>
    <cellStyle name="Total 2 4 2 2 5 2 2" xfId="41131"/>
    <cellStyle name="Total 2 4 2 2 5 2 3" xfId="41132"/>
    <cellStyle name="Total 2 4 2 2 5 3" xfId="41133"/>
    <cellStyle name="Total 2 4 2 2 5 3 2" xfId="41134"/>
    <cellStyle name="Total 2 4 2 2 5 3 3" xfId="41135"/>
    <cellStyle name="Total 2 4 2 2 5 4" xfId="41136"/>
    <cellStyle name="Total 2 4 2 2 5 4 2" xfId="41137"/>
    <cellStyle name="Total 2 4 2 2 5 4 3" xfId="41138"/>
    <cellStyle name="Total 2 4 2 2 5 5" xfId="41139"/>
    <cellStyle name="Total 2 4 2 2 5 5 2" xfId="41140"/>
    <cellStyle name="Total 2 4 2 2 5 5 3" xfId="41141"/>
    <cellStyle name="Total 2 4 2 2 5 6" xfId="41142"/>
    <cellStyle name="Total 2 4 2 2 5 6 2" xfId="41143"/>
    <cellStyle name="Total 2 4 2 2 5 6 3" xfId="41144"/>
    <cellStyle name="Total 2 4 2 2 5 7" xfId="41145"/>
    <cellStyle name="Total 2 4 2 2 5 8" xfId="41146"/>
    <cellStyle name="Total 2 4 2 2 5 9" xfId="41147"/>
    <cellStyle name="Total 2 4 2 2 6" xfId="41148"/>
    <cellStyle name="Total 2 4 2 2 6 2" xfId="41149"/>
    <cellStyle name="Total 2 4 2 2 6 2 2" xfId="41150"/>
    <cellStyle name="Total 2 4 2 2 6 2 3" xfId="41151"/>
    <cellStyle name="Total 2 4 2 2 6 3" xfId="41152"/>
    <cellStyle name="Total 2 4 2 2 6 3 2" xfId="41153"/>
    <cellStyle name="Total 2 4 2 2 6 3 3" xfId="41154"/>
    <cellStyle name="Total 2 4 2 2 6 4" xfId="41155"/>
    <cellStyle name="Total 2 4 2 2 6 4 2" xfId="41156"/>
    <cellStyle name="Total 2 4 2 2 6 4 3" xfId="41157"/>
    <cellStyle name="Total 2 4 2 2 6 5" xfId="41158"/>
    <cellStyle name="Total 2 4 2 2 6 5 2" xfId="41159"/>
    <cellStyle name="Total 2 4 2 2 6 5 3" xfId="41160"/>
    <cellStyle name="Total 2 4 2 2 6 6" xfId="41161"/>
    <cellStyle name="Total 2 4 2 2 6 6 2" xfId="41162"/>
    <cellStyle name="Total 2 4 2 2 6 6 3" xfId="41163"/>
    <cellStyle name="Total 2 4 2 2 6 7" xfId="41164"/>
    <cellStyle name="Total 2 4 2 2 6 8" xfId="41165"/>
    <cellStyle name="Total 2 4 2 2 6 9" xfId="41166"/>
    <cellStyle name="Total 2 4 2 2 7" xfId="41167"/>
    <cellStyle name="Total 2 4 2 2 7 2" xfId="41168"/>
    <cellStyle name="Total 2 4 2 2 7 2 2" xfId="41169"/>
    <cellStyle name="Total 2 4 2 2 7 2 3" xfId="41170"/>
    <cellStyle name="Total 2 4 2 2 7 3" xfId="41171"/>
    <cellStyle name="Total 2 4 2 2 7 3 2" xfId="41172"/>
    <cellStyle name="Total 2 4 2 2 7 3 3" xfId="41173"/>
    <cellStyle name="Total 2 4 2 2 7 4" xfId="41174"/>
    <cellStyle name="Total 2 4 2 2 7 4 2" xfId="41175"/>
    <cellStyle name="Total 2 4 2 2 7 4 3" xfId="41176"/>
    <cellStyle name="Total 2 4 2 2 7 5" xfId="41177"/>
    <cellStyle name="Total 2 4 2 2 7 5 2" xfId="41178"/>
    <cellStyle name="Total 2 4 2 2 7 5 3" xfId="41179"/>
    <cellStyle name="Total 2 4 2 2 7 6" xfId="41180"/>
    <cellStyle name="Total 2 4 2 2 7 6 2" xfId="41181"/>
    <cellStyle name="Total 2 4 2 2 7 6 3" xfId="41182"/>
    <cellStyle name="Total 2 4 2 2 7 7" xfId="41183"/>
    <cellStyle name="Total 2 4 2 2 7 8" xfId="41184"/>
    <cellStyle name="Total 2 4 2 2 7 9" xfId="41185"/>
    <cellStyle name="Total 2 4 2 2 8" xfId="41186"/>
    <cellStyle name="Total 2 4 2 2 8 2" xfId="41187"/>
    <cellStyle name="Total 2 4 2 2 8 2 2" xfId="41188"/>
    <cellStyle name="Total 2 4 2 2 8 2 3" xfId="41189"/>
    <cellStyle name="Total 2 4 2 2 8 3" xfId="41190"/>
    <cellStyle name="Total 2 4 2 2 8 3 2" xfId="41191"/>
    <cellStyle name="Total 2 4 2 2 8 3 3" xfId="41192"/>
    <cellStyle name="Total 2 4 2 2 8 4" xfId="41193"/>
    <cellStyle name="Total 2 4 2 2 8 4 2" xfId="41194"/>
    <cellStyle name="Total 2 4 2 2 8 4 3" xfId="41195"/>
    <cellStyle name="Total 2 4 2 2 8 5" xfId="41196"/>
    <cellStyle name="Total 2 4 2 2 8 5 2" xfId="41197"/>
    <cellStyle name="Total 2 4 2 2 8 5 3" xfId="41198"/>
    <cellStyle name="Total 2 4 2 2 8 6" xfId="41199"/>
    <cellStyle name="Total 2 4 2 2 8 6 2" xfId="41200"/>
    <cellStyle name="Total 2 4 2 2 8 6 3" xfId="41201"/>
    <cellStyle name="Total 2 4 2 2 8 7" xfId="41202"/>
    <cellStyle name="Total 2 4 2 2 8 8" xfId="41203"/>
    <cellStyle name="Total 2 4 2 2 8 9" xfId="41204"/>
    <cellStyle name="Total 2 4 2 2 9" xfId="41205"/>
    <cellStyle name="Total 2 4 2 2 9 2" xfId="41206"/>
    <cellStyle name="Total 2 4 2 2 9 2 2" xfId="41207"/>
    <cellStyle name="Total 2 4 2 2 9 2 3" xfId="41208"/>
    <cellStyle name="Total 2 4 2 2 9 3" xfId="41209"/>
    <cellStyle name="Total 2 4 2 2 9 3 2" xfId="41210"/>
    <cellStyle name="Total 2 4 2 2 9 3 3" xfId="41211"/>
    <cellStyle name="Total 2 4 2 2 9 4" xfId="41212"/>
    <cellStyle name="Total 2 4 2 2 9 4 2" xfId="41213"/>
    <cellStyle name="Total 2 4 2 2 9 4 3" xfId="41214"/>
    <cellStyle name="Total 2 4 2 2 9 5" xfId="41215"/>
    <cellStyle name="Total 2 4 2 2 9 5 2" xfId="41216"/>
    <cellStyle name="Total 2 4 2 2 9 5 3" xfId="41217"/>
    <cellStyle name="Total 2 4 2 2 9 6" xfId="41218"/>
    <cellStyle name="Total 2 4 2 2 9 6 2" xfId="41219"/>
    <cellStyle name="Total 2 4 2 2 9 6 3" xfId="41220"/>
    <cellStyle name="Total 2 4 2 2 9 7" xfId="41221"/>
    <cellStyle name="Total 2 4 2 2 9 8" xfId="41222"/>
    <cellStyle name="Total 2 4 2 20" xfId="41223"/>
    <cellStyle name="Total 2 4 2 3" xfId="41224"/>
    <cellStyle name="Total 2 4 2 3 10" xfId="41225"/>
    <cellStyle name="Total 2 4 2 3 10 2" xfId="41226"/>
    <cellStyle name="Total 2 4 2 3 10 2 2" xfId="41227"/>
    <cellStyle name="Total 2 4 2 3 10 2 3" xfId="41228"/>
    <cellStyle name="Total 2 4 2 3 10 3" xfId="41229"/>
    <cellStyle name="Total 2 4 2 3 10 3 2" xfId="41230"/>
    <cellStyle name="Total 2 4 2 3 10 3 3" xfId="41231"/>
    <cellStyle name="Total 2 4 2 3 10 4" xfId="41232"/>
    <cellStyle name="Total 2 4 2 3 10 4 2" xfId="41233"/>
    <cellStyle name="Total 2 4 2 3 10 4 3" xfId="41234"/>
    <cellStyle name="Total 2 4 2 3 10 5" xfId="41235"/>
    <cellStyle name="Total 2 4 2 3 10 5 2" xfId="41236"/>
    <cellStyle name="Total 2 4 2 3 10 5 3" xfId="41237"/>
    <cellStyle name="Total 2 4 2 3 10 6" xfId="41238"/>
    <cellStyle name="Total 2 4 2 3 10 6 2" xfId="41239"/>
    <cellStyle name="Total 2 4 2 3 10 6 3" xfId="41240"/>
    <cellStyle name="Total 2 4 2 3 10 7" xfId="41241"/>
    <cellStyle name="Total 2 4 2 3 10 8" xfId="41242"/>
    <cellStyle name="Total 2 4 2 3 11" xfId="41243"/>
    <cellStyle name="Total 2 4 2 3 11 2" xfId="41244"/>
    <cellStyle name="Total 2 4 2 3 11 2 2" xfId="41245"/>
    <cellStyle name="Total 2 4 2 3 11 2 3" xfId="41246"/>
    <cellStyle name="Total 2 4 2 3 11 3" xfId="41247"/>
    <cellStyle name="Total 2 4 2 3 11 3 2" xfId="41248"/>
    <cellStyle name="Total 2 4 2 3 11 3 3" xfId="41249"/>
    <cellStyle name="Total 2 4 2 3 11 4" xfId="41250"/>
    <cellStyle name="Total 2 4 2 3 11 4 2" xfId="41251"/>
    <cellStyle name="Total 2 4 2 3 11 4 3" xfId="41252"/>
    <cellStyle name="Total 2 4 2 3 11 5" xfId="41253"/>
    <cellStyle name="Total 2 4 2 3 11 5 2" xfId="41254"/>
    <cellStyle name="Total 2 4 2 3 11 5 3" xfId="41255"/>
    <cellStyle name="Total 2 4 2 3 11 6" xfId="41256"/>
    <cellStyle name="Total 2 4 2 3 11 6 2" xfId="41257"/>
    <cellStyle name="Total 2 4 2 3 11 6 3" xfId="41258"/>
    <cellStyle name="Total 2 4 2 3 11 7" xfId="41259"/>
    <cellStyle name="Total 2 4 2 3 11 8" xfId="41260"/>
    <cellStyle name="Total 2 4 2 3 12" xfId="41261"/>
    <cellStyle name="Total 2 4 2 3 12 2" xfId="41262"/>
    <cellStyle name="Total 2 4 2 3 12 2 2" xfId="41263"/>
    <cellStyle name="Total 2 4 2 3 12 2 3" xfId="41264"/>
    <cellStyle name="Total 2 4 2 3 12 3" xfId="41265"/>
    <cellStyle name="Total 2 4 2 3 12 3 2" xfId="41266"/>
    <cellStyle name="Total 2 4 2 3 12 3 3" xfId="41267"/>
    <cellStyle name="Total 2 4 2 3 12 4" xfId="41268"/>
    <cellStyle name="Total 2 4 2 3 12 4 2" xfId="41269"/>
    <cellStyle name="Total 2 4 2 3 12 4 3" xfId="41270"/>
    <cellStyle name="Total 2 4 2 3 12 5" xfId="41271"/>
    <cellStyle name="Total 2 4 2 3 12 5 2" xfId="41272"/>
    <cellStyle name="Total 2 4 2 3 12 5 3" xfId="41273"/>
    <cellStyle name="Total 2 4 2 3 12 6" xfId="41274"/>
    <cellStyle name="Total 2 4 2 3 12 6 2" xfId="41275"/>
    <cellStyle name="Total 2 4 2 3 12 6 3" xfId="41276"/>
    <cellStyle name="Total 2 4 2 3 12 7" xfId="41277"/>
    <cellStyle name="Total 2 4 2 3 12 8" xfId="41278"/>
    <cellStyle name="Total 2 4 2 3 13" xfId="41279"/>
    <cellStyle name="Total 2 4 2 3 13 2" xfId="41280"/>
    <cellStyle name="Total 2 4 2 3 13 2 2" xfId="41281"/>
    <cellStyle name="Total 2 4 2 3 13 2 3" xfId="41282"/>
    <cellStyle name="Total 2 4 2 3 13 3" xfId="41283"/>
    <cellStyle name="Total 2 4 2 3 13 3 2" xfId="41284"/>
    <cellStyle name="Total 2 4 2 3 13 3 3" xfId="41285"/>
    <cellStyle name="Total 2 4 2 3 13 4" xfId="41286"/>
    <cellStyle name="Total 2 4 2 3 13 4 2" xfId="41287"/>
    <cellStyle name="Total 2 4 2 3 13 4 3" xfId="41288"/>
    <cellStyle name="Total 2 4 2 3 13 5" xfId="41289"/>
    <cellStyle name="Total 2 4 2 3 13 5 2" xfId="41290"/>
    <cellStyle name="Total 2 4 2 3 13 5 3" xfId="41291"/>
    <cellStyle name="Total 2 4 2 3 13 6" xfId="41292"/>
    <cellStyle name="Total 2 4 2 3 13 6 2" xfId="41293"/>
    <cellStyle name="Total 2 4 2 3 13 6 3" xfId="41294"/>
    <cellStyle name="Total 2 4 2 3 13 7" xfId="41295"/>
    <cellStyle name="Total 2 4 2 3 13 8" xfId="41296"/>
    <cellStyle name="Total 2 4 2 3 14" xfId="41297"/>
    <cellStyle name="Total 2 4 2 3 14 2" xfId="41298"/>
    <cellStyle name="Total 2 4 2 3 14 2 2" xfId="41299"/>
    <cellStyle name="Total 2 4 2 3 14 2 3" xfId="41300"/>
    <cellStyle name="Total 2 4 2 3 14 3" xfId="41301"/>
    <cellStyle name="Total 2 4 2 3 14 3 2" xfId="41302"/>
    <cellStyle name="Total 2 4 2 3 14 3 3" xfId="41303"/>
    <cellStyle name="Total 2 4 2 3 14 4" xfId="41304"/>
    <cellStyle name="Total 2 4 2 3 14 4 2" xfId="41305"/>
    <cellStyle name="Total 2 4 2 3 14 4 3" xfId="41306"/>
    <cellStyle name="Total 2 4 2 3 14 5" xfId="41307"/>
    <cellStyle name="Total 2 4 2 3 14 5 2" xfId="41308"/>
    <cellStyle name="Total 2 4 2 3 14 5 3" xfId="41309"/>
    <cellStyle name="Total 2 4 2 3 14 6" xfId="41310"/>
    <cellStyle name="Total 2 4 2 3 14 6 2" xfId="41311"/>
    <cellStyle name="Total 2 4 2 3 14 6 3" xfId="41312"/>
    <cellStyle name="Total 2 4 2 3 14 7" xfId="41313"/>
    <cellStyle name="Total 2 4 2 3 14 8" xfId="41314"/>
    <cellStyle name="Total 2 4 2 3 15" xfId="41315"/>
    <cellStyle name="Total 2 4 2 3 15 2" xfId="41316"/>
    <cellStyle name="Total 2 4 2 3 15 3" xfId="41317"/>
    <cellStyle name="Total 2 4 2 3 16" xfId="41318"/>
    <cellStyle name="Total 2 4 2 3 16 2" xfId="41319"/>
    <cellStyle name="Total 2 4 2 3 16 3" xfId="41320"/>
    <cellStyle name="Total 2 4 2 3 17" xfId="41321"/>
    <cellStyle name="Total 2 4 2 3 18" xfId="41322"/>
    <cellStyle name="Total 2 4 2 3 2" xfId="41323"/>
    <cellStyle name="Total 2 4 2 3 2 2" xfId="41324"/>
    <cellStyle name="Total 2 4 2 3 2 2 2" xfId="41325"/>
    <cellStyle name="Total 2 4 2 3 2 2 3" xfId="41326"/>
    <cellStyle name="Total 2 4 2 3 2 3" xfId="41327"/>
    <cellStyle name="Total 2 4 2 3 2 3 2" xfId="41328"/>
    <cellStyle name="Total 2 4 2 3 2 3 3" xfId="41329"/>
    <cellStyle name="Total 2 4 2 3 2 4" xfId="41330"/>
    <cellStyle name="Total 2 4 2 3 2 4 2" xfId="41331"/>
    <cellStyle name="Total 2 4 2 3 2 4 3" xfId="41332"/>
    <cellStyle name="Total 2 4 2 3 2 5" xfId="41333"/>
    <cellStyle name="Total 2 4 2 3 2 5 2" xfId="41334"/>
    <cellStyle name="Total 2 4 2 3 2 5 3" xfId="41335"/>
    <cellStyle name="Total 2 4 2 3 2 6" xfId="41336"/>
    <cellStyle name="Total 2 4 2 3 2 6 2" xfId="41337"/>
    <cellStyle name="Total 2 4 2 3 2 6 3" xfId="41338"/>
    <cellStyle name="Total 2 4 2 3 2 7" xfId="41339"/>
    <cellStyle name="Total 2 4 2 3 2 8" xfId="41340"/>
    <cellStyle name="Total 2 4 2 3 2 9" xfId="41341"/>
    <cellStyle name="Total 2 4 2 3 3" xfId="41342"/>
    <cellStyle name="Total 2 4 2 3 3 2" xfId="41343"/>
    <cellStyle name="Total 2 4 2 3 3 2 2" xfId="41344"/>
    <cellStyle name="Total 2 4 2 3 3 2 3" xfId="41345"/>
    <cellStyle name="Total 2 4 2 3 3 3" xfId="41346"/>
    <cellStyle name="Total 2 4 2 3 3 3 2" xfId="41347"/>
    <cellStyle name="Total 2 4 2 3 3 3 3" xfId="41348"/>
    <cellStyle name="Total 2 4 2 3 3 4" xfId="41349"/>
    <cellStyle name="Total 2 4 2 3 3 4 2" xfId="41350"/>
    <cellStyle name="Total 2 4 2 3 3 4 3" xfId="41351"/>
    <cellStyle name="Total 2 4 2 3 3 5" xfId="41352"/>
    <cellStyle name="Total 2 4 2 3 3 5 2" xfId="41353"/>
    <cellStyle name="Total 2 4 2 3 3 5 3" xfId="41354"/>
    <cellStyle name="Total 2 4 2 3 3 6" xfId="41355"/>
    <cellStyle name="Total 2 4 2 3 3 6 2" xfId="41356"/>
    <cellStyle name="Total 2 4 2 3 3 6 3" xfId="41357"/>
    <cellStyle name="Total 2 4 2 3 3 7" xfId="41358"/>
    <cellStyle name="Total 2 4 2 3 3 8" xfId="41359"/>
    <cellStyle name="Total 2 4 2 3 3 9" xfId="41360"/>
    <cellStyle name="Total 2 4 2 3 4" xfId="41361"/>
    <cellStyle name="Total 2 4 2 3 4 2" xfId="41362"/>
    <cellStyle name="Total 2 4 2 3 4 2 2" xfId="41363"/>
    <cellStyle name="Total 2 4 2 3 4 2 3" xfId="41364"/>
    <cellStyle name="Total 2 4 2 3 4 3" xfId="41365"/>
    <cellStyle name="Total 2 4 2 3 4 3 2" xfId="41366"/>
    <cellStyle name="Total 2 4 2 3 4 3 3" xfId="41367"/>
    <cellStyle name="Total 2 4 2 3 4 4" xfId="41368"/>
    <cellStyle name="Total 2 4 2 3 4 4 2" xfId="41369"/>
    <cellStyle name="Total 2 4 2 3 4 4 3" xfId="41370"/>
    <cellStyle name="Total 2 4 2 3 4 5" xfId="41371"/>
    <cellStyle name="Total 2 4 2 3 4 5 2" xfId="41372"/>
    <cellStyle name="Total 2 4 2 3 4 5 3" xfId="41373"/>
    <cellStyle name="Total 2 4 2 3 4 6" xfId="41374"/>
    <cellStyle name="Total 2 4 2 3 4 6 2" xfId="41375"/>
    <cellStyle name="Total 2 4 2 3 4 6 3" xfId="41376"/>
    <cellStyle name="Total 2 4 2 3 4 7" xfId="41377"/>
    <cellStyle name="Total 2 4 2 3 4 8" xfId="41378"/>
    <cellStyle name="Total 2 4 2 3 4 9" xfId="41379"/>
    <cellStyle name="Total 2 4 2 3 5" xfId="41380"/>
    <cellStyle name="Total 2 4 2 3 5 2" xfId="41381"/>
    <cellStyle name="Total 2 4 2 3 5 2 2" xfId="41382"/>
    <cellStyle name="Total 2 4 2 3 5 2 3" xfId="41383"/>
    <cellStyle name="Total 2 4 2 3 5 3" xfId="41384"/>
    <cellStyle name="Total 2 4 2 3 5 3 2" xfId="41385"/>
    <cellStyle name="Total 2 4 2 3 5 3 3" xfId="41386"/>
    <cellStyle name="Total 2 4 2 3 5 4" xfId="41387"/>
    <cellStyle name="Total 2 4 2 3 5 4 2" xfId="41388"/>
    <cellStyle name="Total 2 4 2 3 5 4 3" xfId="41389"/>
    <cellStyle name="Total 2 4 2 3 5 5" xfId="41390"/>
    <cellStyle name="Total 2 4 2 3 5 5 2" xfId="41391"/>
    <cellStyle name="Total 2 4 2 3 5 5 3" xfId="41392"/>
    <cellStyle name="Total 2 4 2 3 5 6" xfId="41393"/>
    <cellStyle name="Total 2 4 2 3 5 6 2" xfId="41394"/>
    <cellStyle name="Total 2 4 2 3 5 6 3" xfId="41395"/>
    <cellStyle name="Total 2 4 2 3 5 7" xfId="41396"/>
    <cellStyle name="Total 2 4 2 3 5 8" xfId="41397"/>
    <cellStyle name="Total 2 4 2 3 5 9" xfId="41398"/>
    <cellStyle name="Total 2 4 2 3 6" xfId="41399"/>
    <cellStyle name="Total 2 4 2 3 6 2" xfId="41400"/>
    <cellStyle name="Total 2 4 2 3 6 2 2" xfId="41401"/>
    <cellStyle name="Total 2 4 2 3 6 2 3" xfId="41402"/>
    <cellStyle name="Total 2 4 2 3 6 3" xfId="41403"/>
    <cellStyle name="Total 2 4 2 3 6 3 2" xfId="41404"/>
    <cellStyle name="Total 2 4 2 3 6 3 3" xfId="41405"/>
    <cellStyle name="Total 2 4 2 3 6 4" xfId="41406"/>
    <cellStyle name="Total 2 4 2 3 6 4 2" xfId="41407"/>
    <cellStyle name="Total 2 4 2 3 6 4 3" xfId="41408"/>
    <cellStyle name="Total 2 4 2 3 6 5" xfId="41409"/>
    <cellStyle name="Total 2 4 2 3 6 5 2" xfId="41410"/>
    <cellStyle name="Total 2 4 2 3 6 5 3" xfId="41411"/>
    <cellStyle name="Total 2 4 2 3 6 6" xfId="41412"/>
    <cellStyle name="Total 2 4 2 3 6 6 2" xfId="41413"/>
    <cellStyle name="Total 2 4 2 3 6 6 3" xfId="41414"/>
    <cellStyle name="Total 2 4 2 3 6 7" xfId="41415"/>
    <cellStyle name="Total 2 4 2 3 6 8" xfId="41416"/>
    <cellStyle name="Total 2 4 2 3 6 9" xfId="41417"/>
    <cellStyle name="Total 2 4 2 3 7" xfId="41418"/>
    <cellStyle name="Total 2 4 2 3 7 2" xfId="41419"/>
    <cellStyle name="Total 2 4 2 3 7 2 2" xfId="41420"/>
    <cellStyle name="Total 2 4 2 3 7 2 3" xfId="41421"/>
    <cellStyle name="Total 2 4 2 3 7 3" xfId="41422"/>
    <cellStyle name="Total 2 4 2 3 7 3 2" xfId="41423"/>
    <cellStyle name="Total 2 4 2 3 7 3 3" xfId="41424"/>
    <cellStyle name="Total 2 4 2 3 7 4" xfId="41425"/>
    <cellStyle name="Total 2 4 2 3 7 4 2" xfId="41426"/>
    <cellStyle name="Total 2 4 2 3 7 4 3" xfId="41427"/>
    <cellStyle name="Total 2 4 2 3 7 5" xfId="41428"/>
    <cellStyle name="Total 2 4 2 3 7 5 2" xfId="41429"/>
    <cellStyle name="Total 2 4 2 3 7 5 3" xfId="41430"/>
    <cellStyle name="Total 2 4 2 3 7 6" xfId="41431"/>
    <cellStyle name="Total 2 4 2 3 7 6 2" xfId="41432"/>
    <cellStyle name="Total 2 4 2 3 7 6 3" xfId="41433"/>
    <cellStyle name="Total 2 4 2 3 7 7" xfId="41434"/>
    <cellStyle name="Total 2 4 2 3 7 8" xfId="41435"/>
    <cellStyle name="Total 2 4 2 3 7 9" xfId="41436"/>
    <cellStyle name="Total 2 4 2 3 8" xfId="41437"/>
    <cellStyle name="Total 2 4 2 3 8 2" xfId="41438"/>
    <cellStyle name="Total 2 4 2 3 8 2 2" xfId="41439"/>
    <cellStyle name="Total 2 4 2 3 8 2 3" xfId="41440"/>
    <cellStyle name="Total 2 4 2 3 8 3" xfId="41441"/>
    <cellStyle name="Total 2 4 2 3 8 3 2" xfId="41442"/>
    <cellStyle name="Total 2 4 2 3 8 3 3" xfId="41443"/>
    <cellStyle name="Total 2 4 2 3 8 4" xfId="41444"/>
    <cellStyle name="Total 2 4 2 3 8 4 2" xfId="41445"/>
    <cellStyle name="Total 2 4 2 3 8 4 3" xfId="41446"/>
    <cellStyle name="Total 2 4 2 3 8 5" xfId="41447"/>
    <cellStyle name="Total 2 4 2 3 8 5 2" xfId="41448"/>
    <cellStyle name="Total 2 4 2 3 8 5 3" xfId="41449"/>
    <cellStyle name="Total 2 4 2 3 8 6" xfId="41450"/>
    <cellStyle name="Total 2 4 2 3 8 6 2" xfId="41451"/>
    <cellStyle name="Total 2 4 2 3 8 6 3" xfId="41452"/>
    <cellStyle name="Total 2 4 2 3 8 7" xfId="41453"/>
    <cellStyle name="Total 2 4 2 3 8 8" xfId="41454"/>
    <cellStyle name="Total 2 4 2 3 8 9" xfId="41455"/>
    <cellStyle name="Total 2 4 2 3 9" xfId="41456"/>
    <cellStyle name="Total 2 4 2 3 9 2" xfId="41457"/>
    <cellStyle name="Total 2 4 2 3 9 2 2" xfId="41458"/>
    <cellStyle name="Total 2 4 2 3 9 2 3" xfId="41459"/>
    <cellStyle name="Total 2 4 2 3 9 3" xfId="41460"/>
    <cellStyle name="Total 2 4 2 3 9 3 2" xfId="41461"/>
    <cellStyle name="Total 2 4 2 3 9 3 3" xfId="41462"/>
    <cellStyle name="Total 2 4 2 3 9 4" xfId="41463"/>
    <cellStyle name="Total 2 4 2 3 9 4 2" xfId="41464"/>
    <cellStyle name="Total 2 4 2 3 9 4 3" xfId="41465"/>
    <cellStyle name="Total 2 4 2 3 9 5" xfId="41466"/>
    <cellStyle name="Total 2 4 2 3 9 5 2" xfId="41467"/>
    <cellStyle name="Total 2 4 2 3 9 5 3" xfId="41468"/>
    <cellStyle name="Total 2 4 2 3 9 6" xfId="41469"/>
    <cellStyle name="Total 2 4 2 3 9 6 2" xfId="41470"/>
    <cellStyle name="Total 2 4 2 3 9 6 3" xfId="41471"/>
    <cellStyle name="Total 2 4 2 3 9 7" xfId="41472"/>
    <cellStyle name="Total 2 4 2 3 9 8" xfId="41473"/>
    <cellStyle name="Total 2 4 2 4" xfId="41474"/>
    <cellStyle name="Total 2 4 2 4 10" xfId="41475"/>
    <cellStyle name="Total 2 4 2 4 11" xfId="41476"/>
    <cellStyle name="Total 2 4 2 4 2" xfId="41477"/>
    <cellStyle name="Total 2 4 2 4 2 2" xfId="41478"/>
    <cellStyle name="Total 2 4 2 4 2 3" xfId="41479"/>
    <cellStyle name="Total 2 4 2 4 2 4" xfId="41480"/>
    <cellStyle name="Total 2 4 2 4 3" xfId="41481"/>
    <cellStyle name="Total 2 4 2 4 3 2" xfId="41482"/>
    <cellStyle name="Total 2 4 2 4 3 3" xfId="41483"/>
    <cellStyle name="Total 2 4 2 4 3 4" xfId="41484"/>
    <cellStyle name="Total 2 4 2 4 4" xfId="41485"/>
    <cellStyle name="Total 2 4 2 4 4 2" xfId="41486"/>
    <cellStyle name="Total 2 4 2 4 4 3" xfId="41487"/>
    <cellStyle name="Total 2 4 2 4 4 4" xfId="41488"/>
    <cellStyle name="Total 2 4 2 4 5" xfId="41489"/>
    <cellStyle name="Total 2 4 2 4 5 2" xfId="41490"/>
    <cellStyle name="Total 2 4 2 4 5 3" xfId="41491"/>
    <cellStyle name="Total 2 4 2 4 5 4" xfId="41492"/>
    <cellStyle name="Total 2 4 2 4 6" xfId="41493"/>
    <cellStyle name="Total 2 4 2 4 6 2" xfId="41494"/>
    <cellStyle name="Total 2 4 2 4 6 3" xfId="41495"/>
    <cellStyle name="Total 2 4 2 4 6 4" xfId="41496"/>
    <cellStyle name="Total 2 4 2 4 7" xfId="41497"/>
    <cellStyle name="Total 2 4 2 4 8" xfId="41498"/>
    <cellStyle name="Total 2 4 2 4 9" xfId="41499"/>
    <cellStyle name="Total 2 4 2 5" xfId="41500"/>
    <cellStyle name="Total 2 4 2 5 10" xfId="41501"/>
    <cellStyle name="Total 2 4 2 5 11" xfId="41502"/>
    <cellStyle name="Total 2 4 2 5 2" xfId="41503"/>
    <cellStyle name="Total 2 4 2 5 2 2" xfId="41504"/>
    <cellStyle name="Total 2 4 2 5 2 3" xfId="41505"/>
    <cellStyle name="Total 2 4 2 5 2 4" xfId="41506"/>
    <cellStyle name="Total 2 4 2 5 3" xfId="41507"/>
    <cellStyle name="Total 2 4 2 5 3 2" xfId="41508"/>
    <cellStyle name="Total 2 4 2 5 3 3" xfId="41509"/>
    <cellStyle name="Total 2 4 2 5 3 4" xfId="41510"/>
    <cellStyle name="Total 2 4 2 5 4" xfId="41511"/>
    <cellStyle name="Total 2 4 2 5 4 2" xfId="41512"/>
    <cellStyle name="Total 2 4 2 5 4 3" xfId="41513"/>
    <cellStyle name="Total 2 4 2 5 4 4" xfId="41514"/>
    <cellStyle name="Total 2 4 2 5 5" xfId="41515"/>
    <cellStyle name="Total 2 4 2 5 5 2" xfId="41516"/>
    <cellStyle name="Total 2 4 2 5 5 3" xfId="41517"/>
    <cellStyle name="Total 2 4 2 5 5 4" xfId="41518"/>
    <cellStyle name="Total 2 4 2 5 6" xfId="41519"/>
    <cellStyle name="Total 2 4 2 5 6 2" xfId="41520"/>
    <cellStyle name="Total 2 4 2 5 6 3" xfId="41521"/>
    <cellStyle name="Total 2 4 2 5 6 4" xfId="41522"/>
    <cellStyle name="Total 2 4 2 5 7" xfId="41523"/>
    <cellStyle name="Total 2 4 2 5 8" xfId="41524"/>
    <cellStyle name="Total 2 4 2 5 9" xfId="41525"/>
    <cellStyle name="Total 2 4 2 6" xfId="41526"/>
    <cellStyle name="Total 2 4 2 6 2" xfId="41527"/>
    <cellStyle name="Total 2 4 2 6 2 2" xfId="41528"/>
    <cellStyle name="Total 2 4 2 6 2 3" xfId="41529"/>
    <cellStyle name="Total 2 4 2 6 3" xfId="41530"/>
    <cellStyle name="Total 2 4 2 6 3 2" xfId="41531"/>
    <cellStyle name="Total 2 4 2 6 3 3" xfId="41532"/>
    <cellStyle name="Total 2 4 2 6 4" xfId="41533"/>
    <cellStyle name="Total 2 4 2 6 4 2" xfId="41534"/>
    <cellStyle name="Total 2 4 2 6 4 3" xfId="41535"/>
    <cellStyle name="Total 2 4 2 6 5" xfId="41536"/>
    <cellStyle name="Total 2 4 2 6 5 2" xfId="41537"/>
    <cellStyle name="Total 2 4 2 6 5 3" xfId="41538"/>
    <cellStyle name="Total 2 4 2 6 6" xfId="41539"/>
    <cellStyle name="Total 2 4 2 6 6 2" xfId="41540"/>
    <cellStyle name="Total 2 4 2 6 6 3" xfId="41541"/>
    <cellStyle name="Total 2 4 2 6 7" xfId="41542"/>
    <cellStyle name="Total 2 4 2 6 8" xfId="41543"/>
    <cellStyle name="Total 2 4 2 6 9" xfId="41544"/>
    <cellStyle name="Total 2 4 2 7" xfId="41545"/>
    <cellStyle name="Total 2 4 2 7 2" xfId="41546"/>
    <cellStyle name="Total 2 4 2 7 2 2" xfId="41547"/>
    <cellStyle name="Total 2 4 2 7 2 3" xfId="41548"/>
    <cellStyle name="Total 2 4 2 7 3" xfId="41549"/>
    <cellStyle name="Total 2 4 2 7 3 2" xfId="41550"/>
    <cellStyle name="Total 2 4 2 7 3 3" xfId="41551"/>
    <cellStyle name="Total 2 4 2 7 4" xfId="41552"/>
    <cellStyle name="Total 2 4 2 7 4 2" xfId="41553"/>
    <cellStyle name="Total 2 4 2 7 4 3" xfId="41554"/>
    <cellStyle name="Total 2 4 2 7 5" xfId="41555"/>
    <cellStyle name="Total 2 4 2 7 5 2" xfId="41556"/>
    <cellStyle name="Total 2 4 2 7 5 3" xfId="41557"/>
    <cellStyle name="Total 2 4 2 7 6" xfId="41558"/>
    <cellStyle name="Total 2 4 2 7 6 2" xfId="41559"/>
    <cellStyle name="Total 2 4 2 7 6 3" xfId="41560"/>
    <cellStyle name="Total 2 4 2 7 7" xfId="41561"/>
    <cellStyle name="Total 2 4 2 7 8" xfId="41562"/>
    <cellStyle name="Total 2 4 2 7 9" xfId="41563"/>
    <cellStyle name="Total 2 4 2 8" xfId="41564"/>
    <cellStyle name="Total 2 4 2 8 2" xfId="41565"/>
    <cellStyle name="Total 2 4 2 8 2 2" xfId="41566"/>
    <cellStyle name="Total 2 4 2 8 2 3" xfId="41567"/>
    <cellStyle name="Total 2 4 2 8 3" xfId="41568"/>
    <cellStyle name="Total 2 4 2 8 3 2" xfId="41569"/>
    <cellStyle name="Total 2 4 2 8 3 3" xfId="41570"/>
    <cellStyle name="Total 2 4 2 8 4" xfId="41571"/>
    <cellStyle name="Total 2 4 2 8 4 2" xfId="41572"/>
    <cellStyle name="Total 2 4 2 8 4 3" xfId="41573"/>
    <cellStyle name="Total 2 4 2 8 5" xfId="41574"/>
    <cellStyle name="Total 2 4 2 8 5 2" xfId="41575"/>
    <cellStyle name="Total 2 4 2 8 5 3" xfId="41576"/>
    <cellStyle name="Total 2 4 2 8 6" xfId="41577"/>
    <cellStyle name="Total 2 4 2 8 6 2" xfId="41578"/>
    <cellStyle name="Total 2 4 2 8 6 3" xfId="41579"/>
    <cellStyle name="Total 2 4 2 8 7" xfId="41580"/>
    <cellStyle name="Total 2 4 2 8 8" xfId="41581"/>
    <cellStyle name="Total 2 4 2 8 9" xfId="41582"/>
    <cellStyle name="Total 2 4 2 9" xfId="41583"/>
    <cellStyle name="Total 2 4 2 9 2" xfId="41584"/>
    <cellStyle name="Total 2 4 2 9 2 2" xfId="41585"/>
    <cellStyle name="Total 2 4 2 9 2 3" xfId="41586"/>
    <cellStyle name="Total 2 4 2 9 3" xfId="41587"/>
    <cellStyle name="Total 2 4 2 9 3 2" xfId="41588"/>
    <cellStyle name="Total 2 4 2 9 3 3" xfId="41589"/>
    <cellStyle name="Total 2 4 2 9 4" xfId="41590"/>
    <cellStyle name="Total 2 4 2 9 4 2" xfId="41591"/>
    <cellStyle name="Total 2 4 2 9 4 3" xfId="41592"/>
    <cellStyle name="Total 2 4 2 9 5" xfId="41593"/>
    <cellStyle name="Total 2 4 2 9 5 2" xfId="41594"/>
    <cellStyle name="Total 2 4 2 9 5 3" xfId="41595"/>
    <cellStyle name="Total 2 4 2 9 6" xfId="41596"/>
    <cellStyle name="Total 2 4 2 9 6 2" xfId="41597"/>
    <cellStyle name="Total 2 4 2 9 6 3" xfId="41598"/>
    <cellStyle name="Total 2 4 2 9 7" xfId="41599"/>
    <cellStyle name="Total 2 4 2 9 8" xfId="41600"/>
    <cellStyle name="Total 2 4 2 9 9" xfId="41601"/>
    <cellStyle name="Total 2 4 20" xfId="41602"/>
    <cellStyle name="Total 2 4 21" xfId="41603"/>
    <cellStyle name="Total 2 4 22" xfId="41604"/>
    <cellStyle name="Total 2 4 3" xfId="41605"/>
    <cellStyle name="Total 2 4 3 10" xfId="41606"/>
    <cellStyle name="Total 2 4 3 10 2" xfId="41607"/>
    <cellStyle name="Total 2 4 3 10 2 2" xfId="41608"/>
    <cellStyle name="Total 2 4 3 10 2 3" xfId="41609"/>
    <cellStyle name="Total 2 4 3 10 3" xfId="41610"/>
    <cellStyle name="Total 2 4 3 10 3 2" xfId="41611"/>
    <cellStyle name="Total 2 4 3 10 3 3" xfId="41612"/>
    <cellStyle name="Total 2 4 3 10 4" xfId="41613"/>
    <cellStyle name="Total 2 4 3 10 4 2" xfId="41614"/>
    <cellStyle name="Total 2 4 3 10 4 3" xfId="41615"/>
    <cellStyle name="Total 2 4 3 10 5" xfId="41616"/>
    <cellStyle name="Total 2 4 3 10 5 2" xfId="41617"/>
    <cellStyle name="Total 2 4 3 10 5 3" xfId="41618"/>
    <cellStyle name="Total 2 4 3 10 6" xfId="41619"/>
    <cellStyle name="Total 2 4 3 10 6 2" xfId="41620"/>
    <cellStyle name="Total 2 4 3 10 6 3" xfId="41621"/>
    <cellStyle name="Total 2 4 3 10 7" xfId="41622"/>
    <cellStyle name="Total 2 4 3 10 8" xfId="41623"/>
    <cellStyle name="Total 2 4 3 10 9" xfId="41624"/>
    <cellStyle name="Total 2 4 3 11" xfId="41625"/>
    <cellStyle name="Total 2 4 3 11 2" xfId="41626"/>
    <cellStyle name="Total 2 4 3 11 2 2" xfId="41627"/>
    <cellStyle name="Total 2 4 3 11 2 3" xfId="41628"/>
    <cellStyle name="Total 2 4 3 11 3" xfId="41629"/>
    <cellStyle name="Total 2 4 3 11 3 2" xfId="41630"/>
    <cellStyle name="Total 2 4 3 11 3 3" xfId="41631"/>
    <cellStyle name="Total 2 4 3 11 4" xfId="41632"/>
    <cellStyle name="Total 2 4 3 11 4 2" xfId="41633"/>
    <cellStyle name="Total 2 4 3 11 4 3" xfId="41634"/>
    <cellStyle name="Total 2 4 3 11 5" xfId="41635"/>
    <cellStyle name="Total 2 4 3 11 5 2" xfId="41636"/>
    <cellStyle name="Total 2 4 3 11 5 3" xfId="41637"/>
    <cellStyle name="Total 2 4 3 11 6" xfId="41638"/>
    <cellStyle name="Total 2 4 3 11 6 2" xfId="41639"/>
    <cellStyle name="Total 2 4 3 11 6 3" xfId="41640"/>
    <cellStyle name="Total 2 4 3 11 7" xfId="41641"/>
    <cellStyle name="Total 2 4 3 11 8" xfId="41642"/>
    <cellStyle name="Total 2 4 3 11 9" xfId="41643"/>
    <cellStyle name="Total 2 4 3 12" xfId="41644"/>
    <cellStyle name="Total 2 4 3 12 2" xfId="41645"/>
    <cellStyle name="Total 2 4 3 12 2 2" xfId="41646"/>
    <cellStyle name="Total 2 4 3 12 2 3" xfId="41647"/>
    <cellStyle name="Total 2 4 3 12 3" xfId="41648"/>
    <cellStyle name="Total 2 4 3 12 3 2" xfId="41649"/>
    <cellStyle name="Total 2 4 3 12 3 3" xfId="41650"/>
    <cellStyle name="Total 2 4 3 12 4" xfId="41651"/>
    <cellStyle name="Total 2 4 3 12 4 2" xfId="41652"/>
    <cellStyle name="Total 2 4 3 12 4 3" xfId="41653"/>
    <cellStyle name="Total 2 4 3 12 5" xfId="41654"/>
    <cellStyle name="Total 2 4 3 12 5 2" xfId="41655"/>
    <cellStyle name="Total 2 4 3 12 5 3" xfId="41656"/>
    <cellStyle name="Total 2 4 3 12 6" xfId="41657"/>
    <cellStyle name="Total 2 4 3 12 6 2" xfId="41658"/>
    <cellStyle name="Total 2 4 3 12 6 3" xfId="41659"/>
    <cellStyle name="Total 2 4 3 12 7" xfId="41660"/>
    <cellStyle name="Total 2 4 3 12 8" xfId="41661"/>
    <cellStyle name="Total 2 4 3 12 9" xfId="41662"/>
    <cellStyle name="Total 2 4 3 13" xfId="41663"/>
    <cellStyle name="Total 2 4 3 13 2" xfId="41664"/>
    <cellStyle name="Total 2 4 3 13 2 2" xfId="41665"/>
    <cellStyle name="Total 2 4 3 13 2 3" xfId="41666"/>
    <cellStyle name="Total 2 4 3 13 3" xfId="41667"/>
    <cellStyle name="Total 2 4 3 13 3 2" xfId="41668"/>
    <cellStyle name="Total 2 4 3 13 3 3" xfId="41669"/>
    <cellStyle name="Total 2 4 3 13 4" xfId="41670"/>
    <cellStyle name="Total 2 4 3 13 4 2" xfId="41671"/>
    <cellStyle name="Total 2 4 3 13 4 3" xfId="41672"/>
    <cellStyle name="Total 2 4 3 13 5" xfId="41673"/>
    <cellStyle name="Total 2 4 3 13 5 2" xfId="41674"/>
    <cellStyle name="Total 2 4 3 13 5 3" xfId="41675"/>
    <cellStyle name="Total 2 4 3 13 6" xfId="41676"/>
    <cellStyle name="Total 2 4 3 13 6 2" xfId="41677"/>
    <cellStyle name="Total 2 4 3 13 6 3" xfId="41678"/>
    <cellStyle name="Total 2 4 3 13 7" xfId="41679"/>
    <cellStyle name="Total 2 4 3 13 8" xfId="41680"/>
    <cellStyle name="Total 2 4 3 13 9" xfId="41681"/>
    <cellStyle name="Total 2 4 3 14" xfId="41682"/>
    <cellStyle name="Total 2 4 3 14 2" xfId="41683"/>
    <cellStyle name="Total 2 4 3 14 3" xfId="41684"/>
    <cellStyle name="Total 2 4 3 14 4" xfId="41685"/>
    <cellStyle name="Total 2 4 3 15" xfId="41686"/>
    <cellStyle name="Total 2 4 3 16" xfId="41687"/>
    <cellStyle name="Total 2 4 3 17" xfId="41688"/>
    <cellStyle name="Total 2 4 3 18" xfId="41689"/>
    <cellStyle name="Total 2 4 3 19" xfId="41690"/>
    <cellStyle name="Total 2 4 3 2" xfId="41691"/>
    <cellStyle name="Total 2 4 3 2 10" xfId="41692"/>
    <cellStyle name="Total 2 4 3 2 10 2" xfId="41693"/>
    <cellStyle name="Total 2 4 3 2 10 2 2" xfId="41694"/>
    <cellStyle name="Total 2 4 3 2 10 2 3" xfId="41695"/>
    <cellStyle name="Total 2 4 3 2 10 3" xfId="41696"/>
    <cellStyle name="Total 2 4 3 2 10 3 2" xfId="41697"/>
    <cellStyle name="Total 2 4 3 2 10 3 3" xfId="41698"/>
    <cellStyle name="Total 2 4 3 2 10 4" xfId="41699"/>
    <cellStyle name="Total 2 4 3 2 10 4 2" xfId="41700"/>
    <cellStyle name="Total 2 4 3 2 10 4 3" xfId="41701"/>
    <cellStyle name="Total 2 4 3 2 10 5" xfId="41702"/>
    <cellStyle name="Total 2 4 3 2 10 5 2" xfId="41703"/>
    <cellStyle name="Total 2 4 3 2 10 5 3" xfId="41704"/>
    <cellStyle name="Total 2 4 3 2 10 6" xfId="41705"/>
    <cellStyle name="Total 2 4 3 2 10 6 2" xfId="41706"/>
    <cellStyle name="Total 2 4 3 2 10 6 3" xfId="41707"/>
    <cellStyle name="Total 2 4 3 2 10 7" xfId="41708"/>
    <cellStyle name="Total 2 4 3 2 10 8" xfId="41709"/>
    <cellStyle name="Total 2 4 3 2 11" xfId="41710"/>
    <cellStyle name="Total 2 4 3 2 11 2" xfId="41711"/>
    <cellStyle name="Total 2 4 3 2 11 2 2" xfId="41712"/>
    <cellStyle name="Total 2 4 3 2 11 2 3" xfId="41713"/>
    <cellStyle name="Total 2 4 3 2 11 3" xfId="41714"/>
    <cellStyle name="Total 2 4 3 2 11 3 2" xfId="41715"/>
    <cellStyle name="Total 2 4 3 2 11 3 3" xfId="41716"/>
    <cellStyle name="Total 2 4 3 2 11 4" xfId="41717"/>
    <cellStyle name="Total 2 4 3 2 11 4 2" xfId="41718"/>
    <cellStyle name="Total 2 4 3 2 11 4 3" xfId="41719"/>
    <cellStyle name="Total 2 4 3 2 11 5" xfId="41720"/>
    <cellStyle name="Total 2 4 3 2 11 5 2" xfId="41721"/>
    <cellStyle name="Total 2 4 3 2 11 5 3" xfId="41722"/>
    <cellStyle name="Total 2 4 3 2 11 6" xfId="41723"/>
    <cellStyle name="Total 2 4 3 2 11 6 2" xfId="41724"/>
    <cellStyle name="Total 2 4 3 2 11 6 3" xfId="41725"/>
    <cellStyle name="Total 2 4 3 2 11 7" xfId="41726"/>
    <cellStyle name="Total 2 4 3 2 11 8" xfId="41727"/>
    <cellStyle name="Total 2 4 3 2 12" xfId="41728"/>
    <cellStyle name="Total 2 4 3 2 12 2" xfId="41729"/>
    <cellStyle name="Total 2 4 3 2 12 2 2" xfId="41730"/>
    <cellStyle name="Total 2 4 3 2 12 2 3" xfId="41731"/>
    <cellStyle name="Total 2 4 3 2 12 3" xfId="41732"/>
    <cellStyle name="Total 2 4 3 2 12 3 2" xfId="41733"/>
    <cellStyle name="Total 2 4 3 2 12 3 3" xfId="41734"/>
    <cellStyle name="Total 2 4 3 2 12 4" xfId="41735"/>
    <cellStyle name="Total 2 4 3 2 12 4 2" xfId="41736"/>
    <cellStyle name="Total 2 4 3 2 12 4 3" xfId="41737"/>
    <cellStyle name="Total 2 4 3 2 12 5" xfId="41738"/>
    <cellStyle name="Total 2 4 3 2 12 5 2" xfId="41739"/>
    <cellStyle name="Total 2 4 3 2 12 5 3" xfId="41740"/>
    <cellStyle name="Total 2 4 3 2 12 6" xfId="41741"/>
    <cellStyle name="Total 2 4 3 2 12 6 2" xfId="41742"/>
    <cellStyle name="Total 2 4 3 2 12 6 3" xfId="41743"/>
    <cellStyle name="Total 2 4 3 2 12 7" xfId="41744"/>
    <cellStyle name="Total 2 4 3 2 12 8" xfId="41745"/>
    <cellStyle name="Total 2 4 3 2 13" xfId="41746"/>
    <cellStyle name="Total 2 4 3 2 13 2" xfId="41747"/>
    <cellStyle name="Total 2 4 3 2 13 2 2" xfId="41748"/>
    <cellStyle name="Total 2 4 3 2 13 2 3" xfId="41749"/>
    <cellStyle name="Total 2 4 3 2 13 3" xfId="41750"/>
    <cellStyle name="Total 2 4 3 2 13 3 2" xfId="41751"/>
    <cellStyle name="Total 2 4 3 2 13 3 3" xfId="41752"/>
    <cellStyle name="Total 2 4 3 2 13 4" xfId="41753"/>
    <cellStyle name="Total 2 4 3 2 13 4 2" xfId="41754"/>
    <cellStyle name="Total 2 4 3 2 13 4 3" xfId="41755"/>
    <cellStyle name="Total 2 4 3 2 13 5" xfId="41756"/>
    <cellStyle name="Total 2 4 3 2 13 5 2" xfId="41757"/>
    <cellStyle name="Total 2 4 3 2 13 5 3" xfId="41758"/>
    <cellStyle name="Total 2 4 3 2 13 6" xfId="41759"/>
    <cellStyle name="Total 2 4 3 2 13 6 2" xfId="41760"/>
    <cellStyle name="Total 2 4 3 2 13 6 3" xfId="41761"/>
    <cellStyle name="Total 2 4 3 2 13 7" xfId="41762"/>
    <cellStyle name="Total 2 4 3 2 13 8" xfId="41763"/>
    <cellStyle name="Total 2 4 3 2 14" xfId="41764"/>
    <cellStyle name="Total 2 4 3 2 14 2" xfId="41765"/>
    <cellStyle name="Total 2 4 3 2 14 2 2" xfId="41766"/>
    <cellStyle name="Total 2 4 3 2 14 2 3" xfId="41767"/>
    <cellStyle name="Total 2 4 3 2 14 3" xfId="41768"/>
    <cellStyle name="Total 2 4 3 2 14 3 2" xfId="41769"/>
    <cellStyle name="Total 2 4 3 2 14 3 3" xfId="41770"/>
    <cellStyle name="Total 2 4 3 2 14 4" xfId="41771"/>
    <cellStyle name="Total 2 4 3 2 14 4 2" xfId="41772"/>
    <cellStyle name="Total 2 4 3 2 14 4 3" xfId="41773"/>
    <cellStyle name="Total 2 4 3 2 14 5" xfId="41774"/>
    <cellStyle name="Total 2 4 3 2 14 5 2" xfId="41775"/>
    <cellStyle name="Total 2 4 3 2 14 5 3" xfId="41776"/>
    <cellStyle name="Total 2 4 3 2 14 6" xfId="41777"/>
    <cellStyle name="Total 2 4 3 2 14 6 2" xfId="41778"/>
    <cellStyle name="Total 2 4 3 2 14 6 3" xfId="41779"/>
    <cellStyle name="Total 2 4 3 2 14 7" xfId="41780"/>
    <cellStyle name="Total 2 4 3 2 14 8" xfId="41781"/>
    <cellStyle name="Total 2 4 3 2 15" xfId="41782"/>
    <cellStyle name="Total 2 4 3 2 15 2" xfId="41783"/>
    <cellStyle name="Total 2 4 3 2 15 3" xfId="41784"/>
    <cellStyle name="Total 2 4 3 2 16" xfId="41785"/>
    <cellStyle name="Total 2 4 3 2 16 2" xfId="41786"/>
    <cellStyle name="Total 2 4 3 2 16 3" xfId="41787"/>
    <cellStyle name="Total 2 4 3 2 17" xfId="41788"/>
    <cellStyle name="Total 2 4 3 2 18" xfId="41789"/>
    <cellStyle name="Total 2 4 3 2 2" xfId="41790"/>
    <cellStyle name="Total 2 4 3 2 2 2" xfId="41791"/>
    <cellStyle name="Total 2 4 3 2 2 2 2" xfId="41792"/>
    <cellStyle name="Total 2 4 3 2 2 2 3" xfId="41793"/>
    <cellStyle name="Total 2 4 3 2 2 3" xfId="41794"/>
    <cellStyle name="Total 2 4 3 2 2 3 2" xfId="41795"/>
    <cellStyle name="Total 2 4 3 2 2 3 3" xfId="41796"/>
    <cellStyle name="Total 2 4 3 2 2 4" xfId="41797"/>
    <cellStyle name="Total 2 4 3 2 2 4 2" xfId="41798"/>
    <cellStyle name="Total 2 4 3 2 2 4 3" xfId="41799"/>
    <cellStyle name="Total 2 4 3 2 2 5" xfId="41800"/>
    <cellStyle name="Total 2 4 3 2 2 5 2" xfId="41801"/>
    <cellStyle name="Total 2 4 3 2 2 5 3" xfId="41802"/>
    <cellStyle name="Total 2 4 3 2 2 6" xfId="41803"/>
    <cellStyle name="Total 2 4 3 2 2 6 2" xfId="41804"/>
    <cellStyle name="Total 2 4 3 2 2 6 3" xfId="41805"/>
    <cellStyle name="Total 2 4 3 2 2 7" xfId="41806"/>
    <cellStyle name="Total 2 4 3 2 2 8" xfId="41807"/>
    <cellStyle name="Total 2 4 3 2 2 9" xfId="41808"/>
    <cellStyle name="Total 2 4 3 2 3" xfId="41809"/>
    <cellStyle name="Total 2 4 3 2 3 2" xfId="41810"/>
    <cellStyle name="Total 2 4 3 2 3 2 2" xfId="41811"/>
    <cellStyle name="Total 2 4 3 2 3 2 3" xfId="41812"/>
    <cellStyle name="Total 2 4 3 2 3 3" xfId="41813"/>
    <cellStyle name="Total 2 4 3 2 3 3 2" xfId="41814"/>
    <cellStyle name="Total 2 4 3 2 3 3 3" xfId="41815"/>
    <cellStyle name="Total 2 4 3 2 3 4" xfId="41816"/>
    <cellStyle name="Total 2 4 3 2 3 4 2" xfId="41817"/>
    <cellStyle name="Total 2 4 3 2 3 4 3" xfId="41818"/>
    <cellStyle name="Total 2 4 3 2 3 5" xfId="41819"/>
    <cellStyle name="Total 2 4 3 2 3 5 2" xfId="41820"/>
    <cellStyle name="Total 2 4 3 2 3 5 3" xfId="41821"/>
    <cellStyle name="Total 2 4 3 2 3 6" xfId="41822"/>
    <cellStyle name="Total 2 4 3 2 3 6 2" xfId="41823"/>
    <cellStyle name="Total 2 4 3 2 3 6 3" xfId="41824"/>
    <cellStyle name="Total 2 4 3 2 3 7" xfId="41825"/>
    <cellStyle name="Total 2 4 3 2 3 8" xfId="41826"/>
    <cellStyle name="Total 2 4 3 2 3 9" xfId="41827"/>
    <cellStyle name="Total 2 4 3 2 4" xfId="41828"/>
    <cellStyle name="Total 2 4 3 2 4 2" xfId="41829"/>
    <cellStyle name="Total 2 4 3 2 4 2 2" xfId="41830"/>
    <cellStyle name="Total 2 4 3 2 4 2 3" xfId="41831"/>
    <cellStyle name="Total 2 4 3 2 4 3" xfId="41832"/>
    <cellStyle name="Total 2 4 3 2 4 3 2" xfId="41833"/>
    <cellStyle name="Total 2 4 3 2 4 3 3" xfId="41834"/>
    <cellStyle name="Total 2 4 3 2 4 4" xfId="41835"/>
    <cellStyle name="Total 2 4 3 2 4 4 2" xfId="41836"/>
    <cellStyle name="Total 2 4 3 2 4 4 3" xfId="41837"/>
    <cellStyle name="Total 2 4 3 2 4 5" xfId="41838"/>
    <cellStyle name="Total 2 4 3 2 4 5 2" xfId="41839"/>
    <cellStyle name="Total 2 4 3 2 4 5 3" xfId="41840"/>
    <cellStyle name="Total 2 4 3 2 4 6" xfId="41841"/>
    <cellStyle name="Total 2 4 3 2 4 6 2" xfId="41842"/>
    <cellStyle name="Total 2 4 3 2 4 6 3" xfId="41843"/>
    <cellStyle name="Total 2 4 3 2 4 7" xfId="41844"/>
    <cellStyle name="Total 2 4 3 2 4 8" xfId="41845"/>
    <cellStyle name="Total 2 4 3 2 4 9" xfId="41846"/>
    <cellStyle name="Total 2 4 3 2 5" xfId="41847"/>
    <cellStyle name="Total 2 4 3 2 5 2" xfId="41848"/>
    <cellStyle name="Total 2 4 3 2 5 2 2" xfId="41849"/>
    <cellStyle name="Total 2 4 3 2 5 2 3" xfId="41850"/>
    <cellStyle name="Total 2 4 3 2 5 3" xfId="41851"/>
    <cellStyle name="Total 2 4 3 2 5 3 2" xfId="41852"/>
    <cellStyle name="Total 2 4 3 2 5 3 3" xfId="41853"/>
    <cellStyle name="Total 2 4 3 2 5 4" xfId="41854"/>
    <cellStyle name="Total 2 4 3 2 5 4 2" xfId="41855"/>
    <cellStyle name="Total 2 4 3 2 5 4 3" xfId="41856"/>
    <cellStyle name="Total 2 4 3 2 5 5" xfId="41857"/>
    <cellStyle name="Total 2 4 3 2 5 5 2" xfId="41858"/>
    <cellStyle name="Total 2 4 3 2 5 5 3" xfId="41859"/>
    <cellStyle name="Total 2 4 3 2 5 6" xfId="41860"/>
    <cellStyle name="Total 2 4 3 2 5 6 2" xfId="41861"/>
    <cellStyle name="Total 2 4 3 2 5 6 3" xfId="41862"/>
    <cellStyle name="Total 2 4 3 2 5 7" xfId="41863"/>
    <cellStyle name="Total 2 4 3 2 5 8" xfId="41864"/>
    <cellStyle name="Total 2 4 3 2 5 9" xfId="41865"/>
    <cellStyle name="Total 2 4 3 2 6" xfId="41866"/>
    <cellStyle name="Total 2 4 3 2 6 2" xfId="41867"/>
    <cellStyle name="Total 2 4 3 2 6 2 2" xfId="41868"/>
    <cellStyle name="Total 2 4 3 2 6 2 3" xfId="41869"/>
    <cellStyle name="Total 2 4 3 2 6 3" xfId="41870"/>
    <cellStyle name="Total 2 4 3 2 6 3 2" xfId="41871"/>
    <cellStyle name="Total 2 4 3 2 6 3 3" xfId="41872"/>
    <cellStyle name="Total 2 4 3 2 6 4" xfId="41873"/>
    <cellStyle name="Total 2 4 3 2 6 4 2" xfId="41874"/>
    <cellStyle name="Total 2 4 3 2 6 4 3" xfId="41875"/>
    <cellStyle name="Total 2 4 3 2 6 5" xfId="41876"/>
    <cellStyle name="Total 2 4 3 2 6 5 2" xfId="41877"/>
    <cellStyle name="Total 2 4 3 2 6 5 3" xfId="41878"/>
    <cellStyle name="Total 2 4 3 2 6 6" xfId="41879"/>
    <cellStyle name="Total 2 4 3 2 6 6 2" xfId="41880"/>
    <cellStyle name="Total 2 4 3 2 6 6 3" xfId="41881"/>
    <cellStyle name="Total 2 4 3 2 6 7" xfId="41882"/>
    <cellStyle name="Total 2 4 3 2 6 8" xfId="41883"/>
    <cellStyle name="Total 2 4 3 2 6 9" xfId="41884"/>
    <cellStyle name="Total 2 4 3 2 7" xfId="41885"/>
    <cellStyle name="Total 2 4 3 2 7 2" xfId="41886"/>
    <cellStyle name="Total 2 4 3 2 7 2 2" xfId="41887"/>
    <cellStyle name="Total 2 4 3 2 7 2 3" xfId="41888"/>
    <cellStyle name="Total 2 4 3 2 7 3" xfId="41889"/>
    <cellStyle name="Total 2 4 3 2 7 3 2" xfId="41890"/>
    <cellStyle name="Total 2 4 3 2 7 3 3" xfId="41891"/>
    <cellStyle name="Total 2 4 3 2 7 4" xfId="41892"/>
    <cellStyle name="Total 2 4 3 2 7 4 2" xfId="41893"/>
    <cellStyle name="Total 2 4 3 2 7 4 3" xfId="41894"/>
    <cellStyle name="Total 2 4 3 2 7 5" xfId="41895"/>
    <cellStyle name="Total 2 4 3 2 7 5 2" xfId="41896"/>
    <cellStyle name="Total 2 4 3 2 7 5 3" xfId="41897"/>
    <cellStyle name="Total 2 4 3 2 7 6" xfId="41898"/>
    <cellStyle name="Total 2 4 3 2 7 6 2" xfId="41899"/>
    <cellStyle name="Total 2 4 3 2 7 6 3" xfId="41900"/>
    <cellStyle name="Total 2 4 3 2 7 7" xfId="41901"/>
    <cellStyle name="Total 2 4 3 2 7 8" xfId="41902"/>
    <cellStyle name="Total 2 4 3 2 7 9" xfId="41903"/>
    <cellStyle name="Total 2 4 3 2 8" xfId="41904"/>
    <cellStyle name="Total 2 4 3 2 8 2" xfId="41905"/>
    <cellStyle name="Total 2 4 3 2 8 2 2" xfId="41906"/>
    <cellStyle name="Total 2 4 3 2 8 2 3" xfId="41907"/>
    <cellStyle name="Total 2 4 3 2 8 3" xfId="41908"/>
    <cellStyle name="Total 2 4 3 2 8 3 2" xfId="41909"/>
    <cellStyle name="Total 2 4 3 2 8 3 3" xfId="41910"/>
    <cellStyle name="Total 2 4 3 2 8 4" xfId="41911"/>
    <cellStyle name="Total 2 4 3 2 8 4 2" xfId="41912"/>
    <cellStyle name="Total 2 4 3 2 8 4 3" xfId="41913"/>
    <cellStyle name="Total 2 4 3 2 8 5" xfId="41914"/>
    <cellStyle name="Total 2 4 3 2 8 5 2" xfId="41915"/>
    <cellStyle name="Total 2 4 3 2 8 5 3" xfId="41916"/>
    <cellStyle name="Total 2 4 3 2 8 6" xfId="41917"/>
    <cellStyle name="Total 2 4 3 2 8 6 2" xfId="41918"/>
    <cellStyle name="Total 2 4 3 2 8 6 3" xfId="41919"/>
    <cellStyle name="Total 2 4 3 2 8 7" xfId="41920"/>
    <cellStyle name="Total 2 4 3 2 8 8" xfId="41921"/>
    <cellStyle name="Total 2 4 3 2 8 9" xfId="41922"/>
    <cellStyle name="Total 2 4 3 2 9" xfId="41923"/>
    <cellStyle name="Total 2 4 3 2 9 2" xfId="41924"/>
    <cellStyle name="Total 2 4 3 2 9 2 2" xfId="41925"/>
    <cellStyle name="Total 2 4 3 2 9 2 3" xfId="41926"/>
    <cellStyle name="Total 2 4 3 2 9 3" xfId="41927"/>
    <cellStyle name="Total 2 4 3 2 9 3 2" xfId="41928"/>
    <cellStyle name="Total 2 4 3 2 9 3 3" xfId="41929"/>
    <cellStyle name="Total 2 4 3 2 9 4" xfId="41930"/>
    <cellStyle name="Total 2 4 3 2 9 4 2" xfId="41931"/>
    <cellStyle name="Total 2 4 3 2 9 4 3" xfId="41932"/>
    <cellStyle name="Total 2 4 3 2 9 5" xfId="41933"/>
    <cellStyle name="Total 2 4 3 2 9 5 2" xfId="41934"/>
    <cellStyle name="Total 2 4 3 2 9 5 3" xfId="41935"/>
    <cellStyle name="Total 2 4 3 2 9 6" xfId="41936"/>
    <cellStyle name="Total 2 4 3 2 9 6 2" xfId="41937"/>
    <cellStyle name="Total 2 4 3 2 9 6 3" xfId="41938"/>
    <cellStyle name="Total 2 4 3 2 9 7" xfId="41939"/>
    <cellStyle name="Total 2 4 3 2 9 8" xfId="41940"/>
    <cellStyle name="Total 2 4 3 20" xfId="41941"/>
    <cellStyle name="Total 2 4 3 3" xfId="41942"/>
    <cellStyle name="Total 2 4 3 3 10" xfId="41943"/>
    <cellStyle name="Total 2 4 3 3 10 2" xfId="41944"/>
    <cellStyle name="Total 2 4 3 3 10 2 2" xfId="41945"/>
    <cellStyle name="Total 2 4 3 3 10 2 3" xfId="41946"/>
    <cellStyle name="Total 2 4 3 3 10 3" xfId="41947"/>
    <cellStyle name="Total 2 4 3 3 10 3 2" xfId="41948"/>
    <cellStyle name="Total 2 4 3 3 10 3 3" xfId="41949"/>
    <cellStyle name="Total 2 4 3 3 10 4" xfId="41950"/>
    <cellStyle name="Total 2 4 3 3 10 4 2" xfId="41951"/>
    <cellStyle name="Total 2 4 3 3 10 4 3" xfId="41952"/>
    <cellStyle name="Total 2 4 3 3 10 5" xfId="41953"/>
    <cellStyle name="Total 2 4 3 3 10 5 2" xfId="41954"/>
    <cellStyle name="Total 2 4 3 3 10 5 3" xfId="41955"/>
    <cellStyle name="Total 2 4 3 3 10 6" xfId="41956"/>
    <cellStyle name="Total 2 4 3 3 10 6 2" xfId="41957"/>
    <cellStyle name="Total 2 4 3 3 10 6 3" xfId="41958"/>
    <cellStyle name="Total 2 4 3 3 10 7" xfId="41959"/>
    <cellStyle name="Total 2 4 3 3 10 8" xfId="41960"/>
    <cellStyle name="Total 2 4 3 3 11" xfId="41961"/>
    <cellStyle name="Total 2 4 3 3 11 2" xfId="41962"/>
    <cellStyle name="Total 2 4 3 3 11 2 2" xfId="41963"/>
    <cellStyle name="Total 2 4 3 3 11 2 3" xfId="41964"/>
    <cellStyle name="Total 2 4 3 3 11 3" xfId="41965"/>
    <cellStyle name="Total 2 4 3 3 11 3 2" xfId="41966"/>
    <cellStyle name="Total 2 4 3 3 11 3 3" xfId="41967"/>
    <cellStyle name="Total 2 4 3 3 11 4" xfId="41968"/>
    <cellStyle name="Total 2 4 3 3 11 4 2" xfId="41969"/>
    <cellStyle name="Total 2 4 3 3 11 4 3" xfId="41970"/>
    <cellStyle name="Total 2 4 3 3 11 5" xfId="41971"/>
    <cellStyle name="Total 2 4 3 3 11 5 2" xfId="41972"/>
    <cellStyle name="Total 2 4 3 3 11 5 3" xfId="41973"/>
    <cellStyle name="Total 2 4 3 3 11 6" xfId="41974"/>
    <cellStyle name="Total 2 4 3 3 11 6 2" xfId="41975"/>
    <cellStyle name="Total 2 4 3 3 11 6 3" xfId="41976"/>
    <cellStyle name="Total 2 4 3 3 11 7" xfId="41977"/>
    <cellStyle name="Total 2 4 3 3 11 8" xfId="41978"/>
    <cellStyle name="Total 2 4 3 3 12" xfId="41979"/>
    <cellStyle name="Total 2 4 3 3 12 2" xfId="41980"/>
    <cellStyle name="Total 2 4 3 3 12 2 2" xfId="41981"/>
    <cellStyle name="Total 2 4 3 3 12 2 3" xfId="41982"/>
    <cellStyle name="Total 2 4 3 3 12 3" xfId="41983"/>
    <cellStyle name="Total 2 4 3 3 12 3 2" xfId="41984"/>
    <cellStyle name="Total 2 4 3 3 12 3 3" xfId="41985"/>
    <cellStyle name="Total 2 4 3 3 12 4" xfId="41986"/>
    <cellStyle name="Total 2 4 3 3 12 4 2" xfId="41987"/>
    <cellStyle name="Total 2 4 3 3 12 4 3" xfId="41988"/>
    <cellStyle name="Total 2 4 3 3 12 5" xfId="41989"/>
    <cellStyle name="Total 2 4 3 3 12 5 2" xfId="41990"/>
    <cellStyle name="Total 2 4 3 3 12 5 3" xfId="41991"/>
    <cellStyle name="Total 2 4 3 3 12 6" xfId="41992"/>
    <cellStyle name="Total 2 4 3 3 12 6 2" xfId="41993"/>
    <cellStyle name="Total 2 4 3 3 12 6 3" xfId="41994"/>
    <cellStyle name="Total 2 4 3 3 12 7" xfId="41995"/>
    <cellStyle name="Total 2 4 3 3 12 8" xfId="41996"/>
    <cellStyle name="Total 2 4 3 3 13" xfId="41997"/>
    <cellStyle name="Total 2 4 3 3 13 2" xfId="41998"/>
    <cellStyle name="Total 2 4 3 3 13 2 2" xfId="41999"/>
    <cellStyle name="Total 2 4 3 3 13 2 3" xfId="42000"/>
    <cellStyle name="Total 2 4 3 3 13 3" xfId="42001"/>
    <cellStyle name="Total 2 4 3 3 13 3 2" xfId="42002"/>
    <cellStyle name="Total 2 4 3 3 13 3 3" xfId="42003"/>
    <cellStyle name="Total 2 4 3 3 13 4" xfId="42004"/>
    <cellStyle name="Total 2 4 3 3 13 4 2" xfId="42005"/>
    <cellStyle name="Total 2 4 3 3 13 4 3" xfId="42006"/>
    <cellStyle name="Total 2 4 3 3 13 5" xfId="42007"/>
    <cellStyle name="Total 2 4 3 3 13 5 2" xfId="42008"/>
    <cellStyle name="Total 2 4 3 3 13 5 3" xfId="42009"/>
    <cellStyle name="Total 2 4 3 3 13 6" xfId="42010"/>
    <cellStyle name="Total 2 4 3 3 13 6 2" xfId="42011"/>
    <cellStyle name="Total 2 4 3 3 13 6 3" xfId="42012"/>
    <cellStyle name="Total 2 4 3 3 13 7" xfId="42013"/>
    <cellStyle name="Total 2 4 3 3 13 8" xfId="42014"/>
    <cellStyle name="Total 2 4 3 3 14" xfId="42015"/>
    <cellStyle name="Total 2 4 3 3 14 2" xfId="42016"/>
    <cellStyle name="Total 2 4 3 3 14 2 2" xfId="42017"/>
    <cellStyle name="Total 2 4 3 3 14 2 3" xfId="42018"/>
    <cellStyle name="Total 2 4 3 3 14 3" xfId="42019"/>
    <cellStyle name="Total 2 4 3 3 14 3 2" xfId="42020"/>
    <cellStyle name="Total 2 4 3 3 14 3 3" xfId="42021"/>
    <cellStyle name="Total 2 4 3 3 14 4" xfId="42022"/>
    <cellStyle name="Total 2 4 3 3 14 4 2" xfId="42023"/>
    <cellStyle name="Total 2 4 3 3 14 4 3" xfId="42024"/>
    <cellStyle name="Total 2 4 3 3 14 5" xfId="42025"/>
    <cellStyle name="Total 2 4 3 3 14 5 2" xfId="42026"/>
    <cellStyle name="Total 2 4 3 3 14 5 3" xfId="42027"/>
    <cellStyle name="Total 2 4 3 3 14 6" xfId="42028"/>
    <cellStyle name="Total 2 4 3 3 14 6 2" xfId="42029"/>
    <cellStyle name="Total 2 4 3 3 14 6 3" xfId="42030"/>
    <cellStyle name="Total 2 4 3 3 14 7" xfId="42031"/>
    <cellStyle name="Total 2 4 3 3 14 8" xfId="42032"/>
    <cellStyle name="Total 2 4 3 3 15" xfId="42033"/>
    <cellStyle name="Total 2 4 3 3 15 2" xfId="42034"/>
    <cellStyle name="Total 2 4 3 3 15 3" xfId="42035"/>
    <cellStyle name="Total 2 4 3 3 16" xfId="42036"/>
    <cellStyle name="Total 2 4 3 3 16 2" xfId="42037"/>
    <cellStyle name="Total 2 4 3 3 16 3" xfId="42038"/>
    <cellStyle name="Total 2 4 3 3 17" xfId="42039"/>
    <cellStyle name="Total 2 4 3 3 18" xfId="42040"/>
    <cellStyle name="Total 2 4 3 3 2" xfId="42041"/>
    <cellStyle name="Total 2 4 3 3 2 2" xfId="42042"/>
    <cellStyle name="Total 2 4 3 3 2 2 2" xfId="42043"/>
    <cellStyle name="Total 2 4 3 3 2 2 3" xfId="42044"/>
    <cellStyle name="Total 2 4 3 3 2 3" xfId="42045"/>
    <cellStyle name="Total 2 4 3 3 2 3 2" xfId="42046"/>
    <cellStyle name="Total 2 4 3 3 2 3 3" xfId="42047"/>
    <cellStyle name="Total 2 4 3 3 2 4" xfId="42048"/>
    <cellStyle name="Total 2 4 3 3 2 4 2" xfId="42049"/>
    <cellStyle name="Total 2 4 3 3 2 4 3" xfId="42050"/>
    <cellStyle name="Total 2 4 3 3 2 5" xfId="42051"/>
    <cellStyle name="Total 2 4 3 3 2 5 2" xfId="42052"/>
    <cellStyle name="Total 2 4 3 3 2 5 3" xfId="42053"/>
    <cellStyle name="Total 2 4 3 3 2 6" xfId="42054"/>
    <cellStyle name="Total 2 4 3 3 2 6 2" xfId="42055"/>
    <cellStyle name="Total 2 4 3 3 2 6 3" xfId="42056"/>
    <cellStyle name="Total 2 4 3 3 2 7" xfId="42057"/>
    <cellStyle name="Total 2 4 3 3 2 8" xfId="42058"/>
    <cellStyle name="Total 2 4 3 3 2 9" xfId="42059"/>
    <cellStyle name="Total 2 4 3 3 3" xfId="42060"/>
    <cellStyle name="Total 2 4 3 3 3 2" xfId="42061"/>
    <cellStyle name="Total 2 4 3 3 3 2 2" xfId="42062"/>
    <cellStyle name="Total 2 4 3 3 3 2 3" xfId="42063"/>
    <cellStyle name="Total 2 4 3 3 3 3" xfId="42064"/>
    <cellStyle name="Total 2 4 3 3 3 3 2" xfId="42065"/>
    <cellStyle name="Total 2 4 3 3 3 3 3" xfId="42066"/>
    <cellStyle name="Total 2 4 3 3 3 4" xfId="42067"/>
    <cellStyle name="Total 2 4 3 3 3 4 2" xfId="42068"/>
    <cellStyle name="Total 2 4 3 3 3 4 3" xfId="42069"/>
    <cellStyle name="Total 2 4 3 3 3 5" xfId="42070"/>
    <cellStyle name="Total 2 4 3 3 3 5 2" xfId="42071"/>
    <cellStyle name="Total 2 4 3 3 3 5 3" xfId="42072"/>
    <cellStyle name="Total 2 4 3 3 3 6" xfId="42073"/>
    <cellStyle name="Total 2 4 3 3 3 6 2" xfId="42074"/>
    <cellStyle name="Total 2 4 3 3 3 6 3" xfId="42075"/>
    <cellStyle name="Total 2 4 3 3 3 7" xfId="42076"/>
    <cellStyle name="Total 2 4 3 3 3 8" xfId="42077"/>
    <cellStyle name="Total 2 4 3 3 3 9" xfId="42078"/>
    <cellStyle name="Total 2 4 3 3 4" xfId="42079"/>
    <cellStyle name="Total 2 4 3 3 4 2" xfId="42080"/>
    <cellStyle name="Total 2 4 3 3 4 2 2" xfId="42081"/>
    <cellStyle name="Total 2 4 3 3 4 2 3" xfId="42082"/>
    <cellStyle name="Total 2 4 3 3 4 3" xfId="42083"/>
    <cellStyle name="Total 2 4 3 3 4 3 2" xfId="42084"/>
    <cellStyle name="Total 2 4 3 3 4 3 3" xfId="42085"/>
    <cellStyle name="Total 2 4 3 3 4 4" xfId="42086"/>
    <cellStyle name="Total 2 4 3 3 4 4 2" xfId="42087"/>
    <cellStyle name="Total 2 4 3 3 4 4 3" xfId="42088"/>
    <cellStyle name="Total 2 4 3 3 4 5" xfId="42089"/>
    <cellStyle name="Total 2 4 3 3 4 5 2" xfId="42090"/>
    <cellStyle name="Total 2 4 3 3 4 5 3" xfId="42091"/>
    <cellStyle name="Total 2 4 3 3 4 6" xfId="42092"/>
    <cellStyle name="Total 2 4 3 3 4 6 2" xfId="42093"/>
    <cellStyle name="Total 2 4 3 3 4 6 3" xfId="42094"/>
    <cellStyle name="Total 2 4 3 3 4 7" xfId="42095"/>
    <cellStyle name="Total 2 4 3 3 4 8" xfId="42096"/>
    <cellStyle name="Total 2 4 3 3 4 9" xfId="42097"/>
    <cellStyle name="Total 2 4 3 3 5" xfId="42098"/>
    <cellStyle name="Total 2 4 3 3 5 2" xfId="42099"/>
    <cellStyle name="Total 2 4 3 3 5 2 2" xfId="42100"/>
    <cellStyle name="Total 2 4 3 3 5 2 3" xfId="42101"/>
    <cellStyle name="Total 2 4 3 3 5 3" xfId="42102"/>
    <cellStyle name="Total 2 4 3 3 5 3 2" xfId="42103"/>
    <cellStyle name="Total 2 4 3 3 5 3 3" xfId="42104"/>
    <cellStyle name="Total 2 4 3 3 5 4" xfId="42105"/>
    <cellStyle name="Total 2 4 3 3 5 4 2" xfId="42106"/>
    <cellStyle name="Total 2 4 3 3 5 4 3" xfId="42107"/>
    <cellStyle name="Total 2 4 3 3 5 5" xfId="42108"/>
    <cellStyle name="Total 2 4 3 3 5 5 2" xfId="42109"/>
    <cellStyle name="Total 2 4 3 3 5 5 3" xfId="42110"/>
    <cellStyle name="Total 2 4 3 3 5 6" xfId="42111"/>
    <cellStyle name="Total 2 4 3 3 5 6 2" xfId="42112"/>
    <cellStyle name="Total 2 4 3 3 5 6 3" xfId="42113"/>
    <cellStyle name="Total 2 4 3 3 5 7" xfId="42114"/>
    <cellStyle name="Total 2 4 3 3 5 8" xfId="42115"/>
    <cellStyle name="Total 2 4 3 3 5 9" xfId="42116"/>
    <cellStyle name="Total 2 4 3 3 6" xfId="42117"/>
    <cellStyle name="Total 2 4 3 3 6 2" xfId="42118"/>
    <cellStyle name="Total 2 4 3 3 6 2 2" xfId="42119"/>
    <cellStyle name="Total 2 4 3 3 6 2 3" xfId="42120"/>
    <cellStyle name="Total 2 4 3 3 6 3" xfId="42121"/>
    <cellStyle name="Total 2 4 3 3 6 3 2" xfId="42122"/>
    <cellStyle name="Total 2 4 3 3 6 3 3" xfId="42123"/>
    <cellStyle name="Total 2 4 3 3 6 4" xfId="42124"/>
    <cellStyle name="Total 2 4 3 3 6 4 2" xfId="42125"/>
    <cellStyle name="Total 2 4 3 3 6 4 3" xfId="42126"/>
    <cellStyle name="Total 2 4 3 3 6 5" xfId="42127"/>
    <cellStyle name="Total 2 4 3 3 6 5 2" xfId="42128"/>
    <cellStyle name="Total 2 4 3 3 6 5 3" xfId="42129"/>
    <cellStyle name="Total 2 4 3 3 6 6" xfId="42130"/>
    <cellStyle name="Total 2 4 3 3 6 6 2" xfId="42131"/>
    <cellStyle name="Total 2 4 3 3 6 6 3" xfId="42132"/>
    <cellStyle name="Total 2 4 3 3 6 7" xfId="42133"/>
    <cellStyle name="Total 2 4 3 3 6 8" xfId="42134"/>
    <cellStyle name="Total 2 4 3 3 6 9" xfId="42135"/>
    <cellStyle name="Total 2 4 3 3 7" xfId="42136"/>
    <cellStyle name="Total 2 4 3 3 7 2" xfId="42137"/>
    <cellStyle name="Total 2 4 3 3 7 2 2" xfId="42138"/>
    <cellStyle name="Total 2 4 3 3 7 2 3" xfId="42139"/>
    <cellStyle name="Total 2 4 3 3 7 3" xfId="42140"/>
    <cellStyle name="Total 2 4 3 3 7 3 2" xfId="42141"/>
    <cellStyle name="Total 2 4 3 3 7 3 3" xfId="42142"/>
    <cellStyle name="Total 2 4 3 3 7 4" xfId="42143"/>
    <cellStyle name="Total 2 4 3 3 7 4 2" xfId="42144"/>
    <cellStyle name="Total 2 4 3 3 7 4 3" xfId="42145"/>
    <cellStyle name="Total 2 4 3 3 7 5" xfId="42146"/>
    <cellStyle name="Total 2 4 3 3 7 5 2" xfId="42147"/>
    <cellStyle name="Total 2 4 3 3 7 5 3" xfId="42148"/>
    <cellStyle name="Total 2 4 3 3 7 6" xfId="42149"/>
    <cellStyle name="Total 2 4 3 3 7 6 2" xfId="42150"/>
    <cellStyle name="Total 2 4 3 3 7 6 3" xfId="42151"/>
    <cellStyle name="Total 2 4 3 3 7 7" xfId="42152"/>
    <cellStyle name="Total 2 4 3 3 7 8" xfId="42153"/>
    <cellStyle name="Total 2 4 3 3 7 9" xfId="42154"/>
    <cellStyle name="Total 2 4 3 3 8" xfId="42155"/>
    <cellStyle name="Total 2 4 3 3 8 2" xfId="42156"/>
    <cellStyle name="Total 2 4 3 3 8 2 2" xfId="42157"/>
    <cellStyle name="Total 2 4 3 3 8 2 3" xfId="42158"/>
    <cellStyle name="Total 2 4 3 3 8 3" xfId="42159"/>
    <cellStyle name="Total 2 4 3 3 8 3 2" xfId="42160"/>
    <cellStyle name="Total 2 4 3 3 8 3 3" xfId="42161"/>
    <cellStyle name="Total 2 4 3 3 8 4" xfId="42162"/>
    <cellStyle name="Total 2 4 3 3 8 4 2" xfId="42163"/>
    <cellStyle name="Total 2 4 3 3 8 4 3" xfId="42164"/>
    <cellStyle name="Total 2 4 3 3 8 5" xfId="42165"/>
    <cellStyle name="Total 2 4 3 3 8 5 2" xfId="42166"/>
    <cellStyle name="Total 2 4 3 3 8 5 3" xfId="42167"/>
    <cellStyle name="Total 2 4 3 3 8 6" xfId="42168"/>
    <cellStyle name="Total 2 4 3 3 8 6 2" xfId="42169"/>
    <cellStyle name="Total 2 4 3 3 8 6 3" xfId="42170"/>
    <cellStyle name="Total 2 4 3 3 8 7" xfId="42171"/>
    <cellStyle name="Total 2 4 3 3 8 8" xfId="42172"/>
    <cellStyle name="Total 2 4 3 3 8 9" xfId="42173"/>
    <cellStyle name="Total 2 4 3 3 9" xfId="42174"/>
    <cellStyle name="Total 2 4 3 3 9 2" xfId="42175"/>
    <cellStyle name="Total 2 4 3 3 9 2 2" xfId="42176"/>
    <cellStyle name="Total 2 4 3 3 9 2 3" xfId="42177"/>
    <cellStyle name="Total 2 4 3 3 9 3" xfId="42178"/>
    <cellStyle name="Total 2 4 3 3 9 3 2" xfId="42179"/>
    <cellStyle name="Total 2 4 3 3 9 3 3" xfId="42180"/>
    <cellStyle name="Total 2 4 3 3 9 4" xfId="42181"/>
    <cellStyle name="Total 2 4 3 3 9 4 2" xfId="42182"/>
    <cellStyle name="Total 2 4 3 3 9 4 3" xfId="42183"/>
    <cellStyle name="Total 2 4 3 3 9 5" xfId="42184"/>
    <cellStyle name="Total 2 4 3 3 9 5 2" xfId="42185"/>
    <cellStyle name="Total 2 4 3 3 9 5 3" xfId="42186"/>
    <cellStyle name="Total 2 4 3 3 9 6" xfId="42187"/>
    <cellStyle name="Total 2 4 3 3 9 6 2" xfId="42188"/>
    <cellStyle name="Total 2 4 3 3 9 6 3" xfId="42189"/>
    <cellStyle name="Total 2 4 3 3 9 7" xfId="42190"/>
    <cellStyle name="Total 2 4 3 3 9 8" xfId="42191"/>
    <cellStyle name="Total 2 4 3 4" xfId="42192"/>
    <cellStyle name="Total 2 4 3 4 10" xfId="42193"/>
    <cellStyle name="Total 2 4 3 4 11" xfId="42194"/>
    <cellStyle name="Total 2 4 3 4 2" xfId="42195"/>
    <cellStyle name="Total 2 4 3 4 2 2" xfId="42196"/>
    <cellStyle name="Total 2 4 3 4 2 3" xfId="42197"/>
    <cellStyle name="Total 2 4 3 4 2 4" xfId="42198"/>
    <cellStyle name="Total 2 4 3 4 3" xfId="42199"/>
    <cellStyle name="Total 2 4 3 4 3 2" xfId="42200"/>
    <cellStyle name="Total 2 4 3 4 3 3" xfId="42201"/>
    <cellStyle name="Total 2 4 3 4 3 4" xfId="42202"/>
    <cellStyle name="Total 2 4 3 4 4" xfId="42203"/>
    <cellStyle name="Total 2 4 3 4 4 2" xfId="42204"/>
    <cellStyle name="Total 2 4 3 4 4 3" xfId="42205"/>
    <cellStyle name="Total 2 4 3 4 4 4" xfId="42206"/>
    <cellStyle name="Total 2 4 3 4 5" xfId="42207"/>
    <cellStyle name="Total 2 4 3 4 5 2" xfId="42208"/>
    <cellStyle name="Total 2 4 3 4 5 3" xfId="42209"/>
    <cellStyle name="Total 2 4 3 4 5 4" xfId="42210"/>
    <cellStyle name="Total 2 4 3 4 6" xfId="42211"/>
    <cellStyle name="Total 2 4 3 4 6 2" xfId="42212"/>
    <cellStyle name="Total 2 4 3 4 6 3" xfId="42213"/>
    <cellStyle name="Total 2 4 3 4 6 4" xfId="42214"/>
    <cellStyle name="Total 2 4 3 4 7" xfId="42215"/>
    <cellStyle name="Total 2 4 3 4 8" xfId="42216"/>
    <cellStyle name="Total 2 4 3 4 9" xfId="42217"/>
    <cellStyle name="Total 2 4 3 5" xfId="42218"/>
    <cellStyle name="Total 2 4 3 5 10" xfId="42219"/>
    <cellStyle name="Total 2 4 3 5 11" xfId="42220"/>
    <cellStyle name="Total 2 4 3 5 2" xfId="42221"/>
    <cellStyle name="Total 2 4 3 5 2 2" xfId="42222"/>
    <cellStyle name="Total 2 4 3 5 2 3" xfId="42223"/>
    <cellStyle name="Total 2 4 3 5 2 4" xfId="42224"/>
    <cellStyle name="Total 2 4 3 5 3" xfId="42225"/>
    <cellStyle name="Total 2 4 3 5 3 2" xfId="42226"/>
    <cellStyle name="Total 2 4 3 5 3 3" xfId="42227"/>
    <cellStyle name="Total 2 4 3 5 3 4" xfId="42228"/>
    <cellStyle name="Total 2 4 3 5 4" xfId="42229"/>
    <cellStyle name="Total 2 4 3 5 4 2" xfId="42230"/>
    <cellStyle name="Total 2 4 3 5 4 3" xfId="42231"/>
    <cellStyle name="Total 2 4 3 5 4 4" xfId="42232"/>
    <cellStyle name="Total 2 4 3 5 5" xfId="42233"/>
    <cellStyle name="Total 2 4 3 5 5 2" xfId="42234"/>
    <cellStyle name="Total 2 4 3 5 5 3" xfId="42235"/>
    <cellStyle name="Total 2 4 3 5 5 4" xfId="42236"/>
    <cellStyle name="Total 2 4 3 5 6" xfId="42237"/>
    <cellStyle name="Total 2 4 3 5 6 2" xfId="42238"/>
    <cellStyle name="Total 2 4 3 5 6 3" xfId="42239"/>
    <cellStyle name="Total 2 4 3 5 6 4" xfId="42240"/>
    <cellStyle name="Total 2 4 3 5 7" xfId="42241"/>
    <cellStyle name="Total 2 4 3 5 8" xfId="42242"/>
    <cellStyle name="Total 2 4 3 5 9" xfId="42243"/>
    <cellStyle name="Total 2 4 3 6" xfId="42244"/>
    <cellStyle name="Total 2 4 3 6 2" xfId="42245"/>
    <cellStyle name="Total 2 4 3 6 2 2" xfId="42246"/>
    <cellStyle name="Total 2 4 3 6 2 3" xfId="42247"/>
    <cellStyle name="Total 2 4 3 6 3" xfId="42248"/>
    <cellStyle name="Total 2 4 3 6 3 2" xfId="42249"/>
    <cellStyle name="Total 2 4 3 6 3 3" xfId="42250"/>
    <cellStyle name="Total 2 4 3 6 4" xfId="42251"/>
    <cellStyle name="Total 2 4 3 6 4 2" xfId="42252"/>
    <cellStyle name="Total 2 4 3 6 4 3" xfId="42253"/>
    <cellStyle name="Total 2 4 3 6 5" xfId="42254"/>
    <cellStyle name="Total 2 4 3 6 5 2" xfId="42255"/>
    <cellStyle name="Total 2 4 3 6 5 3" xfId="42256"/>
    <cellStyle name="Total 2 4 3 6 6" xfId="42257"/>
    <cellStyle name="Total 2 4 3 6 6 2" xfId="42258"/>
    <cellStyle name="Total 2 4 3 6 6 3" xfId="42259"/>
    <cellStyle name="Total 2 4 3 6 7" xfId="42260"/>
    <cellStyle name="Total 2 4 3 6 8" xfId="42261"/>
    <cellStyle name="Total 2 4 3 6 9" xfId="42262"/>
    <cellStyle name="Total 2 4 3 7" xfId="42263"/>
    <cellStyle name="Total 2 4 3 7 2" xfId="42264"/>
    <cellStyle name="Total 2 4 3 7 2 2" xfId="42265"/>
    <cellStyle name="Total 2 4 3 7 2 3" xfId="42266"/>
    <cellStyle name="Total 2 4 3 7 3" xfId="42267"/>
    <cellStyle name="Total 2 4 3 7 3 2" xfId="42268"/>
    <cellStyle name="Total 2 4 3 7 3 3" xfId="42269"/>
    <cellStyle name="Total 2 4 3 7 4" xfId="42270"/>
    <cellStyle name="Total 2 4 3 7 4 2" xfId="42271"/>
    <cellStyle name="Total 2 4 3 7 4 3" xfId="42272"/>
    <cellStyle name="Total 2 4 3 7 5" xfId="42273"/>
    <cellStyle name="Total 2 4 3 7 5 2" xfId="42274"/>
    <cellStyle name="Total 2 4 3 7 5 3" xfId="42275"/>
    <cellStyle name="Total 2 4 3 7 6" xfId="42276"/>
    <cellStyle name="Total 2 4 3 7 6 2" xfId="42277"/>
    <cellStyle name="Total 2 4 3 7 6 3" xfId="42278"/>
    <cellStyle name="Total 2 4 3 7 7" xfId="42279"/>
    <cellStyle name="Total 2 4 3 7 8" xfId="42280"/>
    <cellStyle name="Total 2 4 3 7 9" xfId="42281"/>
    <cellStyle name="Total 2 4 3 8" xfId="42282"/>
    <cellStyle name="Total 2 4 3 8 2" xfId="42283"/>
    <cellStyle name="Total 2 4 3 8 2 2" xfId="42284"/>
    <cellStyle name="Total 2 4 3 8 2 3" xfId="42285"/>
    <cellStyle name="Total 2 4 3 8 3" xfId="42286"/>
    <cellStyle name="Total 2 4 3 8 3 2" xfId="42287"/>
    <cellStyle name="Total 2 4 3 8 3 3" xfId="42288"/>
    <cellStyle name="Total 2 4 3 8 4" xfId="42289"/>
    <cellStyle name="Total 2 4 3 8 4 2" xfId="42290"/>
    <cellStyle name="Total 2 4 3 8 4 3" xfId="42291"/>
    <cellStyle name="Total 2 4 3 8 5" xfId="42292"/>
    <cellStyle name="Total 2 4 3 8 5 2" xfId="42293"/>
    <cellStyle name="Total 2 4 3 8 5 3" xfId="42294"/>
    <cellStyle name="Total 2 4 3 8 6" xfId="42295"/>
    <cellStyle name="Total 2 4 3 8 6 2" xfId="42296"/>
    <cellStyle name="Total 2 4 3 8 6 3" xfId="42297"/>
    <cellStyle name="Total 2 4 3 8 7" xfId="42298"/>
    <cellStyle name="Total 2 4 3 8 8" xfId="42299"/>
    <cellStyle name="Total 2 4 3 8 9" xfId="42300"/>
    <cellStyle name="Total 2 4 3 9" xfId="42301"/>
    <cellStyle name="Total 2 4 3 9 2" xfId="42302"/>
    <cellStyle name="Total 2 4 3 9 2 2" xfId="42303"/>
    <cellStyle name="Total 2 4 3 9 2 3" xfId="42304"/>
    <cellStyle name="Total 2 4 3 9 3" xfId="42305"/>
    <cellStyle name="Total 2 4 3 9 3 2" xfId="42306"/>
    <cellStyle name="Total 2 4 3 9 3 3" xfId="42307"/>
    <cellStyle name="Total 2 4 3 9 4" xfId="42308"/>
    <cellStyle name="Total 2 4 3 9 4 2" xfId="42309"/>
    <cellStyle name="Total 2 4 3 9 4 3" xfId="42310"/>
    <cellStyle name="Total 2 4 3 9 5" xfId="42311"/>
    <cellStyle name="Total 2 4 3 9 5 2" xfId="42312"/>
    <cellStyle name="Total 2 4 3 9 5 3" xfId="42313"/>
    <cellStyle name="Total 2 4 3 9 6" xfId="42314"/>
    <cellStyle name="Total 2 4 3 9 6 2" xfId="42315"/>
    <cellStyle name="Total 2 4 3 9 6 3" xfId="42316"/>
    <cellStyle name="Total 2 4 3 9 7" xfId="42317"/>
    <cellStyle name="Total 2 4 3 9 8" xfId="42318"/>
    <cellStyle name="Total 2 4 3 9 9" xfId="42319"/>
    <cellStyle name="Total 2 4 4" xfId="42320"/>
    <cellStyle name="Total 2 4 4 10" xfId="42321"/>
    <cellStyle name="Total 2 4 4 10 2" xfId="42322"/>
    <cellStyle name="Total 2 4 4 10 2 2" xfId="42323"/>
    <cellStyle name="Total 2 4 4 10 2 3" xfId="42324"/>
    <cellStyle name="Total 2 4 4 10 3" xfId="42325"/>
    <cellStyle name="Total 2 4 4 10 3 2" xfId="42326"/>
    <cellStyle name="Total 2 4 4 10 3 3" xfId="42327"/>
    <cellStyle name="Total 2 4 4 10 4" xfId="42328"/>
    <cellStyle name="Total 2 4 4 10 4 2" xfId="42329"/>
    <cellStyle name="Total 2 4 4 10 4 3" xfId="42330"/>
    <cellStyle name="Total 2 4 4 10 5" xfId="42331"/>
    <cellStyle name="Total 2 4 4 10 5 2" xfId="42332"/>
    <cellStyle name="Total 2 4 4 10 5 3" xfId="42333"/>
    <cellStyle name="Total 2 4 4 10 6" xfId="42334"/>
    <cellStyle name="Total 2 4 4 10 6 2" xfId="42335"/>
    <cellStyle name="Total 2 4 4 10 6 3" xfId="42336"/>
    <cellStyle name="Total 2 4 4 10 7" xfId="42337"/>
    <cellStyle name="Total 2 4 4 10 8" xfId="42338"/>
    <cellStyle name="Total 2 4 4 11" xfId="42339"/>
    <cellStyle name="Total 2 4 4 11 2" xfId="42340"/>
    <cellStyle name="Total 2 4 4 11 2 2" xfId="42341"/>
    <cellStyle name="Total 2 4 4 11 2 3" xfId="42342"/>
    <cellStyle name="Total 2 4 4 11 3" xfId="42343"/>
    <cellStyle name="Total 2 4 4 11 3 2" xfId="42344"/>
    <cellStyle name="Total 2 4 4 11 3 3" xfId="42345"/>
    <cellStyle name="Total 2 4 4 11 4" xfId="42346"/>
    <cellStyle name="Total 2 4 4 11 4 2" xfId="42347"/>
    <cellStyle name="Total 2 4 4 11 4 3" xfId="42348"/>
    <cellStyle name="Total 2 4 4 11 5" xfId="42349"/>
    <cellStyle name="Total 2 4 4 11 5 2" xfId="42350"/>
    <cellStyle name="Total 2 4 4 11 5 3" xfId="42351"/>
    <cellStyle name="Total 2 4 4 11 6" xfId="42352"/>
    <cellStyle name="Total 2 4 4 11 6 2" xfId="42353"/>
    <cellStyle name="Total 2 4 4 11 6 3" xfId="42354"/>
    <cellStyle name="Total 2 4 4 11 7" xfId="42355"/>
    <cellStyle name="Total 2 4 4 11 8" xfId="42356"/>
    <cellStyle name="Total 2 4 4 12" xfId="42357"/>
    <cellStyle name="Total 2 4 4 12 2" xfId="42358"/>
    <cellStyle name="Total 2 4 4 12 2 2" xfId="42359"/>
    <cellStyle name="Total 2 4 4 12 2 3" xfId="42360"/>
    <cellStyle name="Total 2 4 4 12 3" xfId="42361"/>
    <cellStyle name="Total 2 4 4 12 3 2" xfId="42362"/>
    <cellStyle name="Total 2 4 4 12 3 3" xfId="42363"/>
    <cellStyle name="Total 2 4 4 12 4" xfId="42364"/>
    <cellStyle name="Total 2 4 4 12 4 2" xfId="42365"/>
    <cellStyle name="Total 2 4 4 12 4 3" xfId="42366"/>
    <cellStyle name="Total 2 4 4 12 5" xfId="42367"/>
    <cellStyle name="Total 2 4 4 12 5 2" xfId="42368"/>
    <cellStyle name="Total 2 4 4 12 5 3" xfId="42369"/>
    <cellStyle name="Total 2 4 4 12 6" xfId="42370"/>
    <cellStyle name="Total 2 4 4 12 6 2" xfId="42371"/>
    <cellStyle name="Total 2 4 4 12 6 3" xfId="42372"/>
    <cellStyle name="Total 2 4 4 12 7" xfId="42373"/>
    <cellStyle name="Total 2 4 4 12 8" xfId="42374"/>
    <cellStyle name="Total 2 4 4 13" xfId="42375"/>
    <cellStyle name="Total 2 4 4 13 2" xfId="42376"/>
    <cellStyle name="Total 2 4 4 13 2 2" xfId="42377"/>
    <cellStyle name="Total 2 4 4 13 2 3" xfId="42378"/>
    <cellStyle name="Total 2 4 4 13 3" xfId="42379"/>
    <cellStyle name="Total 2 4 4 13 3 2" xfId="42380"/>
    <cellStyle name="Total 2 4 4 13 3 3" xfId="42381"/>
    <cellStyle name="Total 2 4 4 13 4" xfId="42382"/>
    <cellStyle name="Total 2 4 4 13 4 2" xfId="42383"/>
    <cellStyle name="Total 2 4 4 13 4 3" xfId="42384"/>
    <cellStyle name="Total 2 4 4 13 5" xfId="42385"/>
    <cellStyle name="Total 2 4 4 13 5 2" xfId="42386"/>
    <cellStyle name="Total 2 4 4 13 5 3" xfId="42387"/>
    <cellStyle name="Total 2 4 4 13 6" xfId="42388"/>
    <cellStyle name="Total 2 4 4 13 6 2" xfId="42389"/>
    <cellStyle name="Total 2 4 4 13 6 3" xfId="42390"/>
    <cellStyle name="Total 2 4 4 13 7" xfId="42391"/>
    <cellStyle name="Total 2 4 4 13 8" xfId="42392"/>
    <cellStyle name="Total 2 4 4 14" xfId="42393"/>
    <cellStyle name="Total 2 4 4 14 2" xfId="42394"/>
    <cellStyle name="Total 2 4 4 14 2 2" xfId="42395"/>
    <cellStyle name="Total 2 4 4 14 2 3" xfId="42396"/>
    <cellStyle name="Total 2 4 4 14 3" xfId="42397"/>
    <cellStyle name="Total 2 4 4 14 3 2" xfId="42398"/>
    <cellStyle name="Total 2 4 4 14 3 3" xfId="42399"/>
    <cellStyle name="Total 2 4 4 14 4" xfId="42400"/>
    <cellStyle name="Total 2 4 4 14 4 2" xfId="42401"/>
    <cellStyle name="Total 2 4 4 14 4 3" xfId="42402"/>
    <cellStyle name="Total 2 4 4 14 5" xfId="42403"/>
    <cellStyle name="Total 2 4 4 14 5 2" xfId="42404"/>
    <cellStyle name="Total 2 4 4 14 5 3" xfId="42405"/>
    <cellStyle name="Total 2 4 4 14 6" xfId="42406"/>
    <cellStyle name="Total 2 4 4 14 6 2" xfId="42407"/>
    <cellStyle name="Total 2 4 4 14 6 3" xfId="42408"/>
    <cellStyle name="Total 2 4 4 14 7" xfId="42409"/>
    <cellStyle name="Total 2 4 4 14 8" xfId="42410"/>
    <cellStyle name="Total 2 4 4 15" xfId="42411"/>
    <cellStyle name="Total 2 4 4 15 2" xfId="42412"/>
    <cellStyle name="Total 2 4 4 15 3" xfId="42413"/>
    <cellStyle name="Total 2 4 4 16" xfId="42414"/>
    <cellStyle name="Total 2 4 4 16 2" xfId="42415"/>
    <cellStyle name="Total 2 4 4 16 3" xfId="42416"/>
    <cellStyle name="Total 2 4 4 17" xfId="42417"/>
    <cellStyle name="Total 2 4 4 18" xfId="42418"/>
    <cellStyle name="Total 2 4 4 2" xfId="42419"/>
    <cellStyle name="Total 2 4 4 2 2" xfId="42420"/>
    <cellStyle name="Total 2 4 4 2 2 2" xfId="42421"/>
    <cellStyle name="Total 2 4 4 2 2 3" xfId="42422"/>
    <cellStyle name="Total 2 4 4 2 3" xfId="42423"/>
    <cellStyle name="Total 2 4 4 2 3 2" xfId="42424"/>
    <cellStyle name="Total 2 4 4 2 3 3" xfId="42425"/>
    <cellStyle name="Total 2 4 4 2 4" xfId="42426"/>
    <cellStyle name="Total 2 4 4 2 4 2" xfId="42427"/>
    <cellStyle name="Total 2 4 4 2 4 3" xfId="42428"/>
    <cellStyle name="Total 2 4 4 2 5" xfId="42429"/>
    <cellStyle name="Total 2 4 4 2 5 2" xfId="42430"/>
    <cellStyle name="Total 2 4 4 2 5 3" xfId="42431"/>
    <cellStyle name="Total 2 4 4 2 6" xfId="42432"/>
    <cellStyle name="Total 2 4 4 2 6 2" xfId="42433"/>
    <cellStyle name="Total 2 4 4 2 6 3" xfId="42434"/>
    <cellStyle name="Total 2 4 4 2 7" xfId="42435"/>
    <cellStyle name="Total 2 4 4 2 8" xfId="42436"/>
    <cellStyle name="Total 2 4 4 2 9" xfId="42437"/>
    <cellStyle name="Total 2 4 4 3" xfId="42438"/>
    <cellStyle name="Total 2 4 4 3 2" xfId="42439"/>
    <cellStyle name="Total 2 4 4 3 2 2" xfId="42440"/>
    <cellStyle name="Total 2 4 4 3 2 3" xfId="42441"/>
    <cellStyle name="Total 2 4 4 3 3" xfId="42442"/>
    <cellStyle name="Total 2 4 4 3 3 2" xfId="42443"/>
    <cellStyle name="Total 2 4 4 3 3 3" xfId="42444"/>
    <cellStyle name="Total 2 4 4 3 4" xfId="42445"/>
    <cellStyle name="Total 2 4 4 3 4 2" xfId="42446"/>
    <cellStyle name="Total 2 4 4 3 4 3" xfId="42447"/>
    <cellStyle name="Total 2 4 4 3 5" xfId="42448"/>
    <cellStyle name="Total 2 4 4 3 5 2" xfId="42449"/>
    <cellStyle name="Total 2 4 4 3 5 3" xfId="42450"/>
    <cellStyle name="Total 2 4 4 3 6" xfId="42451"/>
    <cellStyle name="Total 2 4 4 3 6 2" xfId="42452"/>
    <cellStyle name="Total 2 4 4 3 6 3" xfId="42453"/>
    <cellStyle name="Total 2 4 4 3 7" xfId="42454"/>
    <cellStyle name="Total 2 4 4 3 8" xfId="42455"/>
    <cellStyle name="Total 2 4 4 3 9" xfId="42456"/>
    <cellStyle name="Total 2 4 4 4" xfId="42457"/>
    <cellStyle name="Total 2 4 4 4 2" xfId="42458"/>
    <cellStyle name="Total 2 4 4 4 2 2" xfId="42459"/>
    <cellStyle name="Total 2 4 4 4 2 3" xfId="42460"/>
    <cellStyle name="Total 2 4 4 4 3" xfId="42461"/>
    <cellStyle name="Total 2 4 4 4 3 2" xfId="42462"/>
    <cellStyle name="Total 2 4 4 4 3 3" xfId="42463"/>
    <cellStyle name="Total 2 4 4 4 4" xfId="42464"/>
    <cellStyle name="Total 2 4 4 4 4 2" xfId="42465"/>
    <cellStyle name="Total 2 4 4 4 4 3" xfId="42466"/>
    <cellStyle name="Total 2 4 4 4 5" xfId="42467"/>
    <cellStyle name="Total 2 4 4 4 5 2" xfId="42468"/>
    <cellStyle name="Total 2 4 4 4 5 3" xfId="42469"/>
    <cellStyle name="Total 2 4 4 4 6" xfId="42470"/>
    <cellStyle name="Total 2 4 4 4 6 2" xfId="42471"/>
    <cellStyle name="Total 2 4 4 4 6 3" xfId="42472"/>
    <cellStyle name="Total 2 4 4 4 7" xfId="42473"/>
    <cellStyle name="Total 2 4 4 4 8" xfId="42474"/>
    <cellStyle name="Total 2 4 4 4 9" xfId="42475"/>
    <cellStyle name="Total 2 4 4 5" xfId="42476"/>
    <cellStyle name="Total 2 4 4 5 2" xfId="42477"/>
    <cellStyle name="Total 2 4 4 5 2 2" xfId="42478"/>
    <cellStyle name="Total 2 4 4 5 2 3" xfId="42479"/>
    <cellStyle name="Total 2 4 4 5 3" xfId="42480"/>
    <cellStyle name="Total 2 4 4 5 3 2" xfId="42481"/>
    <cellStyle name="Total 2 4 4 5 3 3" xfId="42482"/>
    <cellStyle name="Total 2 4 4 5 4" xfId="42483"/>
    <cellStyle name="Total 2 4 4 5 4 2" xfId="42484"/>
    <cellStyle name="Total 2 4 4 5 4 3" xfId="42485"/>
    <cellStyle name="Total 2 4 4 5 5" xfId="42486"/>
    <cellStyle name="Total 2 4 4 5 5 2" xfId="42487"/>
    <cellStyle name="Total 2 4 4 5 5 3" xfId="42488"/>
    <cellStyle name="Total 2 4 4 5 6" xfId="42489"/>
    <cellStyle name="Total 2 4 4 5 6 2" xfId="42490"/>
    <cellStyle name="Total 2 4 4 5 6 3" xfId="42491"/>
    <cellStyle name="Total 2 4 4 5 7" xfId="42492"/>
    <cellStyle name="Total 2 4 4 5 8" xfId="42493"/>
    <cellStyle name="Total 2 4 4 5 9" xfId="42494"/>
    <cellStyle name="Total 2 4 4 6" xfId="42495"/>
    <cellStyle name="Total 2 4 4 6 2" xfId="42496"/>
    <cellStyle name="Total 2 4 4 6 2 2" xfId="42497"/>
    <cellStyle name="Total 2 4 4 6 2 3" xfId="42498"/>
    <cellStyle name="Total 2 4 4 6 3" xfId="42499"/>
    <cellStyle name="Total 2 4 4 6 3 2" xfId="42500"/>
    <cellStyle name="Total 2 4 4 6 3 3" xfId="42501"/>
    <cellStyle name="Total 2 4 4 6 4" xfId="42502"/>
    <cellStyle name="Total 2 4 4 6 4 2" xfId="42503"/>
    <cellStyle name="Total 2 4 4 6 4 3" xfId="42504"/>
    <cellStyle name="Total 2 4 4 6 5" xfId="42505"/>
    <cellStyle name="Total 2 4 4 6 5 2" xfId="42506"/>
    <cellStyle name="Total 2 4 4 6 5 3" xfId="42507"/>
    <cellStyle name="Total 2 4 4 6 6" xfId="42508"/>
    <cellStyle name="Total 2 4 4 6 6 2" xfId="42509"/>
    <cellStyle name="Total 2 4 4 6 6 3" xfId="42510"/>
    <cellStyle name="Total 2 4 4 6 7" xfId="42511"/>
    <cellStyle name="Total 2 4 4 6 8" xfId="42512"/>
    <cellStyle name="Total 2 4 4 6 9" xfId="42513"/>
    <cellStyle name="Total 2 4 4 7" xfId="42514"/>
    <cellStyle name="Total 2 4 4 7 2" xfId="42515"/>
    <cellStyle name="Total 2 4 4 7 2 2" xfId="42516"/>
    <cellStyle name="Total 2 4 4 7 2 3" xfId="42517"/>
    <cellStyle name="Total 2 4 4 7 3" xfId="42518"/>
    <cellStyle name="Total 2 4 4 7 3 2" xfId="42519"/>
    <cellStyle name="Total 2 4 4 7 3 3" xfId="42520"/>
    <cellStyle name="Total 2 4 4 7 4" xfId="42521"/>
    <cellStyle name="Total 2 4 4 7 4 2" xfId="42522"/>
    <cellStyle name="Total 2 4 4 7 4 3" xfId="42523"/>
    <cellStyle name="Total 2 4 4 7 5" xfId="42524"/>
    <cellStyle name="Total 2 4 4 7 5 2" xfId="42525"/>
    <cellStyle name="Total 2 4 4 7 5 3" xfId="42526"/>
    <cellStyle name="Total 2 4 4 7 6" xfId="42527"/>
    <cellStyle name="Total 2 4 4 7 6 2" xfId="42528"/>
    <cellStyle name="Total 2 4 4 7 6 3" xfId="42529"/>
    <cellStyle name="Total 2 4 4 7 7" xfId="42530"/>
    <cellStyle name="Total 2 4 4 7 8" xfId="42531"/>
    <cellStyle name="Total 2 4 4 7 9" xfId="42532"/>
    <cellStyle name="Total 2 4 4 8" xfId="42533"/>
    <cellStyle name="Total 2 4 4 8 2" xfId="42534"/>
    <cellStyle name="Total 2 4 4 8 2 2" xfId="42535"/>
    <cellStyle name="Total 2 4 4 8 2 3" xfId="42536"/>
    <cellStyle name="Total 2 4 4 8 3" xfId="42537"/>
    <cellStyle name="Total 2 4 4 8 3 2" xfId="42538"/>
    <cellStyle name="Total 2 4 4 8 3 3" xfId="42539"/>
    <cellStyle name="Total 2 4 4 8 4" xfId="42540"/>
    <cellStyle name="Total 2 4 4 8 4 2" xfId="42541"/>
    <cellStyle name="Total 2 4 4 8 4 3" xfId="42542"/>
    <cellStyle name="Total 2 4 4 8 5" xfId="42543"/>
    <cellStyle name="Total 2 4 4 8 5 2" xfId="42544"/>
    <cellStyle name="Total 2 4 4 8 5 3" xfId="42545"/>
    <cellStyle name="Total 2 4 4 8 6" xfId="42546"/>
    <cellStyle name="Total 2 4 4 8 6 2" xfId="42547"/>
    <cellStyle name="Total 2 4 4 8 6 3" xfId="42548"/>
    <cellStyle name="Total 2 4 4 8 7" xfId="42549"/>
    <cellStyle name="Total 2 4 4 8 8" xfId="42550"/>
    <cellStyle name="Total 2 4 4 8 9" xfId="42551"/>
    <cellStyle name="Total 2 4 4 9" xfId="42552"/>
    <cellStyle name="Total 2 4 4 9 2" xfId="42553"/>
    <cellStyle name="Total 2 4 4 9 2 2" xfId="42554"/>
    <cellStyle name="Total 2 4 4 9 2 3" xfId="42555"/>
    <cellStyle name="Total 2 4 4 9 3" xfId="42556"/>
    <cellStyle name="Total 2 4 4 9 3 2" xfId="42557"/>
    <cellStyle name="Total 2 4 4 9 3 3" xfId="42558"/>
    <cellStyle name="Total 2 4 4 9 4" xfId="42559"/>
    <cellStyle name="Total 2 4 4 9 4 2" xfId="42560"/>
    <cellStyle name="Total 2 4 4 9 4 3" xfId="42561"/>
    <cellStyle name="Total 2 4 4 9 5" xfId="42562"/>
    <cellStyle name="Total 2 4 4 9 5 2" xfId="42563"/>
    <cellStyle name="Total 2 4 4 9 5 3" xfId="42564"/>
    <cellStyle name="Total 2 4 4 9 6" xfId="42565"/>
    <cellStyle name="Total 2 4 4 9 6 2" xfId="42566"/>
    <cellStyle name="Total 2 4 4 9 6 3" xfId="42567"/>
    <cellStyle name="Total 2 4 4 9 7" xfId="42568"/>
    <cellStyle name="Total 2 4 4 9 8" xfId="42569"/>
    <cellStyle name="Total 2 4 5" xfId="42570"/>
    <cellStyle name="Total 2 4 5 10" xfId="42571"/>
    <cellStyle name="Total 2 4 5 10 2" xfId="42572"/>
    <cellStyle name="Total 2 4 5 10 2 2" xfId="42573"/>
    <cellStyle name="Total 2 4 5 10 2 3" xfId="42574"/>
    <cellStyle name="Total 2 4 5 10 3" xfId="42575"/>
    <cellStyle name="Total 2 4 5 10 3 2" xfId="42576"/>
    <cellStyle name="Total 2 4 5 10 3 3" xfId="42577"/>
    <cellStyle name="Total 2 4 5 10 4" xfId="42578"/>
    <cellStyle name="Total 2 4 5 10 4 2" xfId="42579"/>
    <cellStyle name="Total 2 4 5 10 4 3" xfId="42580"/>
    <cellStyle name="Total 2 4 5 10 5" xfId="42581"/>
    <cellStyle name="Total 2 4 5 10 5 2" xfId="42582"/>
    <cellStyle name="Total 2 4 5 10 5 3" xfId="42583"/>
    <cellStyle name="Total 2 4 5 10 6" xfId="42584"/>
    <cellStyle name="Total 2 4 5 10 6 2" xfId="42585"/>
    <cellStyle name="Total 2 4 5 10 6 3" xfId="42586"/>
    <cellStyle name="Total 2 4 5 10 7" xfId="42587"/>
    <cellStyle name="Total 2 4 5 10 8" xfId="42588"/>
    <cellStyle name="Total 2 4 5 11" xfId="42589"/>
    <cellStyle name="Total 2 4 5 11 2" xfId="42590"/>
    <cellStyle name="Total 2 4 5 11 2 2" xfId="42591"/>
    <cellStyle name="Total 2 4 5 11 2 3" xfId="42592"/>
    <cellStyle name="Total 2 4 5 11 3" xfId="42593"/>
    <cellStyle name="Total 2 4 5 11 3 2" xfId="42594"/>
    <cellStyle name="Total 2 4 5 11 3 3" xfId="42595"/>
    <cellStyle name="Total 2 4 5 11 4" xfId="42596"/>
    <cellStyle name="Total 2 4 5 11 4 2" xfId="42597"/>
    <cellStyle name="Total 2 4 5 11 4 3" xfId="42598"/>
    <cellStyle name="Total 2 4 5 11 5" xfId="42599"/>
    <cellStyle name="Total 2 4 5 11 5 2" xfId="42600"/>
    <cellStyle name="Total 2 4 5 11 5 3" xfId="42601"/>
    <cellStyle name="Total 2 4 5 11 6" xfId="42602"/>
    <cellStyle name="Total 2 4 5 11 6 2" xfId="42603"/>
    <cellStyle name="Total 2 4 5 11 6 3" xfId="42604"/>
    <cellStyle name="Total 2 4 5 11 7" xfId="42605"/>
    <cellStyle name="Total 2 4 5 11 8" xfId="42606"/>
    <cellStyle name="Total 2 4 5 12" xfId="42607"/>
    <cellStyle name="Total 2 4 5 12 2" xfId="42608"/>
    <cellStyle name="Total 2 4 5 12 2 2" xfId="42609"/>
    <cellStyle name="Total 2 4 5 12 2 3" xfId="42610"/>
    <cellStyle name="Total 2 4 5 12 3" xfId="42611"/>
    <cellStyle name="Total 2 4 5 12 3 2" xfId="42612"/>
    <cellStyle name="Total 2 4 5 12 3 3" xfId="42613"/>
    <cellStyle name="Total 2 4 5 12 4" xfId="42614"/>
    <cellStyle name="Total 2 4 5 12 4 2" xfId="42615"/>
    <cellStyle name="Total 2 4 5 12 4 3" xfId="42616"/>
    <cellStyle name="Total 2 4 5 12 5" xfId="42617"/>
    <cellStyle name="Total 2 4 5 12 5 2" xfId="42618"/>
    <cellStyle name="Total 2 4 5 12 5 3" xfId="42619"/>
    <cellStyle name="Total 2 4 5 12 6" xfId="42620"/>
    <cellStyle name="Total 2 4 5 12 6 2" xfId="42621"/>
    <cellStyle name="Total 2 4 5 12 6 3" xfId="42622"/>
    <cellStyle name="Total 2 4 5 12 7" xfId="42623"/>
    <cellStyle name="Total 2 4 5 12 8" xfId="42624"/>
    <cellStyle name="Total 2 4 5 13" xfId="42625"/>
    <cellStyle name="Total 2 4 5 13 2" xfId="42626"/>
    <cellStyle name="Total 2 4 5 13 2 2" xfId="42627"/>
    <cellStyle name="Total 2 4 5 13 2 3" xfId="42628"/>
    <cellStyle name="Total 2 4 5 13 3" xfId="42629"/>
    <cellStyle name="Total 2 4 5 13 3 2" xfId="42630"/>
    <cellStyle name="Total 2 4 5 13 3 3" xfId="42631"/>
    <cellStyle name="Total 2 4 5 13 4" xfId="42632"/>
    <cellStyle name="Total 2 4 5 13 4 2" xfId="42633"/>
    <cellStyle name="Total 2 4 5 13 4 3" xfId="42634"/>
    <cellStyle name="Total 2 4 5 13 5" xfId="42635"/>
    <cellStyle name="Total 2 4 5 13 5 2" xfId="42636"/>
    <cellStyle name="Total 2 4 5 13 5 3" xfId="42637"/>
    <cellStyle name="Total 2 4 5 13 6" xfId="42638"/>
    <cellStyle name="Total 2 4 5 13 6 2" xfId="42639"/>
    <cellStyle name="Total 2 4 5 13 6 3" xfId="42640"/>
    <cellStyle name="Total 2 4 5 13 7" xfId="42641"/>
    <cellStyle name="Total 2 4 5 13 8" xfId="42642"/>
    <cellStyle name="Total 2 4 5 14" xfId="42643"/>
    <cellStyle name="Total 2 4 5 14 2" xfId="42644"/>
    <cellStyle name="Total 2 4 5 14 2 2" xfId="42645"/>
    <cellStyle name="Total 2 4 5 14 2 3" xfId="42646"/>
    <cellStyle name="Total 2 4 5 14 3" xfId="42647"/>
    <cellStyle name="Total 2 4 5 14 3 2" xfId="42648"/>
    <cellStyle name="Total 2 4 5 14 3 3" xfId="42649"/>
    <cellStyle name="Total 2 4 5 14 4" xfId="42650"/>
    <cellStyle name="Total 2 4 5 14 4 2" xfId="42651"/>
    <cellStyle name="Total 2 4 5 14 4 3" xfId="42652"/>
    <cellStyle name="Total 2 4 5 14 5" xfId="42653"/>
    <cellStyle name="Total 2 4 5 14 5 2" xfId="42654"/>
    <cellStyle name="Total 2 4 5 14 5 3" xfId="42655"/>
    <cellStyle name="Total 2 4 5 14 6" xfId="42656"/>
    <cellStyle name="Total 2 4 5 14 6 2" xfId="42657"/>
    <cellStyle name="Total 2 4 5 14 6 3" xfId="42658"/>
    <cellStyle name="Total 2 4 5 14 7" xfId="42659"/>
    <cellStyle name="Total 2 4 5 14 8" xfId="42660"/>
    <cellStyle name="Total 2 4 5 15" xfId="42661"/>
    <cellStyle name="Total 2 4 5 15 2" xfId="42662"/>
    <cellStyle name="Total 2 4 5 15 3" xfId="42663"/>
    <cellStyle name="Total 2 4 5 16" xfId="42664"/>
    <cellStyle name="Total 2 4 5 16 2" xfId="42665"/>
    <cellStyle name="Total 2 4 5 16 3" xfId="42666"/>
    <cellStyle name="Total 2 4 5 17" xfId="42667"/>
    <cellStyle name="Total 2 4 5 18" xfId="42668"/>
    <cellStyle name="Total 2 4 5 2" xfId="42669"/>
    <cellStyle name="Total 2 4 5 2 2" xfId="42670"/>
    <cellStyle name="Total 2 4 5 2 2 2" xfId="42671"/>
    <cellStyle name="Total 2 4 5 2 2 3" xfId="42672"/>
    <cellStyle name="Total 2 4 5 2 3" xfId="42673"/>
    <cellStyle name="Total 2 4 5 2 3 2" xfId="42674"/>
    <cellStyle name="Total 2 4 5 2 3 3" xfId="42675"/>
    <cellStyle name="Total 2 4 5 2 4" xfId="42676"/>
    <cellStyle name="Total 2 4 5 2 4 2" xfId="42677"/>
    <cellStyle name="Total 2 4 5 2 4 3" xfId="42678"/>
    <cellStyle name="Total 2 4 5 2 5" xfId="42679"/>
    <cellStyle name="Total 2 4 5 2 5 2" xfId="42680"/>
    <cellStyle name="Total 2 4 5 2 5 3" xfId="42681"/>
    <cellStyle name="Total 2 4 5 2 6" xfId="42682"/>
    <cellStyle name="Total 2 4 5 2 6 2" xfId="42683"/>
    <cellStyle name="Total 2 4 5 2 6 3" xfId="42684"/>
    <cellStyle name="Total 2 4 5 2 7" xfId="42685"/>
    <cellStyle name="Total 2 4 5 2 8" xfId="42686"/>
    <cellStyle name="Total 2 4 5 2 9" xfId="42687"/>
    <cellStyle name="Total 2 4 5 3" xfId="42688"/>
    <cellStyle name="Total 2 4 5 3 2" xfId="42689"/>
    <cellStyle name="Total 2 4 5 3 2 2" xfId="42690"/>
    <cellStyle name="Total 2 4 5 3 2 3" xfId="42691"/>
    <cellStyle name="Total 2 4 5 3 3" xfId="42692"/>
    <cellStyle name="Total 2 4 5 3 3 2" xfId="42693"/>
    <cellStyle name="Total 2 4 5 3 3 3" xfId="42694"/>
    <cellStyle name="Total 2 4 5 3 4" xfId="42695"/>
    <cellStyle name="Total 2 4 5 3 4 2" xfId="42696"/>
    <cellStyle name="Total 2 4 5 3 4 3" xfId="42697"/>
    <cellStyle name="Total 2 4 5 3 5" xfId="42698"/>
    <cellStyle name="Total 2 4 5 3 5 2" xfId="42699"/>
    <cellStyle name="Total 2 4 5 3 5 3" xfId="42700"/>
    <cellStyle name="Total 2 4 5 3 6" xfId="42701"/>
    <cellStyle name="Total 2 4 5 3 6 2" xfId="42702"/>
    <cellStyle name="Total 2 4 5 3 6 3" xfId="42703"/>
    <cellStyle name="Total 2 4 5 3 7" xfId="42704"/>
    <cellStyle name="Total 2 4 5 3 8" xfId="42705"/>
    <cellStyle name="Total 2 4 5 3 9" xfId="42706"/>
    <cellStyle name="Total 2 4 5 4" xfId="42707"/>
    <cellStyle name="Total 2 4 5 4 2" xfId="42708"/>
    <cellStyle name="Total 2 4 5 4 2 2" xfId="42709"/>
    <cellStyle name="Total 2 4 5 4 2 3" xfId="42710"/>
    <cellStyle name="Total 2 4 5 4 3" xfId="42711"/>
    <cellStyle name="Total 2 4 5 4 3 2" xfId="42712"/>
    <cellStyle name="Total 2 4 5 4 3 3" xfId="42713"/>
    <cellStyle name="Total 2 4 5 4 4" xfId="42714"/>
    <cellStyle name="Total 2 4 5 4 4 2" xfId="42715"/>
    <cellStyle name="Total 2 4 5 4 4 3" xfId="42716"/>
    <cellStyle name="Total 2 4 5 4 5" xfId="42717"/>
    <cellStyle name="Total 2 4 5 4 5 2" xfId="42718"/>
    <cellStyle name="Total 2 4 5 4 5 3" xfId="42719"/>
    <cellStyle name="Total 2 4 5 4 6" xfId="42720"/>
    <cellStyle name="Total 2 4 5 4 6 2" xfId="42721"/>
    <cellStyle name="Total 2 4 5 4 6 3" xfId="42722"/>
    <cellStyle name="Total 2 4 5 4 7" xfId="42723"/>
    <cellStyle name="Total 2 4 5 4 8" xfId="42724"/>
    <cellStyle name="Total 2 4 5 4 9" xfId="42725"/>
    <cellStyle name="Total 2 4 5 5" xfId="42726"/>
    <cellStyle name="Total 2 4 5 5 2" xfId="42727"/>
    <cellStyle name="Total 2 4 5 5 2 2" xfId="42728"/>
    <cellStyle name="Total 2 4 5 5 2 3" xfId="42729"/>
    <cellStyle name="Total 2 4 5 5 3" xfId="42730"/>
    <cellStyle name="Total 2 4 5 5 3 2" xfId="42731"/>
    <cellStyle name="Total 2 4 5 5 3 3" xfId="42732"/>
    <cellStyle name="Total 2 4 5 5 4" xfId="42733"/>
    <cellStyle name="Total 2 4 5 5 4 2" xfId="42734"/>
    <cellStyle name="Total 2 4 5 5 4 3" xfId="42735"/>
    <cellStyle name="Total 2 4 5 5 5" xfId="42736"/>
    <cellStyle name="Total 2 4 5 5 5 2" xfId="42737"/>
    <cellStyle name="Total 2 4 5 5 5 3" xfId="42738"/>
    <cellStyle name="Total 2 4 5 5 6" xfId="42739"/>
    <cellStyle name="Total 2 4 5 5 6 2" xfId="42740"/>
    <cellStyle name="Total 2 4 5 5 6 3" xfId="42741"/>
    <cellStyle name="Total 2 4 5 5 7" xfId="42742"/>
    <cellStyle name="Total 2 4 5 5 8" xfId="42743"/>
    <cellStyle name="Total 2 4 5 5 9" xfId="42744"/>
    <cellStyle name="Total 2 4 5 6" xfId="42745"/>
    <cellStyle name="Total 2 4 5 6 2" xfId="42746"/>
    <cellStyle name="Total 2 4 5 6 2 2" xfId="42747"/>
    <cellStyle name="Total 2 4 5 6 2 3" xfId="42748"/>
    <cellStyle name="Total 2 4 5 6 3" xfId="42749"/>
    <cellStyle name="Total 2 4 5 6 3 2" xfId="42750"/>
    <cellStyle name="Total 2 4 5 6 3 3" xfId="42751"/>
    <cellStyle name="Total 2 4 5 6 4" xfId="42752"/>
    <cellStyle name="Total 2 4 5 6 4 2" xfId="42753"/>
    <cellStyle name="Total 2 4 5 6 4 3" xfId="42754"/>
    <cellStyle name="Total 2 4 5 6 5" xfId="42755"/>
    <cellStyle name="Total 2 4 5 6 5 2" xfId="42756"/>
    <cellStyle name="Total 2 4 5 6 5 3" xfId="42757"/>
    <cellStyle name="Total 2 4 5 6 6" xfId="42758"/>
    <cellStyle name="Total 2 4 5 6 6 2" xfId="42759"/>
    <cellStyle name="Total 2 4 5 6 6 3" xfId="42760"/>
    <cellStyle name="Total 2 4 5 6 7" xfId="42761"/>
    <cellStyle name="Total 2 4 5 6 8" xfId="42762"/>
    <cellStyle name="Total 2 4 5 6 9" xfId="42763"/>
    <cellStyle name="Total 2 4 5 7" xfId="42764"/>
    <cellStyle name="Total 2 4 5 7 2" xfId="42765"/>
    <cellStyle name="Total 2 4 5 7 2 2" xfId="42766"/>
    <cellStyle name="Total 2 4 5 7 2 3" xfId="42767"/>
    <cellStyle name="Total 2 4 5 7 3" xfId="42768"/>
    <cellStyle name="Total 2 4 5 7 3 2" xfId="42769"/>
    <cellStyle name="Total 2 4 5 7 3 3" xfId="42770"/>
    <cellStyle name="Total 2 4 5 7 4" xfId="42771"/>
    <cellStyle name="Total 2 4 5 7 4 2" xfId="42772"/>
    <cellStyle name="Total 2 4 5 7 4 3" xfId="42773"/>
    <cellStyle name="Total 2 4 5 7 5" xfId="42774"/>
    <cellStyle name="Total 2 4 5 7 5 2" xfId="42775"/>
    <cellStyle name="Total 2 4 5 7 5 3" xfId="42776"/>
    <cellStyle name="Total 2 4 5 7 6" xfId="42777"/>
    <cellStyle name="Total 2 4 5 7 6 2" xfId="42778"/>
    <cellStyle name="Total 2 4 5 7 6 3" xfId="42779"/>
    <cellStyle name="Total 2 4 5 7 7" xfId="42780"/>
    <cellStyle name="Total 2 4 5 7 8" xfId="42781"/>
    <cellStyle name="Total 2 4 5 7 9" xfId="42782"/>
    <cellStyle name="Total 2 4 5 8" xfId="42783"/>
    <cellStyle name="Total 2 4 5 8 2" xfId="42784"/>
    <cellStyle name="Total 2 4 5 8 2 2" xfId="42785"/>
    <cellStyle name="Total 2 4 5 8 2 3" xfId="42786"/>
    <cellStyle name="Total 2 4 5 8 3" xfId="42787"/>
    <cellStyle name="Total 2 4 5 8 3 2" xfId="42788"/>
    <cellStyle name="Total 2 4 5 8 3 3" xfId="42789"/>
    <cellStyle name="Total 2 4 5 8 4" xfId="42790"/>
    <cellStyle name="Total 2 4 5 8 4 2" xfId="42791"/>
    <cellStyle name="Total 2 4 5 8 4 3" xfId="42792"/>
    <cellStyle name="Total 2 4 5 8 5" xfId="42793"/>
    <cellStyle name="Total 2 4 5 8 5 2" xfId="42794"/>
    <cellStyle name="Total 2 4 5 8 5 3" xfId="42795"/>
    <cellStyle name="Total 2 4 5 8 6" xfId="42796"/>
    <cellStyle name="Total 2 4 5 8 6 2" xfId="42797"/>
    <cellStyle name="Total 2 4 5 8 6 3" xfId="42798"/>
    <cellStyle name="Total 2 4 5 8 7" xfId="42799"/>
    <cellStyle name="Total 2 4 5 8 8" xfId="42800"/>
    <cellStyle name="Total 2 4 5 8 9" xfId="42801"/>
    <cellStyle name="Total 2 4 5 9" xfId="42802"/>
    <cellStyle name="Total 2 4 5 9 2" xfId="42803"/>
    <cellStyle name="Total 2 4 5 9 2 2" xfId="42804"/>
    <cellStyle name="Total 2 4 5 9 2 3" xfId="42805"/>
    <cellStyle name="Total 2 4 5 9 3" xfId="42806"/>
    <cellStyle name="Total 2 4 5 9 3 2" xfId="42807"/>
    <cellStyle name="Total 2 4 5 9 3 3" xfId="42808"/>
    <cellStyle name="Total 2 4 5 9 4" xfId="42809"/>
    <cellStyle name="Total 2 4 5 9 4 2" xfId="42810"/>
    <cellStyle name="Total 2 4 5 9 4 3" xfId="42811"/>
    <cellStyle name="Total 2 4 5 9 5" xfId="42812"/>
    <cellStyle name="Total 2 4 5 9 5 2" xfId="42813"/>
    <cellStyle name="Total 2 4 5 9 5 3" xfId="42814"/>
    <cellStyle name="Total 2 4 5 9 6" xfId="42815"/>
    <cellStyle name="Total 2 4 5 9 6 2" xfId="42816"/>
    <cellStyle name="Total 2 4 5 9 6 3" xfId="42817"/>
    <cellStyle name="Total 2 4 5 9 7" xfId="42818"/>
    <cellStyle name="Total 2 4 5 9 8" xfId="42819"/>
    <cellStyle name="Total 2 4 6" xfId="42820"/>
    <cellStyle name="Total 2 4 6 10" xfId="42821"/>
    <cellStyle name="Total 2 4 6 11" xfId="42822"/>
    <cellStyle name="Total 2 4 6 2" xfId="42823"/>
    <cellStyle name="Total 2 4 6 2 2" xfId="42824"/>
    <cellStyle name="Total 2 4 6 2 3" xfId="42825"/>
    <cellStyle name="Total 2 4 6 2 4" xfId="42826"/>
    <cellStyle name="Total 2 4 6 3" xfId="42827"/>
    <cellStyle name="Total 2 4 6 3 2" xfId="42828"/>
    <cellStyle name="Total 2 4 6 3 3" xfId="42829"/>
    <cellStyle name="Total 2 4 6 3 4" xfId="42830"/>
    <cellStyle name="Total 2 4 6 4" xfId="42831"/>
    <cellStyle name="Total 2 4 6 4 2" xfId="42832"/>
    <cellStyle name="Total 2 4 6 4 3" xfId="42833"/>
    <cellStyle name="Total 2 4 6 4 4" xfId="42834"/>
    <cellStyle name="Total 2 4 6 5" xfId="42835"/>
    <cellStyle name="Total 2 4 6 5 2" xfId="42836"/>
    <cellStyle name="Total 2 4 6 5 3" xfId="42837"/>
    <cellStyle name="Total 2 4 6 5 4" xfId="42838"/>
    <cellStyle name="Total 2 4 6 6" xfId="42839"/>
    <cellStyle name="Total 2 4 6 6 2" xfId="42840"/>
    <cellStyle name="Total 2 4 6 6 3" xfId="42841"/>
    <cellStyle name="Total 2 4 6 6 4" xfId="42842"/>
    <cellStyle name="Total 2 4 6 7" xfId="42843"/>
    <cellStyle name="Total 2 4 6 8" xfId="42844"/>
    <cellStyle name="Total 2 4 6 9" xfId="42845"/>
    <cellStyle name="Total 2 4 7" xfId="42846"/>
    <cellStyle name="Total 2 4 7 10" xfId="42847"/>
    <cellStyle name="Total 2 4 7 2" xfId="42848"/>
    <cellStyle name="Total 2 4 7 2 2" xfId="42849"/>
    <cellStyle name="Total 2 4 7 2 3" xfId="42850"/>
    <cellStyle name="Total 2 4 7 2 4" xfId="42851"/>
    <cellStyle name="Total 2 4 7 3" xfId="42852"/>
    <cellStyle name="Total 2 4 7 3 2" xfId="42853"/>
    <cellStyle name="Total 2 4 7 3 3" xfId="42854"/>
    <cellStyle name="Total 2 4 7 3 4" xfId="42855"/>
    <cellStyle name="Total 2 4 7 4" xfId="42856"/>
    <cellStyle name="Total 2 4 7 4 2" xfId="42857"/>
    <cellStyle name="Total 2 4 7 4 3" xfId="42858"/>
    <cellStyle name="Total 2 4 7 4 4" xfId="42859"/>
    <cellStyle name="Total 2 4 7 5" xfId="42860"/>
    <cellStyle name="Total 2 4 7 5 2" xfId="42861"/>
    <cellStyle name="Total 2 4 7 5 3" xfId="42862"/>
    <cellStyle name="Total 2 4 7 5 4" xfId="42863"/>
    <cellStyle name="Total 2 4 7 6" xfId="42864"/>
    <cellStyle name="Total 2 4 7 6 2" xfId="42865"/>
    <cellStyle name="Total 2 4 7 6 3" xfId="42866"/>
    <cellStyle name="Total 2 4 7 6 4" xfId="42867"/>
    <cellStyle name="Total 2 4 7 7" xfId="42868"/>
    <cellStyle name="Total 2 4 7 8" xfId="42869"/>
    <cellStyle name="Total 2 4 7 9" xfId="42870"/>
    <cellStyle name="Total 2 4 8" xfId="42871"/>
    <cellStyle name="Total 2 4 8 2" xfId="42872"/>
    <cellStyle name="Total 2 4 8 2 2" xfId="42873"/>
    <cellStyle name="Total 2 4 8 2 3" xfId="42874"/>
    <cellStyle name="Total 2 4 8 3" xfId="42875"/>
    <cellStyle name="Total 2 4 8 3 2" xfId="42876"/>
    <cellStyle name="Total 2 4 8 3 3" xfId="42877"/>
    <cellStyle name="Total 2 4 8 4" xfId="42878"/>
    <cellStyle name="Total 2 4 8 4 2" xfId="42879"/>
    <cellStyle name="Total 2 4 8 4 3" xfId="42880"/>
    <cellStyle name="Total 2 4 8 5" xfId="42881"/>
    <cellStyle name="Total 2 4 8 5 2" xfId="42882"/>
    <cellStyle name="Total 2 4 8 5 3" xfId="42883"/>
    <cellStyle name="Total 2 4 8 6" xfId="42884"/>
    <cellStyle name="Total 2 4 8 6 2" xfId="42885"/>
    <cellStyle name="Total 2 4 8 6 3" xfId="42886"/>
    <cellStyle name="Total 2 4 8 7" xfId="42887"/>
    <cellStyle name="Total 2 4 8 8" xfId="42888"/>
    <cellStyle name="Total 2 4 8 9" xfId="42889"/>
    <cellStyle name="Total 2 4 9" xfId="42890"/>
    <cellStyle name="Total 2 4 9 2" xfId="42891"/>
    <cellStyle name="Total 2 4 9 2 2" xfId="42892"/>
    <cellStyle name="Total 2 4 9 2 3" xfId="42893"/>
    <cellStyle name="Total 2 4 9 3" xfId="42894"/>
    <cellStyle name="Total 2 4 9 3 2" xfId="42895"/>
    <cellStyle name="Total 2 4 9 3 3" xfId="42896"/>
    <cellStyle name="Total 2 4 9 4" xfId="42897"/>
    <cellStyle name="Total 2 4 9 4 2" xfId="42898"/>
    <cellStyle name="Total 2 4 9 4 3" xfId="42899"/>
    <cellStyle name="Total 2 4 9 5" xfId="42900"/>
    <cellStyle name="Total 2 4 9 5 2" xfId="42901"/>
    <cellStyle name="Total 2 4 9 5 3" xfId="42902"/>
    <cellStyle name="Total 2 4 9 6" xfId="42903"/>
    <cellStyle name="Total 2 4 9 6 2" xfId="42904"/>
    <cellStyle name="Total 2 4 9 6 3" xfId="42905"/>
    <cellStyle name="Total 2 4 9 7" xfId="42906"/>
    <cellStyle name="Total 2 4 9 8" xfId="42907"/>
    <cellStyle name="Total 2 4 9 9" xfId="42908"/>
    <cellStyle name="Total 2 5" xfId="42909"/>
    <cellStyle name="Total 2 5 10" xfId="42910"/>
    <cellStyle name="Total 2 5 10 2" xfId="42911"/>
    <cellStyle name="Total 2 5 10 2 2" xfId="42912"/>
    <cellStyle name="Total 2 5 10 2 3" xfId="42913"/>
    <cellStyle name="Total 2 5 10 3" xfId="42914"/>
    <cellStyle name="Total 2 5 10 3 2" xfId="42915"/>
    <cellStyle name="Total 2 5 10 3 3" xfId="42916"/>
    <cellStyle name="Total 2 5 10 4" xfId="42917"/>
    <cellStyle name="Total 2 5 10 4 2" xfId="42918"/>
    <cellStyle name="Total 2 5 10 4 3" xfId="42919"/>
    <cellStyle name="Total 2 5 10 5" xfId="42920"/>
    <cellStyle name="Total 2 5 10 5 2" xfId="42921"/>
    <cellStyle name="Total 2 5 10 5 3" xfId="42922"/>
    <cellStyle name="Total 2 5 10 6" xfId="42923"/>
    <cellStyle name="Total 2 5 10 6 2" xfId="42924"/>
    <cellStyle name="Total 2 5 10 6 3" xfId="42925"/>
    <cellStyle name="Total 2 5 10 7" xfId="42926"/>
    <cellStyle name="Total 2 5 10 8" xfId="42927"/>
    <cellStyle name="Total 2 5 10 9" xfId="42928"/>
    <cellStyle name="Total 2 5 11" xfId="42929"/>
    <cellStyle name="Total 2 5 11 2" xfId="42930"/>
    <cellStyle name="Total 2 5 11 2 2" xfId="42931"/>
    <cellStyle name="Total 2 5 11 2 3" xfId="42932"/>
    <cellStyle name="Total 2 5 11 3" xfId="42933"/>
    <cellStyle name="Total 2 5 11 3 2" xfId="42934"/>
    <cellStyle name="Total 2 5 11 3 3" xfId="42935"/>
    <cellStyle name="Total 2 5 11 4" xfId="42936"/>
    <cellStyle name="Total 2 5 11 4 2" xfId="42937"/>
    <cellStyle name="Total 2 5 11 4 3" xfId="42938"/>
    <cellStyle name="Total 2 5 11 5" xfId="42939"/>
    <cellStyle name="Total 2 5 11 5 2" xfId="42940"/>
    <cellStyle name="Total 2 5 11 5 3" xfId="42941"/>
    <cellStyle name="Total 2 5 11 6" xfId="42942"/>
    <cellStyle name="Total 2 5 11 6 2" xfId="42943"/>
    <cellStyle name="Total 2 5 11 6 3" xfId="42944"/>
    <cellStyle name="Total 2 5 11 7" xfId="42945"/>
    <cellStyle name="Total 2 5 11 8" xfId="42946"/>
    <cellStyle name="Total 2 5 11 9" xfId="42947"/>
    <cellStyle name="Total 2 5 12" xfId="42948"/>
    <cellStyle name="Total 2 5 12 2" xfId="42949"/>
    <cellStyle name="Total 2 5 12 2 2" xfId="42950"/>
    <cellStyle name="Total 2 5 12 2 3" xfId="42951"/>
    <cellStyle name="Total 2 5 12 3" xfId="42952"/>
    <cellStyle name="Total 2 5 12 3 2" xfId="42953"/>
    <cellStyle name="Total 2 5 12 3 3" xfId="42954"/>
    <cellStyle name="Total 2 5 12 4" xfId="42955"/>
    <cellStyle name="Total 2 5 12 4 2" xfId="42956"/>
    <cellStyle name="Total 2 5 12 4 3" xfId="42957"/>
    <cellStyle name="Total 2 5 12 5" xfId="42958"/>
    <cellStyle name="Total 2 5 12 5 2" xfId="42959"/>
    <cellStyle name="Total 2 5 12 5 3" xfId="42960"/>
    <cellStyle name="Total 2 5 12 6" xfId="42961"/>
    <cellStyle name="Total 2 5 12 6 2" xfId="42962"/>
    <cellStyle name="Total 2 5 12 6 3" xfId="42963"/>
    <cellStyle name="Total 2 5 12 7" xfId="42964"/>
    <cellStyle name="Total 2 5 12 8" xfId="42965"/>
    <cellStyle name="Total 2 5 12 9" xfId="42966"/>
    <cellStyle name="Total 2 5 13" xfId="42967"/>
    <cellStyle name="Total 2 5 13 2" xfId="42968"/>
    <cellStyle name="Total 2 5 13 2 2" xfId="42969"/>
    <cellStyle name="Total 2 5 13 2 3" xfId="42970"/>
    <cellStyle name="Total 2 5 13 3" xfId="42971"/>
    <cellStyle name="Total 2 5 13 3 2" xfId="42972"/>
    <cellStyle name="Total 2 5 13 3 3" xfId="42973"/>
    <cellStyle name="Total 2 5 13 4" xfId="42974"/>
    <cellStyle name="Total 2 5 13 4 2" xfId="42975"/>
    <cellStyle name="Total 2 5 13 4 3" xfId="42976"/>
    <cellStyle name="Total 2 5 13 5" xfId="42977"/>
    <cellStyle name="Total 2 5 13 5 2" xfId="42978"/>
    <cellStyle name="Total 2 5 13 5 3" xfId="42979"/>
    <cellStyle name="Total 2 5 13 6" xfId="42980"/>
    <cellStyle name="Total 2 5 13 6 2" xfId="42981"/>
    <cellStyle name="Total 2 5 13 6 3" xfId="42982"/>
    <cellStyle name="Total 2 5 13 7" xfId="42983"/>
    <cellStyle name="Total 2 5 13 8" xfId="42984"/>
    <cellStyle name="Total 2 5 13 9" xfId="42985"/>
    <cellStyle name="Total 2 5 14" xfId="42986"/>
    <cellStyle name="Total 2 5 14 2" xfId="42987"/>
    <cellStyle name="Total 2 5 14 2 2" xfId="42988"/>
    <cellStyle name="Total 2 5 14 2 3" xfId="42989"/>
    <cellStyle name="Total 2 5 14 3" xfId="42990"/>
    <cellStyle name="Total 2 5 14 3 2" xfId="42991"/>
    <cellStyle name="Total 2 5 14 3 3" xfId="42992"/>
    <cellStyle name="Total 2 5 14 4" xfId="42993"/>
    <cellStyle name="Total 2 5 14 4 2" xfId="42994"/>
    <cellStyle name="Total 2 5 14 4 3" xfId="42995"/>
    <cellStyle name="Total 2 5 14 5" xfId="42996"/>
    <cellStyle name="Total 2 5 14 5 2" xfId="42997"/>
    <cellStyle name="Total 2 5 14 5 3" xfId="42998"/>
    <cellStyle name="Total 2 5 14 6" xfId="42999"/>
    <cellStyle name="Total 2 5 14 6 2" xfId="43000"/>
    <cellStyle name="Total 2 5 14 6 3" xfId="43001"/>
    <cellStyle name="Total 2 5 14 7" xfId="43002"/>
    <cellStyle name="Total 2 5 14 8" xfId="43003"/>
    <cellStyle name="Total 2 5 14 9" xfId="43004"/>
    <cellStyle name="Total 2 5 15" xfId="43005"/>
    <cellStyle name="Total 2 5 15 2" xfId="43006"/>
    <cellStyle name="Total 2 5 15 2 2" xfId="43007"/>
    <cellStyle name="Total 2 5 15 2 3" xfId="43008"/>
    <cellStyle name="Total 2 5 15 3" xfId="43009"/>
    <cellStyle name="Total 2 5 15 3 2" xfId="43010"/>
    <cellStyle name="Total 2 5 15 3 3" xfId="43011"/>
    <cellStyle name="Total 2 5 15 4" xfId="43012"/>
    <cellStyle name="Total 2 5 15 4 2" xfId="43013"/>
    <cellStyle name="Total 2 5 15 4 3" xfId="43014"/>
    <cellStyle name="Total 2 5 15 5" xfId="43015"/>
    <cellStyle name="Total 2 5 15 5 2" xfId="43016"/>
    <cellStyle name="Total 2 5 15 5 3" xfId="43017"/>
    <cellStyle name="Total 2 5 15 6" xfId="43018"/>
    <cellStyle name="Total 2 5 15 6 2" xfId="43019"/>
    <cellStyle name="Total 2 5 15 6 3" xfId="43020"/>
    <cellStyle name="Total 2 5 15 7" xfId="43021"/>
    <cellStyle name="Total 2 5 15 8" xfId="43022"/>
    <cellStyle name="Total 2 5 15 9" xfId="43023"/>
    <cellStyle name="Total 2 5 16" xfId="43024"/>
    <cellStyle name="Total 2 5 16 2" xfId="43025"/>
    <cellStyle name="Total 2 5 16 3" xfId="43026"/>
    <cellStyle name="Total 2 5 16 4" xfId="43027"/>
    <cellStyle name="Total 2 5 17" xfId="43028"/>
    <cellStyle name="Total 2 5 18" xfId="43029"/>
    <cellStyle name="Total 2 5 19" xfId="43030"/>
    <cellStyle name="Total 2 5 2" xfId="43031"/>
    <cellStyle name="Total 2 5 2 10" xfId="43032"/>
    <cellStyle name="Total 2 5 2 10 2" xfId="43033"/>
    <cellStyle name="Total 2 5 2 10 2 2" xfId="43034"/>
    <cellStyle name="Total 2 5 2 10 2 3" xfId="43035"/>
    <cellStyle name="Total 2 5 2 10 3" xfId="43036"/>
    <cellStyle name="Total 2 5 2 10 3 2" xfId="43037"/>
    <cellStyle name="Total 2 5 2 10 3 3" xfId="43038"/>
    <cellStyle name="Total 2 5 2 10 4" xfId="43039"/>
    <cellStyle name="Total 2 5 2 10 4 2" xfId="43040"/>
    <cellStyle name="Total 2 5 2 10 4 3" xfId="43041"/>
    <cellStyle name="Total 2 5 2 10 5" xfId="43042"/>
    <cellStyle name="Total 2 5 2 10 5 2" xfId="43043"/>
    <cellStyle name="Total 2 5 2 10 5 3" xfId="43044"/>
    <cellStyle name="Total 2 5 2 10 6" xfId="43045"/>
    <cellStyle name="Total 2 5 2 10 6 2" xfId="43046"/>
    <cellStyle name="Total 2 5 2 10 6 3" xfId="43047"/>
    <cellStyle name="Total 2 5 2 10 7" xfId="43048"/>
    <cellStyle name="Total 2 5 2 10 8" xfId="43049"/>
    <cellStyle name="Total 2 5 2 10 9" xfId="43050"/>
    <cellStyle name="Total 2 5 2 11" xfId="43051"/>
    <cellStyle name="Total 2 5 2 11 2" xfId="43052"/>
    <cellStyle name="Total 2 5 2 11 2 2" xfId="43053"/>
    <cellStyle name="Total 2 5 2 11 2 3" xfId="43054"/>
    <cellStyle name="Total 2 5 2 11 3" xfId="43055"/>
    <cellStyle name="Total 2 5 2 11 3 2" xfId="43056"/>
    <cellStyle name="Total 2 5 2 11 3 3" xfId="43057"/>
    <cellStyle name="Total 2 5 2 11 4" xfId="43058"/>
    <cellStyle name="Total 2 5 2 11 4 2" xfId="43059"/>
    <cellStyle name="Total 2 5 2 11 4 3" xfId="43060"/>
    <cellStyle name="Total 2 5 2 11 5" xfId="43061"/>
    <cellStyle name="Total 2 5 2 11 5 2" xfId="43062"/>
    <cellStyle name="Total 2 5 2 11 5 3" xfId="43063"/>
    <cellStyle name="Total 2 5 2 11 6" xfId="43064"/>
    <cellStyle name="Total 2 5 2 11 6 2" xfId="43065"/>
    <cellStyle name="Total 2 5 2 11 6 3" xfId="43066"/>
    <cellStyle name="Total 2 5 2 11 7" xfId="43067"/>
    <cellStyle name="Total 2 5 2 11 8" xfId="43068"/>
    <cellStyle name="Total 2 5 2 11 9" xfId="43069"/>
    <cellStyle name="Total 2 5 2 12" xfId="43070"/>
    <cellStyle name="Total 2 5 2 12 2" xfId="43071"/>
    <cellStyle name="Total 2 5 2 12 2 2" xfId="43072"/>
    <cellStyle name="Total 2 5 2 12 2 3" xfId="43073"/>
    <cellStyle name="Total 2 5 2 12 3" xfId="43074"/>
    <cellStyle name="Total 2 5 2 12 3 2" xfId="43075"/>
    <cellStyle name="Total 2 5 2 12 3 3" xfId="43076"/>
    <cellStyle name="Total 2 5 2 12 4" xfId="43077"/>
    <cellStyle name="Total 2 5 2 12 4 2" xfId="43078"/>
    <cellStyle name="Total 2 5 2 12 4 3" xfId="43079"/>
    <cellStyle name="Total 2 5 2 12 5" xfId="43080"/>
    <cellStyle name="Total 2 5 2 12 5 2" xfId="43081"/>
    <cellStyle name="Total 2 5 2 12 5 3" xfId="43082"/>
    <cellStyle name="Total 2 5 2 12 6" xfId="43083"/>
    <cellStyle name="Total 2 5 2 12 6 2" xfId="43084"/>
    <cellStyle name="Total 2 5 2 12 6 3" xfId="43085"/>
    <cellStyle name="Total 2 5 2 12 7" xfId="43086"/>
    <cellStyle name="Total 2 5 2 12 8" xfId="43087"/>
    <cellStyle name="Total 2 5 2 12 9" xfId="43088"/>
    <cellStyle name="Total 2 5 2 13" xfId="43089"/>
    <cellStyle name="Total 2 5 2 13 2" xfId="43090"/>
    <cellStyle name="Total 2 5 2 13 2 2" xfId="43091"/>
    <cellStyle name="Total 2 5 2 13 2 3" xfId="43092"/>
    <cellStyle name="Total 2 5 2 13 3" xfId="43093"/>
    <cellStyle name="Total 2 5 2 13 3 2" xfId="43094"/>
    <cellStyle name="Total 2 5 2 13 3 3" xfId="43095"/>
    <cellStyle name="Total 2 5 2 13 4" xfId="43096"/>
    <cellStyle name="Total 2 5 2 13 4 2" xfId="43097"/>
    <cellStyle name="Total 2 5 2 13 4 3" xfId="43098"/>
    <cellStyle name="Total 2 5 2 13 5" xfId="43099"/>
    <cellStyle name="Total 2 5 2 13 5 2" xfId="43100"/>
    <cellStyle name="Total 2 5 2 13 5 3" xfId="43101"/>
    <cellStyle name="Total 2 5 2 13 6" xfId="43102"/>
    <cellStyle name="Total 2 5 2 13 6 2" xfId="43103"/>
    <cellStyle name="Total 2 5 2 13 6 3" xfId="43104"/>
    <cellStyle name="Total 2 5 2 13 7" xfId="43105"/>
    <cellStyle name="Total 2 5 2 13 8" xfId="43106"/>
    <cellStyle name="Total 2 5 2 13 9" xfId="43107"/>
    <cellStyle name="Total 2 5 2 14" xfId="43108"/>
    <cellStyle name="Total 2 5 2 14 2" xfId="43109"/>
    <cellStyle name="Total 2 5 2 14 3" xfId="43110"/>
    <cellStyle name="Total 2 5 2 14 4" xfId="43111"/>
    <cellStyle name="Total 2 5 2 15" xfId="43112"/>
    <cellStyle name="Total 2 5 2 16" xfId="43113"/>
    <cellStyle name="Total 2 5 2 17" xfId="43114"/>
    <cellStyle name="Total 2 5 2 18" xfId="43115"/>
    <cellStyle name="Total 2 5 2 19" xfId="43116"/>
    <cellStyle name="Total 2 5 2 2" xfId="43117"/>
    <cellStyle name="Total 2 5 2 2 10" xfId="43118"/>
    <cellStyle name="Total 2 5 2 2 10 2" xfId="43119"/>
    <cellStyle name="Total 2 5 2 2 10 2 2" xfId="43120"/>
    <cellStyle name="Total 2 5 2 2 10 2 3" xfId="43121"/>
    <cellStyle name="Total 2 5 2 2 10 3" xfId="43122"/>
    <cellStyle name="Total 2 5 2 2 10 3 2" xfId="43123"/>
    <cellStyle name="Total 2 5 2 2 10 3 3" xfId="43124"/>
    <cellStyle name="Total 2 5 2 2 10 4" xfId="43125"/>
    <cellStyle name="Total 2 5 2 2 10 4 2" xfId="43126"/>
    <cellStyle name="Total 2 5 2 2 10 4 3" xfId="43127"/>
    <cellStyle name="Total 2 5 2 2 10 5" xfId="43128"/>
    <cellStyle name="Total 2 5 2 2 10 5 2" xfId="43129"/>
    <cellStyle name="Total 2 5 2 2 10 5 3" xfId="43130"/>
    <cellStyle name="Total 2 5 2 2 10 6" xfId="43131"/>
    <cellStyle name="Total 2 5 2 2 10 6 2" xfId="43132"/>
    <cellStyle name="Total 2 5 2 2 10 6 3" xfId="43133"/>
    <cellStyle name="Total 2 5 2 2 10 7" xfId="43134"/>
    <cellStyle name="Total 2 5 2 2 10 8" xfId="43135"/>
    <cellStyle name="Total 2 5 2 2 11" xfId="43136"/>
    <cellStyle name="Total 2 5 2 2 11 2" xfId="43137"/>
    <cellStyle name="Total 2 5 2 2 11 2 2" xfId="43138"/>
    <cellStyle name="Total 2 5 2 2 11 2 3" xfId="43139"/>
    <cellStyle name="Total 2 5 2 2 11 3" xfId="43140"/>
    <cellStyle name="Total 2 5 2 2 11 3 2" xfId="43141"/>
    <cellStyle name="Total 2 5 2 2 11 3 3" xfId="43142"/>
    <cellStyle name="Total 2 5 2 2 11 4" xfId="43143"/>
    <cellStyle name="Total 2 5 2 2 11 4 2" xfId="43144"/>
    <cellStyle name="Total 2 5 2 2 11 4 3" xfId="43145"/>
    <cellStyle name="Total 2 5 2 2 11 5" xfId="43146"/>
    <cellStyle name="Total 2 5 2 2 11 5 2" xfId="43147"/>
    <cellStyle name="Total 2 5 2 2 11 5 3" xfId="43148"/>
    <cellStyle name="Total 2 5 2 2 11 6" xfId="43149"/>
    <cellStyle name="Total 2 5 2 2 11 6 2" xfId="43150"/>
    <cellStyle name="Total 2 5 2 2 11 6 3" xfId="43151"/>
    <cellStyle name="Total 2 5 2 2 11 7" xfId="43152"/>
    <cellStyle name="Total 2 5 2 2 11 8" xfId="43153"/>
    <cellStyle name="Total 2 5 2 2 12" xfId="43154"/>
    <cellStyle name="Total 2 5 2 2 12 2" xfId="43155"/>
    <cellStyle name="Total 2 5 2 2 12 2 2" xfId="43156"/>
    <cellStyle name="Total 2 5 2 2 12 2 3" xfId="43157"/>
    <cellStyle name="Total 2 5 2 2 12 3" xfId="43158"/>
    <cellStyle name="Total 2 5 2 2 12 3 2" xfId="43159"/>
    <cellStyle name="Total 2 5 2 2 12 3 3" xfId="43160"/>
    <cellStyle name="Total 2 5 2 2 12 4" xfId="43161"/>
    <cellStyle name="Total 2 5 2 2 12 4 2" xfId="43162"/>
    <cellStyle name="Total 2 5 2 2 12 4 3" xfId="43163"/>
    <cellStyle name="Total 2 5 2 2 12 5" xfId="43164"/>
    <cellStyle name="Total 2 5 2 2 12 5 2" xfId="43165"/>
    <cellStyle name="Total 2 5 2 2 12 5 3" xfId="43166"/>
    <cellStyle name="Total 2 5 2 2 12 6" xfId="43167"/>
    <cellStyle name="Total 2 5 2 2 12 6 2" xfId="43168"/>
    <cellStyle name="Total 2 5 2 2 12 6 3" xfId="43169"/>
    <cellStyle name="Total 2 5 2 2 12 7" xfId="43170"/>
    <cellStyle name="Total 2 5 2 2 12 8" xfId="43171"/>
    <cellStyle name="Total 2 5 2 2 13" xfId="43172"/>
    <cellStyle name="Total 2 5 2 2 13 2" xfId="43173"/>
    <cellStyle name="Total 2 5 2 2 13 2 2" xfId="43174"/>
    <cellStyle name="Total 2 5 2 2 13 2 3" xfId="43175"/>
    <cellStyle name="Total 2 5 2 2 13 3" xfId="43176"/>
    <cellStyle name="Total 2 5 2 2 13 3 2" xfId="43177"/>
    <cellStyle name="Total 2 5 2 2 13 3 3" xfId="43178"/>
    <cellStyle name="Total 2 5 2 2 13 4" xfId="43179"/>
    <cellStyle name="Total 2 5 2 2 13 4 2" xfId="43180"/>
    <cellStyle name="Total 2 5 2 2 13 4 3" xfId="43181"/>
    <cellStyle name="Total 2 5 2 2 13 5" xfId="43182"/>
    <cellStyle name="Total 2 5 2 2 13 5 2" xfId="43183"/>
    <cellStyle name="Total 2 5 2 2 13 5 3" xfId="43184"/>
    <cellStyle name="Total 2 5 2 2 13 6" xfId="43185"/>
    <cellStyle name="Total 2 5 2 2 13 6 2" xfId="43186"/>
    <cellStyle name="Total 2 5 2 2 13 6 3" xfId="43187"/>
    <cellStyle name="Total 2 5 2 2 13 7" xfId="43188"/>
    <cellStyle name="Total 2 5 2 2 13 8" xfId="43189"/>
    <cellStyle name="Total 2 5 2 2 14" xfId="43190"/>
    <cellStyle name="Total 2 5 2 2 14 2" xfId="43191"/>
    <cellStyle name="Total 2 5 2 2 14 2 2" xfId="43192"/>
    <cellStyle name="Total 2 5 2 2 14 2 3" xfId="43193"/>
    <cellStyle name="Total 2 5 2 2 14 3" xfId="43194"/>
    <cellStyle name="Total 2 5 2 2 14 3 2" xfId="43195"/>
    <cellStyle name="Total 2 5 2 2 14 3 3" xfId="43196"/>
    <cellStyle name="Total 2 5 2 2 14 4" xfId="43197"/>
    <cellStyle name="Total 2 5 2 2 14 4 2" xfId="43198"/>
    <cellStyle name="Total 2 5 2 2 14 4 3" xfId="43199"/>
    <cellStyle name="Total 2 5 2 2 14 5" xfId="43200"/>
    <cellStyle name="Total 2 5 2 2 14 5 2" xfId="43201"/>
    <cellStyle name="Total 2 5 2 2 14 5 3" xfId="43202"/>
    <cellStyle name="Total 2 5 2 2 14 6" xfId="43203"/>
    <cellStyle name="Total 2 5 2 2 14 6 2" xfId="43204"/>
    <cellStyle name="Total 2 5 2 2 14 6 3" xfId="43205"/>
    <cellStyle name="Total 2 5 2 2 14 7" xfId="43206"/>
    <cellStyle name="Total 2 5 2 2 14 8" xfId="43207"/>
    <cellStyle name="Total 2 5 2 2 15" xfId="43208"/>
    <cellStyle name="Total 2 5 2 2 15 2" xfId="43209"/>
    <cellStyle name="Total 2 5 2 2 15 3" xfId="43210"/>
    <cellStyle name="Total 2 5 2 2 16" xfId="43211"/>
    <cellStyle name="Total 2 5 2 2 16 2" xfId="43212"/>
    <cellStyle name="Total 2 5 2 2 16 3" xfId="43213"/>
    <cellStyle name="Total 2 5 2 2 17" xfId="43214"/>
    <cellStyle name="Total 2 5 2 2 18" xfId="43215"/>
    <cellStyle name="Total 2 5 2 2 2" xfId="43216"/>
    <cellStyle name="Total 2 5 2 2 2 2" xfId="43217"/>
    <cellStyle name="Total 2 5 2 2 2 2 2" xfId="43218"/>
    <cellStyle name="Total 2 5 2 2 2 2 3" xfId="43219"/>
    <cellStyle name="Total 2 5 2 2 2 3" xfId="43220"/>
    <cellStyle name="Total 2 5 2 2 2 3 2" xfId="43221"/>
    <cellStyle name="Total 2 5 2 2 2 3 3" xfId="43222"/>
    <cellStyle name="Total 2 5 2 2 2 4" xfId="43223"/>
    <cellStyle name="Total 2 5 2 2 2 4 2" xfId="43224"/>
    <cellStyle name="Total 2 5 2 2 2 4 3" xfId="43225"/>
    <cellStyle name="Total 2 5 2 2 2 5" xfId="43226"/>
    <cellStyle name="Total 2 5 2 2 2 5 2" xfId="43227"/>
    <cellStyle name="Total 2 5 2 2 2 5 3" xfId="43228"/>
    <cellStyle name="Total 2 5 2 2 2 6" xfId="43229"/>
    <cellStyle name="Total 2 5 2 2 2 6 2" xfId="43230"/>
    <cellStyle name="Total 2 5 2 2 2 6 3" xfId="43231"/>
    <cellStyle name="Total 2 5 2 2 2 7" xfId="43232"/>
    <cellStyle name="Total 2 5 2 2 2 8" xfId="43233"/>
    <cellStyle name="Total 2 5 2 2 2 9" xfId="43234"/>
    <cellStyle name="Total 2 5 2 2 3" xfId="43235"/>
    <cellStyle name="Total 2 5 2 2 3 2" xfId="43236"/>
    <cellStyle name="Total 2 5 2 2 3 2 2" xfId="43237"/>
    <cellStyle name="Total 2 5 2 2 3 2 3" xfId="43238"/>
    <cellStyle name="Total 2 5 2 2 3 3" xfId="43239"/>
    <cellStyle name="Total 2 5 2 2 3 3 2" xfId="43240"/>
    <cellStyle name="Total 2 5 2 2 3 3 3" xfId="43241"/>
    <cellStyle name="Total 2 5 2 2 3 4" xfId="43242"/>
    <cellStyle name="Total 2 5 2 2 3 4 2" xfId="43243"/>
    <cellStyle name="Total 2 5 2 2 3 4 3" xfId="43244"/>
    <cellStyle name="Total 2 5 2 2 3 5" xfId="43245"/>
    <cellStyle name="Total 2 5 2 2 3 5 2" xfId="43246"/>
    <cellStyle name="Total 2 5 2 2 3 5 3" xfId="43247"/>
    <cellStyle name="Total 2 5 2 2 3 6" xfId="43248"/>
    <cellStyle name="Total 2 5 2 2 3 6 2" xfId="43249"/>
    <cellStyle name="Total 2 5 2 2 3 6 3" xfId="43250"/>
    <cellStyle name="Total 2 5 2 2 3 7" xfId="43251"/>
    <cellStyle name="Total 2 5 2 2 3 8" xfId="43252"/>
    <cellStyle name="Total 2 5 2 2 3 9" xfId="43253"/>
    <cellStyle name="Total 2 5 2 2 4" xfId="43254"/>
    <cellStyle name="Total 2 5 2 2 4 2" xfId="43255"/>
    <cellStyle name="Total 2 5 2 2 4 2 2" xfId="43256"/>
    <cellStyle name="Total 2 5 2 2 4 2 3" xfId="43257"/>
    <cellStyle name="Total 2 5 2 2 4 3" xfId="43258"/>
    <cellStyle name="Total 2 5 2 2 4 3 2" xfId="43259"/>
    <cellStyle name="Total 2 5 2 2 4 3 3" xfId="43260"/>
    <cellStyle name="Total 2 5 2 2 4 4" xfId="43261"/>
    <cellStyle name="Total 2 5 2 2 4 4 2" xfId="43262"/>
    <cellStyle name="Total 2 5 2 2 4 4 3" xfId="43263"/>
    <cellStyle name="Total 2 5 2 2 4 5" xfId="43264"/>
    <cellStyle name="Total 2 5 2 2 4 5 2" xfId="43265"/>
    <cellStyle name="Total 2 5 2 2 4 5 3" xfId="43266"/>
    <cellStyle name="Total 2 5 2 2 4 6" xfId="43267"/>
    <cellStyle name="Total 2 5 2 2 4 6 2" xfId="43268"/>
    <cellStyle name="Total 2 5 2 2 4 6 3" xfId="43269"/>
    <cellStyle name="Total 2 5 2 2 4 7" xfId="43270"/>
    <cellStyle name="Total 2 5 2 2 4 8" xfId="43271"/>
    <cellStyle name="Total 2 5 2 2 4 9" xfId="43272"/>
    <cellStyle name="Total 2 5 2 2 5" xfId="43273"/>
    <cellStyle name="Total 2 5 2 2 5 2" xfId="43274"/>
    <cellStyle name="Total 2 5 2 2 5 2 2" xfId="43275"/>
    <cellStyle name="Total 2 5 2 2 5 2 3" xfId="43276"/>
    <cellStyle name="Total 2 5 2 2 5 3" xfId="43277"/>
    <cellStyle name="Total 2 5 2 2 5 3 2" xfId="43278"/>
    <cellStyle name="Total 2 5 2 2 5 3 3" xfId="43279"/>
    <cellStyle name="Total 2 5 2 2 5 4" xfId="43280"/>
    <cellStyle name="Total 2 5 2 2 5 4 2" xfId="43281"/>
    <cellStyle name="Total 2 5 2 2 5 4 3" xfId="43282"/>
    <cellStyle name="Total 2 5 2 2 5 5" xfId="43283"/>
    <cellStyle name="Total 2 5 2 2 5 5 2" xfId="43284"/>
    <cellStyle name="Total 2 5 2 2 5 5 3" xfId="43285"/>
    <cellStyle name="Total 2 5 2 2 5 6" xfId="43286"/>
    <cellStyle name="Total 2 5 2 2 5 6 2" xfId="43287"/>
    <cellStyle name="Total 2 5 2 2 5 6 3" xfId="43288"/>
    <cellStyle name="Total 2 5 2 2 5 7" xfId="43289"/>
    <cellStyle name="Total 2 5 2 2 5 8" xfId="43290"/>
    <cellStyle name="Total 2 5 2 2 5 9" xfId="43291"/>
    <cellStyle name="Total 2 5 2 2 6" xfId="43292"/>
    <cellStyle name="Total 2 5 2 2 6 2" xfId="43293"/>
    <cellStyle name="Total 2 5 2 2 6 2 2" xfId="43294"/>
    <cellStyle name="Total 2 5 2 2 6 2 3" xfId="43295"/>
    <cellStyle name="Total 2 5 2 2 6 3" xfId="43296"/>
    <cellStyle name="Total 2 5 2 2 6 3 2" xfId="43297"/>
    <cellStyle name="Total 2 5 2 2 6 3 3" xfId="43298"/>
    <cellStyle name="Total 2 5 2 2 6 4" xfId="43299"/>
    <cellStyle name="Total 2 5 2 2 6 4 2" xfId="43300"/>
    <cellStyle name="Total 2 5 2 2 6 4 3" xfId="43301"/>
    <cellStyle name="Total 2 5 2 2 6 5" xfId="43302"/>
    <cellStyle name="Total 2 5 2 2 6 5 2" xfId="43303"/>
    <cellStyle name="Total 2 5 2 2 6 5 3" xfId="43304"/>
    <cellStyle name="Total 2 5 2 2 6 6" xfId="43305"/>
    <cellStyle name="Total 2 5 2 2 6 6 2" xfId="43306"/>
    <cellStyle name="Total 2 5 2 2 6 6 3" xfId="43307"/>
    <cellStyle name="Total 2 5 2 2 6 7" xfId="43308"/>
    <cellStyle name="Total 2 5 2 2 6 8" xfId="43309"/>
    <cellStyle name="Total 2 5 2 2 6 9" xfId="43310"/>
    <cellStyle name="Total 2 5 2 2 7" xfId="43311"/>
    <cellStyle name="Total 2 5 2 2 7 2" xfId="43312"/>
    <cellStyle name="Total 2 5 2 2 7 2 2" xfId="43313"/>
    <cellStyle name="Total 2 5 2 2 7 2 3" xfId="43314"/>
    <cellStyle name="Total 2 5 2 2 7 3" xfId="43315"/>
    <cellStyle name="Total 2 5 2 2 7 3 2" xfId="43316"/>
    <cellStyle name="Total 2 5 2 2 7 3 3" xfId="43317"/>
    <cellStyle name="Total 2 5 2 2 7 4" xfId="43318"/>
    <cellStyle name="Total 2 5 2 2 7 4 2" xfId="43319"/>
    <cellStyle name="Total 2 5 2 2 7 4 3" xfId="43320"/>
    <cellStyle name="Total 2 5 2 2 7 5" xfId="43321"/>
    <cellStyle name="Total 2 5 2 2 7 5 2" xfId="43322"/>
    <cellStyle name="Total 2 5 2 2 7 5 3" xfId="43323"/>
    <cellStyle name="Total 2 5 2 2 7 6" xfId="43324"/>
    <cellStyle name="Total 2 5 2 2 7 6 2" xfId="43325"/>
    <cellStyle name="Total 2 5 2 2 7 6 3" xfId="43326"/>
    <cellStyle name="Total 2 5 2 2 7 7" xfId="43327"/>
    <cellStyle name="Total 2 5 2 2 7 8" xfId="43328"/>
    <cellStyle name="Total 2 5 2 2 7 9" xfId="43329"/>
    <cellStyle name="Total 2 5 2 2 8" xfId="43330"/>
    <cellStyle name="Total 2 5 2 2 8 2" xfId="43331"/>
    <cellStyle name="Total 2 5 2 2 8 2 2" xfId="43332"/>
    <cellStyle name="Total 2 5 2 2 8 2 3" xfId="43333"/>
    <cellStyle name="Total 2 5 2 2 8 3" xfId="43334"/>
    <cellStyle name="Total 2 5 2 2 8 3 2" xfId="43335"/>
    <cellStyle name="Total 2 5 2 2 8 3 3" xfId="43336"/>
    <cellStyle name="Total 2 5 2 2 8 4" xfId="43337"/>
    <cellStyle name="Total 2 5 2 2 8 4 2" xfId="43338"/>
    <cellStyle name="Total 2 5 2 2 8 4 3" xfId="43339"/>
    <cellStyle name="Total 2 5 2 2 8 5" xfId="43340"/>
    <cellStyle name="Total 2 5 2 2 8 5 2" xfId="43341"/>
    <cellStyle name="Total 2 5 2 2 8 5 3" xfId="43342"/>
    <cellStyle name="Total 2 5 2 2 8 6" xfId="43343"/>
    <cellStyle name="Total 2 5 2 2 8 6 2" xfId="43344"/>
    <cellStyle name="Total 2 5 2 2 8 6 3" xfId="43345"/>
    <cellStyle name="Total 2 5 2 2 8 7" xfId="43346"/>
    <cellStyle name="Total 2 5 2 2 8 8" xfId="43347"/>
    <cellStyle name="Total 2 5 2 2 8 9" xfId="43348"/>
    <cellStyle name="Total 2 5 2 2 9" xfId="43349"/>
    <cellStyle name="Total 2 5 2 2 9 2" xfId="43350"/>
    <cellStyle name="Total 2 5 2 2 9 2 2" xfId="43351"/>
    <cellStyle name="Total 2 5 2 2 9 2 3" xfId="43352"/>
    <cellStyle name="Total 2 5 2 2 9 3" xfId="43353"/>
    <cellStyle name="Total 2 5 2 2 9 3 2" xfId="43354"/>
    <cellStyle name="Total 2 5 2 2 9 3 3" xfId="43355"/>
    <cellStyle name="Total 2 5 2 2 9 4" xfId="43356"/>
    <cellStyle name="Total 2 5 2 2 9 4 2" xfId="43357"/>
    <cellStyle name="Total 2 5 2 2 9 4 3" xfId="43358"/>
    <cellStyle name="Total 2 5 2 2 9 5" xfId="43359"/>
    <cellStyle name="Total 2 5 2 2 9 5 2" xfId="43360"/>
    <cellStyle name="Total 2 5 2 2 9 5 3" xfId="43361"/>
    <cellStyle name="Total 2 5 2 2 9 6" xfId="43362"/>
    <cellStyle name="Total 2 5 2 2 9 6 2" xfId="43363"/>
    <cellStyle name="Total 2 5 2 2 9 6 3" xfId="43364"/>
    <cellStyle name="Total 2 5 2 2 9 7" xfId="43365"/>
    <cellStyle name="Total 2 5 2 2 9 8" xfId="43366"/>
    <cellStyle name="Total 2 5 2 20" xfId="43367"/>
    <cellStyle name="Total 2 5 2 3" xfId="43368"/>
    <cellStyle name="Total 2 5 2 3 10" xfId="43369"/>
    <cellStyle name="Total 2 5 2 3 10 2" xfId="43370"/>
    <cellStyle name="Total 2 5 2 3 10 2 2" xfId="43371"/>
    <cellStyle name="Total 2 5 2 3 10 2 3" xfId="43372"/>
    <cellStyle name="Total 2 5 2 3 10 3" xfId="43373"/>
    <cellStyle name="Total 2 5 2 3 10 3 2" xfId="43374"/>
    <cellStyle name="Total 2 5 2 3 10 3 3" xfId="43375"/>
    <cellStyle name="Total 2 5 2 3 10 4" xfId="43376"/>
    <cellStyle name="Total 2 5 2 3 10 4 2" xfId="43377"/>
    <cellStyle name="Total 2 5 2 3 10 4 3" xfId="43378"/>
    <cellStyle name="Total 2 5 2 3 10 5" xfId="43379"/>
    <cellStyle name="Total 2 5 2 3 10 5 2" xfId="43380"/>
    <cellStyle name="Total 2 5 2 3 10 5 3" xfId="43381"/>
    <cellStyle name="Total 2 5 2 3 10 6" xfId="43382"/>
    <cellStyle name="Total 2 5 2 3 10 6 2" xfId="43383"/>
    <cellStyle name="Total 2 5 2 3 10 6 3" xfId="43384"/>
    <cellStyle name="Total 2 5 2 3 10 7" xfId="43385"/>
    <cellStyle name="Total 2 5 2 3 10 8" xfId="43386"/>
    <cellStyle name="Total 2 5 2 3 11" xfId="43387"/>
    <cellStyle name="Total 2 5 2 3 11 2" xfId="43388"/>
    <cellStyle name="Total 2 5 2 3 11 2 2" xfId="43389"/>
    <cellStyle name="Total 2 5 2 3 11 2 3" xfId="43390"/>
    <cellStyle name="Total 2 5 2 3 11 3" xfId="43391"/>
    <cellStyle name="Total 2 5 2 3 11 3 2" xfId="43392"/>
    <cellStyle name="Total 2 5 2 3 11 3 3" xfId="43393"/>
    <cellStyle name="Total 2 5 2 3 11 4" xfId="43394"/>
    <cellStyle name="Total 2 5 2 3 11 4 2" xfId="43395"/>
    <cellStyle name="Total 2 5 2 3 11 4 3" xfId="43396"/>
    <cellStyle name="Total 2 5 2 3 11 5" xfId="43397"/>
    <cellStyle name="Total 2 5 2 3 11 5 2" xfId="43398"/>
    <cellStyle name="Total 2 5 2 3 11 5 3" xfId="43399"/>
    <cellStyle name="Total 2 5 2 3 11 6" xfId="43400"/>
    <cellStyle name="Total 2 5 2 3 11 6 2" xfId="43401"/>
    <cellStyle name="Total 2 5 2 3 11 6 3" xfId="43402"/>
    <cellStyle name="Total 2 5 2 3 11 7" xfId="43403"/>
    <cellStyle name="Total 2 5 2 3 11 8" xfId="43404"/>
    <cellStyle name="Total 2 5 2 3 12" xfId="43405"/>
    <cellStyle name="Total 2 5 2 3 12 2" xfId="43406"/>
    <cellStyle name="Total 2 5 2 3 12 2 2" xfId="43407"/>
    <cellStyle name="Total 2 5 2 3 12 2 3" xfId="43408"/>
    <cellStyle name="Total 2 5 2 3 12 3" xfId="43409"/>
    <cellStyle name="Total 2 5 2 3 12 3 2" xfId="43410"/>
    <cellStyle name="Total 2 5 2 3 12 3 3" xfId="43411"/>
    <cellStyle name="Total 2 5 2 3 12 4" xfId="43412"/>
    <cellStyle name="Total 2 5 2 3 12 4 2" xfId="43413"/>
    <cellStyle name="Total 2 5 2 3 12 4 3" xfId="43414"/>
    <cellStyle name="Total 2 5 2 3 12 5" xfId="43415"/>
    <cellStyle name="Total 2 5 2 3 12 5 2" xfId="43416"/>
    <cellStyle name="Total 2 5 2 3 12 5 3" xfId="43417"/>
    <cellStyle name="Total 2 5 2 3 12 6" xfId="43418"/>
    <cellStyle name="Total 2 5 2 3 12 6 2" xfId="43419"/>
    <cellStyle name="Total 2 5 2 3 12 6 3" xfId="43420"/>
    <cellStyle name="Total 2 5 2 3 12 7" xfId="43421"/>
    <cellStyle name="Total 2 5 2 3 12 8" xfId="43422"/>
    <cellStyle name="Total 2 5 2 3 13" xfId="43423"/>
    <cellStyle name="Total 2 5 2 3 13 2" xfId="43424"/>
    <cellStyle name="Total 2 5 2 3 13 2 2" xfId="43425"/>
    <cellStyle name="Total 2 5 2 3 13 2 3" xfId="43426"/>
    <cellStyle name="Total 2 5 2 3 13 3" xfId="43427"/>
    <cellStyle name="Total 2 5 2 3 13 3 2" xfId="43428"/>
    <cellStyle name="Total 2 5 2 3 13 3 3" xfId="43429"/>
    <cellStyle name="Total 2 5 2 3 13 4" xfId="43430"/>
    <cellStyle name="Total 2 5 2 3 13 4 2" xfId="43431"/>
    <cellStyle name="Total 2 5 2 3 13 4 3" xfId="43432"/>
    <cellStyle name="Total 2 5 2 3 13 5" xfId="43433"/>
    <cellStyle name="Total 2 5 2 3 13 5 2" xfId="43434"/>
    <cellStyle name="Total 2 5 2 3 13 5 3" xfId="43435"/>
    <cellStyle name="Total 2 5 2 3 13 6" xfId="43436"/>
    <cellStyle name="Total 2 5 2 3 13 6 2" xfId="43437"/>
    <cellStyle name="Total 2 5 2 3 13 6 3" xfId="43438"/>
    <cellStyle name="Total 2 5 2 3 13 7" xfId="43439"/>
    <cellStyle name="Total 2 5 2 3 13 8" xfId="43440"/>
    <cellStyle name="Total 2 5 2 3 14" xfId="43441"/>
    <cellStyle name="Total 2 5 2 3 14 2" xfId="43442"/>
    <cellStyle name="Total 2 5 2 3 14 2 2" xfId="43443"/>
    <cellStyle name="Total 2 5 2 3 14 2 3" xfId="43444"/>
    <cellStyle name="Total 2 5 2 3 14 3" xfId="43445"/>
    <cellStyle name="Total 2 5 2 3 14 3 2" xfId="43446"/>
    <cellStyle name="Total 2 5 2 3 14 3 3" xfId="43447"/>
    <cellStyle name="Total 2 5 2 3 14 4" xfId="43448"/>
    <cellStyle name="Total 2 5 2 3 14 4 2" xfId="43449"/>
    <cellStyle name="Total 2 5 2 3 14 4 3" xfId="43450"/>
    <cellStyle name="Total 2 5 2 3 14 5" xfId="43451"/>
    <cellStyle name="Total 2 5 2 3 14 5 2" xfId="43452"/>
    <cellStyle name="Total 2 5 2 3 14 5 3" xfId="43453"/>
    <cellStyle name="Total 2 5 2 3 14 6" xfId="43454"/>
    <cellStyle name="Total 2 5 2 3 14 6 2" xfId="43455"/>
    <cellStyle name="Total 2 5 2 3 14 6 3" xfId="43456"/>
    <cellStyle name="Total 2 5 2 3 14 7" xfId="43457"/>
    <cellStyle name="Total 2 5 2 3 14 8" xfId="43458"/>
    <cellStyle name="Total 2 5 2 3 15" xfId="43459"/>
    <cellStyle name="Total 2 5 2 3 15 2" xfId="43460"/>
    <cellStyle name="Total 2 5 2 3 15 3" xfId="43461"/>
    <cellStyle name="Total 2 5 2 3 16" xfId="43462"/>
    <cellStyle name="Total 2 5 2 3 16 2" xfId="43463"/>
    <cellStyle name="Total 2 5 2 3 16 3" xfId="43464"/>
    <cellStyle name="Total 2 5 2 3 17" xfId="43465"/>
    <cellStyle name="Total 2 5 2 3 18" xfId="43466"/>
    <cellStyle name="Total 2 5 2 3 2" xfId="43467"/>
    <cellStyle name="Total 2 5 2 3 2 2" xfId="43468"/>
    <cellStyle name="Total 2 5 2 3 2 2 2" xfId="43469"/>
    <cellStyle name="Total 2 5 2 3 2 2 3" xfId="43470"/>
    <cellStyle name="Total 2 5 2 3 2 3" xfId="43471"/>
    <cellStyle name="Total 2 5 2 3 2 3 2" xfId="43472"/>
    <cellStyle name="Total 2 5 2 3 2 3 3" xfId="43473"/>
    <cellStyle name="Total 2 5 2 3 2 4" xfId="43474"/>
    <cellStyle name="Total 2 5 2 3 2 4 2" xfId="43475"/>
    <cellStyle name="Total 2 5 2 3 2 4 3" xfId="43476"/>
    <cellStyle name="Total 2 5 2 3 2 5" xfId="43477"/>
    <cellStyle name="Total 2 5 2 3 2 5 2" xfId="43478"/>
    <cellStyle name="Total 2 5 2 3 2 5 3" xfId="43479"/>
    <cellStyle name="Total 2 5 2 3 2 6" xfId="43480"/>
    <cellStyle name="Total 2 5 2 3 2 6 2" xfId="43481"/>
    <cellStyle name="Total 2 5 2 3 2 6 3" xfId="43482"/>
    <cellStyle name="Total 2 5 2 3 2 7" xfId="43483"/>
    <cellStyle name="Total 2 5 2 3 2 8" xfId="43484"/>
    <cellStyle name="Total 2 5 2 3 2 9" xfId="43485"/>
    <cellStyle name="Total 2 5 2 3 3" xfId="43486"/>
    <cellStyle name="Total 2 5 2 3 3 2" xfId="43487"/>
    <cellStyle name="Total 2 5 2 3 3 2 2" xfId="43488"/>
    <cellStyle name="Total 2 5 2 3 3 2 3" xfId="43489"/>
    <cellStyle name="Total 2 5 2 3 3 3" xfId="43490"/>
    <cellStyle name="Total 2 5 2 3 3 3 2" xfId="43491"/>
    <cellStyle name="Total 2 5 2 3 3 3 3" xfId="43492"/>
    <cellStyle name="Total 2 5 2 3 3 4" xfId="43493"/>
    <cellStyle name="Total 2 5 2 3 3 4 2" xfId="43494"/>
    <cellStyle name="Total 2 5 2 3 3 4 3" xfId="43495"/>
    <cellStyle name="Total 2 5 2 3 3 5" xfId="43496"/>
    <cellStyle name="Total 2 5 2 3 3 5 2" xfId="43497"/>
    <cellStyle name="Total 2 5 2 3 3 5 3" xfId="43498"/>
    <cellStyle name="Total 2 5 2 3 3 6" xfId="43499"/>
    <cellStyle name="Total 2 5 2 3 3 6 2" xfId="43500"/>
    <cellStyle name="Total 2 5 2 3 3 6 3" xfId="43501"/>
    <cellStyle name="Total 2 5 2 3 3 7" xfId="43502"/>
    <cellStyle name="Total 2 5 2 3 3 8" xfId="43503"/>
    <cellStyle name="Total 2 5 2 3 3 9" xfId="43504"/>
    <cellStyle name="Total 2 5 2 3 4" xfId="43505"/>
    <cellStyle name="Total 2 5 2 3 4 2" xfId="43506"/>
    <cellStyle name="Total 2 5 2 3 4 2 2" xfId="43507"/>
    <cellStyle name="Total 2 5 2 3 4 2 3" xfId="43508"/>
    <cellStyle name="Total 2 5 2 3 4 3" xfId="43509"/>
    <cellStyle name="Total 2 5 2 3 4 3 2" xfId="43510"/>
    <cellStyle name="Total 2 5 2 3 4 3 3" xfId="43511"/>
    <cellStyle name="Total 2 5 2 3 4 4" xfId="43512"/>
    <cellStyle name="Total 2 5 2 3 4 4 2" xfId="43513"/>
    <cellStyle name="Total 2 5 2 3 4 4 3" xfId="43514"/>
    <cellStyle name="Total 2 5 2 3 4 5" xfId="43515"/>
    <cellStyle name="Total 2 5 2 3 4 5 2" xfId="43516"/>
    <cellStyle name="Total 2 5 2 3 4 5 3" xfId="43517"/>
    <cellStyle name="Total 2 5 2 3 4 6" xfId="43518"/>
    <cellStyle name="Total 2 5 2 3 4 6 2" xfId="43519"/>
    <cellStyle name="Total 2 5 2 3 4 6 3" xfId="43520"/>
    <cellStyle name="Total 2 5 2 3 4 7" xfId="43521"/>
    <cellStyle name="Total 2 5 2 3 4 8" xfId="43522"/>
    <cellStyle name="Total 2 5 2 3 4 9" xfId="43523"/>
    <cellStyle name="Total 2 5 2 3 5" xfId="43524"/>
    <cellStyle name="Total 2 5 2 3 5 2" xfId="43525"/>
    <cellStyle name="Total 2 5 2 3 5 2 2" xfId="43526"/>
    <cellStyle name="Total 2 5 2 3 5 2 3" xfId="43527"/>
    <cellStyle name="Total 2 5 2 3 5 3" xfId="43528"/>
    <cellStyle name="Total 2 5 2 3 5 3 2" xfId="43529"/>
    <cellStyle name="Total 2 5 2 3 5 3 3" xfId="43530"/>
    <cellStyle name="Total 2 5 2 3 5 4" xfId="43531"/>
    <cellStyle name="Total 2 5 2 3 5 4 2" xfId="43532"/>
    <cellStyle name="Total 2 5 2 3 5 4 3" xfId="43533"/>
    <cellStyle name="Total 2 5 2 3 5 5" xfId="43534"/>
    <cellStyle name="Total 2 5 2 3 5 5 2" xfId="43535"/>
    <cellStyle name="Total 2 5 2 3 5 5 3" xfId="43536"/>
    <cellStyle name="Total 2 5 2 3 5 6" xfId="43537"/>
    <cellStyle name="Total 2 5 2 3 5 6 2" xfId="43538"/>
    <cellStyle name="Total 2 5 2 3 5 6 3" xfId="43539"/>
    <cellStyle name="Total 2 5 2 3 5 7" xfId="43540"/>
    <cellStyle name="Total 2 5 2 3 5 8" xfId="43541"/>
    <cellStyle name="Total 2 5 2 3 5 9" xfId="43542"/>
    <cellStyle name="Total 2 5 2 3 6" xfId="43543"/>
    <cellStyle name="Total 2 5 2 3 6 2" xfId="43544"/>
    <cellStyle name="Total 2 5 2 3 6 2 2" xfId="43545"/>
    <cellStyle name="Total 2 5 2 3 6 2 3" xfId="43546"/>
    <cellStyle name="Total 2 5 2 3 6 3" xfId="43547"/>
    <cellStyle name="Total 2 5 2 3 6 3 2" xfId="43548"/>
    <cellStyle name="Total 2 5 2 3 6 3 3" xfId="43549"/>
    <cellStyle name="Total 2 5 2 3 6 4" xfId="43550"/>
    <cellStyle name="Total 2 5 2 3 6 4 2" xfId="43551"/>
    <cellStyle name="Total 2 5 2 3 6 4 3" xfId="43552"/>
    <cellStyle name="Total 2 5 2 3 6 5" xfId="43553"/>
    <cellStyle name="Total 2 5 2 3 6 5 2" xfId="43554"/>
    <cellStyle name="Total 2 5 2 3 6 5 3" xfId="43555"/>
    <cellStyle name="Total 2 5 2 3 6 6" xfId="43556"/>
    <cellStyle name="Total 2 5 2 3 6 6 2" xfId="43557"/>
    <cellStyle name="Total 2 5 2 3 6 6 3" xfId="43558"/>
    <cellStyle name="Total 2 5 2 3 6 7" xfId="43559"/>
    <cellStyle name="Total 2 5 2 3 6 8" xfId="43560"/>
    <cellStyle name="Total 2 5 2 3 6 9" xfId="43561"/>
    <cellStyle name="Total 2 5 2 3 7" xfId="43562"/>
    <cellStyle name="Total 2 5 2 3 7 2" xfId="43563"/>
    <cellStyle name="Total 2 5 2 3 7 2 2" xfId="43564"/>
    <cellStyle name="Total 2 5 2 3 7 2 3" xfId="43565"/>
    <cellStyle name="Total 2 5 2 3 7 3" xfId="43566"/>
    <cellStyle name="Total 2 5 2 3 7 3 2" xfId="43567"/>
    <cellStyle name="Total 2 5 2 3 7 3 3" xfId="43568"/>
    <cellStyle name="Total 2 5 2 3 7 4" xfId="43569"/>
    <cellStyle name="Total 2 5 2 3 7 4 2" xfId="43570"/>
    <cellStyle name="Total 2 5 2 3 7 4 3" xfId="43571"/>
    <cellStyle name="Total 2 5 2 3 7 5" xfId="43572"/>
    <cellStyle name="Total 2 5 2 3 7 5 2" xfId="43573"/>
    <cellStyle name="Total 2 5 2 3 7 5 3" xfId="43574"/>
    <cellStyle name="Total 2 5 2 3 7 6" xfId="43575"/>
    <cellStyle name="Total 2 5 2 3 7 6 2" xfId="43576"/>
    <cellStyle name="Total 2 5 2 3 7 6 3" xfId="43577"/>
    <cellStyle name="Total 2 5 2 3 7 7" xfId="43578"/>
    <cellStyle name="Total 2 5 2 3 7 8" xfId="43579"/>
    <cellStyle name="Total 2 5 2 3 7 9" xfId="43580"/>
    <cellStyle name="Total 2 5 2 3 8" xfId="43581"/>
    <cellStyle name="Total 2 5 2 3 8 2" xfId="43582"/>
    <cellStyle name="Total 2 5 2 3 8 2 2" xfId="43583"/>
    <cellStyle name="Total 2 5 2 3 8 2 3" xfId="43584"/>
    <cellStyle name="Total 2 5 2 3 8 3" xfId="43585"/>
    <cellStyle name="Total 2 5 2 3 8 3 2" xfId="43586"/>
    <cellStyle name="Total 2 5 2 3 8 3 3" xfId="43587"/>
    <cellStyle name="Total 2 5 2 3 8 4" xfId="43588"/>
    <cellStyle name="Total 2 5 2 3 8 4 2" xfId="43589"/>
    <cellStyle name="Total 2 5 2 3 8 4 3" xfId="43590"/>
    <cellStyle name="Total 2 5 2 3 8 5" xfId="43591"/>
    <cellStyle name="Total 2 5 2 3 8 5 2" xfId="43592"/>
    <cellStyle name="Total 2 5 2 3 8 5 3" xfId="43593"/>
    <cellStyle name="Total 2 5 2 3 8 6" xfId="43594"/>
    <cellStyle name="Total 2 5 2 3 8 6 2" xfId="43595"/>
    <cellStyle name="Total 2 5 2 3 8 6 3" xfId="43596"/>
    <cellStyle name="Total 2 5 2 3 8 7" xfId="43597"/>
    <cellStyle name="Total 2 5 2 3 8 8" xfId="43598"/>
    <cellStyle name="Total 2 5 2 3 8 9" xfId="43599"/>
    <cellStyle name="Total 2 5 2 3 9" xfId="43600"/>
    <cellStyle name="Total 2 5 2 3 9 2" xfId="43601"/>
    <cellStyle name="Total 2 5 2 3 9 2 2" xfId="43602"/>
    <cellStyle name="Total 2 5 2 3 9 2 3" xfId="43603"/>
    <cellStyle name="Total 2 5 2 3 9 3" xfId="43604"/>
    <cellStyle name="Total 2 5 2 3 9 3 2" xfId="43605"/>
    <cellStyle name="Total 2 5 2 3 9 3 3" xfId="43606"/>
    <cellStyle name="Total 2 5 2 3 9 4" xfId="43607"/>
    <cellStyle name="Total 2 5 2 3 9 4 2" xfId="43608"/>
    <cellStyle name="Total 2 5 2 3 9 4 3" xfId="43609"/>
    <cellStyle name="Total 2 5 2 3 9 5" xfId="43610"/>
    <cellStyle name="Total 2 5 2 3 9 5 2" xfId="43611"/>
    <cellStyle name="Total 2 5 2 3 9 5 3" xfId="43612"/>
    <cellStyle name="Total 2 5 2 3 9 6" xfId="43613"/>
    <cellStyle name="Total 2 5 2 3 9 6 2" xfId="43614"/>
    <cellStyle name="Total 2 5 2 3 9 6 3" xfId="43615"/>
    <cellStyle name="Total 2 5 2 3 9 7" xfId="43616"/>
    <cellStyle name="Total 2 5 2 3 9 8" xfId="43617"/>
    <cellStyle name="Total 2 5 2 4" xfId="43618"/>
    <cellStyle name="Total 2 5 2 4 10" xfId="43619"/>
    <cellStyle name="Total 2 5 2 4 11" xfId="43620"/>
    <cellStyle name="Total 2 5 2 4 2" xfId="43621"/>
    <cellStyle name="Total 2 5 2 4 2 2" xfId="43622"/>
    <cellStyle name="Total 2 5 2 4 2 3" xfId="43623"/>
    <cellStyle name="Total 2 5 2 4 2 4" xfId="43624"/>
    <cellStyle name="Total 2 5 2 4 3" xfId="43625"/>
    <cellStyle name="Total 2 5 2 4 3 2" xfId="43626"/>
    <cellStyle name="Total 2 5 2 4 3 3" xfId="43627"/>
    <cellStyle name="Total 2 5 2 4 3 4" xfId="43628"/>
    <cellStyle name="Total 2 5 2 4 4" xfId="43629"/>
    <cellStyle name="Total 2 5 2 4 4 2" xfId="43630"/>
    <cellStyle name="Total 2 5 2 4 4 3" xfId="43631"/>
    <cellStyle name="Total 2 5 2 4 4 4" xfId="43632"/>
    <cellStyle name="Total 2 5 2 4 5" xfId="43633"/>
    <cellStyle name="Total 2 5 2 4 5 2" xfId="43634"/>
    <cellStyle name="Total 2 5 2 4 5 3" xfId="43635"/>
    <cellStyle name="Total 2 5 2 4 5 4" xfId="43636"/>
    <cellStyle name="Total 2 5 2 4 6" xfId="43637"/>
    <cellStyle name="Total 2 5 2 4 6 2" xfId="43638"/>
    <cellStyle name="Total 2 5 2 4 6 3" xfId="43639"/>
    <cellStyle name="Total 2 5 2 4 6 4" xfId="43640"/>
    <cellStyle name="Total 2 5 2 4 7" xfId="43641"/>
    <cellStyle name="Total 2 5 2 4 8" xfId="43642"/>
    <cellStyle name="Total 2 5 2 4 9" xfId="43643"/>
    <cellStyle name="Total 2 5 2 5" xfId="43644"/>
    <cellStyle name="Total 2 5 2 5 10" xfId="43645"/>
    <cellStyle name="Total 2 5 2 5 11" xfId="43646"/>
    <cellStyle name="Total 2 5 2 5 2" xfId="43647"/>
    <cellStyle name="Total 2 5 2 5 2 2" xfId="43648"/>
    <cellStyle name="Total 2 5 2 5 2 3" xfId="43649"/>
    <cellStyle name="Total 2 5 2 5 2 4" xfId="43650"/>
    <cellStyle name="Total 2 5 2 5 3" xfId="43651"/>
    <cellStyle name="Total 2 5 2 5 3 2" xfId="43652"/>
    <cellStyle name="Total 2 5 2 5 3 3" xfId="43653"/>
    <cellStyle name="Total 2 5 2 5 3 4" xfId="43654"/>
    <cellStyle name="Total 2 5 2 5 4" xfId="43655"/>
    <cellStyle name="Total 2 5 2 5 4 2" xfId="43656"/>
    <cellStyle name="Total 2 5 2 5 4 3" xfId="43657"/>
    <cellStyle name="Total 2 5 2 5 4 4" xfId="43658"/>
    <cellStyle name="Total 2 5 2 5 5" xfId="43659"/>
    <cellStyle name="Total 2 5 2 5 5 2" xfId="43660"/>
    <cellStyle name="Total 2 5 2 5 5 3" xfId="43661"/>
    <cellStyle name="Total 2 5 2 5 5 4" xfId="43662"/>
    <cellStyle name="Total 2 5 2 5 6" xfId="43663"/>
    <cellStyle name="Total 2 5 2 5 6 2" xfId="43664"/>
    <cellStyle name="Total 2 5 2 5 6 3" xfId="43665"/>
    <cellStyle name="Total 2 5 2 5 6 4" xfId="43666"/>
    <cellStyle name="Total 2 5 2 5 7" xfId="43667"/>
    <cellStyle name="Total 2 5 2 5 8" xfId="43668"/>
    <cellStyle name="Total 2 5 2 5 9" xfId="43669"/>
    <cellStyle name="Total 2 5 2 6" xfId="43670"/>
    <cellStyle name="Total 2 5 2 6 2" xfId="43671"/>
    <cellStyle name="Total 2 5 2 6 2 2" xfId="43672"/>
    <cellStyle name="Total 2 5 2 6 2 3" xfId="43673"/>
    <cellStyle name="Total 2 5 2 6 3" xfId="43674"/>
    <cellStyle name="Total 2 5 2 6 3 2" xfId="43675"/>
    <cellStyle name="Total 2 5 2 6 3 3" xfId="43676"/>
    <cellStyle name="Total 2 5 2 6 4" xfId="43677"/>
    <cellStyle name="Total 2 5 2 6 4 2" xfId="43678"/>
    <cellStyle name="Total 2 5 2 6 4 3" xfId="43679"/>
    <cellStyle name="Total 2 5 2 6 5" xfId="43680"/>
    <cellStyle name="Total 2 5 2 6 5 2" xfId="43681"/>
    <cellStyle name="Total 2 5 2 6 5 3" xfId="43682"/>
    <cellStyle name="Total 2 5 2 6 6" xfId="43683"/>
    <cellStyle name="Total 2 5 2 6 6 2" xfId="43684"/>
    <cellStyle name="Total 2 5 2 6 6 3" xfId="43685"/>
    <cellStyle name="Total 2 5 2 6 7" xfId="43686"/>
    <cellStyle name="Total 2 5 2 6 8" xfId="43687"/>
    <cellStyle name="Total 2 5 2 6 9" xfId="43688"/>
    <cellStyle name="Total 2 5 2 7" xfId="43689"/>
    <cellStyle name="Total 2 5 2 7 2" xfId="43690"/>
    <cellStyle name="Total 2 5 2 7 2 2" xfId="43691"/>
    <cellStyle name="Total 2 5 2 7 2 3" xfId="43692"/>
    <cellStyle name="Total 2 5 2 7 3" xfId="43693"/>
    <cellStyle name="Total 2 5 2 7 3 2" xfId="43694"/>
    <cellStyle name="Total 2 5 2 7 3 3" xfId="43695"/>
    <cellStyle name="Total 2 5 2 7 4" xfId="43696"/>
    <cellStyle name="Total 2 5 2 7 4 2" xfId="43697"/>
    <cellStyle name="Total 2 5 2 7 4 3" xfId="43698"/>
    <cellStyle name="Total 2 5 2 7 5" xfId="43699"/>
    <cellStyle name="Total 2 5 2 7 5 2" xfId="43700"/>
    <cellStyle name="Total 2 5 2 7 5 3" xfId="43701"/>
    <cellStyle name="Total 2 5 2 7 6" xfId="43702"/>
    <cellStyle name="Total 2 5 2 7 6 2" xfId="43703"/>
    <cellStyle name="Total 2 5 2 7 6 3" xfId="43704"/>
    <cellStyle name="Total 2 5 2 7 7" xfId="43705"/>
    <cellStyle name="Total 2 5 2 7 8" xfId="43706"/>
    <cellStyle name="Total 2 5 2 7 9" xfId="43707"/>
    <cellStyle name="Total 2 5 2 8" xfId="43708"/>
    <cellStyle name="Total 2 5 2 8 2" xfId="43709"/>
    <cellStyle name="Total 2 5 2 8 2 2" xfId="43710"/>
    <cellStyle name="Total 2 5 2 8 2 3" xfId="43711"/>
    <cellStyle name="Total 2 5 2 8 3" xfId="43712"/>
    <cellStyle name="Total 2 5 2 8 3 2" xfId="43713"/>
    <cellStyle name="Total 2 5 2 8 3 3" xfId="43714"/>
    <cellStyle name="Total 2 5 2 8 4" xfId="43715"/>
    <cellStyle name="Total 2 5 2 8 4 2" xfId="43716"/>
    <cellStyle name="Total 2 5 2 8 4 3" xfId="43717"/>
    <cellStyle name="Total 2 5 2 8 5" xfId="43718"/>
    <cellStyle name="Total 2 5 2 8 5 2" xfId="43719"/>
    <cellStyle name="Total 2 5 2 8 5 3" xfId="43720"/>
    <cellStyle name="Total 2 5 2 8 6" xfId="43721"/>
    <cellStyle name="Total 2 5 2 8 6 2" xfId="43722"/>
    <cellStyle name="Total 2 5 2 8 6 3" xfId="43723"/>
    <cellStyle name="Total 2 5 2 8 7" xfId="43724"/>
    <cellStyle name="Total 2 5 2 8 8" xfId="43725"/>
    <cellStyle name="Total 2 5 2 8 9" xfId="43726"/>
    <cellStyle name="Total 2 5 2 9" xfId="43727"/>
    <cellStyle name="Total 2 5 2 9 2" xfId="43728"/>
    <cellStyle name="Total 2 5 2 9 2 2" xfId="43729"/>
    <cellStyle name="Total 2 5 2 9 2 3" xfId="43730"/>
    <cellStyle name="Total 2 5 2 9 3" xfId="43731"/>
    <cellStyle name="Total 2 5 2 9 3 2" xfId="43732"/>
    <cellStyle name="Total 2 5 2 9 3 3" xfId="43733"/>
    <cellStyle name="Total 2 5 2 9 4" xfId="43734"/>
    <cellStyle name="Total 2 5 2 9 4 2" xfId="43735"/>
    <cellStyle name="Total 2 5 2 9 4 3" xfId="43736"/>
    <cellStyle name="Total 2 5 2 9 5" xfId="43737"/>
    <cellStyle name="Total 2 5 2 9 5 2" xfId="43738"/>
    <cellStyle name="Total 2 5 2 9 5 3" xfId="43739"/>
    <cellStyle name="Total 2 5 2 9 6" xfId="43740"/>
    <cellStyle name="Total 2 5 2 9 6 2" xfId="43741"/>
    <cellStyle name="Total 2 5 2 9 6 3" xfId="43742"/>
    <cellStyle name="Total 2 5 2 9 7" xfId="43743"/>
    <cellStyle name="Total 2 5 2 9 8" xfId="43744"/>
    <cellStyle name="Total 2 5 2 9 9" xfId="43745"/>
    <cellStyle name="Total 2 5 20" xfId="43746"/>
    <cellStyle name="Total 2 5 21" xfId="43747"/>
    <cellStyle name="Total 2 5 22" xfId="43748"/>
    <cellStyle name="Total 2 5 3" xfId="43749"/>
    <cellStyle name="Total 2 5 3 10" xfId="43750"/>
    <cellStyle name="Total 2 5 3 10 2" xfId="43751"/>
    <cellStyle name="Total 2 5 3 10 2 2" xfId="43752"/>
    <cellStyle name="Total 2 5 3 10 2 3" xfId="43753"/>
    <cellStyle name="Total 2 5 3 10 3" xfId="43754"/>
    <cellStyle name="Total 2 5 3 10 3 2" xfId="43755"/>
    <cellStyle name="Total 2 5 3 10 3 3" xfId="43756"/>
    <cellStyle name="Total 2 5 3 10 4" xfId="43757"/>
    <cellStyle name="Total 2 5 3 10 4 2" xfId="43758"/>
    <cellStyle name="Total 2 5 3 10 4 3" xfId="43759"/>
    <cellStyle name="Total 2 5 3 10 5" xfId="43760"/>
    <cellStyle name="Total 2 5 3 10 5 2" xfId="43761"/>
    <cellStyle name="Total 2 5 3 10 5 3" xfId="43762"/>
    <cellStyle name="Total 2 5 3 10 6" xfId="43763"/>
    <cellStyle name="Total 2 5 3 10 6 2" xfId="43764"/>
    <cellStyle name="Total 2 5 3 10 6 3" xfId="43765"/>
    <cellStyle name="Total 2 5 3 10 7" xfId="43766"/>
    <cellStyle name="Total 2 5 3 10 8" xfId="43767"/>
    <cellStyle name="Total 2 5 3 10 9" xfId="43768"/>
    <cellStyle name="Total 2 5 3 11" xfId="43769"/>
    <cellStyle name="Total 2 5 3 11 2" xfId="43770"/>
    <cellStyle name="Total 2 5 3 11 2 2" xfId="43771"/>
    <cellStyle name="Total 2 5 3 11 2 3" xfId="43772"/>
    <cellStyle name="Total 2 5 3 11 3" xfId="43773"/>
    <cellStyle name="Total 2 5 3 11 3 2" xfId="43774"/>
    <cellStyle name="Total 2 5 3 11 3 3" xfId="43775"/>
    <cellStyle name="Total 2 5 3 11 4" xfId="43776"/>
    <cellStyle name="Total 2 5 3 11 4 2" xfId="43777"/>
    <cellStyle name="Total 2 5 3 11 4 3" xfId="43778"/>
    <cellStyle name="Total 2 5 3 11 5" xfId="43779"/>
    <cellStyle name="Total 2 5 3 11 5 2" xfId="43780"/>
    <cellStyle name="Total 2 5 3 11 5 3" xfId="43781"/>
    <cellStyle name="Total 2 5 3 11 6" xfId="43782"/>
    <cellStyle name="Total 2 5 3 11 6 2" xfId="43783"/>
    <cellStyle name="Total 2 5 3 11 6 3" xfId="43784"/>
    <cellStyle name="Total 2 5 3 11 7" xfId="43785"/>
    <cellStyle name="Total 2 5 3 11 8" xfId="43786"/>
    <cellStyle name="Total 2 5 3 11 9" xfId="43787"/>
    <cellStyle name="Total 2 5 3 12" xfId="43788"/>
    <cellStyle name="Total 2 5 3 12 2" xfId="43789"/>
    <cellStyle name="Total 2 5 3 12 2 2" xfId="43790"/>
    <cellStyle name="Total 2 5 3 12 2 3" xfId="43791"/>
    <cellStyle name="Total 2 5 3 12 3" xfId="43792"/>
    <cellStyle name="Total 2 5 3 12 3 2" xfId="43793"/>
    <cellStyle name="Total 2 5 3 12 3 3" xfId="43794"/>
    <cellStyle name="Total 2 5 3 12 4" xfId="43795"/>
    <cellStyle name="Total 2 5 3 12 4 2" xfId="43796"/>
    <cellStyle name="Total 2 5 3 12 4 3" xfId="43797"/>
    <cellStyle name="Total 2 5 3 12 5" xfId="43798"/>
    <cellStyle name="Total 2 5 3 12 5 2" xfId="43799"/>
    <cellStyle name="Total 2 5 3 12 5 3" xfId="43800"/>
    <cellStyle name="Total 2 5 3 12 6" xfId="43801"/>
    <cellStyle name="Total 2 5 3 12 6 2" xfId="43802"/>
    <cellStyle name="Total 2 5 3 12 6 3" xfId="43803"/>
    <cellStyle name="Total 2 5 3 12 7" xfId="43804"/>
    <cellStyle name="Total 2 5 3 12 8" xfId="43805"/>
    <cellStyle name="Total 2 5 3 12 9" xfId="43806"/>
    <cellStyle name="Total 2 5 3 13" xfId="43807"/>
    <cellStyle name="Total 2 5 3 13 2" xfId="43808"/>
    <cellStyle name="Total 2 5 3 13 2 2" xfId="43809"/>
    <cellStyle name="Total 2 5 3 13 2 3" xfId="43810"/>
    <cellStyle name="Total 2 5 3 13 3" xfId="43811"/>
    <cellStyle name="Total 2 5 3 13 3 2" xfId="43812"/>
    <cellStyle name="Total 2 5 3 13 3 3" xfId="43813"/>
    <cellStyle name="Total 2 5 3 13 4" xfId="43814"/>
    <cellStyle name="Total 2 5 3 13 4 2" xfId="43815"/>
    <cellStyle name="Total 2 5 3 13 4 3" xfId="43816"/>
    <cellStyle name="Total 2 5 3 13 5" xfId="43817"/>
    <cellStyle name="Total 2 5 3 13 5 2" xfId="43818"/>
    <cellStyle name="Total 2 5 3 13 5 3" xfId="43819"/>
    <cellStyle name="Total 2 5 3 13 6" xfId="43820"/>
    <cellStyle name="Total 2 5 3 13 6 2" xfId="43821"/>
    <cellStyle name="Total 2 5 3 13 6 3" xfId="43822"/>
    <cellStyle name="Total 2 5 3 13 7" xfId="43823"/>
    <cellStyle name="Total 2 5 3 13 8" xfId="43824"/>
    <cellStyle name="Total 2 5 3 13 9" xfId="43825"/>
    <cellStyle name="Total 2 5 3 14" xfId="43826"/>
    <cellStyle name="Total 2 5 3 14 2" xfId="43827"/>
    <cellStyle name="Total 2 5 3 14 3" xfId="43828"/>
    <cellStyle name="Total 2 5 3 14 4" xfId="43829"/>
    <cellStyle name="Total 2 5 3 15" xfId="43830"/>
    <cellStyle name="Total 2 5 3 16" xfId="43831"/>
    <cellStyle name="Total 2 5 3 17" xfId="43832"/>
    <cellStyle name="Total 2 5 3 18" xfId="43833"/>
    <cellStyle name="Total 2 5 3 19" xfId="43834"/>
    <cellStyle name="Total 2 5 3 2" xfId="43835"/>
    <cellStyle name="Total 2 5 3 2 10" xfId="43836"/>
    <cellStyle name="Total 2 5 3 2 10 2" xfId="43837"/>
    <cellStyle name="Total 2 5 3 2 10 2 2" xfId="43838"/>
    <cellStyle name="Total 2 5 3 2 10 2 3" xfId="43839"/>
    <cellStyle name="Total 2 5 3 2 10 3" xfId="43840"/>
    <cellStyle name="Total 2 5 3 2 10 3 2" xfId="43841"/>
    <cellStyle name="Total 2 5 3 2 10 3 3" xfId="43842"/>
    <cellStyle name="Total 2 5 3 2 10 4" xfId="43843"/>
    <cellStyle name="Total 2 5 3 2 10 4 2" xfId="43844"/>
    <cellStyle name="Total 2 5 3 2 10 4 3" xfId="43845"/>
    <cellStyle name="Total 2 5 3 2 10 5" xfId="43846"/>
    <cellStyle name="Total 2 5 3 2 10 5 2" xfId="43847"/>
    <cellStyle name="Total 2 5 3 2 10 5 3" xfId="43848"/>
    <cellStyle name="Total 2 5 3 2 10 6" xfId="43849"/>
    <cellStyle name="Total 2 5 3 2 10 6 2" xfId="43850"/>
    <cellStyle name="Total 2 5 3 2 10 6 3" xfId="43851"/>
    <cellStyle name="Total 2 5 3 2 10 7" xfId="43852"/>
    <cellStyle name="Total 2 5 3 2 10 8" xfId="43853"/>
    <cellStyle name="Total 2 5 3 2 11" xfId="43854"/>
    <cellStyle name="Total 2 5 3 2 11 2" xfId="43855"/>
    <cellStyle name="Total 2 5 3 2 11 2 2" xfId="43856"/>
    <cellStyle name="Total 2 5 3 2 11 2 3" xfId="43857"/>
    <cellStyle name="Total 2 5 3 2 11 3" xfId="43858"/>
    <cellStyle name="Total 2 5 3 2 11 3 2" xfId="43859"/>
    <cellStyle name="Total 2 5 3 2 11 3 3" xfId="43860"/>
    <cellStyle name="Total 2 5 3 2 11 4" xfId="43861"/>
    <cellStyle name="Total 2 5 3 2 11 4 2" xfId="43862"/>
    <cellStyle name="Total 2 5 3 2 11 4 3" xfId="43863"/>
    <cellStyle name="Total 2 5 3 2 11 5" xfId="43864"/>
    <cellStyle name="Total 2 5 3 2 11 5 2" xfId="43865"/>
    <cellStyle name="Total 2 5 3 2 11 5 3" xfId="43866"/>
    <cellStyle name="Total 2 5 3 2 11 6" xfId="43867"/>
    <cellStyle name="Total 2 5 3 2 11 6 2" xfId="43868"/>
    <cellStyle name="Total 2 5 3 2 11 6 3" xfId="43869"/>
    <cellStyle name="Total 2 5 3 2 11 7" xfId="43870"/>
    <cellStyle name="Total 2 5 3 2 11 8" xfId="43871"/>
    <cellStyle name="Total 2 5 3 2 12" xfId="43872"/>
    <cellStyle name="Total 2 5 3 2 12 2" xfId="43873"/>
    <cellStyle name="Total 2 5 3 2 12 2 2" xfId="43874"/>
    <cellStyle name="Total 2 5 3 2 12 2 3" xfId="43875"/>
    <cellStyle name="Total 2 5 3 2 12 3" xfId="43876"/>
    <cellStyle name="Total 2 5 3 2 12 3 2" xfId="43877"/>
    <cellStyle name="Total 2 5 3 2 12 3 3" xfId="43878"/>
    <cellStyle name="Total 2 5 3 2 12 4" xfId="43879"/>
    <cellStyle name="Total 2 5 3 2 12 4 2" xfId="43880"/>
    <cellStyle name="Total 2 5 3 2 12 4 3" xfId="43881"/>
    <cellStyle name="Total 2 5 3 2 12 5" xfId="43882"/>
    <cellStyle name="Total 2 5 3 2 12 5 2" xfId="43883"/>
    <cellStyle name="Total 2 5 3 2 12 5 3" xfId="43884"/>
    <cellStyle name="Total 2 5 3 2 12 6" xfId="43885"/>
    <cellStyle name="Total 2 5 3 2 12 6 2" xfId="43886"/>
    <cellStyle name="Total 2 5 3 2 12 6 3" xfId="43887"/>
    <cellStyle name="Total 2 5 3 2 12 7" xfId="43888"/>
    <cellStyle name="Total 2 5 3 2 12 8" xfId="43889"/>
    <cellStyle name="Total 2 5 3 2 13" xfId="43890"/>
    <cellStyle name="Total 2 5 3 2 13 2" xfId="43891"/>
    <cellStyle name="Total 2 5 3 2 13 2 2" xfId="43892"/>
    <cellStyle name="Total 2 5 3 2 13 2 3" xfId="43893"/>
    <cellStyle name="Total 2 5 3 2 13 3" xfId="43894"/>
    <cellStyle name="Total 2 5 3 2 13 3 2" xfId="43895"/>
    <cellStyle name="Total 2 5 3 2 13 3 3" xfId="43896"/>
    <cellStyle name="Total 2 5 3 2 13 4" xfId="43897"/>
    <cellStyle name="Total 2 5 3 2 13 4 2" xfId="43898"/>
    <cellStyle name="Total 2 5 3 2 13 4 3" xfId="43899"/>
    <cellStyle name="Total 2 5 3 2 13 5" xfId="43900"/>
    <cellStyle name="Total 2 5 3 2 13 5 2" xfId="43901"/>
    <cellStyle name="Total 2 5 3 2 13 5 3" xfId="43902"/>
    <cellStyle name="Total 2 5 3 2 13 6" xfId="43903"/>
    <cellStyle name="Total 2 5 3 2 13 6 2" xfId="43904"/>
    <cellStyle name="Total 2 5 3 2 13 6 3" xfId="43905"/>
    <cellStyle name="Total 2 5 3 2 13 7" xfId="43906"/>
    <cellStyle name="Total 2 5 3 2 13 8" xfId="43907"/>
    <cellStyle name="Total 2 5 3 2 14" xfId="43908"/>
    <cellStyle name="Total 2 5 3 2 14 2" xfId="43909"/>
    <cellStyle name="Total 2 5 3 2 14 2 2" xfId="43910"/>
    <cellStyle name="Total 2 5 3 2 14 2 3" xfId="43911"/>
    <cellStyle name="Total 2 5 3 2 14 3" xfId="43912"/>
    <cellStyle name="Total 2 5 3 2 14 3 2" xfId="43913"/>
    <cellStyle name="Total 2 5 3 2 14 3 3" xfId="43914"/>
    <cellStyle name="Total 2 5 3 2 14 4" xfId="43915"/>
    <cellStyle name="Total 2 5 3 2 14 4 2" xfId="43916"/>
    <cellStyle name="Total 2 5 3 2 14 4 3" xfId="43917"/>
    <cellStyle name="Total 2 5 3 2 14 5" xfId="43918"/>
    <cellStyle name="Total 2 5 3 2 14 5 2" xfId="43919"/>
    <cellStyle name="Total 2 5 3 2 14 5 3" xfId="43920"/>
    <cellStyle name="Total 2 5 3 2 14 6" xfId="43921"/>
    <cellStyle name="Total 2 5 3 2 14 6 2" xfId="43922"/>
    <cellStyle name="Total 2 5 3 2 14 6 3" xfId="43923"/>
    <cellStyle name="Total 2 5 3 2 14 7" xfId="43924"/>
    <cellStyle name="Total 2 5 3 2 14 8" xfId="43925"/>
    <cellStyle name="Total 2 5 3 2 15" xfId="43926"/>
    <cellStyle name="Total 2 5 3 2 15 2" xfId="43927"/>
    <cellStyle name="Total 2 5 3 2 15 3" xfId="43928"/>
    <cellStyle name="Total 2 5 3 2 16" xfId="43929"/>
    <cellStyle name="Total 2 5 3 2 16 2" xfId="43930"/>
    <cellStyle name="Total 2 5 3 2 16 3" xfId="43931"/>
    <cellStyle name="Total 2 5 3 2 17" xfId="43932"/>
    <cellStyle name="Total 2 5 3 2 18" xfId="43933"/>
    <cellStyle name="Total 2 5 3 2 2" xfId="43934"/>
    <cellStyle name="Total 2 5 3 2 2 2" xfId="43935"/>
    <cellStyle name="Total 2 5 3 2 2 2 2" xfId="43936"/>
    <cellStyle name="Total 2 5 3 2 2 2 3" xfId="43937"/>
    <cellStyle name="Total 2 5 3 2 2 3" xfId="43938"/>
    <cellStyle name="Total 2 5 3 2 2 3 2" xfId="43939"/>
    <cellStyle name="Total 2 5 3 2 2 3 3" xfId="43940"/>
    <cellStyle name="Total 2 5 3 2 2 4" xfId="43941"/>
    <cellStyle name="Total 2 5 3 2 2 4 2" xfId="43942"/>
    <cellStyle name="Total 2 5 3 2 2 4 3" xfId="43943"/>
    <cellStyle name="Total 2 5 3 2 2 5" xfId="43944"/>
    <cellStyle name="Total 2 5 3 2 2 5 2" xfId="43945"/>
    <cellStyle name="Total 2 5 3 2 2 5 3" xfId="43946"/>
    <cellStyle name="Total 2 5 3 2 2 6" xfId="43947"/>
    <cellStyle name="Total 2 5 3 2 2 6 2" xfId="43948"/>
    <cellStyle name="Total 2 5 3 2 2 6 3" xfId="43949"/>
    <cellStyle name="Total 2 5 3 2 2 7" xfId="43950"/>
    <cellStyle name="Total 2 5 3 2 2 8" xfId="43951"/>
    <cellStyle name="Total 2 5 3 2 2 9" xfId="43952"/>
    <cellStyle name="Total 2 5 3 2 3" xfId="43953"/>
    <cellStyle name="Total 2 5 3 2 3 2" xfId="43954"/>
    <cellStyle name="Total 2 5 3 2 3 2 2" xfId="43955"/>
    <cellStyle name="Total 2 5 3 2 3 2 3" xfId="43956"/>
    <cellStyle name="Total 2 5 3 2 3 3" xfId="43957"/>
    <cellStyle name="Total 2 5 3 2 3 3 2" xfId="43958"/>
    <cellStyle name="Total 2 5 3 2 3 3 3" xfId="43959"/>
    <cellStyle name="Total 2 5 3 2 3 4" xfId="43960"/>
    <cellStyle name="Total 2 5 3 2 3 4 2" xfId="43961"/>
    <cellStyle name="Total 2 5 3 2 3 4 3" xfId="43962"/>
    <cellStyle name="Total 2 5 3 2 3 5" xfId="43963"/>
    <cellStyle name="Total 2 5 3 2 3 5 2" xfId="43964"/>
    <cellStyle name="Total 2 5 3 2 3 5 3" xfId="43965"/>
    <cellStyle name="Total 2 5 3 2 3 6" xfId="43966"/>
    <cellStyle name="Total 2 5 3 2 3 6 2" xfId="43967"/>
    <cellStyle name="Total 2 5 3 2 3 6 3" xfId="43968"/>
    <cellStyle name="Total 2 5 3 2 3 7" xfId="43969"/>
    <cellStyle name="Total 2 5 3 2 3 8" xfId="43970"/>
    <cellStyle name="Total 2 5 3 2 3 9" xfId="43971"/>
    <cellStyle name="Total 2 5 3 2 4" xfId="43972"/>
    <cellStyle name="Total 2 5 3 2 4 2" xfId="43973"/>
    <cellStyle name="Total 2 5 3 2 4 2 2" xfId="43974"/>
    <cellStyle name="Total 2 5 3 2 4 2 3" xfId="43975"/>
    <cellStyle name="Total 2 5 3 2 4 3" xfId="43976"/>
    <cellStyle name="Total 2 5 3 2 4 3 2" xfId="43977"/>
    <cellStyle name="Total 2 5 3 2 4 3 3" xfId="43978"/>
    <cellStyle name="Total 2 5 3 2 4 4" xfId="43979"/>
    <cellStyle name="Total 2 5 3 2 4 4 2" xfId="43980"/>
    <cellStyle name="Total 2 5 3 2 4 4 3" xfId="43981"/>
    <cellStyle name="Total 2 5 3 2 4 5" xfId="43982"/>
    <cellStyle name="Total 2 5 3 2 4 5 2" xfId="43983"/>
    <cellStyle name="Total 2 5 3 2 4 5 3" xfId="43984"/>
    <cellStyle name="Total 2 5 3 2 4 6" xfId="43985"/>
    <cellStyle name="Total 2 5 3 2 4 6 2" xfId="43986"/>
    <cellStyle name="Total 2 5 3 2 4 6 3" xfId="43987"/>
    <cellStyle name="Total 2 5 3 2 4 7" xfId="43988"/>
    <cellStyle name="Total 2 5 3 2 4 8" xfId="43989"/>
    <cellStyle name="Total 2 5 3 2 4 9" xfId="43990"/>
    <cellStyle name="Total 2 5 3 2 5" xfId="43991"/>
    <cellStyle name="Total 2 5 3 2 5 2" xfId="43992"/>
    <cellStyle name="Total 2 5 3 2 5 2 2" xfId="43993"/>
    <cellStyle name="Total 2 5 3 2 5 2 3" xfId="43994"/>
    <cellStyle name="Total 2 5 3 2 5 3" xfId="43995"/>
    <cellStyle name="Total 2 5 3 2 5 3 2" xfId="43996"/>
    <cellStyle name="Total 2 5 3 2 5 3 3" xfId="43997"/>
    <cellStyle name="Total 2 5 3 2 5 4" xfId="43998"/>
    <cellStyle name="Total 2 5 3 2 5 4 2" xfId="43999"/>
    <cellStyle name="Total 2 5 3 2 5 4 3" xfId="44000"/>
    <cellStyle name="Total 2 5 3 2 5 5" xfId="44001"/>
    <cellStyle name="Total 2 5 3 2 5 5 2" xfId="44002"/>
    <cellStyle name="Total 2 5 3 2 5 5 3" xfId="44003"/>
    <cellStyle name="Total 2 5 3 2 5 6" xfId="44004"/>
    <cellStyle name="Total 2 5 3 2 5 6 2" xfId="44005"/>
    <cellStyle name="Total 2 5 3 2 5 6 3" xfId="44006"/>
    <cellStyle name="Total 2 5 3 2 5 7" xfId="44007"/>
    <cellStyle name="Total 2 5 3 2 5 8" xfId="44008"/>
    <cellStyle name="Total 2 5 3 2 5 9" xfId="44009"/>
    <cellStyle name="Total 2 5 3 2 6" xfId="44010"/>
    <cellStyle name="Total 2 5 3 2 6 2" xfId="44011"/>
    <cellStyle name="Total 2 5 3 2 6 2 2" xfId="44012"/>
    <cellStyle name="Total 2 5 3 2 6 2 3" xfId="44013"/>
    <cellStyle name="Total 2 5 3 2 6 3" xfId="44014"/>
    <cellStyle name="Total 2 5 3 2 6 3 2" xfId="44015"/>
    <cellStyle name="Total 2 5 3 2 6 3 3" xfId="44016"/>
    <cellStyle name="Total 2 5 3 2 6 4" xfId="44017"/>
    <cellStyle name="Total 2 5 3 2 6 4 2" xfId="44018"/>
    <cellStyle name="Total 2 5 3 2 6 4 3" xfId="44019"/>
    <cellStyle name="Total 2 5 3 2 6 5" xfId="44020"/>
    <cellStyle name="Total 2 5 3 2 6 5 2" xfId="44021"/>
    <cellStyle name="Total 2 5 3 2 6 5 3" xfId="44022"/>
    <cellStyle name="Total 2 5 3 2 6 6" xfId="44023"/>
    <cellStyle name="Total 2 5 3 2 6 6 2" xfId="44024"/>
    <cellStyle name="Total 2 5 3 2 6 6 3" xfId="44025"/>
    <cellStyle name="Total 2 5 3 2 6 7" xfId="44026"/>
    <cellStyle name="Total 2 5 3 2 6 8" xfId="44027"/>
    <cellStyle name="Total 2 5 3 2 6 9" xfId="44028"/>
    <cellStyle name="Total 2 5 3 2 7" xfId="44029"/>
    <cellStyle name="Total 2 5 3 2 7 2" xfId="44030"/>
    <cellStyle name="Total 2 5 3 2 7 2 2" xfId="44031"/>
    <cellStyle name="Total 2 5 3 2 7 2 3" xfId="44032"/>
    <cellStyle name="Total 2 5 3 2 7 3" xfId="44033"/>
    <cellStyle name="Total 2 5 3 2 7 3 2" xfId="44034"/>
    <cellStyle name="Total 2 5 3 2 7 3 3" xfId="44035"/>
    <cellStyle name="Total 2 5 3 2 7 4" xfId="44036"/>
    <cellStyle name="Total 2 5 3 2 7 4 2" xfId="44037"/>
    <cellStyle name="Total 2 5 3 2 7 4 3" xfId="44038"/>
    <cellStyle name="Total 2 5 3 2 7 5" xfId="44039"/>
    <cellStyle name="Total 2 5 3 2 7 5 2" xfId="44040"/>
    <cellStyle name="Total 2 5 3 2 7 5 3" xfId="44041"/>
    <cellStyle name="Total 2 5 3 2 7 6" xfId="44042"/>
    <cellStyle name="Total 2 5 3 2 7 6 2" xfId="44043"/>
    <cellStyle name="Total 2 5 3 2 7 6 3" xfId="44044"/>
    <cellStyle name="Total 2 5 3 2 7 7" xfId="44045"/>
    <cellStyle name="Total 2 5 3 2 7 8" xfId="44046"/>
    <cellStyle name="Total 2 5 3 2 7 9" xfId="44047"/>
    <cellStyle name="Total 2 5 3 2 8" xfId="44048"/>
    <cellStyle name="Total 2 5 3 2 8 2" xfId="44049"/>
    <cellStyle name="Total 2 5 3 2 8 2 2" xfId="44050"/>
    <cellStyle name="Total 2 5 3 2 8 2 3" xfId="44051"/>
    <cellStyle name="Total 2 5 3 2 8 3" xfId="44052"/>
    <cellStyle name="Total 2 5 3 2 8 3 2" xfId="44053"/>
    <cellStyle name="Total 2 5 3 2 8 3 3" xfId="44054"/>
    <cellStyle name="Total 2 5 3 2 8 4" xfId="44055"/>
    <cellStyle name="Total 2 5 3 2 8 4 2" xfId="44056"/>
    <cellStyle name="Total 2 5 3 2 8 4 3" xfId="44057"/>
    <cellStyle name="Total 2 5 3 2 8 5" xfId="44058"/>
    <cellStyle name="Total 2 5 3 2 8 5 2" xfId="44059"/>
    <cellStyle name="Total 2 5 3 2 8 5 3" xfId="44060"/>
    <cellStyle name="Total 2 5 3 2 8 6" xfId="44061"/>
    <cellStyle name="Total 2 5 3 2 8 6 2" xfId="44062"/>
    <cellStyle name="Total 2 5 3 2 8 6 3" xfId="44063"/>
    <cellStyle name="Total 2 5 3 2 8 7" xfId="44064"/>
    <cellStyle name="Total 2 5 3 2 8 8" xfId="44065"/>
    <cellStyle name="Total 2 5 3 2 8 9" xfId="44066"/>
    <cellStyle name="Total 2 5 3 2 9" xfId="44067"/>
    <cellStyle name="Total 2 5 3 2 9 2" xfId="44068"/>
    <cellStyle name="Total 2 5 3 2 9 2 2" xfId="44069"/>
    <cellStyle name="Total 2 5 3 2 9 2 3" xfId="44070"/>
    <cellStyle name="Total 2 5 3 2 9 3" xfId="44071"/>
    <cellStyle name="Total 2 5 3 2 9 3 2" xfId="44072"/>
    <cellStyle name="Total 2 5 3 2 9 3 3" xfId="44073"/>
    <cellStyle name="Total 2 5 3 2 9 4" xfId="44074"/>
    <cellStyle name="Total 2 5 3 2 9 4 2" xfId="44075"/>
    <cellStyle name="Total 2 5 3 2 9 4 3" xfId="44076"/>
    <cellStyle name="Total 2 5 3 2 9 5" xfId="44077"/>
    <cellStyle name="Total 2 5 3 2 9 5 2" xfId="44078"/>
    <cellStyle name="Total 2 5 3 2 9 5 3" xfId="44079"/>
    <cellStyle name="Total 2 5 3 2 9 6" xfId="44080"/>
    <cellStyle name="Total 2 5 3 2 9 6 2" xfId="44081"/>
    <cellStyle name="Total 2 5 3 2 9 6 3" xfId="44082"/>
    <cellStyle name="Total 2 5 3 2 9 7" xfId="44083"/>
    <cellStyle name="Total 2 5 3 2 9 8" xfId="44084"/>
    <cellStyle name="Total 2 5 3 20" xfId="44085"/>
    <cellStyle name="Total 2 5 3 3" xfId="44086"/>
    <cellStyle name="Total 2 5 3 3 10" xfId="44087"/>
    <cellStyle name="Total 2 5 3 3 10 2" xfId="44088"/>
    <cellStyle name="Total 2 5 3 3 10 2 2" xfId="44089"/>
    <cellStyle name="Total 2 5 3 3 10 2 3" xfId="44090"/>
    <cellStyle name="Total 2 5 3 3 10 3" xfId="44091"/>
    <cellStyle name="Total 2 5 3 3 10 3 2" xfId="44092"/>
    <cellStyle name="Total 2 5 3 3 10 3 3" xfId="44093"/>
    <cellStyle name="Total 2 5 3 3 10 4" xfId="44094"/>
    <cellStyle name="Total 2 5 3 3 10 4 2" xfId="44095"/>
    <cellStyle name="Total 2 5 3 3 10 4 3" xfId="44096"/>
    <cellStyle name="Total 2 5 3 3 10 5" xfId="44097"/>
    <cellStyle name="Total 2 5 3 3 10 5 2" xfId="44098"/>
    <cellStyle name="Total 2 5 3 3 10 5 3" xfId="44099"/>
    <cellStyle name="Total 2 5 3 3 10 6" xfId="44100"/>
    <cellStyle name="Total 2 5 3 3 10 6 2" xfId="44101"/>
    <cellStyle name="Total 2 5 3 3 10 6 3" xfId="44102"/>
    <cellStyle name="Total 2 5 3 3 10 7" xfId="44103"/>
    <cellStyle name="Total 2 5 3 3 10 8" xfId="44104"/>
    <cellStyle name="Total 2 5 3 3 11" xfId="44105"/>
    <cellStyle name="Total 2 5 3 3 11 2" xfId="44106"/>
    <cellStyle name="Total 2 5 3 3 11 2 2" xfId="44107"/>
    <cellStyle name="Total 2 5 3 3 11 2 3" xfId="44108"/>
    <cellStyle name="Total 2 5 3 3 11 3" xfId="44109"/>
    <cellStyle name="Total 2 5 3 3 11 3 2" xfId="44110"/>
    <cellStyle name="Total 2 5 3 3 11 3 3" xfId="44111"/>
    <cellStyle name="Total 2 5 3 3 11 4" xfId="44112"/>
    <cellStyle name="Total 2 5 3 3 11 4 2" xfId="44113"/>
    <cellStyle name="Total 2 5 3 3 11 4 3" xfId="44114"/>
    <cellStyle name="Total 2 5 3 3 11 5" xfId="44115"/>
    <cellStyle name="Total 2 5 3 3 11 5 2" xfId="44116"/>
    <cellStyle name="Total 2 5 3 3 11 5 3" xfId="44117"/>
    <cellStyle name="Total 2 5 3 3 11 6" xfId="44118"/>
    <cellStyle name="Total 2 5 3 3 11 6 2" xfId="44119"/>
    <cellStyle name="Total 2 5 3 3 11 6 3" xfId="44120"/>
    <cellStyle name="Total 2 5 3 3 11 7" xfId="44121"/>
    <cellStyle name="Total 2 5 3 3 11 8" xfId="44122"/>
    <cellStyle name="Total 2 5 3 3 12" xfId="44123"/>
    <cellStyle name="Total 2 5 3 3 12 2" xfId="44124"/>
    <cellStyle name="Total 2 5 3 3 12 2 2" xfId="44125"/>
    <cellStyle name="Total 2 5 3 3 12 2 3" xfId="44126"/>
    <cellStyle name="Total 2 5 3 3 12 3" xfId="44127"/>
    <cellStyle name="Total 2 5 3 3 12 3 2" xfId="44128"/>
    <cellStyle name="Total 2 5 3 3 12 3 3" xfId="44129"/>
    <cellStyle name="Total 2 5 3 3 12 4" xfId="44130"/>
    <cellStyle name="Total 2 5 3 3 12 4 2" xfId="44131"/>
    <cellStyle name="Total 2 5 3 3 12 4 3" xfId="44132"/>
    <cellStyle name="Total 2 5 3 3 12 5" xfId="44133"/>
    <cellStyle name="Total 2 5 3 3 12 5 2" xfId="44134"/>
    <cellStyle name="Total 2 5 3 3 12 5 3" xfId="44135"/>
    <cellStyle name="Total 2 5 3 3 12 6" xfId="44136"/>
    <cellStyle name="Total 2 5 3 3 12 6 2" xfId="44137"/>
    <cellStyle name="Total 2 5 3 3 12 6 3" xfId="44138"/>
    <cellStyle name="Total 2 5 3 3 12 7" xfId="44139"/>
    <cellStyle name="Total 2 5 3 3 12 8" xfId="44140"/>
    <cellStyle name="Total 2 5 3 3 13" xfId="44141"/>
    <cellStyle name="Total 2 5 3 3 13 2" xfId="44142"/>
    <cellStyle name="Total 2 5 3 3 13 2 2" xfId="44143"/>
    <cellStyle name="Total 2 5 3 3 13 2 3" xfId="44144"/>
    <cellStyle name="Total 2 5 3 3 13 3" xfId="44145"/>
    <cellStyle name="Total 2 5 3 3 13 3 2" xfId="44146"/>
    <cellStyle name="Total 2 5 3 3 13 3 3" xfId="44147"/>
    <cellStyle name="Total 2 5 3 3 13 4" xfId="44148"/>
    <cellStyle name="Total 2 5 3 3 13 4 2" xfId="44149"/>
    <cellStyle name="Total 2 5 3 3 13 4 3" xfId="44150"/>
    <cellStyle name="Total 2 5 3 3 13 5" xfId="44151"/>
    <cellStyle name="Total 2 5 3 3 13 5 2" xfId="44152"/>
    <cellStyle name="Total 2 5 3 3 13 5 3" xfId="44153"/>
    <cellStyle name="Total 2 5 3 3 13 6" xfId="44154"/>
    <cellStyle name="Total 2 5 3 3 13 6 2" xfId="44155"/>
    <cellStyle name="Total 2 5 3 3 13 6 3" xfId="44156"/>
    <cellStyle name="Total 2 5 3 3 13 7" xfId="44157"/>
    <cellStyle name="Total 2 5 3 3 13 8" xfId="44158"/>
    <cellStyle name="Total 2 5 3 3 14" xfId="44159"/>
    <cellStyle name="Total 2 5 3 3 14 2" xfId="44160"/>
    <cellStyle name="Total 2 5 3 3 14 2 2" xfId="44161"/>
    <cellStyle name="Total 2 5 3 3 14 2 3" xfId="44162"/>
    <cellStyle name="Total 2 5 3 3 14 3" xfId="44163"/>
    <cellStyle name="Total 2 5 3 3 14 3 2" xfId="44164"/>
    <cellStyle name="Total 2 5 3 3 14 3 3" xfId="44165"/>
    <cellStyle name="Total 2 5 3 3 14 4" xfId="44166"/>
    <cellStyle name="Total 2 5 3 3 14 4 2" xfId="44167"/>
    <cellStyle name="Total 2 5 3 3 14 4 3" xfId="44168"/>
    <cellStyle name="Total 2 5 3 3 14 5" xfId="44169"/>
    <cellStyle name="Total 2 5 3 3 14 5 2" xfId="44170"/>
    <cellStyle name="Total 2 5 3 3 14 5 3" xfId="44171"/>
    <cellStyle name="Total 2 5 3 3 14 6" xfId="44172"/>
    <cellStyle name="Total 2 5 3 3 14 6 2" xfId="44173"/>
    <cellStyle name="Total 2 5 3 3 14 6 3" xfId="44174"/>
    <cellStyle name="Total 2 5 3 3 14 7" xfId="44175"/>
    <cellStyle name="Total 2 5 3 3 14 8" xfId="44176"/>
    <cellStyle name="Total 2 5 3 3 15" xfId="44177"/>
    <cellStyle name="Total 2 5 3 3 15 2" xfId="44178"/>
    <cellStyle name="Total 2 5 3 3 15 3" xfId="44179"/>
    <cellStyle name="Total 2 5 3 3 16" xfId="44180"/>
    <cellStyle name="Total 2 5 3 3 16 2" xfId="44181"/>
    <cellStyle name="Total 2 5 3 3 16 3" xfId="44182"/>
    <cellStyle name="Total 2 5 3 3 17" xfId="44183"/>
    <cellStyle name="Total 2 5 3 3 18" xfId="44184"/>
    <cellStyle name="Total 2 5 3 3 2" xfId="44185"/>
    <cellStyle name="Total 2 5 3 3 2 2" xfId="44186"/>
    <cellStyle name="Total 2 5 3 3 2 2 2" xfId="44187"/>
    <cellStyle name="Total 2 5 3 3 2 2 3" xfId="44188"/>
    <cellStyle name="Total 2 5 3 3 2 3" xfId="44189"/>
    <cellStyle name="Total 2 5 3 3 2 3 2" xfId="44190"/>
    <cellStyle name="Total 2 5 3 3 2 3 3" xfId="44191"/>
    <cellStyle name="Total 2 5 3 3 2 4" xfId="44192"/>
    <cellStyle name="Total 2 5 3 3 2 4 2" xfId="44193"/>
    <cellStyle name="Total 2 5 3 3 2 4 3" xfId="44194"/>
    <cellStyle name="Total 2 5 3 3 2 5" xfId="44195"/>
    <cellStyle name="Total 2 5 3 3 2 5 2" xfId="44196"/>
    <cellStyle name="Total 2 5 3 3 2 5 3" xfId="44197"/>
    <cellStyle name="Total 2 5 3 3 2 6" xfId="44198"/>
    <cellStyle name="Total 2 5 3 3 2 6 2" xfId="44199"/>
    <cellStyle name="Total 2 5 3 3 2 6 3" xfId="44200"/>
    <cellStyle name="Total 2 5 3 3 2 7" xfId="44201"/>
    <cellStyle name="Total 2 5 3 3 2 8" xfId="44202"/>
    <cellStyle name="Total 2 5 3 3 2 9" xfId="44203"/>
    <cellStyle name="Total 2 5 3 3 3" xfId="44204"/>
    <cellStyle name="Total 2 5 3 3 3 2" xfId="44205"/>
    <cellStyle name="Total 2 5 3 3 3 2 2" xfId="44206"/>
    <cellStyle name="Total 2 5 3 3 3 2 3" xfId="44207"/>
    <cellStyle name="Total 2 5 3 3 3 3" xfId="44208"/>
    <cellStyle name="Total 2 5 3 3 3 3 2" xfId="44209"/>
    <cellStyle name="Total 2 5 3 3 3 3 3" xfId="44210"/>
    <cellStyle name="Total 2 5 3 3 3 4" xfId="44211"/>
    <cellStyle name="Total 2 5 3 3 3 4 2" xfId="44212"/>
    <cellStyle name="Total 2 5 3 3 3 4 3" xfId="44213"/>
    <cellStyle name="Total 2 5 3 3 3 5" xfId="44214"/>
    <cellStyle name="Total 2 5 3 3 3 5 2" xfId="44215"/>
    <cellStyle name="Total 2 5 3 3 3 5 3" xfId="44216"/>
    <cellStyle name="Total 2 5 3 3 3 6" xfId="44217"/>
    <cellStyle name="Total 2 5 3 3 3 6 2" xfId="44218"/>
    <cellStyle name="Total 2 5 3 3 3 6 3" xfId="44219"/>
    <cellStyle name="Total 2 5 3 3 3 7" xfId="44220"/>
    <cellStyle name="Total 2 5 3 3 3 8" xfId="44221"/>
    <cellStyle name="Total 2 5 3 3 3 9" xfId="44222"/>
    <cellStyle name="Total 2 5 3 3 4" xfId="44223"/>
    <cellStyle name="Total 2 5 3 3 4 2" xfId="44224"/>
    <cellStyle name="Total 2 5 3 3 4 2 2" xfId="44225"/>
    <cellStyle name="Total 2 5 3 3 4 2 3" xfId="44226"/>
    <cellStyle name="Total 2 5 3 3 4 3" xfId="44227"/>
    <cellStyle name="Total 2 5 3 3 4 3 2" xfId="44228"/>
    <cellStyle name="Total 2 5 3 3 4 3 3" xfId="44229"/>
    <cellStyle name="Total 2 5 3 3 4 4" xfId="44230"/>
    <cellStyle name="Total 2 5 3 3 4 4 2" xfId="44231"/>
    <cellStyle name="Total 2 5 3 3 4 4 3" xfId="44232"/>
    <cellStyle name="Total 2 5 3 3 4 5" xfId="44233"/>
    <cellStyle name="Total 2 5 3 3 4 5 2" xfId="44234"/>
    <cellStyle name="Total 2 5 3 3 4 5 3" xfId="44235"/>
    <cellStyle name="Total 2 5 3 3 4 6" xfId="44236"/>
    <cellStyle name="Total 2 5 3 3 4 6 2" xfId="44237"/>
    <cellStyle name="Total 2 5 3 3 4 6 3" xfId="44238"/>
    <cellStyle name="Total 2 5 3 3 4 7" xfId="44239"/>
    <cellStyle name="Total 2 5 3 3 4 8" xfId="44240"/>
    <cellStyle name="Total 2 5 3 3 4 9" xfId="44241"/>
    <cellStyle name="Total 2 5 3 3 5" xfId="44242"/>
    <cellStyle name="Total 2 5 3 3 5 2" xfId="44243"/>
    <cellStyle name="Total 2 5 3 3 5 2 2" xfId="44244"/>
    <cellStyle name="Total 2 5 3 3 5 2 3" xfId="44245"/>
    <cellStyle name="Total 2 5 3 3 5 3" xfId="44246"/>
    <cellStyle name="Total 2 5 3 3 5 3 2" xfId="44247"/>
    <cellStyle name="Total 2 5 3 3 5 3 3" xfId="44248"/>
    <cellStyle name="Total 2 5 3 3 5 4" xfId="44249"/>
    <cellStyle name="Total 2 5 3 3 5 4 2" xfId="44250"/>
    <cellStyle name="Total 2 5 3 3 5 4 3" xfId="44251"/>
    <cellStyle name="Total 2 5 3 3 5 5" xfId="44252"/>
    <cellStyle name="Total 2 5 3 3 5 5 2" xfId="44253"/>
    <cellStyle name="Total 2 5 3 3 5 5 3" xfId="44254"/>
    <cellStyle name="Total 2 5 3 3 5 6" xfId="44255"/>
    <cellStyle name="Total 2 5 3 3 5 6 2" xfId="44256"/>
    <cellStyle name="Total 2 5 3 3 5 6 3" xfId="44257"/>
    <cellStyle name="Total 2 5 3 3 5 7" xfId="44258"/>
    <cellStyle name="Total 2 5 3 3 5 8" xfId="44259"/>
    <cellStyle name="Total 2 5 3 3 5 9" xfId="44260"/>
    <cellStyle name="Total 2 5 3 3 6" xfId="44261"/>
    <cellStyle name="Total 2 5 3 3 6 2" xfId="44262"/>
    <cellStyle name="Total 2 5 3 3 6 2 2" xfId="44263"/>
    <cellStyle name="Total 2 5 3 3 6 2 3" xfId="44264"/>
    <cellStyle name="Total 2 5 3 3 6 3" xfId="44265"/>
    <cellStyle name="Total 2 5 3 3 6 3 2" xfId="44266"/>
    <cellStyle name="Total 2 5 3 3 6 3 3" xfId="44267"/>
    <cellStyle name="Total 2 5 3 3 6 4" xfId="44268"/>
    <cellStyle name="Total 2 5 3 3 6 4 2" xfId="44269"/>
    <cellStyle name="Total 2 5 3 3 6 4 3" xfId="44270"/>
    <cellStyle name="Total 2 5 3 3 6 5" xfId="44271"/>
    <cellStyle name="Total 2 5 3 3 6 5 2" xfId="44272"/>
    <cellStyle name="Total 2 5 3 3 6 5 3" xfId="44273"/>
    <cellStyle name="Total 2 5 3 3 6 6" xfId="44274"/>
    <cellStyle name="Total 2 5 3 3 6 6 2" xfId="44275"/>
    <cellStyle name="Total 2 5 3 3 6 6 3" xfId="44276"/>
    <cellStyle name="Total 2 5 3 3 6 7" xfId="44277"/>
    <cellStyle name="Total 2 5 3 3 6 8" xfId="44278"/>
    <cellStyle name="Total 2 5 3 3 6 9" xfId="44279"/>
    <cellStyle name="Total 2 5 3 3 7" xfId="44280"/>
    <cellStyle name="Total 2 5 3 3 7 2" xfId="44281"/>
    <cellStyle name="Total 2 5 3 3 7 2 2" xfId="44282"/>
    <cellStyle name="Total 2 5 3 3 7 2 3" xfId="44283"/>
    <cellStyle name="Total 2 5 3 3 7 3" xfId="44284"/>
    <cellStyle name="Total 2 5 3 3 7 3 2" xfId="44285"/>
    <cellStyle name="Total 2 5 3 3 7 3 3" xfId="44286"/>
    <cellStyle name="Total 2 5 3 3 7 4" xfId="44287"/>
    <cellStyle name="Total 2 5 3 3 7 4 2" xfId="44288"/>
    <cellStyle name="Total 2 5 3 3 7 4 3" xfId="44289"/>
    <cellStyle name="Total 2 5 3 3 7 5" xfId="44290"/>
    <cellStyle name="Total 2 5 3 3 7 5 2" xfId="44291"/>
    <cellStyle name="Total 2 5 3 3 7 5 3" xfId="44292"/>
    <cellStyle name="Total 2 5 3 3 7 6" xfId="44293"/>
    <cellStyle name="Total 2 5 3 3 7 6 2" xfId="44294"/>
    <cellStyle name="Total 2 5 3 3 7 6 3" xfId="44295"/>
    <cellStyle name="Total 2 5 3 3 7 7" xfId="44296"/>
    <cellStyle name="Total 2 5 3 3 7 8" xfId="44297"/>
    <cellStyle name="Total 2 5 3 3 7 9" xfId="44298"/>
    <cellStyle name="Total 2 5 3 3 8" xfId="44299"/>
    <cellStyle name="Total 2 5 3 3 8 2" xfId="44300"/>
    <cellStyle name="Total 2 5 3 3 8 2 2" xfId="44301"/>
    <cellStyle name="Total 2 5 3 3 8 2 3" xfId="44302"/>
    <cellStyle name="Total 2 5 3 3 8 3" xfId="44303"/>
    <cellStyle name="Total 2 5 3 3 8 3 2" xfId="44304"/>
    <cellStyle name="Total 2 5 3 3 8 3 3" xfId="44305"/>
    <cellStyle name="Total 2 5 3 3 8 4" xfId="44306"/>
    <cellStyle name="Total 2 5 3 3 8 4 2" xfId="44307"/>
    <cellStyle name="Total 2 5 3 3 8 4 3" xfId="44308"/>
    <cellStyle name="Total 2 5 3 3 8 5" xfId="44309"/>
    <cellStyle name="Total 2 5 3 3 8 5 2" xfId="44310"/>
    <cellStyle name="Total 2 5 3 3 8 5 3" xfId="44311"/>
    <cellStyle name="Total 2 5 3 3 8 6" xfId="44312"/>
    <cellStyle name="Total 2 5 3 3 8 6 2" xfId="44313"/>
    <cellStyle name="Total 2 5 3 3 8 6 3" xfId="44314"/>
    <cellStyle name="Total 2 5 3 3 8 7" xfId="44315"/>
    <cellStyle name="Total 2 5 3 3 8 8" xfId="44316"/>
    <cellStyle name="Total 2 5 3 3 8 9" xfId="44317"/>
    <cellStyle name="Total 2 5 3 3 9" xfId="44318"/>
    <cellStyle name="Total 2 5 3 3 9 2" xfId="44319"/>
    <cellStyle name="Total 2 5 3 3 9 2 2" xfId="44320"/>
    <cellStyle name="Total 2 5 3 3 9 2 3" xfId="44321"/>
    <cellStyle name="Total 2 5 3 3 9 3" xfId="44322"/>
    <cellStyle name="Total 2 5 3 3 9 3 2" xfId="44323"/>
    <cellStyle name="Total 2 5 3 3 9 3 3" xfId="44324"/>
    <cellStyle name="Total 2 5 3 3 9 4" xfId="44325"/>
    <cellStyle name="Total 2 5 3 3 9 4 2" xfId="44326"/>
    <cellStyle name="Total 2 5 3 3 9 4 3" xfId="44327"/>
    <cellStyle name="Total 2 5 3 3 9 5" xfId="44328"/>
    <cellStyle name="Total 2 5 3 3 9 5 2" xfId="44329"/>
    <cellStyle name="Total 2 5 3 3 9 5 3" xfId="44330"/>
    <cellStyle name="Total 2 5 3 3 9 6" xfId="44331"/>
    <cellStyle name="Total 2 5 3 3 9 6 2" xfId="44332"/>
    <cellStyle name="Total 2 5 3 3 9 6 3" xfId="44333"/>
    <cellStyle name="Total 2 5 3 3 9 7" xfId="44334"/>
    <cellStyle name="Total 2 5 3 3 9 8" xfId="44335"/>
    <cellStyle name="Total 2 5 3 4" xfId="44336"/>
    <cellStyle name="Total 2 5 3 4 10" xfId="44337"/>
    <cellStyle name="Total 2 5 3 4 11" xfId="44338"/>
    <cellStyle name="Total 2 5 3 4 2" xfId="44339"/>
    <cellStyle name="Total 2 5 3 4 2 2" xfId="44340"/>
    <cellStyle name="Total 2 5 3 4 2 3" xfId="44341"/>
    <cellStyle name="Total 2 5 3 4 2 4" xfId="44342"/>
    <cellStyle name="Total 2 5 3 4 3" xfId="44343"/>
    <cellStyle name="Total 2 5 3 4 3 2" xfId="44344"/>
    <cellStyle name="Total 2 5 3 4 3 3" xfId="44345"/>
    <cellStyle name="Total 2 5 3 4 3 4" xfId="44346"/>
    <cellStyle name="Total 2 5 3 4 4" xfId="44347"/>
    <cellStyle name="Total 2 5 3 4 4 2" xfId="44348"/>
    <cellStyle name="Total 2 5 3 4 4 3" xfId="44349"/>
    <cellStyle name="Total 2 5 3 4 4 4" xfId="44350"/>
    <cellStyle name="Total 2 5 3 4 5" xfId="44351"/>
    <cellStyle name="Total 2 5 3 4 5 2" xfId="44352"/>
    <cellStyle name="Total 2 5 3 4 5 3" xfId="44353"/>
    <cellStyle name="Total 2 5 3 4 5 4" xfId="44354"/>
    <cellStyle name="Total 2 5 3 4 6" xfId="44355"/>
    <cellStyle name="Total 2 5 3 4 6 2" xfId="44356"/>
    <cellStyle name="Total 2 5 3 4 6 3" xfId="44357"/>
    <cellStyle name="Total 2 5 3 4 6 4" xfId="44358"/>
    <cellStyle name="Total 2 5 3 4 7" xfId="44359"/>
    <cellStyle name="Total 2 5 3 4 8" xfId="44360"/>
    <cellStyle name="Total 2 5 3 4 9" xfId="44361"/>
    <cellStyle name="Total 2 5 3 5" xfId="44362"/>
    <cellStyle name="Total 2 5 3 5 10" xfId="44363"/>
    <cellStyle name="Total 2 5 3 5 11" xfId="44364"/>
    <cellStyle name="Total 2 5 3 5 2" xfId="44365"/>
    <cellStyle name="Total 2 5 3 5 2 2" xfId="44366"/>
    <cellStyle name="Total 2 5 3 5 2 3" xfId="44367"/>
    <cellStyle name="Total 2 5 3 5 2 4" xfId="44368"/>
    <cellStyle name="Total 2 5 3 5 3" xfId="44369"/>
    <cellStyle name="Total 2 5 3 5 3 2" xfId="44370"/>
    <cellStyle name="Total 2 5 3 5 3 3" xfId="44371"/>
    <cellStyle name="Total 2 5 3 5 3 4" xfId="44372"/>
    <cellStyle name="Total 2 5 3 5 4" xfId="44373"/>
    <cellStyle name="Total 2 5 3 5 4 2" xfId="44374"/>
    <cellStyle name="Total 2 5 3 5 4 3" xfId="44375"/>
    <cellStyle name="Total 2 5 3 5 4 4" xfId="44376"/>
    <cellStyle name="Total 2 5 3 5 5" xfId="44377"/>
    <cellStyle name="Total 2 5 3 5 5 2" xfId="44378"/>
    <cellStyle name="Total 2 5 3 5 5 3" xfId="44379"/>
    <cellStyle name="Total 2 5 3 5 5 4" xfId="44380"/>
    <cellStyle name="Total 2 5 3 5 6" xfId="44381"/>
    <cellStyle name="Total 2 5 3 5 6 2" xfId="44382"/>
    <cellStyle name="Total 2 5 3 5 6 3" xfId="44383"/>
    <cellStyle name="Total 2 5 3 5 6 4" xfId="44384"/>
    <cellStyle name="Total 2 5 3 5 7" xfId="44385"/>
    <cellStyle name="Total 2 5 3 5 8" xfId="44386"/>
    <cellStyle name="Total 2 5 3 5 9" xfId="44387"/>
    <cellStyle name="Total 2 5 3 6" xfId="44388"/>
    <cellStyle name="Total 2 5 3 6 2" xfId="44389"/>
    <cellStyle name="Total 2 5 3 6 2 2" xfId="44390"/>
    <cellStyle name="Total 2 5 3 6 2 3" xfId="44391"/>
    <cellStyle name="Total 2 5 3 6 3" xfId="44392"/>
    <cellStyle name="Total 2 5 3 6 3 2" xfId="44393"/>
    <cellStyle name="Total 2 5 3 6 3 3" xfId="44394"/>
    <cellStyle name="Total 2 5 3 6 4" xfId="44395"/>
    <cellStyle name="Total 2 5 3 6 4 2" xfId="44396"/>
    <cellStyle name="Total 2 5 3 6 4 3" xfId="44397"/>
    <cellStyle name="Total 2 5 3 6 5" xfId="44398"/>
    <cellStyle name="Total 2 5 3 6 5 2" xfId="44399"/>
    <cellStyle name="Total 2 5 3 6 5 3" xfId="44400"/>
    <cellStyle name="Total 2 5 3 6 6" xfId="44401"/>
    <cellStyle name="Total 2 5 3 6 6 2" xfId="44402"/>
    <cellStyle name="Total 2 5 3 6 6 3" xfId="44403"/>
    <cellStyle name="Total 2 5 3 6 7" xfId="44404"/>
    <cellStyle name="Total 2 5 3 6 8" xfId="44405"/>
    <cellStyle name="Total 2 5 3 6 9" xfId="44406"/>
    <cellStyle name="Total 2 5 3 7" xfId="44407"/>
    <cellStyle name="Total 2 5 3 7 2" xfId="44408"/>
    <cellStyle name="Total 2 5 3 7 2 2" xfId="44409"/>
    <cellStyle name="Total 2 5 3 7 2 3" xfId="44410"/>
    <cellStyle name="Total 2 5 3 7 3" xfId="44411"/>
    <cellStyle name="Total 2 5 3 7 3 2" xfId="44412"/>
    <cellStyle name="Total 2 5 3 7 3 3" xfId="44413"/>
    <cellStyle name="Total 2 5 3 7 4" xfId="44414"/>
    <cellStyle name="Total 2 5 3 7 4 2" xfId="44415"/>
    <cellStyle name="Total 2 5 3 7 4 3" xfId="44416"/>
    <cellStyle name="Total 2 5 3 7 5" xfId="44417"/>
    <cellStyle name="Total 2 5 3 7 5 2" xfId="44418"/>
    <cellStyle name="Total 2 5 3 7 5 3" xfId="44419"/>
    <cellStyle name="Total 2 5 3 7 6" xfId="44420"/>
    <cellStyle name="Total 2 5 3 7 6 2" xfId="44421"/>
    <cellStyle name="Total 2 5 3 7 6 3" xfId="44422"/>
    <cellStyle name="Total 2 5 3 7 7" xfId="44423"/>
    <cellStyle name="Total 2 5 3 7 8" xfId="44424"/>
    <cellStyle name="Total 2 5 3 7 9" xfId="44425"/>
    <cellStyle name="Total 2 5 3 8" xfId="44426"/>
    <cellStyle name="Total 2 5 3 8 2" xfId="44427"/>
    <cellStyle name="Total 2 5 3 8 2 2" xfId="44428"/>
    <cellStyle name="Total 2 5 3 8 2 3" xfId="44429"/>
    <cellStyle name="Total 2 5 3 8 3" xfId="44430"/>
    <cellStyle name="Total 2 5 3 8 3 2" xfId="44431"/>
    <cellStyle name="Total 2 5 3 8 3 3" xfId="44432"/>
    <cellStyle name="Total 2 5 3 8 4" xfId="44433"/>
    <cellStyle name="Total 2 5 3 8 4 2" xfId="44434"/>
    <cellStyle name="Total 2 5 3 8 4 3" xfId="44435"/>
    <cellStyle name="Total 2 5 3 8 5" xfId="44436"/>
    <cellStyle name="Total 2 5 3 8 5 2" xfId="44437"/>
    <cellStyle name="Total 2 5 3 8 5 3" xfId="44438"/>
    <cellStyle name="Total 2 5 3 8 6" xfId="44439"/>
    <cellStyle name="Total 2 5 3 8 6 2" xfId="44440"/>
    <cellStyle name="Total 2 5 3 8 6 3" xfId="44441"/>
    <cellStyle name="Total 2 5 3 8 7" xfId="44442"/>
    <cellStyle name="Total 2 5 3 8 8" xfId="44443"/>
    <cellStyle name="Total 2 5 3 8 9" xfId="44444"/>
    <cellStyle name="Total 2 5 3 9" xfId="44445"/>
    <cellStyle name="Total 2 5 3 9 2" xfId="44446"/>
    <cellStyle name="Total 2 5 3 9 2 2" xfId="44447"/>
    <cellStyle name="Total 2 5 3 9 2 3" xfId="44448"/>
    <cellStyle name="Total 2 5 3 9 3" xfId="44449"/>
    <cellStyle name="Total 2 5 3 9 3 2" xfId="44450"/>
    <cellStyle name="Total 2 5 3 9 3 3" xfId="44451"/>
    <cellStyle name="Total 2 5 3 9 4" xfId="44452"/>
    <cellStyle name="Total 2 5 3 9 4 2" xfId="44453"/>
    <cellStyle name="Total 2 5 3 9 4 3" xfId="44454"/>
    <cellStyle name="Total 2 5 3 9 5" xfId="44455"/>
    <cellStyle name="Total 2 5 3 9 5 2" xfId="44456"/>
    <cellStyle name="Total 2 5 3 9 5 3" xfId="44457"/>
    <cellStyle name="Total 2 5 3 9 6" xfId="44458"/>
    <cellStyle name="Total 2 5 3 9 6 2" xfId="44459"/>
    <cellStyle name="Total 2 5 3 9 6 3" xfId="44460"/>
    <cellStyle name="Total 2 5 3 9 7" xfId="44461"/>
    <cellStyle name="Total 2 5 3 9 8" xfId="44462"/>
    <cellStyle name="Total 2 5 3 9 9" xfId="44463"/>
    <cellStyle name="Total 2 5 4" xfId="44464"/>
    <cellStyle name="Total 2 5 4 10" xfId="44465"/>
    <cellStyle name="Total 2 5 4 10 2" xfId="44466"/>
    <cellStyle name="Total 2 5 4 10 2 2" xfId="44467"/>
    <cellStyle name="Total 2 5 4 10 2 3" xfId="44468"/>
    <cellStyle name="Total 2 5 4 10 3" xfId="44469"/>
    <cellStyle name="Total 2 5 4 10 3 2" xfId="44470"/>
    <cellStyle name="Total 2 5 4 10 3 3" xfId="44471"/>
    <cellStyle name="Total 2 5 4 10 4" xfId="44472"/>
    <cellStyle name="Total 2 5 4 10 4 2" xfId="44473"/>
    <cellStyle name="Total 2 5 4 10 4 3" xfId="44474"/>
    <cellStyle name="Total 2 5 4 10 5" xfId="44475"/>
    <cellStyle name="Total 2 5 4 10 5 2" xfId="44476"/>
    <cellStyle name="Total 2 5 4 10 5 3" xfId="44477"/>
    <cellStyle name="Total 2 5 4 10 6" xfId="44478"/>
    <cellStyle name="Total 2 5 4 10 6 2" xfId="44479"/>
    <cellStyle name="Total 2 5 4 10 6 3" xfId="44480"/>
    <cellStyle name="Total 2 5 4 10 7" xfId="44481"/>
    <cellStyle name="Total 2 5 4 10 8" xfId="44482"/>
    <cellStyle name="Total 2 5 4 11" xfId="44483"/>
    <cellStyle name="Total 2 5 4 11 2" xfId="44484"/>
    <cellStyle name="Total 2 5 4 11 2 2" xfId="44485"/>
    <cellStyle name="Total 2 5 4 11 2 3" xfId="44486"/>
    <cellStyle name="Total 2 5 4 11 3" xfId="44487"/>
    <cellStyle name="Total 2 5 4 11 3 2" xfId="44488"/>
    <cellStyle name="Total 2 5 4 11 3 3" xfId="44489"/>
    <cellStyle name="Total 2 5 4 11 4" xfId="44490"/>
    <cellStyle name="Total 2 5 4 11 4 2" xfId="44491"/>
    <cellStyle name="Total 2 5 4 11 4 3" xfId="44492"/>
    <cellStyle name="Total 2 5 4 11 5" xfId="44493"/>
    <cellStyle name="Total 2 5 4 11 5 2" xfId="44494"/>
    <cellStyle name="Total 2 5 4 11 5 3" xfId="44495"/>
    <cellStyle name="Total 2 5 4 11 6" xfId="44496"/>
    <cellStyle name="Total 2 5 4 11 6 2" xfId="44497"/>
    <cellStyle name="Total 2 5 4 11 6 3" xfId="44498"/>
    <cellStyle name="Total 2 5 4 11 7" xfId="44499"/>
    <cellStyle name="Total 2 5 4 11 8" xfId="44500"/>
    <cellStyle name="Total 2 5 4 12" xfId="44501"/>
    <cellStyle name="Total 2 5 4 12 2" xfId="44502"/>
    <cellStyle name="Total 2 5 4 12 2 2" xfId="44503"/>
    <cellStyle name="Total 2 5 4 12 2 3" xfId="44504"/>
    <cellStyle name="Total 2 5 4 12 3" xfId="44505"/>
    <cellStyle name="Total 2 5 4 12 3 2" xfId="44506"/>
    <cellStyle name="Total 2 5 4 12 3 3" xfId="44507"/>
    <cellStyle name="Total 2 5 4 12 4" xfId="44508"/>
    <cellStyle name="Total 2 5 4 12 4 2" xfId="44509"/>
    <cellStyle name="Total 2 5 4 12 4 3" xfId="44510"/>
    <cellStyle name="Total 2 5 4 12 5" xfId="44511"/>
    <cellStyle name="Total 2 5 4 12 5 2" xfId="44512"/>
    <cellStyle name="Total 2 5 4 12 5 3" xfId="44513"/>
    <cellStyle name="Total 2 5 4 12 6" xfId="44514"/>
    <cellStyle name="Total 2 5 4 12 6 2" xfId="44515"/>
    <cellStyle name="Total 2 5 4 12 6 3" xfId="44516"/>
    <cellStyle name="Total 2 5 4 12 7" xfId="44517"/>
    <cellStyle name="Total 2 5 4 12 8" xfId="44518"/>
    <cellStyle name="Total 2 5 4 13" xfId="44519"/>
    <cellStyle name="Total 2 5 4 13 2" xfId="44520"/>
    <cellStyle name="Total 2 5 4 13 2 2" xfId="44521"/>
    <cellStyle name="Total 2 5 4 13 2 3" xfId="44522"/>
    <cellStyle name="Total 2 5 4 13 3" xfId="44523"/>
    <cellStyle name="Total 2 5 4 13 3 2" xfId="44524"/>
    <cellStyle name="Total 2 5 4 13 3 3" xfId="44525"/>
    <cellStyle name="Total 2 5 4 13 4" xfId="44526"/>
    <cellStyle name="Total 2 5 4 13 4 2" xfId="44527"/>
    <cellStyle name="Total 2 5 4 13 4 3" xfId="44528"/>
    <cellStyle name="Total 2 5 4 13 5" xfId="44529"/>
    <cellStyle name="Total 2 5 4 13 5 2" xfId="44530"/>
    <cellStyle name="Total 2 5 4 13 5 3" xfId="44531"/>
    <cellStyle name="Total 2 5 4 13 6" xfId="44532"/>
    <cellStyle name="Total 2 5 4 13 6 2" xfId="44533"/>
    <cellStyle name="Total 2 5 4 13 6 3" xfId="44534"/>
    <cellStyle name="Total 2 5 4 13 7" xfId="44535"/>
    <cellStyle name="Total 2 5 4 13 8" xfId="44536"/>
    <cellStyle name="Total 2 5 4 14" xfId="44537"/>
    <cellStyle name="Total 2 5 4 14 2" xfId="44538"/>
    <cellStyle name="Total 2 5 4 14 2 2" xfId="44539"/>
    <cellStyle name="Total 2 5 4 14 2 3" xfId="44540"/>
    <cellStyle name="Total 2 5 4 14 3" xfId="44541"/>
    <cellStyle name="Total 2 5 4 14 3 2" xfId="44542"/>
    <cellStyle name="Total 2 5 4 14 3 3" xfId="44543"/>
    <cellStyle name="Total 2 5 4 14 4" xfId="44544"/>
    <cellStyle name="Total 2 5 4 14 4 2" xfId="44545"/>
    <cellStyle name="Total 2 5 4 14 4 3" xfId="44546"/>
    <cellStyle name="Total 2 5 4 14 5" xfId="44547"/>
    <cellStyle name="Total 2 5 4 14 5 2" xfId="44548"/>
    <cellStyle name="Total 2 5 4 14 5 3" xfId="44549"/>
    <cellStyle name="Total 2 5 4 14 6" xfId="44550"/>
    <cellStyle name="Total 2 5 4 14 6 2" xfId="44551"/>
    <cellStyle name="Total 2 5 4 14 6 3" xfId="44552"/>
    <cellStyle name="Total 2 5 4 14 7" xfId="44553"/>
    <cellStyle name="Total 2 5 4 14 8" xfId="44554"/>
    <cellStyle name="Total 2 5 4 15" xfId="44555"/>
    <cellStyle name="Total 2 5 4 15 2" xfId="44556"/>
    <cellStyle name="Total 2 5 4 15 3" xfId="44557"/>
    <cellStyle name="Total 2 5 4 16" xfId="44558"/>
    <cellStyle name="Total 2 5 4 16 2" xfId="44559"/>
    <cellStyle name="Total 2 5 4 16 3" xfId="44560"/>
    <cellStyle name="Total 2 5 4 17" xfId="44561"/>
    <cellStyle name="Total 2 5 4 18" xfId="44562"/>
    <cellStyle name="Total 2 5 4 2" xfId="44563"/>
    <cellStyle name="Total 2 5 4 2 2" xfId="44564"/>
    <cellStyle name="Total 2 5 4 2 2 2" xfId="44565"/>
    <cellStyle name="Total 2 5 4 2 2 3" xfId="44566"/>
    <cellStyle name="Total 2 5 4 2 3" xfId="44567"/>
    <cellStyle name="Total 2 5 4 2 3 2" xfId="44568"/>
    <cellStyle name="Total 2 5 4 2 3 3" xfId="44569"/>
    <cellStyle name="Total 2 5 4 2 4" xfId="44570"/>
    <cellStyle name="Total 2 5 4 2 4 2" xfId="44571"/>
    <cellStyle name="Total 2 5 4 2 4 3" xfId="44572"/>
    <cellStyle name="Total 2 5 4 2 5" xfId="44573"/>
    <cellStyle name="Total 2 5 4 2 5 2" xfId="44574"/>
    <cellStyle name="Total 2 5 4 2 5 3" xfId="44575"/>
    <cellStyle name="Total 2 5 4 2 6" xfId="44576"/>
    <cellStyle name="Total 2 5 4 2 6 2" xfId="44577"/>
    <cellStyle name="Total 2 5 4 2 6 3" xfId="44578"/>
    <cellStyle name="Total 2 5 4 2 7" xfId="44579"/>
    <cellStyle name="Total 2 5 4 2 8" xfId="44580"/>
    <cellStyle name="Total 2 5 4 2 9" xfId="44581"/>
    <cellStyle name="Total 2 5 4 3" xfId="44582"/>
    <cellStyle name="Total 2 5 4 3 2" xfId="44583"/>
    <cellStyle name="Total 2 5 4 3 2 2" xfId="44584"/>
    <cellStyle name="Total 2 5 4 3 2 3" xfId="44585"/>
    <cellStyle name="Total 2 5 4 3 3" xfId="44586"/>
    <cellStyle name="Total 2 5 4 3 3 2" xfId="44587"/>
    <cellStyle name="Total 2 5 4 3 3 3" xfId="44588"/>
    <cellStyle name="Total 2 5 4 3 4" xfId="44589"/>
    <cellStyle name="Total 2 5 4 3 4 2" xfId="44590"/>
    <cellStyle name="Total 2 5 4 3 4 3" xfId="44591"/>
    <cellStyle name="Total 2 5 4 3 5" xfId="44592"/>
    <cellStyle name="Total 2 5 4 3 5 2" xfId="44593"/>
    <cellStyle name="Total 2 5 4 3 5 3" xfId="44594"/>
    <cellStyle name="Total 2 5 4 3 6" xfId="44595"/>
    <cellStyle name="Total 2 5 4 3 6 2" xfId="44596"/>
    <cellStyle name="Total 2 5 4 3 6 3" xfId="44597"/>
    <cellStyle name="Total 2 5 4 3 7" xfId="44598"/>
    <cellStyle name="Total 2 5 4 3 8" xfId="44599"/>
    <cellStyle name="Total 2 5 4 3 9" xfId="44600"/>
    <cellStyle name="Total 2 5 4 4" xfId="44601"/>
    <cellStyle name="Total 2 5 4 4 2" xfId="44602"/>
    <cellStyle name="Total 2 5 4 4 2 2" xfId="44603"/>
    <cellStyle name="Total 2 5 4 4 2 3" xfId="44604"/>
    <cellStyle name="Total 2 5 4 4 3" xfId="44605"/>
    <cellStyle name="Total 2 5 4 4 3 2" xfId="44606"/>
    <cellStyle name="Total 2 5 4 4 3 3" xfId="44607"/>
    <cellStyle name="Total 2 5 4 4 4" xfId="44608"/>
    <cellStyle name="Total 2 5 4 4 4 2" xfId="44609"/>
    <cellStyle name="Total 2 5 4 4 4 3" xfId="44610"/>
    <cellStyle name="Total 2 5 4 4 5" xfId="44611"/>
    <cellStyle name="Total 2 5 4 4 5 2" xfId="44612"/>
    <cellStyle name="Total 2 5 4 4 5 3" xfId="44613"/>
    <cellStyle name="Total 2 5 4 4 6" xfId="44614"/>
    <cellStyle name="Total 2 5 4 4 6 2" xfId="44615"/>
    <cellStyle name="Total 2 5 4 4 6 3" xfId="44616"/>
    <cellStyle name="Total 2 5 4 4 7" xfId="44617"/>
    <cellStyle name="Total 2 5 4 4 8" xfId="44618"/>
    <cellStyle name="Total 2 5 4 4 9" xfId="44619"/>
    <cellStyle name="Total 2 5 4 5" xfId="44620"/>
    <cellStyle name="Total 2 5 4 5 2" xfId="44621"/>
    <cellStyle name="Total 2 5 4 5 2 2" xfId="44622"/>
    <cellStyle name="Total 2 5 4 5 2 3" xfId="44623"/>
    <cellStyle name="Total 2 5 4 5 3" xfId="44624"/>
    <cellStyle name="Total 2 5 4 5 3 2" xfId="44625"/>
    <cellStyle name="Total 2 5 4 5 3 3" xfId="44626"/>
    <cellStyle name="Total 2 5 4 5 4" xfId="44627"/>
    <cellStyle name="Total 2 5 4 5 4 2" xfId="44628"/>
    <cellStyle name="Total 2 5 4 5 4 3" xfId="44629"/>
    <cellStyle name="Total 2 5 4 5 5" xfId="44630"/>
    <cellStyle name="Total 2 5 4 5 5 2" xfId="44631"/>
    <cellStyle name="Total 2 5 4 5 5 3" xfId="44632"/>
    <cellStyle name="Total 2 5 4 5 6" xfId="44633"/>
    <cellStyle name="Total 2 5 4 5 6 2" xfId="44634"/>
    <cellStyle name="Total 2 5 4 5 6 3" xfId="44635"/>
    <cellStyle name="Total 2 5 4 5 7" xfId="44636"/>
    <cellStyle name="Total 2 5 4 5 8" xfId="44637"/>
    <cellStyle name="Total 2 5 4 5 9" xfId="44638"/>
    <cellStyle name="Total 2 5 4 6" xfId="44639"/>
    <cellStyle name="Total 2 5 4 6 2" xfId="44640"/>
    <cellStyle name="Total 2 5 4 6 2 2" xfId="44641"/>
    <cellStyle name="Total 2 5 4 6 2 3" xfId="44642"/>
    <cellStyle name="Total 2 5 4 6 3" xfId="44643"/>
    <cellStyle name="Total 2 5 4 6 3 2" xfId="44644"/>
    <cellStyle name="Total 2 5 4 6 3 3" xfId="44645"/>
    <cellStyle name="Total 2 5 4 6 4" xfId="44646"/>
    <cellStyle name="Total 2 5 4 6 4 2" xfId="44647"/>
    <cellStyle name="Total 2 5 4 6 4 3" xfId="44648"/>
    <cellStyle name="Total 2 5 4 6 5" xfId="44649"/>
    <cellStyle name="Total 2 5 4 6 5 2" xfId="44650"/>
    <cellStyle name="Total 2 5 4 6 5 3" xfId="44651"/>
    <cellStyle name="Total 2 5 4 6 6" xfId="44652"/>
    <cellStyle name="Total 2 5 4 6 6 2" xfId="44653"/>
    <cellStyle name="Total 2 5 4 6 6 3" xfId="44654"/>
    <cellStyle name="Total 2 5 4 6 7" xfId="44655"/>
    <cellStyle name="Total 2 5 4 6 8" xfId="44656"/>
    <cellStyle name="Total 2 5 4 6 9" xfId="44657"/>
    <cellStyle name="Total 2 5 4 7" xfId="44658"/>
    <cellStyle name="Total 2 5 4 7 2" xfId="44659"/>
    <cellStyle name="Total 2 5 4 7 2 2" xfId="44660"/>
    <cellStyle name="Total 2 5 4 7 2 3" xfId="44661"/>
    <cellStyle name="Total 2 5 4 7 3" xfId="44662"/>
    <cellStyle name="Total 2 5 4 7 3 2" xfId="44663"/>
    <cellStyle name="Total 2 5 4 7 3 3" xfId="44664"/>
    <cellStyle name="Total 2 5 4 7 4" xfId="44665"/>
    <cellStyle name="Total 2 5 4 7 4 2" xfId="44666"/>
    <cellStyle name="Total 2 5 4 7 4 3" xfId="44667"/>
    <cellStyle name="Total 2 5 4 7 5" xfId="44668"/>
    <cellStyle name="Total 2 5 4 7 5 2" xfId="44669"/>
    <cellStyle name="Total 2 5 4 7 5 3" xfId="44670"/>
    <cellStyle name="Total 2 5 4 7 6" xfId="44671"/>
    <cellStyle name="Total 2 5 4 7 6 2" xfId="44672"/>
    <cellStyle name="Total 2 5 4 7 6 3" xfId="44673"/>
    <cellStyle name="Total 2 5 4 7 7" xfId="44674"/>
    <cellStyle name="Total 2 5 4 7 8" xfId="44675"/>
    <cellStyle name="Total 2 5 4 7 9" xfId="44676"/>
    <cellStyle name="Total 2 5 4 8" xfId="44677"/>
    <cellStyle name="Total 2 5 4 8 2" xfId="44678"/>
    <cellStyle name="Total 2 5 4 8 2 2" xfId="44679"/>
    <cellStyle name="Total 2 5 4 8 2 3" xfId="44680"/>
    <cellStyle name="Total 2 5 4 8 3" xfId="44681"/>
    <cellStyle name="Total 2 5 4 8 3 2" xfId="44682"/>
    <cellStyle name="Total 2 5 4 8 3 3" xfId="44683"/>
    <cellStyle name="Total 2 5 4 8 4" xfId="44684"/>
    <cellStyle name="Total 2 5 4 8 4 2" xfId="44685"/>
    <cellStyle name="Total 2 5 4 8 4 3" xfId="44686"/>
    <cellStyle name="Total 2 5 4 8 5" xfId="44687"/>
    <cellStyle name="Total 2 5 4 8 5 2" xfId="44688"/>
    <cellStyle name="Total 2 5 4 8 5 3" xfId="44689"/>
    <cellStyle name="Total 2 5 4 8 6" xfId="44690"/>
    <cellStyle name="Total 2 5 4 8 6 2" xfId="44691"/>
    <cellStyle name="Total 2 5 4 8 6 3" xfId="44692"/>
    <cellStyle name="Total 2 5 4 8 7" xfId="44693"/>
    <cellStyle name="Total 2 5 4 8 8" xfId="44694"/>
    <cellStyle name="Total 2 5 4 8 9" xfId="44695"/>
    <cellStyle name="Total 2 5 4 9" xfId="44696"/>
    <cellStyle name="Total 2 5 4 9 2" xfId="44697"/>
    <cellStyle name="Total 2 5 4 9 2 2" xfId="44698"/>
    <cellStyle name="Total 2 5 4 9 2 3" xfId="44699"/>
    <cellStyle name="Total 2 5 4 9 3" xfId="44700"/>
    <cellStyle name="Total 2 5 4 9 3 2" xfId="44701"/>
    <cellStyle name="Total 2 5 4 9 3 3" xfId="44702"/>
    <cellStyle name="Total 2 5 4 9 4" xfId="44703"/>
    <cellStyle name="Total 2 5 4 9 4 2" xfId="44704"/>
    <cellStyle name="Total 2 5 4 9 4 3" xfId="44705"/>
    <cellStyle name="Total 2 5 4 9 5" xfId="44706"/>
    <cellStyle name="Total 2 5 4 9 5 2" xfId="44707"/>
    <cellStyle name="Total 2 5 4 9 5 3" xfId="44708"/>
    <cellStyle name="Total 2 5 4 9 6" xfId="44709"/>
    <cellStyle name="Total 2 5 4 9 6 2" xfId="44710"/>
    <cellStyle name="Total 2 5 4 9 6 3" xfId="44711"/>
    <cellStyle name="Total 2 5 4 9 7" xfId="44712"/>
    <cellStyle name="Total 2 5 4 9 8" xfId="44713"/>
    <cellStyle name="Total 2 5 5" xfId="44714"/>
    <cellStyle name="Total 2 5 5 10" xfId="44715"/>
    <cellStyle name="Total 2 5 5 10 2" xfId="44716"/>
    <cellStyle name="Total 2 5 5 10 2 2" xfId="44717"/>
    <cellStyle name="Total 2 5 5 10 2 3" xfId="44718"/>
    <cellStyle name="Total 2 5 5 10 3" xfId="44719"/>
    <cellStyle name="Total 2 5 5 10 3 2" xfId="44720"/>
    <cellStyle name="Total 2 5 5 10 3 3" xfId="44721"/>
    <cellStyle name="Total 2 5 5 10 4" xfId="44722"/>
    <cellStyle name="Total 2 5 5 10 4 2" xfId="44723"/>
    <cellStyle name="Total 2 5 5 10 4 3" xfId="44724"/>
    <cellStyle name="Total 2 5 5 10 5" xfId="44725"/>
    <cellStyle name="Total 2 5 5 10 5 2" xfId="44726"/>
    <cellStyle name="Total 2 5 5 10 5 3" xfId="44727"/>
    <cellStyle name="Total 2 5 5 10 6" xfId="44728"/>
    <cellStyle name="Total 2 5 5 10 6 2" xfId="44729"/>
    <cellStyle name="Total 2 5 5 10 6 3" xfId="44730"/>
    <cellStyle name="Total 2 5 5 10 7" xfId="44731"/>
    <cellStyle name="Total 2 5 5 10 8" xfId="44732"/>
    <cellStyle name="Total 2 5 5 11" xfId="44733"/>
    <cellStyle name="Total 2 5 5 11 2" xfId="44734"/>
    <cellStyle name="Total 2 5 5 11 2 2" xfId="44735"/>
    <cellStyle name="Total 2 5 5 11 2 3" xfId="44736"/>
    <cellStyle name="Total 2 5 5 11 3" xfId="44737"/>
    <cellStyle name="Total 2 5 5 11 3 2" xfId="44738"/>
    <cellStyle name="Total 2 5 5 11 3 3" xfId="44739"/>
    <cellStyle name="Total 2 5 5 11 4" xfId="44740"/>
    <cellStyle name="Total 2 5 5 11 4 2" xfId="44741"/>
    <cellStyle name="Total 2 5 5 11 4 3" xfId="44742"/>
    <cellStyle name="Total 2 5 5 11 5" xfId="44743"/>
    <cellStyle name="Total 2 5 5 11 5 2" xfId="44744"/>
    <cellStyle name="Total 2 5 5 11 5 3" xfId="44745"/>
    <cellStyle name="Total 2 5 5 11 6" xfId="44746"/>
    <cellStyle name="Total 2 5 5 11 6 2" xfId="44747"/>
    <cellStyle name="Total 2 5 5 11 6 3" xfId="44748"/>
    <cellStyle name="Total 2 5 5 11 7" xfId="44749"/>
    <cellStyle name="Total 2 5 5 11 8" xfId="44750"/>
    <cellStyle name="Total 2 5 5 12" xfId="44751"/>
    <cellStyle name="Total 2 5 5 12 2" xfId="44752"/>
    <cellStyle name="Total 2 5 5 12 2 2" xfId="44753"/>
    <cellStyle name="Total 2 5 5 12 2 3" xfId="44754"/>
    <cellStyle name="Total 2 5 5 12 3" xfId="44755"/>
    <cellStyle name="Total 2 5 5 12 3 2" xfId="44756"/>
    <cellStyle name="Total 2 5 5 12 3 3" xfId="44757"/>
    <cellStyle name="Total 2 5 5 12 4" xfId="44758"/>
    <cellStyle name="Total 2 5 5 12 4 2" xfId="44759"/>
    <cellStyle name="Total 2 5 5 12 4 3" xfId="44760"/>
    <cellStyle name="Total 2 5 5 12 5" xfId="44761"/>
    <cellStyle name="Total 2 5 5 12 5 2" xfId="44762"/>
    <cellStyle name="Total 2 5 5 12 5 3" xfId="44763"/>
    <cellStyle name="Total 2 5 5 12 6" xfId="44764"/>
    <cellStyle name="Total 2 5 5 12 6 2" xfId="44765"/>
    <cellStyle name="Total 2 5 5 12 6 3" xfId="44766"/>
    <cellStyle name="Total 2 5 5 12 7" xfId="44767"/>
    <cellStyle name="Total 2 5 5 12 8" xfId="44768"/>
    <cellStyle name="Total 2 5 5 13" xfId="44769"/>
    <cellStyle name="Total 2 5 5 13 2" xfId="44770"/>
    <cellStyle name="Total 2 5 5 13 2 2" xfId="44771"/>
    <cellStyle name="Total 2 5 5 13 2 3" xfId="44772"/>
    <cellStyle name="Total 2 5 5 13 3" xfId="44773"/>
    <cellStyle name="Total 2 5 5 13 3 2" xfId="44774"/>
    <cellStyle name="Total 2 5 5 13 3 3" xfId="44775"/>
    <cellStyle name="Total 2 5 5 13 4" xfId="44776"/>
    <cellStyle name="Total 2 5 5 13 4 2" xfId="44777"/>
    <cellStyle name="Total 2 5 5 13 4 3" xfId="44778"/>
    <cellStyle name="Total 2 5 5 13 5" xfId="44779"/>
    <cellStyle name="Total 2 5 5 13 5 2" xfId="44780"/>
    <cellStyle name="Total 2 5 5 13 5 3" xfId="44781"/>
    <cellStyle name="Total 2 5 5 13 6" xfId="44782"/>
    <cellStyle name="Total 2 5 5 13 6 2" xfId="44783"/>
    <cellStyle name="Total 2 5 5 13 6 3" xfId="44784"/>
    <cellStyle name="Total 2 5 5 13 7" xfId="44785"/>
    <cellStyle name="Total 2 5 5 13 8" xfId="44786"/>
    <cellStyle name="Total 2 5 5 14" xfId="44787"/>
    <cellStyle name="Total 2 5 5 14 2" xfId="44788"/>
    <cellStyle name="Total 2 5 5 14 2 2" xfId="44789"/>
    <cellStyle name="Total 2 5 5 14 2 3" xfId="44790"/>
    <cellStyle name="Total 2 5 5 14 3" xfId="44791"/>
    <cellStyle name="Total 2 5 5 14 3 2" xfId="44792"/>
    <cellStyle name="Total 2 5 5 14 3 3" xfId="44793"/>
    <cellStyle name="Total 2 5 5 14 4" xfId="44794"/>
    <cellStyle name="Total 2 5 5 14 4 2" xfId="44795"/>
    <cellStyle name="Total 2 5 5 14 4 3" xfId="44796"/>
    <cellStyle name="Total 2 5 5 14 5" xfId="44797"/>
    <cellStyle name="Total 2 5 5 14 5 2" xfId="44798"/>
    <cellStyle name="Total 2 5 5 14 5 3" xfId="44799"/>
    <cellStyle name="Total 2 5 5 14 6" xfId="44800"/>
    <cellStyle name="Total 2 5 5 14 6 2" xfId="44801"/>
    <cellStyle name="Total 2 5 5 14 6 3" xfId="44802"/>
    <cellStyle name="Total 2 5 5 14 7" xfId="44803"/>
    <cellStyle name="Total 2 5 5 14 8" xfId="44804"/>
    <cellStyle name="Total 2 5 5 15" xfId="44805"/>
    <cellStyle name="Total 2 5 5 15 2" xfId="44806"/>
    <cellStyle name="Total 2 5 5 15 3" xfId="44807"/>
    <cellStyle name="Total 2 5 5 16" xfId="44808"/>
    <cellStyle name="Total 2 5 5 16 2" xfId="44809"/>
    <cellStyle name="Total 2 5 5 16 3" xfId="44810"/>
    <cellStyle name="Total 2 5 5 17" xfId="44811"/>
    <cellStyle name="Total 2 5 5 18" xfId="44812"/>
    <cellStyle name="Total 2 5 5 2" xfId="44813"/>
    <cellStyle name="Total 2 5 5 2 2" xfId="44814"/>
    <cellStyle name="Total 2 5 5 2 2 2" xfId="44815"/>
    <cellStyle name="Total 2 5 5 2 2 3" xfId="44816"/>
    <cellStyle name="Total 2 5 5 2 3" xfId="44817"/>
    <cellStyle name="Total 2 5 5 2 3 2" xfId="44818"/>
    <cellStyle name="Total 2 5 5 2 3 3" xfId="44819"/>
    <cellStyle name="Total 2 5 5 2 4" xfId="44820"/>
    <cellStyle name="Total 2 5 5 2 4 2" xfId="44821"/>
    <cellStyle name="Total 2 5 5 2 4 3" xfId="44822"/>
    <cellStyle name="Total 2 5 5 2 5" xfId="44823"/>
    <cellStyle name="Total 2 5 5 2 5 2" xfId="44824"/>
    <cellStyle name="Total 2 5 5 2 5 3" xfId="44825"/>
    <cellStyle name="Total 2 5 5 2 6" xfId="44826"/>
    <cellStyle name="Total 2 5 5 2 6 2" xfId="44827"/>
    <cellStyle name="Total 2 5 5 2 6 3" xfId="44828"/>
    <cellStyle name="Total 2 5 5 2 7" xfId="44829"/>
    <cellStyle name="Total 2 5 5 2 8" xfId="44830"/>
    <cellStyle name="Total 2 5 5 2 9" xfId="44831"/>
    <cellStyle name="Total 2 5 5 3" xfId="44832"/>
    <cellStyle name="Total 2 5 5 3 2" xfId="44833"/>
    <cellStyle name="Total 2 5 5 3 2 2" xfId="44834"/>
    <cellStyle name="Total 2 5 5 3 2 3" xfId="44835"/>
    <cellStyle name="Total 2 5 5 3 3" xfId="44836"/>
    <cellStyle name="Total 2 5 5 3 3 2" xfId="44837"/>
    <cellStyle name="Total 2 5 5 3 3 3" xfId="44838"/>
    <cellStyle name="Total 2 5 5 3 4" xfId="44839"/>
    <cellStyle name="Total 2 5 5 3 4 2" xfId="44840"/>
    <cellStyle name="Total 2 5 5 3 4 3" xfId="44841"/>
    <cellStyle name="Total 2 5 5 3 5" xfId="44842"/>
    <cellStyle name="Total 2 5 5 3 5 2" xfId="44843"/>
    <cellStyle name="Total 2 5 5 3 5 3" xfId="44844"/>
    <cellStyle name="Total 2 5 5 3 6" xfId="44845"/>
    <cellStyle name="Total 2 5 5 3 6 2" xfId="44846"/>
    <cellStyle name="Total 2 5 5 3 6 3" xfId="44847"/>
    <cellStyle name="Total 2 5 5 3 7" xfId="44848"/>
    <cellStyle name="Total 2 5 5 3 8" xfId="44849"/>
    <cellStyle name="Total 2 5 5 3 9" xfId="44850"/>
    <cellStyle name="Total 2 5 5 4" xfId="44851"/>
    <cellStyle name="Total 2 5 5 4 2" xfId="44852"/>
    <cellStyle name="Total 2 5 5 4 2 2" xfId="44853"/>
    <cellStyle name="Total 2 5 5 4 2 3" xfId="44854"/>
    <cellStyle name="Total 2 5 5 4 3" xfId="44855"/>
    <cellStyle name="Total 2 5 5 4 3 2" xfId="44856"/>
    <cellStyle name="Total 2 5 5 4 3 3" xfId="44857"/>
    <cellStyle name="Total 2 5 5 4 4" xfId="44858"/>
    <cellStyle name="Total 2 5 5 4 4 2" xfId="44859"/>
    <cellStyle name="Total 2 5 5 4 4 3" xfId="44860"/>
    <cellStyle name="Total 2 5 5 4 5" xfId="44861"/>
    <cellStyle name="Total 2 5 5 4 5 2" xfId="44862"/>
    <cellStyle name="Total 2 5 5 4 5 3" xfId="44863"/>
    <cellStyle name="Total 2 5 5 4 6" xfId="44864"/>
    <cellStyle name="Total 2 5 5 4 6 2" xfId="44865"/>
    <cellStyle name="Total 2 5 5 4 6 3" xfId="44866"/>
    <cellStyle name="Total 2 5 5 4 7" xfId="44867"/>
    <cellStyle name="Total 2 5 5 4 8" xfId="44868"/>
    <cellStyle name="Total 2 5 5 4 9" xfId="44869"/>
    <cellStyle name="Total 2 5 5 5" xfId="44870"/>
    <cellStyle name="Total 2 5 5 5 2" xfId="44871"/>
    <cellStyle name="Total 2 5 5 5 2 2" xfId="44872"/>
    <cellStyle name="Total 2 5 5 5 2 3" xfId="44873"/>
    <cellStyle name="Total 2 5 5 5 3" xfId="44874"/>
    <cellStyle name="Total 2 5 5 5 3 2" xfId="44875"/>
    <cellStyle name="Total 2 5 5 5 3 3" xfId="44876"/>
    <cellStyle name="Total 2 5 5 5 4" xfId="44877"/>
    <cellStyle name="Total 2 5 5 5 4 2" xfId="44878"/>
    <cellStyle name="Total 2 5 5 5 4 3" xfId="44879"/>
    <cellStyle name="Total 2 5 5 5 5" xfId="44880"/>
    <cellStyle name="Total 2 5 5 5 5 2" xfId="44881"/>
    <cellStyle name="Total 2 5 5 5 5 3" xfId="44882"/>
    <cellStyle name="Total 2 5 5 5 6" xfId="44883"/>
    <cellStyle name="Total 2 5 5 5 6 2" xfId="44884"/>
    <cellStyle name="Total 2 5 5 5 6 3" xfId="44885"/>
    <cellStyle name="Total 2 5 5 5 7" xfId="44886"/>
    <cellStyle name="Total 2 5 5 5 8" xfId="44887"/>
    <cellStyle name="Total 2 5 5 5 9" xfId="44888"/>
    <cellStyle name="Total 2 5 5 6" xfId="44889"/>
    <cellStyle name="Total 2 5 5 6 2" xfId="44890"/>
    <cellStyle name="Total 2 5 5 6 2 2" xfId="44891"/>
    <cellStyle name="Total 2 5 5 6 2 3" xfId="44892"/>
    <cellStyle name="Total 2 5 5 6 3" xfId="44893"/>
    <cellStyle name="Total 2 5 5 6 3 2" xfId="44894"/>
    <cellStyle name="Total 2 5 5 6 3 3" xfId="44895"/>
    <cellStyle name="Total 2 5 5 6 4" xfId="44896"/>
    <cellStyle name="Total 2 5 5 6 4 2" xfId="44897"/>
    <cellStyle name="Total 2 5 5 6 4 3" xfId="44898"/>
    <cellStyle name="Total 2 5 5 6 5" xfId="44899"/>
    <cellStyle name="Total 2 5 5 6 5 2" xfId="44900"/>
    <cellStyle name="Total 2 5 5 6 5 3" xfId="44901"/>
    <cellStyle name="Total 2 5 5 6 6" xfId="44902"/>
    <cellStyle name="Total 2 5 5 6 6 2" xfId="44903"/>
    <cellStyle name="Total 2 5 5 6 6 3" xfId="44904"/>
    <cellStyle name="Total 2 5 5 6 7" xfId="44905"/>
    <cellStyle name="Total 2 5 5 6 8" xfId="44906"/>
    <cellStyle name="Total 2 5 5 6 9" xfId="44907"/>
    <cellStyle name="Total 2 5 5 7" xfId="44908"/>
    <cellStyle name="Total 2 5 5 7 2" xfId="44909"/>
    <cellStyle name="Total 2 5 5 7 2 2" xfId="44910"/>
    <cellStyle name="Total 2 5 5 7 2 3" xfId="44911"/>
    <cellStyle name="Total 2 5 5 7 3" xfId="44912"/>
    <cellStyle name="Total 2 5 5 7 3 2" xfId="44913"/>
    <cellStyle name="Total 2 5 5 7 3 3" xfId="44914"/>
    <cellStyle name="Total 2 5 5 7 4" xfId="44915"/>
    <cellStyle name="Total 2 5 5 7 4 2" xfId="44916"/>
    <cellStyle name="Total 2 5 5 7 4 3" xfId="44917"/>
    <cellStyle name="Total 2 5 5 7 5" xfId="44918"/>
    <cellStyle name="Total 2 5 5 7 5 2" xfId="44919"/>
    <cellStyle name="Total 2 5 5 7 5 3" xfId="44920"/>
    <cellStyle name="Total 2 5 5 7 6" xfId="44921"/>
    <cellStyle name="Total 2 5 5 7 6 2" xfId="44922"/>
    <cellStyle name="Total 2 5 5 7 6 3" xfId="44923"/>
    <cellStyle name="Total 2 5 5 7 7" xfId="44924"/>
    <cellStyle name="Total 2 5 5 7 8" xfId="44925"/>
    <cellStyle name="Total 2 5 5 7 9" xfId="44926"/>
    <cellStyle name="Total 2 5 5 8" xfId="44927"/>
    <cellStyle name="Total 2 5 5 8 2" xfId="44928"/>
    <cellStyle name="Total 2 5 5 8 2 2" xfId="44929"/>
    <cellStyle name="Total 2 5 5 8 2 3" xfId="44930"/>
    <cellStyle name="Total 2 5 5 8 3" xfId="44931"/>
    <cellStyle name="Total 2 5 5 8 3 2" xfId="44932"/>
    <cellStyle name="Total 2 5 5 8 3 3" xfId="44933"/>
    <cellStyle name="Total 2 5 5 8 4" xfId="44934"/>
    <cellStyle name="Total 2 5 5 8 4 2" xfId="44935"/>
    <cellStyle name="Total 2 5 5 8 4 3" xfId="44936"/>
    <cellStyle name="Total 2 5 5 8 5" xfId="44937"/>
    <cellStyle name="Total 2 5 5 8 5 2" xfId="44938"/>
    <cellStyle name="Total 2 5 5 8 5 3" xfId="44939"/>
    <cellStyle name="Total 2 5 5 8 6" xfId="44940"/>
    <cellStyle name="Total 2 5 5 8 6 2" xfId="44941"/>
    <cellStyle name="Total 2 5 5 8 6 3" xfId="44942"/>
    <cellStyle name="Total 2 5 5 8 7" xfId="44943"/>
    <cellStyle name="Total 2 5 5 8 8" xfId="44944"/>
    <cellStyle name="Total 2 5 5 8 9" xfId="44945"/>
    <cellStyle name="Total 2 5 5 9" xfId="44946"/>
    <cellStyle name="Total 2 5 5 9 2" xfId="44947"/>
    <cellStyle name="Total 2 5 5 9 2 2" xfId="44948"/>
    <cellStyle name="Total 2 5 5 9 2 3" xfId="44949"/>
    <cellStyle name="Total 2 5 5 9 3" xfId="44950"/>
    <cellStyle name="Total 2 5 5 9 3 2" xfId="44951"/>
    <cellStyle name="Total 2 5 5 9 3 3" xfId="44952"/>
    <cellStyle name="Total 2 5 5 9 4" xfId="44953"/>
    <cellStyle name="Total 2 5 5 9 4 2" xfId="44954"/>
    <cellStyle name="Total 2 5 5 9 4 3" xfId="44955"/>
    <cellStyle name="Total 2 5 5 9 5" xfId="44956"/>
    <cellStyle name="Total 2 5 5 9 5 2" xfId="44957"/>
    <cellStyle name="Total 2 5 5 9 5 3" xfId="44958"/>
    <cellStyle name="Total 2 5 5 9 6" xfId="44959"/>
    <cellStyle name="Total 2 5 5 9 6 2" xfId="44960"/>
    <cellStyle name="Total 2 5 5 9 6 3" xfId="44961"/>
    <cellStyle name="Total 2 5 5 9 7" xfId="44962"/>
    <cellStyle name="Total 2 5 5 9 8" xfId="44963"/>
    <cellStyle name="Total 2 5 6" xfId="44964"/>
    <cellStyle name="Total 2 5 6 10" xfId="44965"/>
    <cellStyle name="Total 2 5 6 11" xfId="44966"/>
    <cellStyle name="Total 2 5 6 2" xfId="44967"/>
    <cellStyle name="Total 2 5 6 2 2" xfId="44968"/>
    <cellStyle name="Total 2 5 6 2 3" xfId="44969"/>
    <cellStyle name="Total 2 5 6 2 4" xfId="44970"/>
    <cellStyle name="Total 2 5 6 3" xfId="44971"/>
    <cellStyle name="Total 2 5 6 3 2" xfId="44972"/>
    <cellStyle name="Total 2 5 6 3 3" xfId="44973"/>
    <cellStyle name="Total 2 5 6 3 4" xfId="44974"/>
    <cellStyle name="Total 2 5 6 4" xfId="44975"/>
    <cellStyle name="Total 2 5 6 4 2" xfId="44976"/>
    <cellStyle name="Total 2 5 6 4 3" xfId="44977"/>
    <cellStyle name="Total 2 5 6 4 4" xfId="44978"/>
    <cellStyle name="Total 2 5 6 5" xfId="44979"/>
    <cellStyle name="Total 2 5 6 5 2" xfId="44980"/>
    <cellStyle name="Total 2 5 6 5 3" xfId="44981"/>
    <cellStyle name="Total 2 5 6 5 4" xfId="44982"/>
    <cellStyle name="Total 2 5 6 6" xfId="44983"/>
    <cellStyle name="Total 2 5 6 6 2" xfId="44984"/>
    <cellStyle name="Total 2 5 6 6 3" xfId="44985"/>
    <cellStyle name="Total 2 5 6 6 4" xfId="44986"/>
    <cellStyle name="Total 2 5 6 7" xfId="44987"/>
    <cellStyle name="Total 2 5 6 8" xfId="44988"/>
    <cellStyle name="Total 2 5 6 9" xfId="44989"/>
    <cellStyle name="Total 2 5 7" xfId="44990"/>
    <cellStyle name="Total 2 5 7 10" xfId="44991"/>
    <cellStyle name="Total 2 5 7 2" xfId="44992"/>
    <cellStyle name="Total 2 5 7 2 2" xfId="44993"/>
    <cellStyle name="Total 2 5 7 2 3" xfId="44994"/>
    <cellStyle name="Total 2 5 7 2 4" xfId="44995"/>
    <cellStyle name="Total 2 5 7 3" xfId="44996"/>
    <cellStyle name="Total 2 5 7 3 2" xfId="44997"/>
    <cellStyle name="Total 2 5 7 3 3" xfId="44998"/>
    <cellStyle name="Total 2 5 7 3 4" xfId="44999"/>
    <cellStyle name="Total 2 5 7 4" xfId="45000"/>
    <cellStyle name="Total 2 5 7 4 2" xfId="45001"/>
    <cellStyle name="Total 2 5 7 4 3" xfId="45002"/>
    <cellStyle name="Total 2 5 7 4 4" xfId="45003"/>
    <cellStyle name="Total 2 5 7 5" xfId="45004"/>
    <cellStyle name="Total 2 5 7 5 2" xfId="45005"/>
    <cellStyle name="Total 2 5 7 5 3" xfId="45006"/>
    <cellStyle name="Total 2 5 7 5 4" xfId="45007"/>
    <cellStyle name="Total 2 5 7 6" xfId="45008"/>
    <cellStyle name="Total 2 5 7 6 2" xfId="45009"/>
    <cellStyle name="Total 2 5 7 6 3" xfId="45010"/>
    <cellStyle name="Total 2 5 7 6 4" xfId="45011"/>
    <cellStyle name="Total 2 5 7 7" xfId="45012"/>
    <cellStyle name="Total 2 5 7 8" xfId="45013"/>
    <cellStyle name="Total 2 5 7 9" xfId="45014"/>
    <cellStyle name="Total 2 5 8" xfId="45015"/>
    <cellStyle name="Total 2 5 8 2" xfId="45016"/>
    <cellStyle name="Total 2 5 8 2 2" xfId="45017"/>
    <cellStyle name="Total 2 5 8 2 3" xfId="45018"/>
    <cellStyle name="Total 2 5 8 3" xfId="45019"/>
    <cellStyle name="Total 2 5 8 3 2" xfId="45020"/>
    <cellStyle name="Total 2 5 8 3 3" xfId="45021"/>
    <cellStyle name="Total 2 5 8 4" xfId="45022"/>
    <cellStyle name="Total 2 5 8 4 2" xfId="45023"/>
    <cellStyle name="Total 2 5 8 4 3" xfId="45024"/>
    <cellStyle name="Total 2 5 8 5" xfId="45025"/>
    <cellStyle name="Total 2 5 8 5 2" xfId="45026"/>
    <cellStyle name="Total 2 5 8 5 3" xfId="45027"/>
    <cellStyle name="Total 2 5 8 6" xfId="45028"/>
    <cellStyle name="Total 2 5 8 6 2" xfId="45029"/>
    <cellStyle name="Total 2 5 8 6 3" xfId="45030"/>
    <cellStyle name="Total 2 5 8 7" xfId="45031"/>
    <cellStyle name="Total 2 5 8 8" xfId="45032"/>
    <cellStyle name="Total 2 5 8 9" xfId="45033"/>
    <cellStyle name="Total 2 5 9" xfId="45034"/>
    <cellStyle name="Total 2 5 9 2" xfId="45035"/>
    <cellStyle name="Total 2 5 9 2 2" xfId="45036"/>
    <cellStyle name="Total 2 5 9 2 3" xfId="45037"/>
    <cellStyle name="Total 2 5 9 3" xfId="45038"/>
    <cellStyle name="Total 2 5 9 3 2" xfId="45039"/>
    <cellStyle name="Total 2 5 9 3 3" xfId="45040"/>
    <cellStyle name="Total 2 5 9 4" xfId="45041"/>
    <cellStyle name="Total 2 5 9 4 2" xfId="45042"/>
    <cellStyle name="Total 2 5 9 4 3" xfId="45043"/>
    <cellStyle name="Total 2 5 9 5" xfId="45044"/>
    <cellStyle name="Total 2 5 9 5 2" xfId="45045"/>
    <cellStyle name="Total 2 5 9 5 3" xfId="45046"/>
    <cellStyle name="Total 2 5 9 6" xfId="45047"/>
    <cellStyle name="Total 2 5 9 6 2" xfId="45048"/>
    <cellStyle name="Total 2 5 9 6 3" xfId="45049"/>
    <cellStyle name="Total 2 5 9 7" xfId="45050"/>
    <cellStyle name="Total 2 5 9 8" xfId="45051"/>
    <cellStyle name="Total 2 5 9 9" xfId="45052"/>
    <cellStyle name="Total 2 6" xfId="45053"/>
    <cellStyle name="Total 2 6 10" xfId="45054"/>
    <cellStyle name="Total 2 6 10 2" xfId="45055"/>
    <cellStyle name="Total 2 6 10 2 2" xfId="45056"/>
    <cellStyle name="Total 2 6 10 2 3" xfId="45057"/>
    <cellStyle name="Total 2 6 10 3" xfId="45058"/>
    <cellStyle name="Total 2 6 10 3 2" xfId="45059"/>
    <cellStyle name="Total 2 6 10 3 3" xfId="45060"/>
    <cellStyle name="Total 2 6 10 4" xfId="45061"/>
    <cellStyle name="Total 2 6 10 4 2" xfId="45062"/>
    <cellStyle name="Total 2 6 10 4 3" xfId="45063"/>
    <cellStyle name="Total 2 6 10 5" xfId="45064"/>
    <cellStyle name="Total 2 6 10 5 2" xfId="45065"/>
    <cellStyle name="Total 2 6 10 5 3" xfId="45066"/>
    <cellStyle name="Total 2 6 10 6" xfId="45067"/>
    <cellStyle name="Total 2 6 10 6 2" xfId="45068"/>
    <cellStyle name="Total 2 6 10 6 3" xfId="45069"/>
    <cellStyle name="Total 2 6 10 7" xfId="45070"/>
    <cellStyle name="Total 2 6 10 8" xfId="45071"/>
    <cellStyle name="Total 2 6 10 9" xfId="45072"/>
    <cellStyle name="Total 2 6 11" xfId="45073"/>
    <cellStyle name="Total 2 6 11 2" xfId="45074"/>
    <cellStyle name="Total 2 6 11 2 2" xfId="45075"/>
    <cellStyle name="Total 2 6 11 2 3" xfId="45076"/>
    <cellStyle name="Total 2 6 11 3" xfId="45077"/>
    <cellStyle name="Total 2 6 11 3 2" xfId="45078"/>
    <cellStyle name="Total 2 6 11 3 3" xfId="45079"/>
    <cellStyle name="Total 2 6 11 4" xfId="45080"/>
    <cellStyle name="Total 2 6 11 4 2" xfId="45081"/>
    <cellStyle name="Total 2 6 11 4 3" xfId="45082"/>
    <cellStyle name="Total 2 6 11 5" xfId="45083"/>
    <cellStyle name="Total 2 6 11 5 2" xfId="45084"/>
    <cellStyle name="Total 2 6 11 5 3" xfId="45085"/>
    <cellStyle name="Total 2 6 11 6" xfId="45086"/>
    <cellStyle name="Total 2 6 11 6 2" xfId="45087"/>
    <cellStyle name="Total 2 6 11 6 3" xfId="45088"/>
    <cellStyle name="Total 2 6 11 7" xfId="45089"/>
    <cellStyle name="Total 2 6 11 8" xfId="45090"/>
    <cellStyle name="Total 2 6 11 9" xfId="45091"/>
    <cellStyle name="Total 2 6 12" xfId="45092"/>
    <cellStyle name="Total 2 6 12 2" xfId="45093"/>
    <cellStyle name="Total 2 6 12 2 2" xfId="45094"/>
    <cellStyle name="Total 2 6 12 2 3" xfId="45095"/>
    <cellStyle name="Total 2 6 12 3" xfId="45096"/>
    <cellStyle name="Total 2 6 12 3 2" xfId="45097"/>
    <cellStyle name="Total 2 6 12 3 3" xfId="45098"/>
    <cellStyle name="Total 2 6 12 4" xfId="45099"/>
    <cellStyle name="Total 2 6 12 4 2" xfId="45100"/>
    <cellStyle name="Total 2 6 12 4 3" xfId="45101"/>
    <cellStyle name="Total 2 6 12 5" xfId="45102"/>
    <cellStyle name="Total 2 6 12 5 2" xfId="45103"/>
    <cellStyle name="Total 2 6 12 5 3" xfId="45104"/>
    <cellStyle name="Total 2 6 12 6" xfId="45105"/>
    <cellStyle name="Total 2 6 12 6 2" xfId="45106"/>
    <cellStyle name="Total 2 6 12 6 3" xfId="45107"/>
    <cellStyle name="Total 2 6 12 7" xfId="45108"/>
    <cellStyle name="Total 2 6 12 8" xfId="45109"/>
    <cellStyle name="Total 2 6 12 9" xfId="45110"/>
    <cellStyle name="Total 2 6 13" xfId="45111"/>
    <cellStyle name="Total 2 6 13 2" xfId="45112"/>
    <cellStyle name="Total 2 6 13 2 2" xfId="45113"/>
    <cellStyle name="Total 2 6 13 2 3" xfId="45114"/>
    <cellStyle name="Total 2 6 13 3" xfId="45115"/>
    <cellStyle name="Total 2 6 13 3 2" xfId="45116"/>
    <cellStyle name="Total 2 6 13 3 3" xfId="45117"/>
    <cellStyle name="Total 2 6 13 4" xfId="45118"/>
    <cellStyle name="Total 2 6 13 4 2" xfId="45119"/>
    <cellStyle name="Total 2 6 13 4 3" xfId="45120"/>
    <cellStyle name="Total 2 6 13 5" xfId="45121"/>
    <cellStyle name="Total 2 6 13 5 2" xfId="45122"/>
    <cellStyle name="Total 2 6 13 5 3" xfId="45123"/>
    <cellStyle name="Total 2 6 13 6" xfId="45124"/>
    <cellStyle name="Total 2 6 13 6 2" xfId="45125"/>
    <cellStyle name="Total 2 6 13 6 3" xfId="45126"/>
    <cellStyle name="Total 2 6 13 7" xfId="45127"/>
    <cellStyle name="Total 2 6 13 8" xfId="45128"/>
    <cellStyle name="Total 2 6 13 9" xfId="45129"/>
    <cellStyle name="Total 2 6 14" xfId="45130"/>
    <cellStyle name="Total 2 6 14 2" xfId="45131"/>
    <cellStyle name="Total 2 6 14 2 2" xfId="45132"/>
    <cellStyle name="Total 2 6 14 2 3" xfId="45133"/>
    <cellStyle name="Total 2 6 14 3" xfId="45134"/>
    <cellStyle name="Total 2 6 14 3 2" xfId="45135"/>
    <cellStyle name="Total 2 6 14 3 3" xfId="45136"/>
    <cellStyle name="Total 2 6 14 4" xfId="45137"/>
    <cellStyle name="Total 2 6 14 4 2" xfId="45138"/>
    <cellStyle name="Total 2 6 14 4 3" xfId="45139"/>
    <cellStyle name="Total 2 6 14 5" xfId="45140"/>
    <cellStyle name="Total 2 6 14 5 2" xfId="45141"/>
    <cellStyle name="Total 2 6 14 5 3" xfId="45142"/>
    <cellStyle name="Total 2 6 14 6" xfId="45143"/>
    <cellStyle name="Total 2 6 14 6 2" xfId="45144"/>
    <cellStyle name="Total 2 6 14 6 3" xfId="45145"/>
    <cellStyle name="Total 2 6 14 7" xfId="45146"/>
    <cellStyle name="Total 2 6 14 8" xfId="45147"/>
    <cellStyle name="Total 2 6 14 9" xfId="45148"/>
    <cellStyle name="Total 2 6 15" xfId="45149"/>
    <cellStyle name="Total 2 6 15 2" xfId="45150"/>
    <cellStyle name="Total 2 6 15 2 2" xfId="45151"/>
    <cellStyle name="Total 2 6 15 2 3" xfId="45152"/>
    <cellStyle name="Total 2 6 15 3" xfId="45153"/>
    <cellStyle name="Total 2 6 15 3 2" xfId="45154"/>
    <cellStyle name="Total 2 6 15 3 3" xfId="45155"/>
    <cellStyle name="Total 2 6 15 4" xfId="45156"/>
    <cellStyle name="Total 2 6 15 4 2" xfId="45157"/>
    <cellStyle name="Total 2 6 15 4 3" xfId="45158"/>
    <cellStyle name="Total 2 6 15 5" xfId="45159"/>
    <cellStyle name="Total 2 6 15 5 2" xfId="45160"/>
    <cellStyle name="Total 2 6 15 5 3" xfId="45161"/>
    <cellStyle name="Total 2 6 15 6" xfId="45162"/>
    <cellStyle name="Total 2 6 15 6 2" xfId="45163"/>
    <cellStyle name="Total 2 6 15 6 3" xfId="45164"/>
    <cellStyle name="Total 2 6 15 7" xfId="45165"/>
    <cellStyle name="Total 2 6 15 8" xfId="45166"/>
    <cellStyle name="Total 2 6 15 9" xfId="45167"/>
    <cellStyle name="Total 2 6 16" xfId="45168"/>
    <cellStyle name="Total 2 6 16 2" xfId="45169"/>
    <cellStyle name="Total 2 6 16 3" xfId="45170"/>
    <cellStyle name="Total 2 6 16 4" xfId="45171"/>
    <cellStyle name="Total 2 6 17" xfId="45172"/>
    <cellStyle name="Total 2 6 18" xfId="45173"/>
    <cellStyle name="Total 2 6 19" xfId="45174"/>
    <cellStyle name="Total 2 6 2" xfId="45175"/>
    <cellStyle name="Total 2 6 2 10" xfId="45176"/>
    <cellStyle name="Total 2 6 2 10 2" xfId="45177"/>
    <cellStyle name="Total 2 6 2 10 2 2" xfId="45178"/>
    <cellStyle name="Total 2 6 2 10 2 3" xfId="45179"/>
    <cellStyle name="Total 2 6 2 10 3" xfId="45180"/>
    <cellStyle name="Total 2 6 2 10 3 2" xfId="45181"/>
    <cellStyle name="Total 2 6 2 10 3 3" xfId="45182"/>
    <cellStyle name="Total 2 6 2 10 4" xfId="45183"/>
    <cellStyle name="Total 2 6 2 10 4 2" xfId="45184"/>
    <cellStyle name="Total 2 6 2 10 4 3" xfId="45185"/>
    <cellStyle name="Total 2 6 2 10 5" xfId="45186"/>
    <cellStyle name="Total 2 6 2 10 5 2" xfId="45187"/>
    <cellStyle name="Total 2 6 2 10 5 3" xfId="45188"/>
    <cellStyle name="Total 2 6 2 10 6" xfId="45189"/>
    <cellStyle name="Total 2 6 2 10 6 2" xfId="45190"/>
    <cellStyle name="Total 2 6 2 10 6 3" xfId="45191"/>
    <cellStyle name="Total 2 6 2 10 7" xfId="45192"/>
    <cellStyle name="Total 2 6 2 10 8" xfId="45193"/>
    <cellStyle name="Total 2 6 2 10 9" xfId="45194"/>
    <cellStyle name="Total 2 6 2 11" xfId="45195"/>
    <cellStyle name="Total 2 6 2 11 2" xfId="45196"/>
    <cellStyle name="Total 2 6 2 11 2 2" xfId="45197"/>
    <cellStyle name="Total 2 6 2 11 2 3" xfId="45198"/>
    <cellStyle name="Total 2 6 2 11 3" xfId="45199"/>
    <cellStyle name="Total 2 6 2 11 3 2" xfId="45200"/>
    <cellStyle name="Total 2 6 2 11 3 3" xfId="45201"/>
    <cellStyle name="Total 2 6 2 11 4" xfId="45202"/>
    <cellStyle name="Total 2 6 2 11 4 2" xfId="45203"/>
    <cellStyle name="Total 2 6 2 11 4 3" xfId="45204"/>
    <cellStyle name="Total 2 6 2 11 5" xfId="45205"/>
    <cellStyle name="Total 2 6 2 11 5 2" xfId="45206"/>
    <cellStyle name="Total 2 6 2 11 5 3" xfId="45207"/>
    <cellStyle name="Total 2 6 2 11 6" xfId="45208"/>
    <cellStyle name="Total 2 6 2 11 6 2" xfId="45209"/>
    <cellStyle name="Total 2 6 2 11 6 3" xfId="45210"/>
    <cellStyle name="Total 2 6 2 11 7" xfId="45211"/>
    <cellStyle name="Total 2 6 2 11 8" xfId="45212"/>
    <cellStyle name="Total 2 6 2 11 9" xfId="45213"/>
    <cellStyle name="Total 2 6 2 12" xfId="45214"/>
    <cellStyle name="Total 2 6 2 12 2" xfId="45215"/>
    <cellStyle name="Total 2 6 2 12 2 2" xfId="45216"/>
    <cellStyle name="Total 2 6 2 12 2 3" xfId="45217"/>
    <cellStyle name="Total 2 6 2 12 3" xfId="45218"/>
    <cellStyle name="Total 2 6 2 12 3 2" xfId="45219"/>
    <cellStyle name="Total 2 6 2 12 3 3" xfId="45220"/>
    <cellStyle name="Total 2 6 2 12 4" xfId="45221"/>
    <cellStyle name="Total 2 6 2 12 4 2" xfId="45222"/>
    <cellStyle name="Total 2 6 2 12 4 3" xfId="45223"/>
    <cellStyle name="Total 2 6 2 12 5" xfId="45224"/>
    <cellStyle name="Total 2 6 2 12 5 2" xfId="45225"/>
    <cellStyle name="Total 2 6 2 12 5 3" xfId="45226"/>
    <cellStyle name="Total 2 6 2 12 6" xfId="45227"/>
    <cellStyle name="Total 2 6 2 12 6 2" xfId="45228"/>
    <cellStyle name="Total 2 6 2 12 6 3" xfId="45229"/>
    <cellStyle name="Total 2 6 2 12 7" xfId="45230"/>
    <cellStyle name="Total 2 6 2 12 8" xfId="45231"/>
    <cellStyle name="Total 2 6 2 12 9" xfId="45232"/>
    <cellStyle name="Total 2 6 2 13" xfId="45233"/>
    <cellStyle name="Total 2 6 2 13 2" xfId="45234"/>
    <cellStyle name="Total 2 6 2 13 2 2" xfId="45235"/>
    <cellStyle name="Total 2 6 2 13 2 3" xfId="45236"/>
    <cellStyle name="Total 2 6 2 13 3" xfId="45237"/>
    <cellStyle name="Total 2 6 2 13 3 2" xfId="45238"/>
    <cellStyle name="Total 2 6 2 13 3 3" xfId="45239"/>
    <cellStyle name="Total 2 6 2 13 4" xfId="45240"/>
    <cellStyle name="Total 2 6 2 13 4 2" xfId="45241"/>
    <cellStyle name="Total 2 6 2 13 4 3" xfId="45242"/>
    <cellStyle name="Total 2 6 2 13 5" xfId="45243"/>
    <cellStyle name="Total 2 6 2 13 5 2" xfId="45244"/>
    <cellStyle name="Total 2 6 2 13 5 3" xfId="45245"/>
    <cellStyle name="Total 2 6 2 13 6" xfId="45246"/>
    <cellStyle name="Total 2 6 2 13 6 2" xfId="45247"/>
    <cellStyle name="Total 2 6 2 13 6 3" xfId="45248"/>
    <cellStyle name="Total 2 6 2 13 7" xfId="45249"/>
    <cellStyle name="Total 2 6 2 13 8" xfId="45250"/>
    <cellStyle name="Total 2 6 2 13 9" xfId="45251"/>
    <cellStyle name="Total 2 6 2 14" xfId="45252"/>
    <cellStyle name="Total 2 6 2 14 2" xfId="45253"/>
    <cellStyle name="Total 2 6 2 14 3" xfId="45254"/>
    <cellStyle name="Total 2 6 2 14 4" xfId="45255"/>
    <cellStyle name="Total 2 6 2 15" xfId="45256"/>
    <cellStyle name="Total 2 6 2 16" xfId="45257"/>
    <cellStyle name="Total 2 6 2 17" xfId="45258"/>
    <cellStyle name="Total 2 6 2 18" xfId="45259"/>
    <cellStyle name="Total 2 6 2 19" xfId="45260"/>
    <cellStyle name="Total 2 6 2 2" xfId="45261"/>
    <cellStyle name="Total 2 6 2 2 10" xfId="45262"/>
    <cellStyle name="Total 2 6 2 2 10 2" xfId="45263"/>
    <cellStyle name="Total 2 6 2 2 10 2 2" xfId="45264"/>
    <cellStyle name="Total 2 6 2 2 10 2 3" xfId="45265"/>
    <cellStyle name="Total 2 6 2 2 10 3" xfId="45266"/>
    <cellStyle name="Total 2 6 2 2 10 3 2" xfId="45267"/>
    <cellStyle name="Total 2 6 2 2 10 3 3" xfId="45268"/>
    <cellStyle name="Total 2 6 2 2 10 4" xfId="45269"/>
    <cellStyle name="Total 2 6 2 2 10 4 2" xfId="45270"/>
    <cellStyle name="Total 2 6 2 2 10 4 3" xfId="45271"/>
    <cellStyle name="Total 2 6 2 2 10 5" xfId="45272"/>
    <cellStyle name="Total 2 6 2 2 10 5 2" xfId="45273"/>
    <cellStyle name="Total 2 6 2 2 10 5 3" xfId="45274"/>
    <cellStyle name="Total 2 6 2 2 10 6" xfId="45275"/>
    <cellStyle name="Total 2 6 2 2 10 6 2" xfId="45276"/>
    <cellStyle name="Total 2 6 2 2 10 6 3" xfId="45277"/>
    <cellStyle name="Total 2 6 2 2 10 7" xfId="45278"/>
    <cellStyle name="Total 2 6 2 2 10 8" xfId="45279"/>
    <cellStyle name="Total 2 6 2 2 11" xfId="45280"/>
    <cellStyle name="Total 2 6 2 2 11 2" xfId="45281"/>
    <cellStyle name="Total 2 6 2 2 11 2 2" xfId="45282"/>
    <cellStyle name="Total 2 6 2 2 11 2 3" xfId="45283"/>
    <cellStyle name="Total 2 6 2 2 11 3" xfId="45284"/>
    <cellStyle name="Total 2 6 2 2 11 3 2" xfId="45285"/>
    <cellStyle name="Total 2 6 2 2 11 3 3" xfId="45286"/>
    <cellStyle name="Total 2 6 2 2 11 4" xfId="45287"/>
    <cellStyle name="Total 2 6 2 2 11 4 2" xfId="45288"/>
    <cellStyle name="Total 2 6 2 2 11 4 3" xfId="45289"/>
    <cellStyle name="Total 2 6 2 2 11 5" xfId="45290"/>
    <cellStyle name="Total 2 6 2 2 11 5 2" xfId="45291"/>
    <cellStyle name="Total 2 6 2 2 11 5 3" xfId="45292"/>
    <cellStyle name="Total 2 6 2 2 11 6" xfId="45293"/>
    <cellStyle name="Total 2 6 2 2 11 6 2" xfId="45294"/>
    <cellStyle name="Total 2 6 2 2 11 6 3" xfId="45295"/>
    <cellStyle name="Total 2 6 2 2 11 7" xfId="45296"/>
    <cellStyle name="Total 2 6 2 2 11 8" xfId="45297"/>
    <cellStyle name="Total 2 6 2 2 12" xfId="45298"/>
    <cellStyle name="Total 2 6 2 2 12 2" xfId="45299"/>
    <cellStyle name="Total 2 6 2 2 12 2 2" xfId="45300"/>
    <cellStyle name="Total 2 6 2 2 12 2 3" xfId="45301"/>
    <cellStyle name="Total 2 6 2 2 12 3" xfId="45302"/>
    <cellStyle name="Total 2 6 2 2 12 3 2" xfId="45303"/>
    <cellStyle name="Total 2 6 2 2 12 3 3" xfId="45304"/>
    <cellStyle name="Total 2 6 2 2 12 4" xfId="45305"/>
    <cellStyle name="Total 2 6 2 2 12 4 2" xfId="45306"/>
    <cellStyle name="Total 2 6 2 2 12 4 3" xfId="45307"/>
    <cellStyle name="Total 2 6 2 2 12 5" xfId="45308"/>
    <cellStyle name="Total 2 6 2 2 12 5 2" xfId="45309"/>
    <cellStyle name="Total 2 6 2 2 12 5 3" xfId="45310"/>
    <cellStyle name="Total 2 6 2 2 12 6" xfId="45311"/>
    <cellStyle name="Total 2 6 2 2 12 6 2" xfId="45312"/>
    <cellStyle name="Total 2 6 2 2 12 6 3" xfId="45313"/>
    <cellStyle name="Total 2 6 2 2 12 7" xfId="45314"/>
    <cellStyle name="Total 2 6 2 2 12 8" xfId="45315"/>
    <cellStyle name="Total 2 6 2 2 13" xfId="45316"/>
    <cellStyle name="Total 2 6 2 2 13 2" xfId="45317"/>
    <cellStyle name="Total 2 6 2 2 13 2 2" xfId="45318"/>
    <cellStyle name="Total 2 6 2 2 13 2 3" xfId="45319"/>
    <cellStyle name="Total 2 6 2 2 13 3" xfId="45320"/>
    <cellStyle name="Total 2 6 2 2 13 3 2" xfId="45321"/>
    <cellStyle name="Total 2 6 2 2 13 3 3" xfId="45322"/>
    <cellStyle name="Total 2 6 2 2 13 4" xfId="45323"/>
    <cellStyle name="Total 2 6 2 2 13 4 2" xfId="45324"/>
    <cellStyle name="Total 2 6 2 2 13 4 3" xfId="45325"/>
    <cellStyle name="Total 2 6 2 2 13 5" xfId="45326"/>
    <cellStyle name="Total 2 6 2 2 13 5 2" xfId="45327"/>
    <cellStyle name="Total 2 6 2 2 13 5 3" xfId="45328"/>
    <cellStyle name="Total 2 6 2 2 13 6" xfId="45329"/>
    <cellStyle name="Total 2 6 2 2 13 6 2" xfId="45330"/>
    <cellStyle name="Total 2 6 2 2 13 6 3" xfId="45331"/>
    <cellStyle name="Total 2 6 2 2 13 7" xfId="45332"/>
    <cellStyle name="Total 2 6 2 2 13 8" xfId="45333"/>
    <cellStyle name="Total 2 6 2 2 14" xfId="45334"/>
    <cellStyle name="Total 2 6 2 2 14 2" xfId="45335"/>
    <cellStyle name="Total 2 6 2 2 14 2 2" xfId="45336"/>
    <cellStyle name="Total 2 6 2 2 14 2 3" xfId="45337"/>
    <cellStyle name="Total 2 6 2 2 14 3" xfId="45338"/>
    <cellStyle name="Total 2 6 2 2 14 3 2" xfId="45339"/>
    <cellStyle name="Total 2 6 2 2 14 3 3" xfId="45340"/>
    <cellStyle name="Total 2 6 2 2 14 4" xfId="45341"/>
    <cellStyle name="Total 2 6 2 2 14 4 2" xfId="45342"/>
    <cellStyle name="Total 2 6 2 2 14 4 3" xfId="45343"/>
    <cellStyle name="Total 2 6 2 2 14 5" xfId="45344"/>
    <cellStyle name="Total 2 6 2 2 14 5 2" xfId="45345"/>
    <cellStyle name="Total 2 6 2 2 14 5 3" xfId="45346"/>
    <cellStyle name="Total 2 6 2 2 14 6" xfId="45347"/>
    <cellStyle name="Total 2 6 2 2 14 6 2" xfId="45348"/>
    <cellStyle name="Total 2 6 2 2 14 6 3" xfId="45349"/>
    <cellStyle name="Total 2 6 2 2 14 7" xfId="45350"/>
    <cellStyle name="Total 2 6 2 2 14 8" xfId="45351"/>
    <cellStyle name="Total 2 6 2 2 15" xfId="45352"/>
    <cellStyle name="Total 2 6 2 2 15 2" xfId="45353"/>
    <cellStyle name="Total 2 6 2 2 15 3" xfId="45354"/>
    <cellStyle name="Total 2 6 2 2 16" xfId="45355"/>
    <cellStyle name="Total 2 6 2 2 16 2" xfId="45356"/>
    <cellStyle name="Total 2 6 2 2 16 3" xfId="45357"/>
    <cellStyle name="Total 2 6 2 2 17" xfId="45358"/>
    <cellStyle name="Total 2 6 2 2 18" xfId="45359"/>
    <cellStyle name="Total 2 6 2 2 2" xfId="45360"/>
    <cellStyle name="Total 2 6 2 2 2 2" xfId="45361"/>
    <cellStyle name="Total 2 6 2 2 2 2 2" xfId="45362"/>
    <cellStyle name="Total 2 6 2 2 2 2 3" xfId="45363"/>
    <cellStyle name="Total 2 6 2 2 2 3" xfId="45364"/>
    <cellStyle name="Total 2 6 2 2 2 3 2" xfId="45365"/>
    <cellStyle name="Total 2 6 2 2 2 3 3" xfId="45366"/>
    <cellStyle name="Total 2 6 2 2 2 4" xfId="45367"/>
    <cellStyle name="Total 2 6 2 2 2 4 2" xfId="45368"/>
    <cellStyle name="Total 2 6 2 2 2 4 3" xfId="45369"/>
    <cellStyle name="Total 2 6 2 2 2 5" xfId="45370"/>
    <cellStyle name="Total 2 6 2 2 2 5 2" xfId="45371"/>
    <cellStyle name="Total 2 6 2 2 2 5 3" xfId="45372"/>
    <cellStyle name="Total 2 6 2 2 2 6" xfId="45373"/>
    <cellStyle name="Total 2 6 2 2 2 6 2" xfId="45374"/>
    <cellStyle name="Total 2 6 2 2 2 6 3" xfId="45375"/>
    <cellStyle name="Total 2 6 2 2 2 7" xfId="45376"/>
    <cellStyle name="Total 2 6 2 2 2 8" xfId="45377"/>
    <cellStyle name="Total 2 6 2 2 2 9" xfId="45378"/>
    <cellStyle name="Total 2 6 2 2 3" xfId="45379"/>
    <cellStyle name="Total 2 6 2 2 3 2" xfId="45380"/>
    <cellStyle name="Total 2 6 2 2 3 2 2" xfId="45381"/>
    <cellStyle name="Total 2 6 2 2 3 2 3" xfId="45382"/>
    <cellStyle name="Total 2 6 2 2 3 3" xfId="45383"/>
    <cellStyle name="Total 2 6 2 2 3 3 2" xfId="45384"/>
    <cellStyle name="Total 2 6 2 2 3 3 3" xfId="45385"/>
    <cellStyle name="Total 2 6 2 2 3 4" xfId="45386"/>
    <cellStyle name="Total 2 6 2 2 3 4 2" xfId="45387"/>
    <cellStyle name="Total 2 6 2 2 3 4 3" xfId="45388"/>
    <cellStyle name="Total 2 6 2 2 3 5" xfId="45389"/>
    <cellStyle name="Total 2 6 2 2 3 5 2" xfId="45390"/>
    <cellStyle name="Total 2 6 2 2 3 5 3" xfId="45391"/>
    <cellStyle name="Total 2 6 2 2 3 6" xfId="45392"/>
    <cellStyle name="Total 2 6 2 2 3 6 2" xfId="45393"/>
    <cellStyle name="Total 2 6 2 2 3 6 3" xfId="45394"/>
    <cellStyle name="Total 2 6 2 2 3 7" xfId="45395"/>
    <cellStyle name="Total 2 6 2 2 3 8" xfId="45396"/>
    <cellStyle name="Total 2 6 2 2 3 9" xfId="45397"/>
    <cellStyle name="Total 2 6 2 2 4" xfId="45398"/>
    <cellStyle name="Total 2 6 2 2 4 2" xfId="45399"/>
    <cellStyle name="Total 2 6 2 2 4 2 2" xfId="45400"/>
    <cellStyle name="Total 2 6 2 2 4 2 3" xfId="45401"/>
    <cellStyle name="Total 2 6 2 2 4 3" xfId="45402"/>
    <cellStyle name="Total 2 6 2 2 4 3 2" xfId="45403"/>
    <cellStyle name="Total 2 6 2 2 4 3 3" xfId="45404"/>
    <cellStyle name="Total 2 6 2 2 4 4" xfId="45405"/>
    <cellStyle name="Total 2 6 2 2 4 4 2" xfId="45406"/>
    <cellStyle name="Total 2 6 2 2 4 4 3" xfId="45407"/>
    <cellStyle name="Total 2 6 2 2 4 5" xfId="45408"/>
    <cellStyle name="Total 2 6 2 2 4 5 2" xfId="45409"/>
    <cellStyle name="Total 2 6 2 2 4 5 3" xfId="45410"/>
    <cellStyle name="Total 2 6 2 2 4 6" xfId="45411"/>
    <cellStyle name="Total 2 6 2 2 4 6 2" xfId="45412"/>
    <cellStyle name="Total 2 6 2 2 4 6 3" xfId="45413"/>
    <cellStyle name="Total 2 6 2 2 4 7" xfId="45414"/>
    <cellStyle name="Total 2 6 2 2 4 8" xfId="45415"/>
    <cellStyle name="Total 2 6 2 2 4 9" xfId="45416"/>
    <cellStyle name="Total 2 6 2 2 5" xfId="45417"/>
    <cellStyle name="Total 2 6 2 2 5 2" xfId="45418"/>
    <cellStyle name="Total 2 6 2 2 5 2 2" xfId="45419"/>
    <cellStyle name="Total 2 6 2 2 5 2 3" xfId="45420"/>
    <cellStyle name="Total 2 6 2 2 5 3" xfId="45421"/>
    <cellStyle name="Total 2 6 2 2 5 3 2" xfId="45422"/>
    <cellStyle name="Total 2 6 2 2 5 3 3" xfId="45423"/>
    <cellStyle name="Total 2 6 2 2 5 4" xfId="45424"/>
    <cellStyle name="Total 2 6 2 2 5 4 2" xfId="45425"/>
    <cellStyle name="Total 2 6 2 2 5 4 3" xfId="45426"/>
    <cellStyle name="Total 2 6 2 2 5 5" xfId="45427"/>
    <cellStyle name="Total 2 6 2 2 5 5 2" xfId="45428"/>
    <cellStyle name="Total 2 6 2 2 5 5 3" xfId="45429"/>
    <cellStyle name="Total 2 6 2 2 5 6" xfId="45430"/>
    <cellStyle name="Total 2 6 2 2 5 6 2" xfId="45431"/>
    <cellStyle name="Total 2 6 2 2 5 6 3" xfId="45432"/>
    <cellStyle name="Total 2 6 2 2 5 7" xfId="45433"/>
    <cellStyle name="Total 2 6 2 2 5 8" xfId="45434"/>
    <cellStyle name="Total 2 6 2 2 5 9" xfId="45435"/>
    <cellStyle name="Total 2 6 2 2 6" xfId="45436"/>
    <cellStyle name="Total 2 6 2 2 6 2" xfId="45437"/>
    <cellStyle name="Total 2 6 2 2 6 2 2" xfId="45438"/>
    <cellStyle name="Total 2 6 2 2 6 2 3" xfId="45439"/>
    <cellStyle name="Total 2 6 2 2 6 3" xfId="45440"/>
    <cellStyle name="Total 2 6 2 2 6 3 2" xfId="45441"/>
    <cellStyle name="Total 2 6 2 2 6 3 3" xfId="45442"/>
    <cellStyle name="Total 2 6 2 2 6 4" xfId="45443"/>
    <cellStyle name="Total 2 6 2 2 6 4 2" xfId="45444"/>
    <cellStyle name="Total 2 6 2 2 6 4 3" xfId="45445"/>
    <cellStyle name="Total 2 6 2 2 6 5" xfId="45446"/>
    <cellStyle name="Total 2 6 2 2 6 5 2" xfId="45447"/>
    <cellStyle name="Total 2 6 2 2 6 5 3" xfId="45448"/>
    <cellStyle name="Total 2 6 2 2 6 6" xfId="45449"/>
    <cellStyle name="Total 2 6 2 2 6 6 2" xfId="45450"/>
    <cellStyle name="Total 2 6 2 2 6 6 3" xfId="45451"/>
    <cellStyle name="Total 2 6 2 2 6 7" xfId="45452"/>
    <cellStyle name="Total 2 6 2 2 6 8" xfId="45453"/>
    <cellStyle name="Total 2 6 2 2 6 9" xfId="45454"/>
    <cellStyle name="Total 2 6 2 2 7" xfId="45455"/>
    <cellStyle name="Total 2 6 2 2 7 2" xfId="45456"/>
    <cellStyle name="Total 2 6 2 2 7 2 2" xfId="45457"/>
    <cellStyle name="Total 2 6 2 2 7 2 3" xfId="45458"/>
    <cellStyle name="Total 2 6 2 2 7 3" xfId="45459"/>
    <cellStyle name="Total 2 6 2 2 7 3 2" xfId="45460"/>
    <cellStyle name="Total 2 6 2 2 7 3 3" xfId="45461"/>
    <cellStyle name="Total 2 6 2 2 7 4" xfId="45462"/>
    <cellStyle name="Total 2 6 2 2 7 4 2" xfId="45463"/>
    <cellStyle name="Total 2 6 2 2 7 4 3" xfId="45464"/>
    <cellStyle name="Total 2 6 2 2 7 5" xfId="45465"/>
    <cellStyle name="Total 2 6 2 2 7 5 2" xfId="45466"/>
    <cellStyle name="Total 2 6 2 2 7 5 3" xfId="45467"/>
    <cellStyle name="Total 2 6 2 2 7 6" xfId="45468"/>
    <cellStyle name="Total 2 6 2 2 7 6 2" xfId="45469"/>
    <cellStyle name="Total 2 6 2 2 7 6 3" xfId="45470"/>
    <cellStyle name="Total 2 6 2 2 7 7" xfId="45471"/>
    <cellStyle name="Total 2 6 2 2 7 8" xfId="45472"/>
    <cellStyle name="Total 2 6 2 2 7 9" xfId="45473"/>
    <cellStyle name="Total 2 6 2 2 8" xfId="45474"/>
    <cellStyle name="Total 2 6 2 2 8 2" xfId="45475"/>
    <cellStyle name="Total 2 6 2 2 8 2 2" xfId="45476"/>
    <cellStyle name="Total 2 6 2 2 8 2 3" xfId="45477"/>
    <cellStyle name="Total 2 6 2 2 8 3" xfId="45478"/>
    <cellStyle name="Total 2 6 2 2 8 3 2" xfId="45479"/>
    <cellStyle name="Total 2 6 2 2 8 3 3" xfId="45480"/>
    <cellStyle name="Total 2 6 2 2 8 4" xfId="45481"/>
    <cellStyle name="Total 2 6 2 2 8 4 2" xfId="45482"/>
    <cellStyle name="Total 2 6 2 2 8 4 3" xfId="45483"/>
    <cellStyle name="Total 2 6 2 2 8 5" xfId="45484"/>
    <cellStyle name="Total 2 6 2 2 8 5 2" xfId="45485"/>
    <cellStyle name="Total 2 6 2 2 8 5 3" xfId="45486"/>
    <cellStyle name="Total 2 6 2 2 8 6" xfId="45487"/>
    <cellStyle name="Total 2 6 2 2 8 6 2" xfId="45488"/>
    <cellStyle name="Total 2 6 2 2 8 6 3" xfId="45489"/>
    <cellStyle name="Total 2 6 2 2 8 7" xfId="45490"/>
    <cellStyle name="Total 2 6 2 2 8 8" xfId="45491"/>
    <cellStyle name="Total 2 6 2 2 8 9" xfId="45492"/>
    <cellStyle name="Total 2 6 2 2 9" xfId="45493"/>
    <cellStyle name="Total 2 6 2 2 9 2" xfId="45494"/>
    <cellStyle name="Total 2 6 2 2 9 2 2" xfId="45495"/>
    <cellStyle name="Total 2 6 2 2 9 2 3" xfId="45496"/>
    <cellStyle name="Total 2 6 2 2 9 3" xfId="45497"/>
    <cellStyle name="Total 2 6 2 2 9 3 2" xfId="45498"/>
    <cellStyle name="Total 2 6 2 2 9 3 3" xfId="45499"/>
    <cellStyle name="Total 2 6 2 2 9 4" xfId="45500"/>
    <cellStyle name="Total 2 6 2 2 9 4 2" xfId="45501"/>
    <cellStyle name="Total 2 6 2 2 9 4 3" xfId="45502"/>
    <cellStyle name="Total 2 6 2 2 9 5" xfId="45503"/>
    <cellStyle name="Total 2 6 2 2 9 5 2" xfId="45504"/>
    <cellStyle name="Total 2 6 2 2 9 5 3" xfId="45505"/>
    <cellStyle name="Total 2 6 2 2 9 6" xfId="45506"/>
    <cellStyle name="Total 2 6 2 2 9 6 2" xfId="45507"/>
    <cellStyle name="Total 2 6 2 2 9 6 3" xfId="45508"/>
    <cellStyle name="Total 2 6 2 2 9 7" xfId="45509"/>
    <cellStyle name="Total 2 6 2 2 9 8" xfId="45510"/>
    <cellStyle name="Total 2 6 2 20" xfId="45511"/>
    <cellStyle name="Total 2 6 2 3" xfId="45512"/>
    <cellStyle name="Total 2 6 2 3 10" xfId="45513"/>
    <cellStyle name="Total 2 6 2 3 10 2" xfId="45514"/>
    <cellStyle name="Total 2 6 2 3 10 2 2" xfId="45515"/>
    <cellStyle name="Total 2 6 2 3 10 2 3" xfId="45516"/>
    <cellStyle name="Total 2 6 2 3 10 3" xfId="45517"/>
    <cellStyle name="Total 2 6 2 3 10 3 2" xfId="45518"/>
    <cellStyle name="Total 2 6 2 3 10 3 3" xfId="45519"/>
    <cellStyle name="Total 2 6 2 3 10 4" xfId="45520"/>
    <cellStyle name="Total 2 6 2 3 10 4 2" xfId="45521"/>
    <cellStyle name="Total 2 6 2 3 10 4 3" xfId="45522"/>
    <cellStyle name="Total 2 6 2 3 10 5" xfId="45523"/>
    <cellStyle name="Total 2 6 2 3 10 5 2" xfId="45524"/>
    <cellStyle name="Total 2 6 2 3 10 5 3" xfId="45525"/>
    <cellStyle name="Total 2 6 2 3 10 6" xfId="45526"/>
    <cellStyle name="Total 2 6 2 3 10 6 2" xfId="45527"/>
    <cellStyle name="Total 2 6 2 3 10 6 3" xfId="45528"/>
    <cellStyle name="Total 2 6 2 3 10 7" xfId="45529"/>
    <cellStyle name="Total 2 6 2 3 10 8" xfId="45530"/>
    <cellStyle name="Total 2 6 2 3 11" xfId="45531"/>
    <cellStyle name="Total 2 6 2 3 11 2" xfId="45532"/>
    <cellStyle name="Total 2 6 2 3 11 2 2" xfId="45533"/>
    <cellStyle name="Total 2 6 2 3 11 2 3" xfId="45534"/>
    <cellStyle name="Total 2 6 2 3 11 3" xfId="45535"/>
    <cellStyle name="Total 2 6 2 3 11 3 2" xfId="45536"/>
    <cellStyle name="Total 2 6 2 3 11 3 3" xfId="45537"/>
    <cellStyle name="Total 2 6 2 3 11 4" xfId="45538"/>
    <cellStyle name="Total 2 6 2 3 11 4 2" xfId="45539"/>
    <cellStyle name="Total 2 6 2 3 11 4 3" xfId="45540"/>
    <cellStyle name="Total 2 6 2 3 11 5" xfId="45541"/>
    <cellStyle name="Total 2 6 2 3 11 5 2" xfId="45542"/>
    <cellStyle name="Total 2 6 2 3 11 5 3" xfId="45543"/>
    <cellStyle name="Total 2 6 2 3 11 6" xfId="45544"/>
    <cellStyle name="Total 2 6 2 3 11 6 2" xfId="45545"/>
    <cellStyle name="Total 2 6 2 3 11 6 3" xfId="45546"/>
    <cellStyle name="Total 2 6 2 3 11 7" xfId="45547"/>
    <cellStyle name="Total 2 6 2 3 11 8" xfId="45548"/>
    <cellStyle name="Total 2 6 2 3 12" xfId="45549"/>
    <cellStyle name="Total 2 6 2 3 12 2" xfId="45550"/>
    <cellStyle name="Total 2 6 2 3 12 2 2" xfId="45551"/>
    <cellStyle name="Total 2 6 2 3 12 2 3" xfId="45552"/>
    <cellStyle name="Total 2 6 2 3 12 3" xfId="45553"/>
    <cellStyle name="Total 2 6 2 3 12 3 2" xfId="45554"/>
    <cellStyle name="Total 2 6 2 3 12 3 3" xfId="45555"/>
    <cellStyle name="Total 2 6 2 3 12 4" xfId="45556"/>
    <cellStyle name="Total 2 6 2 3 12 4 2" xfId="45557"/>
    <cellStyle name="Total 2 6 2 3 12 4 3" xfId="45558"/>
    <cellStyle name="Total 2 6 2 3 12 5" xfId="45559"/>
    <cellStyle name="Total 2 6 2 3 12 5 2" xfId="45560"/>
    <cellStyle name="Total 2 6 2 3 12 5 3" xfId="45561"/>
    <cellStyle name="Total 2 6 2 3 12 6" xfId="45562"/>
    <cellStyle name="Total 2 6 2 3 12 6 2" xfId="45563"/>
    <cellStyle name="Total 2 6 2 3 12 6 3" xfId="45564"/>
    <cellStyle name="Total 2 6 2 3 12 7" xfId="45565"/>
    <cellStyle name="Total 2 6 2 3 12 8" xfId="45566"/>
    <cellStyle name="Total 2 6 2 3 13" xfId="45567"/>
    <cellStyle name="Total 2 6 2 3 13 2" xfId="45568"/>
    <cellStyle name="Total 2 6 2 3 13 2 2" xfId="45569"/>
    <cellStyle name="Total 2 6 2 3 13 2 3" xfId="45570"/>
    <cellStyle name="Total 2 6 2 3 13 3" xfId="45571"/>
    <cellStyle name="Total 2 6 2 3 13 3 2" xfId="45572"/>
    <cellStyle name="Total 2 6 2 3 13 3 3" xfId="45573"/>
    <cellStyle name="Total 2 6 2 3 13 4" xfId="45574"/>
    <cellStyle name="Total 2 6 2 3 13 4 2" xfId="45575"/>
    <cellStyle name="Total 2 6 2 3 13 4 3" xfId="45576"/>
    <cellStyle name="Total 2 6 2 3 13 5" xfId="45577"/>
    <cellStyle name="Total 2 6 2 3 13 5 2" xfId="45578"/>
    <cellStyle name="Total 2 6 2 3 13 5 3" xfId="45579"/>
    <cellStyle name="Total 2 6 2 3 13 6" xfId="45580"/>
    <cellStyle name="Total 2 6 2 3 13 6 2" xfId="45581"/>
    <cellStyle name="Total 2 6 2 3 13 6 3" xfId="45582"/>
    <cellStyle name="Total 2 6 2 3 13 7" xfId="45583"/>
    <cellStyle name="Total 2 6 2 3 13 8" xfId="45584"/>
    <cellStyle name="Total 2 6 2 3 14" xfId="45585"/>
    <cellStyle name="Total 2 6 2 3 14 2" xfId="45586"/>
    <cellStyle name="Total 2 6 2 3 14 2 2" xfId="45587"/>
    <cellStyle name="Total 2 6 2 3 14 2 3" xfId="45588"/>
    <cellStyle name="Total 2 6 2 3 14 3" xfId="45589"/>
    <cellStyle name="Total 2 6 2 3 14 3 2" xfId="45590"/>
    <cellStyle name="Total 2 6 2 3 14 3 3" xfId="45591"/>
    <cellStyle name="Total 2 6 2 3 14 4" xfId="45592"/>
    <cellStyle name="Total 2 6 2 3 14 4 2" xfId="45593"/>
    <cellStyle name="Total 2 6 2 3 14 4 3" xfId="45594"/>
    <cellStyle name="Total 2 6 2 3 14 5" xfId="45595"/>
    <cellStyle name="Total 2 6 2 3 14 5 2" xfId="45596"/>
    <cellStyle name="Total 2 6 2 3 14 5 3" xfId="45597"/>
    <cellStyle name="Total 2 6 2 3 14 6" xfId="45598"/>
    <cellStyle name="Total 2 6 2 3 14 6 2" xfId="45599"/>
    <cellStyle name="Total 2 6 2 3 14 6 3" xfId="45600"/>
    <cellStyle name="Total 2 6 2 3 14 7" xfId="45601"/>
    <cellStyle name="Total 2 6 2 3 14 8" xfId="45602"/>
    <cellStyle name="Total 2 6 2 3 15" xfId="45603"/>
    <cellStyle name="Total 2 6 2 3 15 2" xfId="45604"/>
    <cellStyle name="Total 2 6 2 3 15 3" xfId="45605"/>
    <cellStyle name="Total 2 6 2 3 16" xfId="45606"/>
    <cellStyle name="Total 2 6 2 3 16 2" xfId="45607"/>
    <cellStyle name="Total 2 6 2 3 16 3" xfId="45608"/>
    <cellStyle name="Total 2 6 2 3 17" xfId="45609"/>
    <cellStyle name="Total 2 6 2 3 18" xfId="45610"/>
    <cellStyle name="Total 2 6 2 3 2" xfId="45611"/>
    <cellStyle name="Total 2 6 2 3 2 2" xfId="45612"/>
    <cellStyle name="Total 2 6 2 3 2 2 2" xfId="45613"/>
    <cellStyle name="Total 2 6 2 3 2 2 3" xfId="45614"/>
    <cellStyle name="Total 2 6 2 3 2 3" xfId="45615"/>
    <cellStyle name="Total 2 6 2 3 2 3 2" xfId="45616"/>
    <cellStyle name="Total 2 6 2 3 2 3 3" xfId="45617"/>
    <cellStyle name="Total 2 6 2 3 2 4" xfId="45618"/>
    <cellStyle name="Total 2 6 2 3 2 4 2" xfId="45619"/>
    <cellStyle name="Total 2 6 2 3 2 4 3" xfId="45620"/>
    <cellStyle name="Total 2 6 2 3 2 5" xfId="45621"/>
    <cellStyle name="Total 2 6 2 3 2 5 2" xfId="45622"/>
    <cellStyle name="Total 2 6 2 3 2 5 3" xfId="45623"/>
    <cellStyle name="Total 2 6 2 3 2 6" xfId="45624"/>
    <cellStyle name="Total 2 6 2 3 2 6 2" xfId="45625"/>
    <cellStyle name="Total 2 6 2 3 2 6 3" xfId="45626"/>
    <cellStyle name="Total 2 6 2 3 2 7" xfId="45627"/>
    <cellStyle name="Total 2 6 2 3 2 8" xfId="45628"/>
    <cellStyle name="Total 2 6 2 3 2 9" xfId="45629"/>
    <cellStyle name="Total 2 6 2 3 3" xfId="45630"/>
    <cellStyle name="Total 2 6 2 3 3 2" xfId="45631"/>
    <cellStyle name="Total 2 6 2 3 3 2 2" xfId="45632"/>
    <cellStyle name="Total 2 6 2 3 3 2 3" xfId="45633"/>
    <cellStyle name="Total 2 6 2 3 3 3" xfId="45634"/>
    <cellStyle name="Total 2 6 2 3 3 3 2" xfId="45635"/>
    <cellStyle name="Total 2 6 2 3 3 3 3" xfId="45636"/>
    <cellStyle name="Total 2 6 2 3 3 4" xfId="45637"/>
    <cellStyle name="Total 2 6 2 3 3 4 2" xfId="45638"/>
    <cellStyle name="Total 2 6 2 3 3 4 3" xfId="45639"/>
    <cellStyle name="Total 2 6 2 3 3 5" xfId="45640"/>
    <cellStyle name="Total 2 6 2 3 3 5 2" xfId="45641"/>
    <cellStyle name="Total 2 6 2 3 3 5 3" xfId="45642"/>
    <cellStyle name="Total 2 6 2 3 3 6" xfId="45643"/>
    <cellStyle name="Total 2 6 2 3 3 6 2" xfId="45644"/>
    <cellStyle name="Total 2 6 2 3 3 6 3" xfId="45645"/>
    <cellStyle name="Total 2 6 2 3 3 7" xfId="45646"/>
    <cellStyle name="Total 2 6 2 3 3 8" xfId="45647"/>
    <cellStyle name="Total 2 6 2 3 3 9" xfId="45648"/>
    <cellStyle name="Total 2 6 2 3 4" xfId="45649"/>
    <cellStyle name="Total 2 6 2 3 4 2" xfId="45650"/>
    <cellStyle name="Total 2 6 2 3 4 2 2" xfId="45651"/>
    <cellStyle name="Total 2 6 2 3 4 2 3" xfId="45652"/>
    <cellStyle name="Total 2 6 2 3 4 3" xfId="45653"/>
    <cellStyle name="Total 2 6 2 3 4 3 2" xfId="45654"/>
    <cellStyle name="Total 2 6 2 3 4 3 3" xfId="45655"/>
    <cellStyle name="Total 2 6 2 3 4 4" xfId="45656"/>
    <cellStyle name="Total 2 6 2 3 4 4 2" xfId="45657"/>
    <cellStyle name="Total 2 6 2 3 4 4 3" xfId="45658"/>
    <cellStyle name="Total 2 6 2 3 4 5" xfId="45659"/>
    <cellStyle name="Total 2 6 2 3 4 5 2" xfId="45660"/>
    <cellStyle name="Total 2 6 2 3 4 5 3" xfId="45661"/>
    <cellStyle name="Total 2 6 2 3 4 6" xfId="45662"/>
    <cellStyle name="Total 2 6 2 3 4 6 2" xfId="45663"/>
    <cellStyle name="Total 2 6 2 3 4 6 3" xfId="45664"/>
    <cellStyle name="Total 2 6 2 3 4 7" xfId="45665"/>
    <cellStyle name="Total 2 6 2 3 4 8" xfId="45666"/>
    <cellStyle name="Total 2 6 2 3 4 9" xfId="45667"/>
    <cellStyle name="Total 2 6 2 3 5" xfId="45668"/>
    <cellStyle name="Total 2 6 2 3 5 2" xfId="45669"/>
    <cellStyle name="Total 2 6 2 3 5 2 2" xfId="45670"/>
    <cellStyle name="Total 2 6 2 3 5 2 3" xfId="45671"/>
    <cellStyle name="Total 2 6 2 3 5 3" xfId="45672"/>
    <cellStyle name="Total 2 6 2 3 5 3 2" xfId="45673"/>
    <cellStyle name="Total 2 6 2 3 5 3 3" xfId="45674"/>
    <cellStyle name="Total 2 6 2 3 5 4" xfId="45675"/>
    <cellStyle name="Total 2 6 2 3 5 4 2" xfId="45676"/>
    <cellStyle name="Total 2 6 2 3 5 4 3" xfId="45677"/>
    <cellStyle name="Total 2 6 2 3 5 5" xfId="45678"/>
    <cellStyle name="Total 2 6 2 3 5 5 2" xfId="45679"/>
    <cellStyle name="Total 2 6 2 3 5 5 3" xfId="45680"/>
    <cellStyle name="Total 2 6 2 3 5 6" xfId="45681"/>
    <cellStyle name="Total 2 6 2 3 5 6 2" xfId="45682"/>
    <cellStyle name="Total 2 6 2 3 5 6 3" xfId="45683"/>
    <cellStyle name="Total 2 6 2 3 5 7" xfId="45684"/>
    <cellStyle name="Total 2 6 2 3 5 8" xfId="45685"/>
    <cellStyle name="Total 2 6 2 3 5 9" xfId="45686"/>
    <cellStyle name="Total 2 6 2 3 6" xfId="45687"/>
    <cellStyle name="Total 2 6 2 3 6 2" xfId="45688"/>
    <cellStyle name="Total 2 6 2 3 6 2 2" xfId="45689"/>
    <cellStyle name="Total 2 6 2 3 6 2 3" xfId="45690"/>
    <cellStyle name="Total 2 6 2 3 6 3" xfId="45691"/>
    <cellStyle name="Total 2 6 2 3 6 3 2" xfId="45692"/>
    <cellStyle name="Total 2 6 2 3 6 3 3" xfId="45693"/>
    <cellStyle name="Total 2 6 2 3 6 4" xfId="45694"/>
    <cellStyle name="Total 2 6 2 3 6 4 2" xfId="45695"/>
    <cellStyle name="Total 2 6 2 3 6 4 3" xfId="45696"/>
    <cellStyle name="Total 2 6 2 3 6 5" xfId="45697"/>
    <cellStyle name="Total 2 6 2 3 6 5 2" xfId="45698"/>
    <cellStyle name="Total 2 6 2 3 6 5 3" xfId="45699"/>
    <cellStyle name="Total 2 6 2 3 6 6" xfId="45700"/>
    <cellStyle name="Total 2 6 2 3 6 6 2" xfId="45701"/>
    <cellStyle name="Total 2 6 2 3 6 6 3" xfId="45702"/>
    <cellStyle name="Total 2 6 2 3 6 7" xfId="45703"/>
    <cellStyle name="Total 2 6 2 3 6 8" xfId="45704"/>
    <cellStyle name="Total 2 6 2 3 6 9" xfId="45705"/>
    <cellStyle name="Total 2 6 2 3 7" xfId="45706"/>
    <cellStyle name="Total 2 6 2 3 7 2" xfId="45707"/>
    <cellStyle name="Total 2 6 2 3 7 2 2" xfId="45708"/>
    <cellStyle name="Total 2 6 2 3 7 2 3" xfId="45709"/>
    <cellStyle name="Total 2 6 2 3 7 3" xfId="45710"/>
    <cellStyle name="Total 2 6 2 3 7 3 2" xfId="45711"/>
    <cellStyle name="Total 2 6 2 3 7 3 3" xfId="45712"/>
    <cellStyle name="Total 2 6 2 3 7 4" xfId="45713"/>
    <cellStyle name="Total 2 6 2 3 7 4 2" xfId="45714"/>
    <cellStyle name="Total 2 6 2 3 7 4 3" xfId="45715"/>
    <cellStyle name="Total 2 6 2 3 7 5" xfId="45716"/>
    <cellStyle name="Total 2 6 2 3 7 5 2" xfId="45717"/>
    <cellStyle name="Total 2 6 2 3 7 5 3" xfId="45718"/>
    <cellStyle name="Total 2 6 2 3 7 6" xfId="45719"/>
    <cellStyle name="Total 2 6 2 3 7 6 2" xfId="45720"/>
    <cellStyle name="Total 2 6 2 3 7 6 3" xfId="45721"/>
    <cellStyle name="Total 2 6 2 3 7 7" xfId="45722"/>
    <cellStyle name="Total 2 6 2 3 7 8" xfId="45723"/>
    <cellStyle name="Total 2 6 2 3 7 9" xfId="45724"/>
    <cellStyle name="Total 2 6 2 3 8" xfId="45725"/>
    <cellStyle name="Total 2 6 2 3 8 2" xfId="45726"/>
    <cellStyle name="Total 2 6 2 3 8 2 2" xfId="45727"/>
    <cellStyle name="Total 2 6 2 3 8 2 3" xfId="45728"/>
    <cellStyle name="Total 2 6 2 3 8 3" xfId="45729"/>
    <cellStyle name="Total 2 6 2 3 8 3 2" xfId="45730"/>
    <cellStyle name="Total 2 6 2 3 8 3 3" xfId="45731"/>
    <cellStyle name="Total 2 6 2 3 8 4" xfId="45732"/>
    <cellStyle name="Total 2 6 2 3 8 4 2" xfId="45733"/>
    <cellStyle name="Total 2 6 2 3 8 4 3" xfId="45734"/>
    <cellStyle name="Total 2 6 2 3 8 5" xfId="45735"/>
    <cellStyle name="Total 2 6 2 3 8 5 2" xfId="45736"/>
    <cellStyle name="Total 2 6 2 3 8 5 3" xfId="45737"/>
    <cellStyle name="Total 2 6 2 3 8 6" xfId="45738"/>
    <cellStyle name="Total 2 6 2 3 8 6 2" xfId="45739"/>
    <cellStyle name="Total 2 6 2 3 8 6 3" xfId="45740"/>
    <cellStyle name="Total 2 6 2 3 8 7" xfId="45741"/>
    <cellStyle name="Total 2 6 2 3 8 8" xfId="45742"/>
    <cellStyle name="Total 2 6 2 3 8 9" xfId="45743"/>
    <cellStyle name="Total 2 6 2 3 9" xfId="45744"/>
    <cellStyle name="Total 2 6 2 3 9 2" xfId="45745"/>
    <cellStyle name="Total 2 6 2 3 9 2 2" xfId="45746"/>
    <cellStyle name="Total 2 6 2 3 9 2 3" xfId="45747"/>
    <cellStyle name="Total 2 6 2 3 9 3" xfId="45748"/>
    <cellStyle name="Total 2 6 2 3 9 3 2" xfId="45749"/>
    <cellStyle name="Total 2 6 2 3 9 3 3" xfId="45750"/>
    <cellStyle name="Total 2 6 2 3 9 4" xfId="45751"/>
    <cellStyle name="Total 2 6 2 3 9 4 2" xfId="45752"/>
    <cellStyle name="Total 2 6 2 3 9 4 3" xfId="45753"/>
    <cellStyle name="Total 2 6 2 3 9 5" xfId="45754"/>
    <cellStyle name="Total 2 6 2 3 9 5 2" xfId="45755"/>
    <cellStyle name="Total 2 6 2 3 9 5 3" xfId="45756"/>
    <cellStyle name="Total 2 6 2 3 9 6" xfId="45757"/>
    <cellStyle name="Total 2 6 2 3 9 6 2" xfId="45758"/>
    <cellStyle name="Total 2 6 2 3 9 6 3" xfId="45759"/>
    <cellStyle name="Total 2 6 2 3 9 7" xfId="45760"/>
    <cellStyle name="Total 2 6 2 3 9 8" xfId="45761"/>
    <cellStyle name="Total 2 6 2 4" xfId="45762"/>
    <cellStyle name="Total 2 6 2 4 10" xfId="45763"/>
    <cellStyle name="Total 2 6 2 4 11" xfId="45764"/>
    <cellStyle name="Total 2 6 2 4 2" xfId="45765"/>
    <cellStyle name="Total 2 6 2 4 2 2" xfId="45766"/>
    <cellStyle name="Total 2 6 2 4 2 3" xfId="45767"/>
    <cellStyle name="Total 2 6 2 4 2 4" xfId="45768"/>
    <cellStyle name="Total 2 6 2 4 3" xfId="45769"/>
    <cellStyle name="Total 2 6 2 4 3 2" xfId="45770"/>
    <cellStyle name="Total 2 6 2 4 3 3" xfId="45771"/>
    <cellStyle name="Total 2 6 2 4 3 4" xfId="45772"/>
    <cellStyle name="Total 2 6 2 4 4" xfId="45773"/>
    <cellStyle name="Total 2 6 2 4 4 2" xfId="45774"/>
    <cellStyle name="Total 2 6 2 4 4 3" xfId="45775"/>
    <cellStyle name="Total 2 6 2 4 4 4" xfId="45776"/>
    <cellStyle name="Total 2 6 2 4 5" xfId="45777"/>
    <cellStyle name="Total 2 6 2 4 5 2" xfId="45778"/>
    <cellStyle name="Total 2 6 2 4 5 3" xfId="45779"/>
    <cellStyle name="Total 2 6 2 4 5 4" xfId="45780"/>
    <cellStyle name="Total 2 6 2 4 6" xfId="45781"/>
    <cellStyle name="Total 2 6 2 4 6 2" xfId="45782"/>
    <cellStyle name="Total 2 6 2 4 6 3" xfId="45783"/>
    <cellStyle name="Total 2 6 2 4 6 4" xfId="45784"/>
    <cellStyle name="Total 2 6 2 4 7" xfId="45785"/>
    <cellStyle name="Total 2 6 2 4 8" xfId="45786"/>
    <cellStyle name="Total 2 6 2 4 9" xfId="45787"/>
    <cellStyle name="Total 2 6 2 5" xfId="45788"/>
    <cellStyle name="Total 2 6 2 5 10" xfId="45789"/>
    <cellStyle name="Total 2 6 2 5 11" xfId="45790"/>
    <cellStyle name="Total 2 6 2 5 2" xfId="45791"/>
    <cellStyle name="Total 2 6 2 5 2 2" xfId="45792"/>
    <cellStyle name="Total 2 6 2 5 2 3" xfId="45793"/>
    <cellStyle name="Total 2 6 2 5 2 4" xfId="45794"/>
    <cellStyle name="Total 2 6 2 5 3" xfId="45795"/>
    <cellStyle name="Total 2 6 2 5 3 2" xfId="45796"/>
    <cellStyle name="Total 2 6 2 5 3 3" xfId="45797"/>
    <cellStyle name="Total 2 6 2 5 3 4" xfId="45798"/>
    <cellStyle name="Total 2 6 2 5 4" xfId="45799"/>
    <cellStyle name="Total 2 6 2 5 4 2" xfId="45800"/>
    <cellStyle name="Total 2 6 2 5 4 3" xfId="45801"/>
    <cellStyle name="Total 2 6 2 5 4 4" xfId="45802"/>
    <cellStyle name="Total 2 6 2 5 5" xfId="45803"/>
    <cellStyle name="Total 2 6 2 5 5 2" xfId="45804"/>
    <cellStyle name="Total 2 6 2 5 5 3" xfId="45805"/>
    <cellStyle name="Total 2 6 2 5 5 4" xfId="45806"/>
    <cellStyle name="Total 2 6 2 5 6" xfId="45807"/>
    <cellStyle name="Total 2 6 2 5 6 2" xfId="45808"/>
    <cellStyle name="Total 2 6 2 5 6 3" xfId="45809"/>
    <cellStyle name="Total 2 6 2 5 6 4" xfId="45810"/>
    <cellStyle name="Total 2 6 2 5 7" xfId="45811"/>
    <cellStyle name="Total 2 6 2 5 8" xfId="45812"/>
    <cellStyle name="Total 2 6 2 5 9" xfId="45813"/>
    <cellStyle name="Total 2 6 2 6" xfId="45814"/>
    <cellStyle name="Total 2 6 2 6 2" xfId="45815"/>
    <cellStyle name="Total 2 6 2 6 2 2" xfId="45816"/>
    <cellStyle name="Total 2 6 2 6 2 3" xfId="45817"/>
    <cellStyle name="Total 2 6 2 6 3" xfId="45818"/>
    <cellStyle name="Total 2 6 2 6 3 2" xfId="45819"/>
    <cellStyle name="Total 2 6 2 6 3 3" xfId="45820"/>
    <cellStyle name="Total 2 6 2 6 4" xfId="45821"/>
    <cellStyle name="Total 2 6 2 6 4 2" xfId="45822"/>
    <cellStyle name="Total 2 6 2 6 4 3" xfId="45823"/>
    <cellStyle name="Total 2 6 2 6 5" xfId="45824"/>
    <cellStyle name="Total 2 6 2 6 5 2" xfId="45825"/>
    <cellStyle name="Total 2 6 2 6 5 3" xfId="45826"/>
    <cellStyle name="Total 2 6 2 6 6" xfId="45827"/>
    <cellStyle name="Total 2 6 2 6 6 2" xfId="45828"/>
    <cellStyle name="Total 2 6 2 6 6 3" xfId="45829"/>
    <cellStyle name="Total 2 6 2 6 7" xfId="45830"/>
    <cellStyle name="Total 2 6 2 6 8" xfId="45831"/>
    <cellStyle name="Total 2 6 2 6 9" xfId="45832"/>
    <cellStyle name="Total 2 6 2 7" xfId="45833"/>
    <cellStyle name="Total 2 6 2 7 2" xfId="45834"/>
    <cellStyle name="Total 2 6 2 7 2 2" xfId="45835"/>
    <cellStyle name="Total 2 6 2 7 2 3" xfId="45836"/>
    <cellStyle name="Total 2 6 2 7 3" xfId="45837"/>
    <cellStyle name="Total 2 6 2 7 3 2" xfId="45838"/>
    <cellStyle name="Total 2 6 2 7 3 3" xfId="45839"/>
    <cellStyle name="Total 2 6 2 7 4" xfId="45840"/>
    <cellStyle name="Total 2 6 2 7 4 2" xfId="45841"/>
    <cellStyle name="Total 2 6 2 7 4 3" xfId="45842"/>
    <cellStyle name="Total 2 6 2 7 5" xfId="45843"/>
    <cellStyle name="Total 2 6 2 7 5 2" xfId="45844"/>
    <cellStyle name="Total 2 6 2 7 5 3" xfId="45845"/>
    <cellStyle name="Total 2 6 2 7 6" xfId="45846"/>
    <cellStyle name="Total 2 6 2 7 6 2" xfId="45847"/>
    <cellStyle name="Total 2 6 2 7 6 3" xfId="45848"/>
    <cellStyle name="Total 2 6 2 7 7" xfId="45849"/>
    <cellStyle name="Total 2 6 2 7 8" xfId="45850"/>
    <cellStyle name="Total 2 6 2 7 9" xfId="45851"/>
    <cellStyle name="Total 2 6 2 8" xfId="45852"/>
    <cellStyle name="Total 2 6 2 8 2" xfId="45853"/>
    <cellStyle name="Total 2 6 2 8 2 2" xfId="45854"/>
    <cellStyle name="Total 2 6 2 8 2 3" xfId="45855"/>
    <cellStyle name="Total 2 6 2 8 3" xfId="45856"/>
    <cellStyle name="Total 2 6 2 8 3 2" xfId="45857"/>
    <cellStyle name="Total 2 6 2 8 3 3" xfId="45858"/>
    <cellStyle name="Total 2 6 2 8 4" xfId="45859"/>
    <cellStyle name="Total 2 6 2 8 4 2" xfId="45860"/>
    <cellStyle name="Total 2 6 2 8 4 3" xfId="45861"/>
    <cellStyle name="Total 2 6 2 8 5" xfId="45862"/>
    <cellStyle name="Total 2 6 2 8 5 2" xfId="45863"/>
    <cellStyle name="Total 2 6 2 8 5 3" xfId="45864"/>
    <cellStyle name="Total 2 6 2 8 6" xfId="45865"/>
    <cellStyle name="Total 2 6 2 8 6 2" xfId="45866"/>
    <cellStyle name="Total 2 6 2 8 6 3" xfId="45867"/>
    <cellStyle name="Total 2 6 2 8 7" xfId="45868"/>
    <cellStyle name="Total 2 6 2 8 8" xfId="45869"/>
    <cellStyle name="Total 2 6 2 8 9" xfId="45870"/>
    <cellStyle name="Total 2 6 2 9" xfId="45871"/>
    <cellStyle name="Total 2 6 2 9 2" xfId="45872"/>
    <cellStyle name="Total 2 6 2 9 2 2" xfId="45873"/>
    <cellStyle name="Total 2 6 2 9 2 3" xfId="45874"/>
    <cellStyle name="Total 2 6 2 9 3" xfId="45875"/>
    <cellStyle name="Total 2 6 2 9 3 2" xfId="45876"/>
    <cellStyle name="Total 2 6 2 9 3 3" xfId="45877"/>
    <cellStyle name="Total 2 6 2 9 4" xfId="45878"/>
    <cellStyle name="Total 2 6 2 9 4 2" xfId="45879"/>
    <cellStyle name="Total 2 6 2 9 4 3" xfId="45880"/>
    <cellStyle name="Total 2 6 2 9 5" xfId="45881"/>
    <cellStyle name="Total 2 6 2 9 5 2" xfId="45882"/>
    <cellStyle name="Total 2 6 2 9 5 3" xfId="45883"/>
    <cellStyle name="Total 2 6 2 9 6" xfId="45884"/>
    <cellStyle name="Total 2 6 2 9 6 2" xfId="45885"/>
    <cellStyle name="Total 2 6 2 9 6 3" xfId="45886"/>
    <cellStyle name="Total 2 6 2 9 7" xfId="45887"/>
    <cellStyle name="Total 2 6 2 9 8" xfId="45888"/>
    <cellStyle name="Total 2 6 2 9 9" xfId="45889"/>
    <cellStyle name="Total 2 6 20" xfId="45890"/>
    <cellStyle name="Total 2 6 21" xfId="45891"/>
    <cellStyle name="Total 2 6 22" xfId="45892"/>
    <cellStyle name="Total 2 6 3" xfId="45893"/>
    <cellStyle name="Total 2 6 3 10" xfId="45894"/>
    <cellStyle name="Total 2 6 3 10 2" xfId="45895"/>
    <cellStyle name="Total 2 6 3 10 2 2" xfId="45896"/>
    <cellStyle name="Total 2 6 3 10 2 3" xfId="45897"/>
    <cellStyle name="Total 2 6 3 10 3" xfId="45898"/>
    <cellStyle name="Total 2 6 3 10 3 2" xfId="45899"/>
    <cellStyle name="Total 2 6 3 10 3 3" xfId="45900"/>
    <cellStyle name="Total 2 6 3 10 4" xfId="45901"/>
    <cellStyle name="Total 2 6 3 10 4 2" xfId="45902"/>
    <cellStyle name="Total 2 6 3 10 4 3" xfId="45903"/>
    <cellStyle name="Total 2 6 3 10 5" xfId="45904"/>
    <cellStyle name="Total 2 6 3 10 5 2" xfId="45905"/>
    <cellStyle name="Total 2 6 3 10 5 3" xfId="45906"/>
    <cellStyle name="Total 2 6 3 10 6" xfId="45907"/>
    <cellStyle name="Total 2 6 3 10 6 2" xfId="45908"/>
    <cellStyle name="Total 2 6 3 10 6 3" xfId="45909"/>
    <cellStyle name="Total 2 6 3 10 7" xfId="45910"/>
    <cellStyle name="Total 2 6 3 10 8" xfId="45911"/>
    <cellStyle name="Total 2 6 3 10 9" xfId="45912"/>
    <cellStyle name="Total 2 6 3 11" xfId="45913"/>
    <cellStyle name="Total 2 6 3 11 2" xfId="45914"/>
    <cellStyle name="Total 2 6 3 11 2 2" xfId="45915"/>
    <cellStyle name="Total 2 6 3 11 2 3" xfId="45916"/>
    <cellStyle name="Total 2 6 3 11 3" xfId="45917"/>
    <cellStyle name="Total 2 6 3 11 3 2" xfId="45918"/>
    <cellStyle name="Total 2 6 3 11 3 3" xfId="45919"/>
    <cellStyle name="Total 2 6 3 11 4" xfId="45920"/>
    <cellStyle name="Total 2 6 3 11 4 2" xfId="45921"/>
    <cellStyle name="Total 2 6 3 11 4 3" xfId="45922"/>
    <cellStyle name="Total 2 6 3 11 5" xfId="45923"/>
    <cellStyle name="Total 2 6 3 11 5 2" xfId="45924"/>
    <cellStyle name="Total 2 6 3 11 5 3" xfId="45925"/>
    <cellStyle name="Total 2 6 3 11 6" xfId="45926"/>
    <cellStyle name="Total 2 6 3 11 6 2" xfId="45927"/>
    <cellStyle name="Total 2 6 3 11 6 3" xfId="45928"/>
    <cellStyle name="Total 2 6 3 11 7" xfId="45929"/>
    <cellStyle name="Total 2 6 3 11 8" xfId="45930"/>
    <cellStyle name="Total 2 6 3 11 9" xfId="45931"/>
    <cellStyle name="Total 2 6 3 12" xfId="45932"/>
    <cellStyle name="Total 2 6 3 12 2" xfId="45933"/>
    <cellStyle name="Total 2 6 3 12 2 2" xfId="45934"/>
    <cellStyle name="Total 2 6 3 12 2 3" xfId="45935"/>
    <cellStyle name="Total 2 6 3 12 3" xfId="45936"/>
    <cellStyle name="Total 2 6 3 12 3 2" xfId="45937"/>
    <cellStyle name="Total 2 6 3 12 3 3" xfId="45938"/>
    <cellStyle name="Total 2 6 3 12 4" xfId="45939"/>
    <cellStyle name="Total 2 6 3 12 4 2" xfId="45940"/>
    <cellStyle name="Total 2 6 3 12 4 3" xfId="45941"/>
    <cellStyle name="Total 2 6 3 12 5" xfId="45942"/>
    <cellStyle name="Total 2 6 3 12 5 2" xfId="45943"/>
    <cellStyle name="Total 2 6 3 12 5 3" xfId="45944"/>
    <cellStyle name="Total 2 6 3 12 6" xfId="45945"/>
    <cellStyle name="Total 2 6 3 12 6 2" xfId="45946"/>
    <cellStyle name="Total 2 6 3 12 6 3" xfId="45947"/>
    <cellStyle name="Total 2 6 3 12 7" xfId="45948"/>
    <cellStyle name="Total 2 6 3 12 8" xfId="45949"/>
    <cellStyle name="Total 2 6 3 12 9" xfId="45950"/>
    <cellStyle name="Total 2 6 3 13" xfId="45951"/>
    <cellStyle name="Total 2 6 3 13 2" xfId="45952"/>
    <cellStyle name="Total 2 6 3 13 2 2" xfId="45953"/>
    <cellStyle name="Total 2 6 3 13 2 3" xfId="45954"/>
    <cellStyle name="Total 2 6 3 13 3" xfId="45955"/>
    <cellStyle name="Total 2 6 3 13 3 2" xfId="45956"/>
    <cellStyle name="Total 2 6 3 13 3 3" xfId="45957"/>
    <cellStyle name="Total 2 6 3 13 4" xfId="45958"/>
    <cellStyle name="Total 2 6 3 13 4 2" xfId="45959"/>
    <cellStyle name="Total 2 6 3 13 4 3" xfId="45960"/>
    <cellStyle name="Total 2 6 3 13 5" xfId="45961"/>
    <cellStyle name="Total 2 6 3 13 5 2" xfId="45962"/>
    <cellStyle name="Total 2 6 3 13 5 3" xfId="45963"/>
    <cellStyle name="Total 2 6 3 13 6" xfId="45964"/>
    <cellStyle name="Total 2 6 3 13 6 2" xfId="45965"/>
    <cellStyle name="Total 2 6 3 13 6 3" xfId="45966"/>
    <cellStyle name="Total 2 6 3 13 7" xfId="45967"/>
    <cellStyle name="Total 2 6 3 13 8" xfId="45968"/>
    <cellStyle name="Total 2 6 3 13 9" xfId="45969"/>
    <cellStyle name="Total 2 6 3 14" xfId="45970"/>
    <cellStyle name="Total 2 6 3 14 2" xfId="45971"/>
    <cellStyle name="Total 2 6 3 14 3" xfId="45972"/>
    <cellStyle name="Total 2 6 3 14 4" xfId="45973"/>
    <cellStyle name="Total 2 6 3 15" xfId="45974"/>
    <cellStyle name="Total 2 6 3 16" xfId="45975"/>
    <cellStyle name="Total 2 6 3 17" xfId="45976"/>
    <cellStyle name="Total 2 6 3 18" xfId="45977"/>
    <cellStyle name="Total 2 6 3 19" xfId="45978"/>
    <cellStyle name="Total 2 6 3 2" xfId="45979"/>
    <cellStyle name="Total 2 6 3 2 10" xfId="45980"/>
    <cellStyle name="Total 2 6 3 2 10 2" xfId="45981"/>
    <cellStyle name="Total 2 6 3 2 10 2 2" xfId="45982"/>
    <cellStyle name="Total 2 6 3 2 10 2 3" xfId="45983"/>
    <cellStyle name="Total 2 6 3 2 10 3" xfId="45984"/>
    <cellStyle name="Total 2 6 3 2 10 3 2" xfId="45985"/>
    <cellStyle name="Total 2 6 3 2 10 3 3" xfId="45986"/>
    <cellStyle name="Total 2 6 3 2 10 4" xfId="45987"/>
    <cellStyle name="Total 2 6 3 2 10 4 2" xfId="45988"/>
    <cellStyle name="Total 2 6 3 2 10 4 3" xfId="45989"/>
    <cellStyle name="Total 2 6 3 2 10 5" xfId="45990"/>
    <cellStyle name="Total 2 6 3 2 10 5 2" xfId="45991"/>
    <cellStyle name="Total 2 6 3 2 10 5 3" xfId="45992"/>
    <cellStyle name="Total 2 6 3 2 10 6" xfId="45993"/>
    <cellStyle name="Total 2 6 3 2 10 6 2" xfId="45994"/>
    <cellStyle name="Total 2 6 3 2 10 6 3" xfId="45995"/>
    <cellStyle name="Total 2 6 3 2 10 7" xfId="45996"/>
    <cellStyle name="Total 2 6 3 2 10 8" xfId="45997"/>
    <cellStyle name="Total 2 6 3 2 11" xfId="45998"/>
    <cellStyle name="Total 2 6 3 2 11 2" xfId="45999"/>
    <cellStyle name="Total 2 6 3 2 11 2 2" xfId="46000"/>
    <cellStyle name="Total 2 6 3 2 11 2 3" xfId="46001"/>
    <cellStyle name="Total 2 6 3 2 11 3" xfId="46002"/>
    <cellStyle name="Total 2 6 3 2 11 3 2" xfId="46003"/>
    <cellStyle name="Total 2 6 3 2 11 3 3" xfId="46004"/>
    <cellStyle name="Total 2 6 3 2 11 4" xfId="46005"/>
    <cellStyle name="Total 2 6 3 2 11 4 2" xfId="46006"/>
    <cellStyle name="Total 2 6 3 2 11 4 3" xfId="46007"/>
    <cellStyle name="Total 2 6 3 2 11 5" xfId="46008"/>
    <cellStyle name="Total 2 6 3 2 11 5 2" xfId="46009"/>
    <cellStyle name="Total 2 6 3 2 11 5 3" xfId="46010"/>
    <cellStyle name="Total 2 6 3 2 11 6" xfId="46011"/>
    <cellStyle name="Total 2 6 3 2 11 6 2" xfId="46012"/>
    <cellStyle name="Total 2 6 3 2 11 6 3" xfId="46013"/>
    <cellStyle name="Total 2 6 3 2 11 7" xfId="46014"/>
    <cellStyle name="Total 2 6 3 2 11 8" xfId="46015"/>
    <cellStyle name="Total 2 6 3 2 12" xfId="46016"/>
    <cellStyle name="Total 2 6 3 2 12 2" xfId="46017"/>
    <cellStyle name="Total 2 6 3 2 12 2 2" xfId="46018"/>
    <cellStyle name="Total 2 6 3 2 12 2 3" xfId="46019"/>
    <cellStyle name="Total 2 6 3 2 12 3" xfId="46020"/>
    <cellStyle name="Total 2 6 3 2 12 3 2" xfId="46021"/>
    <cellStyle name="Total 2 6 3 2 12 3 3" xfId="46022"/>
    <cellStyle name="Total 2 6 3 2 12 4" xfId="46023"/>
    <cellStyle name="Total 2 6 3 2 12 4 2" xfId="46024"/>
    <cellStyle name="Total 2 6 3 2 12 4 3" xfId="46025"/>
    <cellStyle name="Total 2 6 3 2 12 5" xfId="46026"/>
    <cellStyle name="Total 2 6 3 2 12 5 2" xfId="46027"/>
    <cellStyle name="Total 2 6 3 2 12 5 3" xfId="46028"/>
    <cellStyle name="Total 2 6 3 2 12 6" xfId="46029"/>
    <cellStyle name="Total 2 6 3 2 12 6 2" xfId="46030"/>
    <cellStyle name="Total 2 6 3 2 12 6 3" xfId="46031"/>
    <cellStyle name="Total 2 6 3 2 12 7" xfId="46032"/>
    <cellStyle name="Total 2 6 3 2 12 8" xfId="46033"/>
    <cellStyle name="Total 2 6 3 2 13" xfId="46034"/>
    <cellStyle name="Total 2 6 3 2 13 2" xfId="46035"/>
    <cellStyle name="Total 2 6 3 2 13 2 2" xfId="46036"/>
    <cellStyle name="Total 2 6 3 2 13 2 3" xfId="46037"/>
    <cellStyle name="Total 2 6 3 2 13 3" xfId="46038"/>
    <cellStyle name="Total 2 6 3 2 13 3 2" xfId="46039"/>
    <cellStyle name="Total 2 6 3 2 13 3 3" xfId="46040"/>
    <cellStyle name="Total 2 6 3 2 13 4" xfId="46041"/>
    <cellStyle name="Total 2 6 3 2 13 4 2" xfId="46042"/>
    <cellStyle name="Total 2 6 3 2 13 4 3" xfId="46043"/>
    <cellStyle name="Total 2 6 3 2 13 5" xfId="46044"/>
    <cellStyle name="Total 2 6 3 2 13 5 2" xfId="46045"/>
    <cellStyle name="Total 2 6 3 2 13 5 3" xfId="46046"/>
    <cellStyle name="Total 2 6 3 2 13 6" xfId="46047"/>
    <cellStyle name="Total 2 6 3 2 13 6 2" xfId="46048"/>
    <cellStyle name="Total 2 6 3 2 13 6 3" xfId="46049"/>
    <cellStyle name="Total 2 6 3 2 13 7" xfId="46050"/>
    <cellStyle name="Total 2 6 3 2 13 8" xfId="46051"/>
    <cellStyle name="Total 2 6 3 2 14" xfId="46052"/>
    <cellStyle name="Total 2 6 3 2 14 2" xfId="46053"/>
    <cellStyle name="Total 2 6 3 2 14 2 2" xfId="46054"/>
    <cellStyle name="Total 2 6 3 2 14 2 3" xfId="46055"/>
    <cellStyle name="Total 2 6 3 2 14 3" xfId="46056"/>
    <cellStyle name="Total 2 6 3 2 14 3 2" xfId="46057"/>
    <cellStyle name="Total 2 6 3 2 14 3 3" xfId="46058"/>
    <cellStyle name="Total 2 6 3 2 14 4" xfId="46059"/>
    <cellStyle name="Total 2 6 3 2 14 4 2" xfId="46060"/>
    <cellStyle name="Total 2 6 3 2 14 4 3" xfId="46061"/>
    <cellStyle name="Total 2 6 3 2 14 5" xfId="46062"/>
    <cellStyle name="Total 2 6 3 2 14 5 2" xfId="46063"/>
    <cellStyle name="Total 2 6 3 2 14 5 3" xfId="46064"/>
    <cellStyle name="Total 2 6 3 2 14 6" xfId="46065"/>
    <cellStyle name="Total 2 6 3 2 14 6 2" xfId="46066"/>
    <cellStyle name="Total 2 6 3 2 14 6 3" xfId="46067"/>
    <cellStyle name="Total 2 6 3 2 14 7" xfId="46068"/>
    <cellStyle name="Total 2 6 3 2 14 8" xfId="46069"/>
    <cellStyle name="Total 2 6 3 2 15" xfId="46070"/>
    <cellStyle name="Total 2 6 3 2 15 2" xfId="46071"/>
    <cellStyle name="Total 2 6 3 2 15 3" xfId="46072"/>
    <cellStyle name="Total 2 6 3 2 16" xfId="46073"/>
    <cellStyle name="Total 2 6 3 2 16 2" xfId="46074"/>
    <cellStyle name="Total 2 6 3 2 16 3" xfId="46075"/>
    <cellStyle name="Total 2 6 3 2 17" xfId="46076"/>
    <cellStyle name="Total 2 6 3 2 18" xfId="46077"/>
    <cellStyle name="Total 2 6 3 2 2" xfId="46078"/>
    <cellStyle name="Total 2 6 3 2 2 2" xfId="46079"/>
    <cellStyle name="Total 2 6 3 2 2 2 2" xfId="46080"/>
    <cellStyle name="Total 2 6 3 2 2 2 3" xfId="46081"/>
    <cellStyle name="Total 2 6 3 2 2 3" xfId="46082"/>
    <cellStyle name="Total 2 6 3 2 2 3 2" xfId="46083"/>
    <cellStyle name="Total 2 6 3 2 2 3 3" xfId="46084"/>
    <cellStyle name="Total 2 6 3 2 2 4" xfId="46085"/>
    <cellStyle name="Total 2 6 3 2 2 4 2" xfId="46086"/>
    <cellStyle name="Total 2 6 3 2 2 4 3" xfId="46087"/>
    <cellStyle name="Total 2 6 3 2 2 5" xfId="46088"/>
    <cellStyle name="Total 2 6 3 2 2 5 2" xfId="46089"/>
    <cellStyle name="Total 2 6 3 2 2 5 3" xfId="46090"/>
    <cellStyle name="Total 2 6 3 2 2 6" xfId="46091"/>
    <cellStyle name="Total 2 6 3 2 2 6 2" xfId="46092"/>
    <cellStyle name="Total 2 6 3 2 2 6 3" xfId="46093"/>
    <cellStyle name="Total 2 6 3 2 2 7" xfId="46094"/>
    <cellStyle name="Total 2 6 3 2 2 8" xfId="46095"/>
    <cellStyle name="Total 2 6 3 2 2 9" xfId="46096"/>
    <cellStyle name="Total 2 6 3 2 3" xfId="46097"/>
    <cellStyle name="Total 2 6 3 2 3 2" xfId="46098"/>
    <cellStyle name="Total 2 6 3 2 3 2 2" xfId="46099"/>
    <cellStyle name="Total 2 6 3 2 3 2 3" xfId="46100"/>
    <cellStyle name="Total 2 6 3 2 3 3" xfId="46101"/>
    <cellStyle name="Total 2 6 3 2 3 3 2" xfId="46102"/>
    <cellStyle name="Total 2 6 3 2 3 3 3" xfId="46103"/>
    <cellStyle name="Total 2 6 3 2 3 4" xfId="46104"/>
    <cellStyle name="Total 2 6 3 2 3 4 2" xfId="46105"/>
    <cellStyle name="Total 2 6 3 2 3 4 3" xfId="46106"/>
    <cellStyle name="Total 2 6 3 2 3 5" xfId="46107"/>
    <cellStyle name="Total 2 6 3 2 3 5 2" xfId="46108"/>
    <cellStyle name="Total 2 6 3 2 3 5 3" xfId="46109"/>
    <cellStyle name="Total 2 6 3 2 3 6" xfId="46110"/>
    <cellStyle name="Total 2 6 3 2 3 6 2" xfId="46111"/>
    <cellStyle name="Total 2 6 3 2 3 6 3" xfId="46112"/>
    <cellStyle name="Total 2 6 3 2 3 7" xfId="46113"/>
    <cellStyle name="Total 2 6 3 2 3 8" xfId="46114"/>
    <cellStyle name="Total 2 6 3 2 3 9" xfId="46115"/>
    <cellStyle name="Total 2 6 3 2 4" xfId="46116"/>
    <cellStyle name="Total 2 6 3 2 4 2" xfId="46117"/>
    <cellStyle name="Total 2 6 3 2 4 2 2" xfId="46118"/>
    <cellStyle name="Total 2 6 3 2 4 2 3" xfId="46119"/>
    <cellStyle name="Total 2 6 3 2 4 3" xfId="46120"/>
    <cellStyle name="Total 2 6 3 2 4 3 2" xfId="46121"/>
    <cellStyle name="Total 2 6 3 2 4 3 3" xfId="46122"/>
    <cellStyle name="Total 2 6 3 2 4 4" xfId="46123"/>
    <cellStyle name="Total 2 6 3 2 4 4 2" xfId="46124"/>
    <cellStyle name="Total 2 6 3 2 4 4 3" xfId="46125"/>
    <cellStyle name="Total 2 6 3 2 4 5" xfId="46126"/>
    <cellStyle name="Total 2 6 3 2 4 5 2" xfId="46127"/>
    <cellStyle name="Total 2 6 3 2 4 5 3" xfId="46128"/>
    <cellStyle name="Total 2 6 3 2 4 6" xfId="46129"/>
    <cellStyle name="Total 2 6 3 2 4 6 2" xfId="46130"/>
    <cellStyle name="Total 2 6 3 2 4 6 3" xfId="46131"/>
    <cellStyle name="Total 2 6 3 2 4 7" xfId="46132"/>
    <cellStyle name="Total 2 6 3 2 4 8" xfId="46133"/>
    <cellStyle name="Total 2 6 3 2 4 9" xfId="46134"/>
    <cellStyle name="Total 2 6 3 2 5" xfId="46135"/>
    <cellStyle name="Total 2 6 3 2 5 2" xfId="46136"/>
    <cellStyle name="Total 2 6 3 2 5 2 2" xfId="46137"/>
    <cellStyle name="Total 2 6 3 2 5 2 3" xfId="46138"/>
    <cellStyle name="Total 2 6 3 2 5 3" xfId="46139"/>
    <cellStyle name="Total 2 6 3 2 5 3 2" xfId="46140"/>
    <cellStyle name="Total 2 6 3 2 5 3 3" xfId="46141"/>
    <cellStyle name="Total 2 6 3 2 5 4" xfId="46142"/>
    <cellStyle name="Total 2 6 3 2 5 4 2" xfId="46143"/>
    <cellStyle name="Total 2 6 3 2 5 4 3" xfId="46144"/>
    <cellStyle name="Total 2 6 3 2 5 5" xfId="46145"/>
    <cellStyle name="Total 2 6 3 2 5 5 2" xfId="46146"/>
    <cellStyle name="Total 2 6 3 2 5 5 3" xfId="46147"/>
    <cellStyle name="Total 2 6 3 2 5 6" xfId="46148"/>
    <cellStyle name="Total 2 6 3 2 5 6 2" xfId="46149"/>
    <cellStyle name="Total 2 6 3 2 5 6 3" xfId="46150"/>
    <cellStyle name="Total 2 6 3 2 5 7" xfId="46151"/>
    <cellStyle name="Total 2 6 3 2 5 8" xfId="46152"/>
    <cellStyle name="Total 2 6 3 2 5 9" xfId="46153"/>
    <cellStyle name="Total 2 6 3 2 6" xfId="46154"/>
    <cellStyle name="Total 2 6 3 2 6 2" xfId="46155"/>
    <cellStyle name="Total 2 6 3 2 6 2 2" xfId="46156"/>
    <cellStyle name="Total 2 6 3 2 6 2 3" xfId="46157"/>
    <cellStyle name="Total 2 6 3 2 6 3" xfId="46158"/>
    <cellStyle name="Total 2 6 3 2 6 3 2" xfId="46159"/>
    <cellStyle name="Total 2 6 3 2 6 3 3" xfId="46160"/>
    <cellStyle name="Total 2 6 3 2 6 4" xfId="46161"/>
    <cellStyle name="Total 2 6 3 2 6 4 2" xfId="46162"/>
    <cellStyle name="Total 2 6 3 2 6 4 3" xfId="46163"/>
    <cellStyle name="Total 2 6 3 2 6 5" xfId="46164"/>
    <cellStyle name="Total 2 6 3 2 6 5 2" xfId="46165"/>
    <cellStyle name="Total 2 6 3 2 6 5 3" xfId="46166"/>
    <cellStyle name="Total 2 6 3 2 6 6" xfId="46167"/>
    <cellStyle name="Total 2 6 3 2 6 6 2" xfId="46168"/>
    <cellStyle name="Total 2 6 3 2 6 6 3" xfId="46169"/>
    <cellStyle name="Total 2 6 3 2 6 7" xfId="46170"/>
    <cellStyle name="Total 2 6 3 2 6 8" xfId="46171"/>
    <cellStyle name="Total 2 6 3 2 6 9" xfId="46172"/>
    <cellStyle name="Total 2 6 3 2 7" xfId="46173"/>
    <cellStyle name="Total 2 6 3 2 7 2" xfId="46174"/>
    <cellStyle name="Total 2 6 3 2 7 2 2" xfId="46175"/>
    <cellStyle name="Total 2 6 3 2 7 2 3" xfId="46176"/>
    <cellStyle name="Total 2 6 3 2 7 3" xfId="46177"/>
    <cellStyle name="Total 2 6 3 2 7 3 2" xfId="46178"/>
    <cellStyle name="Total 2 6 3 2 7 3 3" xfId="46179"/>
    <cellStyle name="Total 2 6 3 2 7 4" xfId="46180"/>
    <cellStyle name="Total 2 6 3 2 7 4 2" xfId="46181"/>
    <cellStyle name="Total 2 6 3 2 7 4 3" xfId="46182"/>
    <cellStyle name="Total 2 6 3 2 7 5" xfId="46183"/>
    <cellStyle name="Total 2 6 3 2 7 5 2" xfId="46184"/>
    <cellStyle name="Total 2 6 3 2 7 5 3" xfId="46185"/>
    <cellStyle name="Total 2 6 3 2 7 6" xfId="46186"/>
    <cellStyle name="Total 2 6 3 2 7 6 2" xfId="46187"/>
    <cellStyle name="Total 2 6 3 2 7 6 3" xfId="46188"/>
    <cellStyle name="Total 2 6 3 2 7 7" xfId="46189"/>
    <cellStyle name="Total 2 6 3 2 7 8" xfId="46190"/>
    <cellStyle name="Total 2 6 3 2 7 9" xfId="46191"/>
    <cellStyle name="Total 2 6 3 2 8" xfId="46192"/>
    <cellStyle name="Total 2 6 3 2 8 2" xfId="46193"/>
    <cellStyle name="Total 2 6 3 2 8 2 2" xfId="46194"/>
    <cellStyle name="Total 2 6 3 2 8 2 3" xfId="46195"/>
    <cellStyle name="Total 2 6 3 2 8 3" xfId="46196"/>
    <cellStyle name="Total 2 6 3 2 8 3 2" xfId="46197"/>
    <cellStyle name="Total 2 6 3 2 8 3 3" xfId="46198"/>
    <cellStyle name="Total 2 6 3 2 8 4" xfId="46199"/>
    <cellStyle name="Total 2 6 3 2 8 4 2" xfId="46200"/>
    <cellStyle name="Total 2 6 3 2 8 4 3" xfId="46201"/>
    <cellStyle name="Total 2 6 3 2 8 5" xfId="46202"/>
    <cellStyle name="Total 2 6 3 2 8 5 2" xfId="46203"/>
    <cellStyle name="Total 2 6 3 2 8 5 3" xfId="46204"/>
    <cellStyle name="Total 2 6 3 2 8 6" xfId="46205"/>
    <cellStyle name="Total 2 6 3 2 8 6 2" xfId="46206"/>
    <cellStyle name="Total 2 6 3 2 8 6 3" xfId="46207"/>
    <cellStyle name="Total 2 6 3 2 8 7" xfId="46208"/>
    <cellStyle name="Total 2 6 3 2 8 8" xfId="46209"/>
    <cellStyle name="Total 2 6 3 2 8 9" xfId="46210"/>
    <cellStyle name="Total 2 6 3 2 9" xfId="46211"/>
    <cellStyle name="Total 2 6 3 2 9 2" xfId="46212"/>
    <cellStyle name="Total 2 6 3 2 9 2 2" xfId="46213"/>
    <cellStyle name="Total 2 6 3 2 9 2 3" xfId="46214"/>
    <cellStyle name="Total 2 6 3 2 9 3" xfId="46215"/>
    <cellStyle name="Total 2 6 3 2 9 3 2" xfId="46216"/>
    <cellStyle name="Total 2 6 3 2 9 3 3" xfId="46217"/>
    <cellStyle name="Total 2 6 3 2 9 4" xfId="46218"/>
    <cellStyle name="Total 2 6 3 2 9 4 2" xfId="46219"/>
    <cellStyle name="Total 2 6 3 2 9 4 3" xfId="46220"/>
    <cellStyle name="Total 2 6 3 2 9 5" xfId="46221"/>
    <cellStyle name="Total 2 6 3 2 9 5 2" xfId="46222"/>
    <cellStyle name="Total 2 6 3 2 9 5 3" xfId="46223"/>
    <cellStyle name="Total 2 6 3 2 9 6" xfId="46224"/>
    <cellStyle name="Total 2 6 3 2 9 6 2" xfId="46225"/>
    <cellStyle name="Total 2 6 3 2 9 6 3" xfId="46226"/>
    <cellStyle name="Total 2 6 3 2 9 7" xfId="46227"/>
    <cellStyle name="Total 2 6 3 2 9 8" xfId="46228"/>
    <cellStyle name="Total 2 6 3 20" xfId="46229"/>
    <cellStyle name="Total 2 6 3 3" xfId="46230"/>
    <cellStyle name="Total 2 6 3 3 10" xfId="46231"/>
    <cellStyle name="Total 2 6 3 3 10 2" xfId="46232"/>
    <cellStyle name="Total 2 6 3 3 10 2 2" xfId="46233"/>
    <cellStyle name="Total 2 6 3 3 10 2 3" xfId="46234"/>
    <cellStyle name="Total 2 6 3 3 10 3" xfId="46235"/>
    <cellStyle name="Total 2 6 3 3 10 3 2" xfId="46236"/>
    <cellStyle name="Total 2 6 3 3 10 3 3" xfId="46237"/>
    <cellStyle name="Total 2 6 3 3 10 4" xfId="46238"/>
    <cellStyle name="Total 2 6 3 3 10 4 2" xfId="46239"/>
    <cellStyle name="Total 2 6 3 3 10 4 3" xfId="46240"/>
    <cellStyle name="Total 2 6 3 3 10 5" xfId="46241"/>
    <cellStyle name="Total 2 6 3 3 10 5 2" xfId="46242"/>
    <cellStyle name="Total 2 6 3 3 10 5 3" xfId="46243"/>
    <cellStyle name="Total 2 6 3 3 10 6" xfId="46244"/>
    <cellStyle name="Total 2 6 3 3 10 6 2" xfId="46245"/>
    <cellStyle name="Total 2 6 3 3 10 6 3" xfId="46246"/>
    <cellStyle name="Total 2 6 3 3 10 7" xfId="46247"/>
    <cellStyle name="Total 2 6 3 3 10 8" xfId="46248"/>
    <cellStyle name="Total 2 6 3 3 11" xfId="46249"/>
    <cellStyle name="Total 2 6 3 3 11 2" xfId="46250"/>
    <cellStyle name="Total 2 6 3 3 11 2 2" xfId="46251"/>
    <cellStyle name="Total 2 6 3 3 11 2 3" xfId="46252"/>
    <cellStyle name="Total 2 6 3 3 11 3" xfId="46253"/>
    <cellStyle name="Total 2 6 3 3 11 3 2" xfId="46254"/>
    <cellStyle name="Total 2 6 3 3 11 3 3" xfId="46255"/>
    <cellStyle name="Total 2 6 3 3 11 4" xfId="46256"/>
    <cellStyle name="Total 2 6 3 3 11 4 2" xfId="46257"/>
    <cellStyle name="Total 2 6 3 3 11 4 3" xfId="46258"/>
    <cellStyle name="Total 2 6 3 3 11 5" xfId="46259"/>
    <cellStyle name="Total 2 6 3 3 11 5 2" xfId="46260"/>
    <cellStyle name="Total 2 6 3 3 11 5 3" xfId="46261"/>
    <cellStyle name="Total 2 6 3 3 11 6" xfId="46262"/>
    <cellStyle name="Total 2 6 3 3 11 6 2" xfId="46263"/>
    <cellStyle name="Total 2 6 3 3 11 6 3" xfId="46264"/>
    <cellStyle name="Total 2 6 3 3 11 7" xfId="46265"/>
    <cellStyle name="Total 2 6 3 3 11 8" xfId="46266"/>
    <cellStyle name="Total 2 6 3 3 12" xfId="46267"/>
    <cellStyle name="Total 2 6 3 3 12 2" xfId="46268"/>
    <cellStyle name="Total 2 6 3 3 12 2 2" xfId="46269"/>
    <cellStyle name="Total 2 6 3 3 12 2 3" xfId="46270"/>
    <cellStyle name="Total 2 6 3 3 12 3" xfId="46271"/>
    <cellStyle name="Total 2 6 3 3 12 3 2" xfId="46272"/>
    <cellStyle name="Total 2 6 3 3 12 3 3" xfId="46273"/>
    <cellStyle name="Total 2 6 3 3 12 4" xfId="46274"/>
    <cellStyle name="Total 2 6 3 3 12 4 2" xfId="46275"/>
    <cellStyle name="Total 2 6 3 3 12 4 3" xfId="46276"/>
    <cellStyle name="Total 2 6 3 3 12 5" xfId="46277"/>
    <cellStyle name="Total 2 6 3 3 12 5 2" xfId="46278"/>
    <cellStyle name="Total 2 6 3 3 12 5 3" xfId="46279"/>
    <cellStyle name="Total 2 6 3 3 12 6" xfId="46280"/>
    <cellStyle name="Total 2 6 3 3 12 6 2" xfId="46281"/>
    <cellStyle name="Total 2 6 3 3 12 6 3" xfId="46282"/>
    <cellStyle name="Total 2 6 3 3 12 7" xfId="46283"/>
    <cellStyle name="Total 2 6 3 3 12 8" xfId="46284"/>
    <cellStyle name="Total 2 6 3 3 13" xfId="46285"/>
    <cellStyle name="Total 2 6 3 3 13 2" xfId="46286"/>
    <cellStyle name="Total 2 6 3 3 13 2 2" xfId="46287"/>
    <cellStyle name="Total 2 6 3 3 13 2 3" xfId="46288"/>
    <cellStyle name="Total 2 6 3 3 13 3" xfId="46289"/>
    <cellStyle name="Total 2 6 3 3 13 3 2" xfId="46290"/>
    <cellStyle name="Total 2 6 3 3 13 3 3" xfId="46291"/>
    <cellStyle name="Total 2 6 3 3 13 4" xfId="46292"/>
    <cellStyle name="Total 2 6 3 3 13 4 2" xfId="46293"/>
    <cellStyle name="Total 2 6 3 3 13 4 3" xfId="46294"/>
    <cellStyle name="Total 2 6 3 3 13 5" xfId="46295"/>
    <cellStyle name="Total 2 6 3 3 13 5 2" xfId="46296"/>
    <cellStyle name="Total 2 6 3 3 13 5 3" xfId="46297"/>
    <cellStyle name="Total 2 6 3 3 13 6" xfId="46298"/>
    <cellStyle name="Total 2 6 3 3 13 6 2" xfId="46299"/>
    <cellStyle name="Total 2 6 3 3 13 6 3" xfId="46300"/>
    <cellStyle name="Total 2 6 3 3 13 7" xfId="46301"/>
    <cellStyle name="Total 2 6 3 3 13 8" xfId="46302"/>
    <cellStyle name="Total 2 6 3 3 14" xfId="46303"/>
    <cellStyle name="Total 2 6 3 3 14 2" xfId="46304"/>
    <cellStyle name="Total 2 6 3 3 14 2 2" xfId="46305"/>
    <cellStyle name="Total 2 6 3 3 14 2 3" xfId="46306"/>
    <cellStyle name="Total 2 6 3 3 14 3" xfId="46307"/>
    <cellStyle name="Total 2 6 3 3 14 3 2" xfId="46308"/>
    <cellStyle name="Total 2 6 3 3 14 3 3" xfId="46309"/>
    <cellStyle name="Total 2 6 3 3 14 4" xfId="46310"/>
    <cellStyle name="Total 2 6 3 3 14 4 2" xfId="46311"/>
    <cellStyle name="Total 2 6 3 3 14 4 3" xfId="46312"/>
    <cellStyle name="Total 2 6 3 3 14 5" xfId="46313"/>
    <cellStyle name="Total 2 6 3 3 14 5 2" xfId="46314"/>
    <cellStyle name="Total 2 6 3 3 14 5 3" xfId="46315"/>
    <cellStyle name="Total 2 6 3 3 14 6" xfId="46316"/>
    <cellStyle name="Total 2 6 3 3 14 6 2" xfId="46317"/>
    <cellStyle name="Total 2 6 3 3 14 6 3" xfId="46318"/>
    <cellStyle name="Total 2 6 3 3 14 7" xfId="46319"/>
    <cellStyle name="Total 2 6 3 3 14 8" xfId="46320"/>
    <cellStyle name="Total 2 6 3 3 15" xfId="46321"/>
    <cellStyle name="Total 2 6 3 3 15 2" xfId="46322"/>
    <cellStyle name="Total 2 6 3 3 15 3" xfId="46323"/>
    <cellStyle name="Total 2 6 3 3 16" xfId="46324"/>
    <cellStyle name="Total 2 6 3 3 16 2" xfId="46325"/>
    <cellStyle name="Total 2 6 3 3 16 3" xfId="46326"/>
    <cellStyle name="Total 2 6 3 3 17" xfId="46327"/>
    <cellStyle name="Total 2 6 3 3 18" xfId="46328"/>
    <cellStyle name="Total 2 6 3 3 2" xfId="46329"/>
    <cellStyle name="Total 2 6 3 3 2 2" xfId="46330"/>
    <cellStyle name="Total 2 6 3 3 2 2 2" xfId="46331"/>
    <cellStyle name="Total 2 6 3 3 2 2 3" xfId="46332"/>
    <cellStyle name="Total 2 6 3 3 2 3" xfId="46333"/>
    <cellStyle name="Total 2 6 3 3 2 3 2" xfId="46334"/>
    <cellStyle name="Total 2 6 3 3 2 3 3" xfId="46335"/>
    <cellStyle name="Total 2 6 3 3 2 4" xfId="46336"/>
    <cellStyle name="Total 2 6 3 3 2 4 2" xfId="46337"/>
    <cellStyle name="Total 2 6 3 3 2 4 3" xfId="46338"/>
    <cellStyle name="Total 2 6 3 3 2 5" xfId="46339"/>
    <cellStyle name="Total 2 6 3 3 2 5 2" xfId="46340"/>
    <cellStyle name="Total 2 6 3 3 2 5 3" xfId="46341"/>
    <cellStyle name="Total 2 6 3 3 2 6" xfId="46342"/>
    <cellStyle name="Total 2 6 3 3 2 6 2" xfId="46343"/>
    <cellStyle name="Total 2 6 3 3 2 6 3" xfId="46344"/>
    <cellStyle name="Total 2 6 3 3 2 7" xfId="46345"/>
    <cellStyle name="Total 2 6 3 3 2 8" xfId="46346"/>
    <cellStyle name="Total 2 6 3 3 2 9" xfId="46347"/>
    <cellStyle name="Total 2 6 3 3 3" xfId="46348"/>
    <cellStyle name="Total 2 6 3 3 3 2" xfId="46349"/>
    <cellStyle name="Total 2 6 3 3 3 2 2" xfId="46350"/>
    <cellStyle name="Total 2 6 3 3 3 2 3" xfId="46351"/>
    <cellStyle name="Total 2 6 3 3 3 3" xfId="46352"/>
    <cellStyle name="Total 2 6 3 3 3 3 2" xfId="46353"/>
    <cellStyle name="Total 2 6 3 3 3 3 3" xfId="46354"/>
    <cellStyle name="Total 2 6 3 3 3 4" xfId="46355"/>
    <cellStyle name="Total 2 6 3 3 3 4 2" xfId="46356"/>
    <cellStyle name="Total 2 6 3 3 3 4 3" xfId="46357"/>
    <cellStyle name="Total 2 6 3 3 3 5" xfId="46358"/>
    <cellStyle name="Total 2 6 3 3 3 5 2" xfId="46359"/>
    <cellStyle name="Total 2 6 3 3 3 5 3" xfId="46360"/>
    <cellStyle name="Total 2 6 3 3 3 6" xfId="46361"/>
    <cellStyle name="Total 2 6 3 3 3 6 2" xfId="46362"/>
    <cellStyle name="Total 2 6 3 3 3 6 3" xfId="46363"/>
    <cellStyle name="Total 2 6 3 3 3 7" xfId="46364"/>
    <cellStyle name="Total 2 6 3 3 3 8" xfId="46365"/>
    <cellStyle name="Total 2 6 3 3 3 9" xfId="46366"/>
    <cellStyle name="Total 2 6 3 3 4" xfId="46367"/>
    <cellStyle name="Total 2 6 3 3 4 2" xfId="46368"/>
    <cellStyle name="Total 2 6 3 3 4 2 2" xfId="46369"/>
    <cellStyle name="Total 2 6 3 3 4 2 3" xfId="46370"/>
    <cellStyle name="Total 2 6 3 3 4 3" xfId="46371"/>
    <cellStyle name="Total 2 6 3 3 4 3 2" xfId="46372"/>
    <cellStyle name="Total 2 6 3 3 4 3 3" xfId="46373"/>
    <cellStyle name="Total 2 6 3 3 4 4" xfId="46374"/>
    <cellStyle name="Total 2 6 3 3 4 4 2" xfId="46375"/>
    <cellStyle name="Total 2 6 3 3 4 4 3" xfId="46376"/>
    <cellStyle name="Total 2 6 3 3 4 5" xfId="46377"/>
    <cellStyle name="Total 2 6 3 3 4 5 2" xfId="46378"/>
    <cellStyle name="Total 2 6 3 3 4 5 3" xfId="46379"/>
    <cellStyle name="Total 2 6 3 3 4 6" xfId="46380"/>
    <cellStyle name="Total 2 6 3 3 4 6 2" xfId="46381"/>
    <cellStyle name="Total 2 6 3 3 4 6 3" xfId="46382"/>
    <cellStyle name="Total 2 6 3 3 4 7" xfId="46383"/>
    <cellStyle name="Total 2 6 3 3 4 8" xfId="46384"/>
    <cellStyle name="Total 2 6 3 3 4 9" xfId="46385"/>
    <cellStyle name="Total 2 6 3 3 5" xfId="46386"/>
    <cellStyle name="Total 2 6 3 3 5 2" xfId="46387"/>
    <cellStyle name="Total 2 6 3 3 5 2 2" xfId="46388"/>
    <cellStyle name="Total 2 6 3 3 5 2 3" xfId="46389"/>
    <cellStyle name="Total 2 6 3 3 5 3" xfId="46390"/>
    <cellStyle name="Total 2 6 3 3 5 3 2" xfId="46391"/>
    <cellStyle name="Total 2 6 3 3 5 3 3" xfId="46392"/>
    <cellStyle name="Total 2 6 3 3 5 4" xfId="46393"/>
    <cellStyle name="Total 2 6 3 3 5 4 2" xfId="46394"/>
    <cellStyle name="Total 2 6 3 3 5 4 3" xfId="46395"/>
    <cellStyle name="Total 2 6 3 3 5 5" xfId="46396"/>
    <cellStyle name="Total 2 6 3 3 5 5 2" xfId="46397"/>
    <cellStyle name="Total 2 6 3 3 5 5 3" xfId="46398"/>
    <cellStyle name="Total 2 6 3 3 5 6" xfId="46399"/>
    <cellStyle name="Total 2 6 3 3 5 6 2" xfId="46400"/>
    <cellStyle name="Total 2 6 3 3 5 6 3" xfId="46401"/>
    <cellStyle name="Total 2 6 3 3 5 7" xfId="46402"/>
    <cellStyle name="Total 2 6 3 3 5 8" xfId="46403"/>
    <cellStyle name="Total 2 6 3 3 5 9" xfId="46404"/>
    <cellStyle name="Total 2 6 3 3 6" xfId="46405"/>
    <cellStyle name="Total 2 6 3 3 6 2" xfId="46406"/>
    <cellStyle name="Total 2 6 3 3 6 2 2" xfId="46407"/>
    <cellStyle name="Total 2 6 3 3 6 2 3" xfId="46408"/>
    <cellStyle name="Total 2 6 3 3 6 3" xfId="46409"/>
    <cellStyle name="Total 2 6 3 3 6 3 2" xfId="46410"/>
    <cellStyle name="Total 2 6 3 3 6 3 3" xfId="46411"/>
    <cellStyle name="Total 2 6 3 3 6 4" xfId="46412"/>
    <cellStyle name="Total 2 6 3 3 6 4 2" xfId="46413"/>
    <cellStyle name="Total 2 6 3 3 6 4 3" xfId="46414"/>
    <cellStyle name="Total 2 6 3 3 6 5" xfId="46415"/>
    <cellStyle name="Total 2 6 3 3 6 5 2" xfId="46416"/>
    <cellStyle name="Total 2 6 3 3 6 5 3" xfId="46417"/>
    <cellStyle name="Total 2 6 3 3 6 6" xfId="46418"/>
    <cellStyle name="Total 2 6 3 3 6 6 2" xfId="46419"/>
    <cellStyle name="Total 2 6 3 3 6 6 3" xfId="46420"/>
    <cellStyle name="Total 2 6 3 3 6 7" xfId="46421"/>
    <cellStyle name="Total 2 6 3 3 6 8" xfId="46422"/>
    <cellStyle name="Total 2 6 3 3 6 9" xfId="46423"/>
    <cellStyle name="Total 2 6 3 3 7" xfId="46424"/>
    <cellStyle name="Total 2 6 3 3 7 2" xfId="46425"/>
    <cellStyle name="Total 2 6 3 3 7 2 2" xfId="46426"/>
    <cellStyle name="Total 2 6 3 3 7 2 3" xfId="46427"/>
    <cellStyle name="Total 2 6 3 3 7 3" xfId="46428"/>
    <cellStyle name="Total 2 6 3 3 7 3 2" xfId="46429"/>
    <cellStyle name="Total 2 6 3 3 7 3 3" xfId="46430"/>
    <cellStyle name="Total 2 6 3 3 7 4" xfId="46431"/>
    <cellStyle name="Total 2 6 3 3 7 4 2" xfId="46432"/>
    <cellStyle name="Total 2 6 3 3 7 4 3" xfId="46433"/>
    <cellStyle name="Total 2 6 3 3 7 5" xfId="46434"/>
    <cellStyle name="Total 2 6 3 3 7 5 2" xfId="46435"/>
    <cellStyle name="Total 2 6 3 3 7 5 3" xfId="46436"/>
    <cellStyle name="Total 2 6 3 3 7 6" xfId="46437"/>
    <cellStyle name="Total 2 6 3 3 7 6 2" xfId="46438"/>
    <cellStyle name="Total 2 6 3 3 7 6 3" xfId="46439"/>
    <cellStyle name="Total 2 6 3 3 7 7" xfId="46440"/>
    <cellStyle name="Total 2 6 3 3 7 8" xfId="46441"/>
    <cellStyle name="Total 2 6 3 3 7 9" xfId="46442"/>
    <cellStyle name="Total 2 6 3 3 8" xfId="46443"/>
    <cellStyle name="Total 2 6 3 3 8 2" xfId="46444"/>
    <cellStyle name="Total 2 6 3 3 8 2 2" xfId="46445"/>
    <cellStyle name="Total 2 6 3 3 8 2 3" xfId="46446"/>
    <cellStyle name="Total 2 6 3 3 8 3" xfId="46447"/>
    <cellStyle name="Total 2 6 3 3 8 3 2" xfId="46448"/>
    <cellStyle name="Total 2 6 3 3 8 3 3" xfId="46449"/>
    <cellStyle name="Total 2 6 3 3 8 4" xfId="46450"/>
    <cellStyle name="Total 2 6 3 3 8 4 2" xfId="46451"/>
    <cellStyle name="Total 2 6 3 3 8 4 3" xfId="46452"/>
    <cellStyle name="Total 2 6 3 3 8 5" xfId="46453"/>
    <cellStyle name="Total 2 6 3 3 8 5 2" xfId="46454"/>
    <cellStyle name="Total 2 6 3 3 8 5 3" xfId="46455"/>
    <cellStyle name="Total 2 6 3 3 8 6" xfId="46456"/>
    <cellStyle name="Total 2 6 3 3 8 6 2" xfId="46457"/>
    <cellStyle name="Total 2 6 3 3 8 6 3" xfId="46458"/>
    <cellStyle name="Total 2 6 3 3 8 7" xfId="46459"/>
    <cellStyle name="Total 2 6 3 3 8 8" xfId="46460"/>
    <cellStyle name="Total 2 6 3 3 8 9" xfId="46461"/>
    <cellStyle name="Total 2 6 3 3 9" xfId="46462"/>
    <cellStyle name="Total 2 6 3 3 9 2" xfId="46463"/>
    <cellStyle name="Total 2 6 3 3 9 2 2" xfId="46464"/>
    <cellStyle name="Total 2 6 3 3 9 2 3" xfId="46465"/>
    <cellStyle name="Total 2 6 3 3 9 3" xfId="46466"/>
    <cellStyle name="Total 2 6 3 3 9 3 2" xfId="46467"/>
    <cellStyle name="Total 2 6 3 3 9 3 3" xfId="46468"/>
    <cellStyle name="Total 2 6 3 3 9 4" xfId="46469"/>
    <cellStyle name="Total 2 6 3 3 9 4 2" xfId="46470"/>
    <cellStyle name="Total 2 6 3 3 9 4 3" xfId="46471"/>
    <cellStyle name="Total 2 6 3 3 9 5" xfId="46472"/>
    <cellStyle name="Total 2 6 3 3 9 5 2" xfId="46473"/>
    <cellStyle name="Total 2 6 3 3 9 5 3" xfId="46474"/>
    <cellStyle name="Total 2 6 3 3 9 6" xfId="46475"/>
    <cellStyle name="Total 2 6 3 3 9 6 2" xfId="46476"/>
    <cellStyle name="Total 2 6 3 3 9 6 3" xfId="46477"/>
    <cellStyle name="Total 2 6 3 3 9 7" xfId="46478"/>
    <cellStyle name="Total 2 6 3 3 9 8" xfId="46479"/>
    <cellStyle name="Total 2 6 3 4" xfId="46480"/>
    <cellStyle name="Total 2 6 3 4 10" xfId="46481"/>
    <cellStyle name="Total 2 6 3 4 11" xfId="46482"/>
    <cellStyle name="Total 2 6 3 4 2" xfId="46483"/>
    <cellStyle name="Total 2 6 3 4 2 2" xfId="46484"/>
    <cellStyle name="Total 2 6 3 4 2 3" xfId="46485"/>
    <cellStyle name="Total 2 6 3 4 2 4" xfId="46486"/>
    <cellStyle name="Total 2 6 3 4 3" xfId="46487"/>
    <cellStyle name="Total 2 6 3 4 3 2" xfId="46488"/>
    <cellStyle name="Total 2 6 3 4 3 3" xfId="46489"/>
    <cellStyle name="Total 2 6 3 4 3 4" xfId="46490"/>
    <cellStyle name="Total 2 6 3 4 4" xfId="46491"/>
    <cellStyle name="Total 2 6 3 4 4 2" xfId="46492"/>
    <cellStyle name="Total 2 6 3 4 4 3" xfId="46493"/>
    <cellStyle name="Total 2 6 3 4 4 4" xfId="46494"/>
    <cellStyle name="Total 2 6 3 4 5" xfId="46495"/>
    <cellStyle name="Total 2 6 3 4 5 2" xfId="46496"/>
    <cellStyle name="Total 2 6 3 4 5 3" xfId="46497"/>
    <cellStyle name="Total 2 6 3 4 5 4" xfId="46498"/>
    <cellStyle name="Total 2 6 3 4 6" xfId="46499"/>
    <cellStyle name="Total 2 6 3 4 6 2" xfId="46500"/>
    <cellStyle name="Total 2 6 3 4 6 3" xfId="46501"/>
    <cellStyle name="Total 2 6 3 4 6 4" xfId="46502"/>
    <cellStyle name="Total 2 6 3 4 7" xfId="46503"/>
    <cellStyle name="Total 2 6 3 4 8" xfId="46504"/>
    <cellStyle name="Total 2 6 3 4 9" xfId="46505"/>
    <cellStyle name="Total 2 6 3 5" xfId="46506"/>
    <cellStyle name="Total 2 6 3 5 10" xfId="46507"/>
    <cellStyle name="Total 2 6 3 5 11" xfId="46508"/>
    <cellStyle name="Total 2 6 3 5 2" xfId="46509"/>
    <cellStyle name="Total 2 6 3 5 2 2" xfId="46510"/>
    <cellStyle name="Total 2 6 3 5 2 3" xfId="46511"/>
    <cellStyle name="Total 2 6 3 5 2 4" xfId="46512"/>
    <cellStyle name="Total 2 6 3 5 3" xfId="46513"/>
    <cellStyle name="Total 2 6 3 5 3 2" xfId="46514"/>
    <cellStyle name="Total 2 6 3 5 3 3" xfId="46515"/>
    <cellStyle name="Total 2 6 3 5 3 4" xfId="46516"/>
    <cellStyle name="Total 2 6 3 5 4" xfId="46517"/>
    <cellStyle name="Total 2 6 3 5 4 2" xfId="46518"/>
    <cellStyle name="Total 2 6 3 5 4 3" xfId="46519"/>
    <cellStyle name="Total 2 6 3 5 4 4" xfId="46520"/>
    <cellStyle name="Total 2 6 3 5 5" xfId="46521"/>
    <cellStyle name="Total 2 6 3 5 5 2" xfId="46522"/>
    <cellStyle name="Total 2 6 3 5 5 3" xfId="46523"/>
    <cellStyle name="Total 2 6 3 5 5 4" xfId="46524"/>
    <cellStyle name="Total 2 6 3 5 6" xfId="46525"/>
    <cellStyle name="Total 2 6 3 5 6 2" xfId="46526"/>
    <cellStyle name="Total 2 6 3 5 6 3" xfId="46527"/>
    <cellStyle name="Total 2 6 3 5 6 4" xfId="46528"/>
    <cellStyle name="Total 2 6 3 5 7" xfId="46529"/>
    <cellStyle name="Total 2 6 3 5 8" xfId="46530"/>
    <cellStyle name="Total 2 6 3 5 9" xfId="46531"/>
    <cellStyle name="Total 2 6 3 6" xfId="46532"/>
    <cellStyle name="Total 2 6 3 6 2" xfId="46533"/>
    <cellStyle name="Total 2 6 3 6 2 2" xfId="46534"/>
    <cellStyle name="Total 2 6 3 6 2 3" xfId="46535"/>
    <cellStyle name="Total 2 6 3 6 3" xfId="46536"/>
    <cellStyle name="Total 2 6 3 6 3 2" xfId="46537"/>
    <cellStyle name="Total 2 6 3 6 3 3" xfId="46538"/>
    <cellStyle name="Total 2 6 3 6 4" xfId="46539"/>
    <cellStyle name="Total 2 6 3 6 4 2" xfId="46540"/>
    <cellStyle name="Total 2 6 3 6 4 3" xfId="46541"/>
    <cellStyle name="Total 2 6 3 6 5" xfId="46542"/>
    <cellStyle name="Total 2 6 3 6 5 2" xfId="46543"/>
    <cellStyle name="Total 2 6 3 6 5 3" xfId="46544"/>
    <cellStyle name="Total 2 6 3 6 6" xfId="46545"/>
    <cellStyle name="Total 2 6 3 6 6 2" xfId="46546"/>
    <cellStyle name="Total 2 6 3 6 6 3" xfId="46547"/>
    <cellStyle name="Total 2 6 3 6 7" xfId="46548"/>
    <cellStyle name="Total 2 6 3 6 8" xfId="46549"/>
    <cellStyle name="Total 2 6 3 6 9" xfId="46550"/>
    <cellStyle name="Total 2 6 3 7" xfId="46551"/>
    <cellStyle name="Total 2 6 3 7 2" xfId="46552"/>
    <cellStyle name="Total 2 6 3 7 2 2" xfId="46553"/>
    <cellStyle name="Total 2 6 3 7 2 3" xfId="46554"/>
    <cellStyle name="Total 2 6 3 7 3" xfId="46555"/>
    <cellStyle name="Total 2 6 3 7 3 2" xfId="46556"/>
    <cellStyle name="Total 2 6 3 7 3 3" xfId="46557"/>
    <cellStyle name="Total 2 6 3 7 4" xfId="46558"/>
    <cellStyle name="Total 2 6 3 7 4 2" xfId="46559"/>
    <cellStyle name="Total 2 6 3 7 4 3" xfId="46560"/>
    <cellStyle name="Total 2 6 3 7 5" xfId="46561"/>
    <cellStyle name="Total 2 6 3 7 5 2" xfId="46562"/>
    <cellStyle name="Total 2 6 3 7 5 3" xfId="46563"/>
    <cellStyle name="Total 2 6 3 7 6" xfId="46564"/>
    <cellStyle name="Total 2 6 3 7 6 2" xfId="46565"/>
    <cellStyle name="Total 2 6 3 7 6 3" xfId="46566"/>
    <cellStyle name="Total 2 6 3 7 7" xfId="46567"/>
    <cellStyle name="Total 2 6 3 7 8" xfId="46568"/>
    <cellStyle name="Total 2 6 3 7 9" xfId="46569"/>
    <cellStyle name="Total 2 6 3 8" xfId="46570"/>
    <cellStyle name="Total 2 6 3 8 2" xfId="46571"/>
    <cellStyle name="Total 2 6 3 8 2 2" xfId="46572"/>
    <cellStyle name="Total 2 6 3 8 2 3" xfId="46573"/>
    <cellStyle name="Total 2 6 3 8 3" xfId="46574"/>
    <cellStyle name="Total 2 6 3 8 3 2" xfId="46575"/>
    <cellStyle name="Total 2 6 3 8 3 3" xfId="46576"/>
    <cellStyle name="Total 2 6 3 8 4" xfId="46577"/>
    <cellStyle name="Total 2 6 3 8 4 2" xfId="46578"/>
    <cellStyle name="Total 2 6 3 8 4 3" xfId="46579"/>
    <cellStyle name="Total 2 6 3 8 5" xfId="46580"/>
    <cellStyle name="Total 2 6 3 8 5 2" xfId="46581"/>
    <cellStyle name="Total 2 6 3 8 5 3" xfId="46582"/>
    <cellStyle name="Total 2 6 3 8 6" xfId="46583"/>
    <cellStyle name="Total 2 6 3 8 6 2" xfId="46584"/>
    <cellStyle name="Total 2 6 3 8 6 3" xfId="46585"/>
    <cellStyle name="Total 2 6 3 8 7" xfId="46586"/>
    <cellStyle name="Total 2 6 3 8 8" xfId="46587"/>
    <cellStyle name="Total 2 6 3 8 9" xfId="46588"/>
    <cellStyle name="Total 2 6 3 9" xfId="46589"/>
    <cellStyle name="Total 2 6 3 9 2" xfId="46590"/>
    <cellStyle name="Total 2 6 3 9 2 2" xfId="46591"/>
    <cellStyle name="Total 2 6 3 9 2 3" xfId="46592"/>
    <cellStyle name="Total 2 6 3 9 3" xfId="46593"/>
    <cellStyle name="Total 2 6 3 9 3 2" xfId="46594"/>
    <cellStyle name="Total 2 6 3 9 3 3" xfId="46595"/>
    <cellStyle name="Total 2 6 3 9 4" xfId="46596"/>
    <cellStyle name="Total 2 6 3 9 4 2" xfId="46597"/>
    <cellStyle name="Total 2 6 3 9 4 3" xfId="46598"/>
    <cellStyle name="Total 2 6 3 9 5" xfId="46599"/>
    <cellStyle name="Total 2 6 3 9 5 2" xfId="46600"/>
    <cellStyle name="Total 2 6 3 9 5 3" xfId="46601"/>
    <cellStyle name="Total 2 6 3 9 6" xfId="46602"/>
    <cellStyle name="Total 2 6 3 9 6 2" xfId="46603"/>
    <cellStyle name="Total 2 6 3 9 6 3" xfId="46604"/>
    <cellStyle name="Total 2 6 3 9 7" xfId="46605"/>
    <cellStyle name="Total 2 6 3 9 8" xfId="46606"/>
    <cellStyle name="Total 2 6 3 9 9" xfId="46607"/>
    <cellStyle name="Total 2 6 4" xfId="46608"/>
    <cellStyle name="Total 2 6 4 10" xfId="46609"/>
    <cellStyle name="Total 2 6 4 10 2" xfId="46610"/>
    <cellStyle name="Total 2 6 4 10 2 2" xfId="46611"/>
    <cellStyle name="Total 2 6 4 10 2 3" xfId="46612"/>
    <cellStyle name="Total 2 6 4 10 3" xfId="46613"/>
    <cellStyle name="Total 2 6 4 10 3 2" xfId="46614"/>
    <cellStyle name="Total 2 6 4 10 3 3" xfId="46615"/>
    <cellStyle name="Total 2 6 4 10 4" xfId="46616"/>
    <cellStyle name="Total 2 6 4 10 4 2" xfId="46617"/>
    <cellStyle name="Total 2 6 4 10 4 3" xfId="46618"/>
    <cellStyle name="Total 2 6 4 10 5" xfId="46619"/>
    <cellStyle name="Total 2 6 4 10 5 2" xfId="46620"/>
    <cellStyle name="Total 2 6 4 10 5 3" xfId="46621"/>
    <cellStyle name="Total 2 6 4 10 6" xfId="46622"/>
    <cellStyle name="Total 2 6 4 10 6 2" xfId="46623"/>
    <cellStyle name="Total 2 6 4 10 6 3" xfId="46624"/>
    <cellStyle name="Total 2 6 4 10 7" xfId="46625"/>
    <cellStyle name="Total 2 6 4 10 8" xfId="46626"/>
    <cellStyle name="Total 2 6 4 11" xfId="46627"/>
    <cellStyle name="Total 2 6 4 11 2" xfId="46628"/>
    <cellStyle name="Total 2 6 4 11 2 2" xfId="46629"/>
    <cellStyle name="Total 2 6 4 11 2 3" xfId="46630"/>
    <cellStyle name="Total 2 6 4 11 3" xfId="46631"/>
    <cellStyle name="Total 2 6 4 11 3 2" xfId="46632"/>
    <cellStyle name="Total 2 6 4 11 3 3" xfId="46633"/>
    <cellStyle name="Total 2 6 4 11 4" xfId="46634"/>
    <cellStyle name="Total 2 6 4 11 4 2" xfId="46635"/>
    <cellStyle name="Total 2 6 4 11 4 3" xfId="46636"/>
    <cellStyle name="Total 2 6 4 11 5" xfId="46637"/>
    <cellStyle name="Total 2 6 4 11 5 2" xfId="46638"/>
    <cellStyle name="Total 2 6 4 11 5 3" xfId="46639"/>
    <cellStyle name="Total 2 6 4 11 6" xfId="46640"/>
    <cellStyle name="Total 2 6 4 11 6 2" xfId="46641"/>
    <cellStyle name="Total 2 6 4 11 6 3" xfId="46642"/>
    <cellStyle name="Total 2 6 4 11 7" xfId="46643"/>
    <cellStyle name="Total 2 6 4 11 8" xfId="46644"/>
    <cellStyle name="Total 2 6 4 12" xfId="46645"/>
    <cellStyle name="Total 2 6 4 12 2" xfId="46646"/>
    <cellStyle name="Total 2 6 4 12 2 2" xfId="46647"/>
    <cellStyle name="Total 2 6 4 12 2 3" xfId="46648"/>
    <cellStyle name="Total 2 6 4 12 3" xfId="46649"/>
    <cellStyle name="Total 2 6 4 12 3 2" xfId="46650"/>
    <cellStyle name="Total 2 6 4 12 3 3" xfId="46651"/>
    <cellStyle name="Total 2 6 4 12 4" xfId="46652"/>
    <cellStyle name="Total 2 6 4 12 4 2" xfId="46653"/>
    <cellStyle name="Total 2 6 4 12 4 3" xfId="46654"/>
    <cellStyle name="Total 2 6 4 12 5" xfId="46655"/>
    <cellStyle name="Total 2 6 4 12 5 2" xfId="46656"/>
    <cellStyle name="Total 2 6 4 12 5 3" xfId="46657"/>
    <cellStyle name="Total 2 6 4 12 6" xfId="46658"/>
    <cellStyle name="Total 2 6 4 12 6 2" xfId="46659"/>
    <cellStyle name="Total 2 6 4 12 6 3" xfId="46660"/>
    <cellStyle name="Total 2 6 4 12 7" xfId="46661"/>
    <cellStyle name="Total 2 6 4 12 8" xfId="46662"/>
    <cellStyle name="Total 2 6 4 13" xfId="46663"/>
    <cellStyle name="Total 2 6 4 13 2" xfId="46664"/>
    <cellStyle name="Total 2 6 4 13 2 2" xfId="46665"/>
    <cellStyle name="Total 2 6 4 13 2 3" xfId="46666"/>
    <cellStyle name="Total 2 6 4 13 3" xfId="46667"/>
    <cellStyle name="Total 2 6 4 13 3 2" xfId="46668"/>
    <cellStyle name="Total 2 6 4 13 3 3" xfId="46669"/>
    <cellStyle name="Total 2 6 4 13 4" xfId="46670"/>
    <cellStyle name="Total 2 6 4 13 4 2" xfId="46671"/>
    <cellStyle name="Total 2 6 4 13 4 3" xfId="46672"/>
    <cellStyle name="Total 2 6 4 13 5" xfId="46673"/>
    <cellStyle name="Total 2 6 4 13 5 2" xfId="46674"/>
    <cellStyle name="Total 2 6 4 13 5 3" xfId="46675"/>
    <cellStyle name="Total 2 6 4 13 6" xfId="46676"/>
    <cellStyle name="Total 2 6 4 13 6 2" xfId="46677"/>
    <cellStyle name="Total 2 6 4 13 6 3" xfId="46678"/>
    <cellStyle name="Total 2 6 4 13 7" xfId="46679"/>
    <cellStyle name="Total 2 6 4 13 8" xfId="46680"/>
    <cellStyle name="Total 2 6 4 14" xfId="46681"/>
    <cellStyle name="Total 2 6 4 14 2" xfId="46682"/>
    <cellStyle name="Total 2 6 4 14 2 2" xfId="46683"/>
    <cellStyle name="Total 2 6 4 14 2 3" xfId="46684"/>
    <cellStyle name="Total 2 6 4 14 3" xfId="46685"/>
    <cellStyle name="Total 2 6 4 14 3 2" xfId="46686"/>
    <cellStyle name="Total 2 6 4 14 3 3" xfId="46687"/>
    <cellStyle name="Total 2 6 4 14 4" xfId="46688"/>
    <cellStyle name="Total 2 6 4 14 4 2" xfId="46689"/>
    <cellStyle name="Total 2 6 4 14 4 3" xfId="46690"/>
    <cellStyle name="Total 2 6 4 14 5" xfId="46691"/>
    <cellStyle name="Total 2 6 4 14 5 2" xfId="46692"/>
    <cellStyle name="Total 2 6 4 14 5 3" xfId="46693"/>
    <cellStyle name="Total 2 6 4 14 6" xfId="46694"/>
    <cellStyle name="Total 2 6 4 14 6 2" xfId="46695"/>
    <cellStyle name="Total 2 6 4 14 6 3" xfId="46696"/>
    <cellStyle name="Total 2 6 4 14 7" xfId="46697"/>
    <cellStyle name="Total 2 6 4 14 8" xfId="46698"/>
    <cellStyle name="Total 2 6 4 15" xfId="46699"/>
    <cellStyle name="Total 2 6 4 15 2" xfId="46700"/>
    <cellStyle name="Total 2 6 4 15 3" xfId="46701"/>
    <cellStyle name="Total 2 6 4 16" xfId="46702"/>
    <cellStyle name="Total 2 6 4 16 2" xfId="46703"/>
    <cellStyle name="Total 2 6 4 16 3" xfId="46704"/>
    <cellStyle name="Total 2 6 4 17" xfId="46705"/>
    <cellStyle name="Total 2 6 4 18" xfId="46706"/>
    <cellStyle name="Total 2 6 4 2" xfId="46707"/>
    <cellStyle name="Total 2 6 4 2 2" xfId="46708"/>
    <cellStyle name="Total 2 6 4 2 2 2" xfId="46709"/>
    <cellStyle name="Total 2 6 4 2 2 3" xfId="46710"/>
    <cellStyle name="Total 2 6 4 2 3" xfId="46711"/>
    <cellStyle name="Total 2 6 4 2 3 2" xfId="46712"/>
    <cellStyle name="Total 2 6 4 2 3 3" xfId="46713"/>
    <cellStyle name="Total 2 6 4 2 4" xfId="46714"/>
    <cellStyle name="Total 2 6 4 2 4 2" xfId="46715"/>
    <cellStyle name="Total 2 6 4 2 4 3" xfId="46716"/>
    <cellStyle name="Total 2 6 4 2 5" xfId="46717"/>
    <cellStyle name="Total 2 6 4 2 5 2" xfId="46718"/>
    <cellStyle name="Total 2 6 4 2 5 3" xfId="46719"/>
    <cellStyle name="Total 2 6 4 2 6" xfId="46720"/>
    <cellStyle name="Total 2 6 4 2 6 2" xfId="46721"/>
    <cellStyle name="Total 2 6 4 2 6 3" xfId="46722"/>
    <cellStyle name="Total 2 6 4 2 7" xfId="46723"/>
    <cellStyle name="Total 2 6 4 2 8" xfId="46724"/>
    <cellStyle name="Total 2 6 4 2 9" xfId="46725"/>
    <cellStyle name="Total 2 6 4 3" xfId="46726"/>
    <cellStyle name="Total 2 6 4 3 2" xfId="46727"/>
    <cellStyle name="Total 2 6 4 3 2 2" xfId="46728"/>
    <cellStyle name="Total 2 6 4 3 2 3" xfId="46729"/>
    <cellStyle name="Total 2 6 4 3 3" xfId="46730"/>
    <cellStyle name="Total 2 6 4 3 3 2" xfId="46731"/>
    <cellStyle name="Total 2 6 4 3 3 3" xfId="46732"/>
    <cellStyle name="Total 2 6 4 3 4" xfId="46733"/>
    <cellStyle name="Total 2 6 4 3 4 2" xfId="46734"/>
    <cellStyle name="Total 2 6 4 3 4 3" xfId="46735"/>
    <cellStyle name="Total 2 6 4 3 5" xfId="46736"/>
    <cellStyle name="Total 2 6 4 3 5 2" xfId="46737"/>
    <cellStyle name="Total 2 6 4 3 5 3" xfId="46738"/>
    <cellStyle name="Total 2 6 4 3 6" xfId="46739"/>
    <cellStyle name="Total 2 6 4 3 6 2" xfId="46740"/>
    <cellStyle name="Total 2 6 4 3 6 3" xfId="46741"/>
    <cellStyle name="Total 2 6 4 3 7" xfId="46742"/>
    <cellStyle name="Total 2 6 4 3 8" xfId="46743"/>
    <cellStyle name="Total 2 6 4 3 9" xfId="46744"/>
    <cellStyle name="Total 2 6 4 4" xfId="46745"/>
    <cellStyle name="Total 2 6 4 4 2" xfId="46746"/>
    <cellStyle name="Total 2 6 4 4 2 2" xfId="46747"/>
    <cellStyle name="Total 2 6 4 4 2 3" xfId="46748"/>
    <cellStyle name="Total 2 6 4 4 3" xfId="46749"/>
    <cellStyle name="Total 2 6 4 4 3 2" xfId="46750"/>
    <cellStyle name="Total 2 6 4 4 3 3" xfId="46751"/>
    <cellStyle name="Total 2 6 4 4 4" xfId="46752"/>
    <cellStyle name="Total 2 6 4 4 4 2" xfId="46753"/>
    <cellStyle name="Total 2 6 4 4 4 3" xfId="46754"/>
    <cellStyle name="Total 2 6 4 4 5" xfId="46755"/>
    <cellStyle name="Total 2 6 4 4 5 2" xfId="46756"/>
    <cellStyle name="Total 2 6 4 4 5 3" xfId="46757"/>
    <cellStyle name="Total 2 6 4 4 6" xfId="46758"/>
    <cellStyle name="Total 2 6 4 4 6 2" xfId="46759"/>
    <cellStyle name="Total 2 6 4 4 6 3" xfId="46760"/>
    <cellStyle name="Total 2 6 4 4 7" xfId="46761"/>
    <cellStyle name="Total 2 6 4 4 8" xfId="46762"/>
    <cellStyle name="Total 2 6 4 4 9" xfId="46763"/>
    <cellStyle name="Total 2 6 4 5" xfId="46764"/>
    <cellStyle name="Total 2 6 4 5 2" xfId="46765"/>
    <cellStyle name="Total 2 6 4 5 2 2" xfId="46766"/>
    <cellStyle name="Total 2 6 4 5 2 3" xfId="46767"/>
    <cellStyle name="Total 2 6 4 5 3" xfId="46768"/>
    <cellStyle name="Total 2 6 4 5 3 2" xfId="46769"/>
    <cellStyle name="Total 2 6 4 5 3 3" xfId="46770"/>
    <cellStyle name="Total 2 6 4 5 4" xfId="46771"/>
    <cellStyle name="Total 2 6 4 5 4 2" xfId="46772"/>
    <cellStyle name="Total 2 6 4 5 4 3" xfId="46773"/>
    <cellStyle name="Total 2 6 4 5 5" xfId="46774"/>
    <cellStyle name="Total 2 6 4 5 5 2" xfId="46775"/>
    <cellStyle name="Total 2 6 4 5 5 3" xfId="46776"/>
    <cellStyle name="Total 2 6 4 5 6" xfId="46777"/>
    <cellStyle name="Total 2 6 4 5 6 2" xfId="46778"/>
    <cellStyle name="Total 2 6 4 5 6 3" xfId="46779"/>
    <cellStyle name="Total 2 6 4 5 7" xfId="46780"/>
    <cellStyle name="Total 2 6 4 5 8" xfId="46781"/>
    <cellStyle name="Total 2 6 4 5 9" xfId="46782"/>
    <cellStyle name="Total 2 6 4 6" xfId="46783"/>
    <cellStyle name="Total 2 6 4 6 2" xfId="46784"/>
    <cellStyle name="Total 2 6 4 6 2 2" xfId="46785"/>
    <cellStyle name="Total 2 6 4 6 2 3" xfId="46786"/>
    <cellStyle name="Total 2 6 4 6 3" xfId="46787"/>
    <cellStyle name="Total 2 6 4 6 3 2" xfId="46788"/>
    <cellStyle name="Total 2 6 4 6 3 3" xfId="46789"/>
    <cellStyle name="Total 2 6 4 6 4" xfId="46790"/>
    <cellStyle name="Total 2 6 4 6 4 2" xfId="46791"/>
    <cellStyle name="Total 2 6 4 6 4 3" xfId="46792"/>
    <cellStyle name="Total 2 6 4 6 5" xfId="46793"/>
    <cellStyle name="Total 2 6 4 6 5 2" xfId="46794"/>
    <cellStyle name="Total 2 6 4 6 5 3" xfId="46795"/>
    <cellStyle name="Total 2 6 4 6 6" xfId="46796"/>
    <cellStyle name="Total 2 6 4 6 6 2" xfId="46797"/>
    <cellStyle name="Total 2 6 4 6 6 3" xfId="46798"/>
    <cellStyle name="Total 2 6 4 6 7" xfId="46799"/>
    <cellStyle name="Total 2 6 4 6 8" xfId="46800"/>
    <cellStyle name="Total 2 6 4 6 9" xfId="46801"/>
    <cellStyle name="Total 2 6 4 7" xfId="46802"/>
    <cellStyle name="Total 2 6 4 7 2" xfId="46803"/>
    <cellStyle name="Total 2 6 4 7 2 2" xfId="46804"/>
    <cellStyle name="Total 2 6 4 7 2 3" xfId="46805"/>
    <cellStyle name="Total 2 6 4 7 3" xfId="46806"/>
    <cellStyle name="Total 2 6 4 7 3 2" xfId="46807"/>
    <cellStyle name="Total 2 6 4 7 3 3" xfId="46808"/>
    <cellStyle name="Total 2 6 4 7 4" xfId="46809"/>
    <cellStyle name="Total 2 6 4 7 4 2" xfId="46810"/>
    <cellStyle name="Total 2 6 4 7 4 3" xfId="46811"/>
    <cellStyle name="Total 2 6 4 7 5" xfId="46812"/>
    <cellStyle name="Total 2 6 4 7 5 2" xfId="46813"/>
    <cellStyle name="Total 2 6 4 7 5 3" xfId="46814"/>
    <cellStyle name="Total 2 6 4 7 6" xfId="46815"/>
    <cellStyle name="Total 2 6 4 7 6 2" xfId="46816"/>
    <cellStyle name="Total 2 6 4 7 6 3" xfId="46817"/>
    <cellStyle name="Total 2 6 4 7 7" xfId="46818"/>
    <cellStyle name="Total 2 6 4 7 8" xfId="46819"/>
    <cellStyle name="Total 2 6 4 7 9" xfId="46820"/>
    <cellStyle name="Total 2 6 4 8" xfId="46821"/>
    <cellStyle name="Total 2 6 4 8 2" xfId="46822"/>
    <cellStyle name="Total 2 6 4 8 2 2" xfId="46823"/>
    <cellStyle name="Total 2 6 4 8 2 3" xfId="46824"/>
    <cellStyle name="Total 2 6 4 8 3" xfId="46825"/>
    <cellStyle name="Total 2 6 4 8 3 2" xfId="46826"/>
    <cellStyle name="Total 2 6 4 8 3 3" xfId="46827"/>
    <cellStyle name="Total 2 6 4 8 4" xfId="46828"/>
    <cellStyle name="Total 2 6 4 8 4 2" xfId="46829"/>
    <cellStyle name="Total 2 6 4 8 4 3" xfId="46830"/>
    <cellStyle name="Total 2 6 4 8 5" xfId="46831"/>
    <cellStyle name="Total 2 6 4 8 5 2" xfId="46832"/>
    <cellStyle name="Total 2 6 4 8 5 3" xfId="46833"/>
    <cellStyle name="Total 2 6 4 8 6" xfId="46834"/>
    <cellStyle name="Total 2 6 4 8 6 2" xfId="46835"/>
    <cellStyle name="Total 2 6 4 8 6 3" xfId="46836"/>
    <cellStyle name="Total 2 6 4 8 7" xfId="46837"/>
    <cellStyle name="Total 2 6 4 8 8" xfId="46838"/>
    <cellStyle name="Total 2 6 4 8 9" xfId="46839"/>
    <cellStyle name="Total 2 6 4 9" xfId="46840"/>
    <cellStyle name="Total 2 6 4 9 2" xfId="46841"/>
    <cellStyle name="Total 2 6 4 9 2 2" xfId="46842"/>
    <cellStyle name="Total 2 6 4 9 2 3" xfId="46843"/>
    <cellStyle name="Total 2 6 4 9 3" xfId="46844"/>
    <cellStyle name="Total 2 6 4 9 3 2" xfId="46845"/>
    <cellStyle name="Total 2 6 4 9 3 3" xfId="46846"/>
    <cellStyle name="Total 2 6 4 9 4" xfId="46847"/>
    <cellStyle name="Total 2 6 4 9 4 2" xfId="46848"/>
    <cellStyle name="Total 2 6 4 9 4 3" xfId="46849"/>
    <cellStyle name="Total 2 6 4 9 5" xfId="46850"/>
    <cellStyle name="Total 2 6 4 9 5 2" xfId="46851"/>
    <cellStyle name="Total 2 6 4 9 5 3" xfId="46852"/>
    <cellStyle name="Total 2 6 4 9 6" xfId="46853"/>
    <cellStyle name="Total 2 6 4 9 6 2" xfId="46854"/>
    <cellStyle name="Total 2 6 4 9 6 3" xfId="46855"/>
    <cellStyle name="Total 2 6 4 9 7" xfId="46856"/>
    <cellStyle name="Total 2 6 4 9 8" xfId="46857"/>
    <cellStyle name="Total 2 6 5" xfId="46858"/>
    <cellStyle name="Total 2 6 5 10" xfId="46859"/>
    <cellStyle name="Total 2 6 5 10 2" xfId="46860"/>
    <cellStyle name="Total 2 6 5 10 2 2" xfId="46861"/>
    <cellStyle name="Total 2 6 5 10 2 3" xfId="46862"/>
    <cellStyle name="Total 2 6 5 10 3" xfId="46863"/>
    <cellStyle name="Total 2 6 5 10 3 2" xfId="46864"/>
    <cellStyle name="Total 2 6 5 10 3 3" xfId="46865"/>
    <cellStyle name="Total 2 6 5 10 4" xfId="46866"/>
    <cellStyle name="Total 2 6 5 10 4 2" xfId="46867"/>
    <cellStyle name="Total 2 6 5 10 4 3" xfId="46868"/>
    <cellStyle name="Total 2 6 5 10 5" xfId="46869"/>
    <cellStyle name="Total 2 6 5 10 5 2" xfId="46870"/>
    <cellStyle name="Total 2 6 5 10 5 3" xfId="46871"/>
    <cellStyle name="Total 2 6 5 10 6" xfId="46872"/>
    <cellStyle name="Total 2 6 5 10 6 2" xfId="46873"/>
    <cellStyle name="Total 2 6 5 10 6 3" xfId="46874"/>
    <cellStyle name="Total 2 6 5 10 7" xfId="46875"/>
    <cellStyle name="Total 2 6 5 10 8" xfId="46876"/>
    <cellStyle name="Total 2 6 5 11" xfId="46877"/>
    <cellStyle name="Total 2 6 5 11 2" xfId="46878"/>
    <cellStyle name="Total 2 6 5 11 2 2" xfId="46879"/>
    <cellStyle name="Total 2 6 5 11 2 3" xfId="46880"/>
    <cellStyle name="Total 2 6 5 11 3" xfId="46881"/>
    <cellStyle name="Total 2 6 5 11 3 2" xfId="46882"/>
    <cellStyle name="Total 2 6 5 11 3 3" xfId="46883"/>
    <cellStyle name="Total 2 6 5 11 4" xfId="46884"/>
    <cellStyle name="Total 2 6 5 11 4 2" xfId="46885"/>
    <cellStyle name="Total 2 6 5 11 4 3" xfId="46886"/>
    <cellStyle name="Total 2 6 5 11 5" xfId="46887"/>
    <cellStyle name="Total 2 6 5 11 5 2" xfId="46888"/>
    <cellStyle name="Total 2 6 5 11 5 3" xfId="46889"/>
    <cellStyle name="Total 2 6 5 11 6" xfId="46890"/>
    <cellStyle name="Total 2 6 5 11 6 2" xfId="46891"/>
    <cellStyle name="Total 2 6 5 11 6 3" xfId="46892"/>
    <cellStyle name="Total 2 6 5 11 7" xfId="46893"/>
    <cellStyle name="Total 2 6 5 11 8" xfId="46894"/>
    <cellStyle name="Total 2 6 5 12" xfId="46895"/>
    <cellStyle name="Total 2 6 5 12 2" xfId="46896"/>
    <cellStyle name="Total 2 6 5 12 2 2" xfId="46897"/>
    <cellStyle name="Total 2 6 5 12 2 3" xfId="46898"/>
    <cellStyle name="Total 2 6 5 12 3" xfId="46899"/>
    <cellStyle name="Total 2 6 5 12 3 2" xfId="46900"/>
    <cellStyle name="Total 2 6 5 12 3 3" xfId="46901"/>
    <cellStyle name="Total 2 6 5 12 4" xfId="46902"/>
    <cellStyle name="Total 2 6 5 12 4 2" xfId="46903"/>
    <cellStyle name="Total 2 6 5 12 4 3" xfId="46904"/>
    <cellStyle name="Total 2 6 5 12 5" xfId="46905"/>
    <cellStyle name="Total 2 6 5 12 5 2" xfId="46906"/>
    <cellStyle name="Total 2 6 5 12 5 3" xfId="46907"/>
    <cellStyle name="Total 2 6 5 12 6" xfId="46908"/>
    <cellStyle name="Total 2 6 5 12 6 2" xfId="46909"/>
    <cellStyle name="Total 2 6 5 12 6 3" xfId="46910"/>
    <cellStyle name="Total 2 6 5 12 7" xfId="46911"/>
    <cellStyle name="Total 2 6 5 12 8" xfId="46912"/>
    <cellStyle name="Total 2 6 5 13" xfId="46913"/>
    <cellStyle name="Total 2 6 5 13 2" xfId="46914"/>
    <cellStyle name="Total 2 6 5 13 2 2" xfId="46915"/>
    <cellStyle name="Total 2 6 5 13 2 3" xfId="46916"/>
    <cellStyle name="Total 2 6 5 13 3" xfId="46917"/>
    <cellStyle name="Total 2 6 5 13 3 2" xfId="46918"/>
    <cellStyle name="Total 2 6 5 13 3 3" xfId="46919"/>
    <cellStyle name="Total 2 6 5 13 4" xfId="46920"/>
    <cellStyle name="Total 2 6 5 13 4 2" xfId="46921"/>
    <cellStyle name="Total 2 6 5 13 4 3" xfId="46922"/>
    <cellStyle name="Total 2 6 5 13 5" xfId="46923"/>
    <cellStyle name="Total 2 6 5 13 5 2" xfId="46924"/>
    <cellStyle name="Total 2 6 5 13 5 3" xfId="46925"/>
    <cellStyle name="Total 2 6 5 13 6" xfId="46926"/>
    <cellStyle name="Total 2 6 5 13 6 2" xfId="46927"/>
    <cellStyle name="Total 2 6 5 13 6 3" xfId="46928"/>
    <cellStyle name="Total 2 6 5 13 7" xfId="46929"/>
    <cellStyle name="Total 2 6 5 13 8" xfId="46930"/>
    <cellStyle name="Total 2 6 5 14" xfId="46931"/>
    <cellStyle name="Total 2 6 5 14 2" xfId="46932"/>
    <cellStyle name="Total 2 6 5 14 2 2" xfId="46933"/>
    <cellStyle name="Total 2 6 5 14 2 3" xfId="46934"/>
    <cellStyle name="Total 2 6 5 14 3" xfId="46935"/>
    <cellStyle name="Total 2 6 5 14 3 2" xfId="46936"/>
    <cellStyle name="Total 2 6 5 14 3 3" xfId="46937"/>
    <cellStyle name="Total 2 6 5 14 4" xfId="46938"/>
    <cellStyle name="Total 2 6 5 14 4 2" xfId="46939"/>
    <cellStyle name="Total 2 6 5 14 4 3" xfId="46940"/>
    <cellStyle name="Total 2 6 5 14 5" xfId="46941"/>
    <cellStyle name="Total 2 6 5 14 5 2" xfId="46942"/>
    <cellStyle name="Total 2 6 5 14 5 3" xfId="46943"/>
    <cellStyle name="Total 2 6 5 14 6" xfId="46944"/>
    <cellStyle name="Total 2 6 5 14 6 2" xfId="46945"/>
    <cellStyle name="Total 2 6 5 14 6 3" xfId="46946"/>
    <cellStyle name="Total 2 6 5 14 7" xfId="46947"/>
    <cellStyle name="Total 2 6 5 14 8" xfId="46948"/>
    <cellStyle name="Total 2 6 5 15" xfId="46949"/>
    <cellStyle name="Total 2 6 5 15 2" xfId="46950"/>
    <cellStyle name="Total 2 6 5 15 3" xfId="46951"/>
    <cellStyle name="Total 2 6 5 16" xfId="46952"/>
    <cellStyle name="Total 2 6 5 16 2" xfId="46953"/>
    <cellStyle name="Total 2 6 5 16 3" xfId="46954"/>
    <cellStyle name="Total 2 6 5 17" xfId="46955"/>
    <cellStyle name="Total 2 6 5 18" xfId="46956"/>
    <cellStyle name="Total 2 6 5 2" xfId="46957"/>
    <cellStyle name="Total 2 6 5 2 2" xfId="46958"/>
    <cellStyle name="Total 2 6 5 2 2 2" xfId="46959"/>
    <cellStyle name="Total 2 6 5 2 2 3" xfId="46960"/>
    <cellStyle name="Total 2 6 5 2 3" xfId="46961"/>
    <cellStyle name="Total 2 6 5 2 3 2" xfId="46962"/>
    <cellStyle name="Total 2 6 5 2 3 3" xfId="46963"/>
    <cellStyle name="Total 2 6 5 2 4" xfId="46964"/>
    <cellStyle name="Total 2 6 5 2 4 2" xfId="46965"/>
    <cellStyle name="Total 2 6 5 2 4 3" xfId="46966"/>
    <cellStyle name="Total 2 6 5 2 5" xfId="46967"/>
    <cellStyle name="Total 2 6 5 2 5 2" xfId="46968"/>
    <cellStyle name="Total 2 6 5 2 5 3" xfId="46969"/>
    <cellStyle name="Total 2 6 5 2 6" xfId="46970"/>
    <cellStyle name="Total 2 6 5 2 6 2" xfId="46971"/>
    <cellStyle name="Total 2 6 5 2 6 3" xfId="46972"/>
    <cellStyle name="Total 2 6 5 2 7" xfId="46973"/>
    <cellStyle name="Total 2 6 5 2 8" xfId="46974"/>
    <cellStyle name="Total 2 6 5 2 9" xfId="46975"/>
    <cellStyle name="Total 2 6 5 3" xfId="46976"/>
    <cellStyle name="Total 2 6 5 3 2" xfId="46977"/>
    <cellStyle name="Total 2 6 5 3 2 2" xfId="46978"/>
    <cellStyle name="Total 2 6 5 3 2 3" xfId="46979"/>
    <cellStyle name="Total 2 6 5 3 3" xfId="46980"/>
    <cellStyle name="Total 2 6 5 3 3 2" xfId="46981"/>
    <cellStyle name="Total 2 6 5 3 3 3" xfId="46982"/>
    <cellStyle name="Total 2 6 5 3 4" xfId="46983"/>
    <cellStyle name="Total 2 6 5 3 4 2" xfId="46984"/>
    <cellStyle name="Total 2 6 5 3 4 3" xfId="46985"/>
    <cellStyle name="Total 2 6 5 3 5" xfId="46986"/>
    <cellStyle name="Total 2 6 5 3 5 2" xfId="46987"/>
    <cellStyle name="Total 2 6 5 3 5 3" xfId="46988"/>
    <cellStyle name="Total 2 6 5 3 6" xfId="46989"/>
    <cellStyle name="Total 2 6 5 3 6 2" xfId="46990"/>
    <cellStyle name="Total 2 6 5 3 6 3" xfId="46991"/>
    <cellStyle name="Total 2 6 5 3 7" xfId="46992"/>
    <cellStyle name="Total 2 6 5 3 8" xfId="46993"/>
    <cellStyle name="Total 2 6 5 3 9" xfId="46994"/>
    <cellStyle name="Total 2 6 5 4" xfId="46995"/>
    <cellStyle name="Total 2 6 5 4 2" xfId="46996"/>
    <cellStyle name="Total 2 6 5 4 2 2" xfId="46997"/>
    <cellStyle name="Total 2 6 5 4 2 3" xfId="46998"/>
    <cellStyle name="Total 2 6 5 4 3" xfId="46999"/>
    <cellStyle name="Total 2 6 5 4 3 2" xfId="47000"/>
    <cellStyle name="Total 2 6 5 4 3 3" xfId="47001"/>
    <cellStyle name="Total 2 6 5 4 4" xfId="47002"/>
    <cellStyle name="Total 2 6 5 4 4 2" xfId="47003"/>
    <cellStyle name="Total 2 6 5 4 4 3" xfId="47004"/>
    <cellStyle name="Total 2 6 5 4 5" xfId="47005"/>
    <cellStyle name="Total 2 6 5 4 5 2" xfId="47006"/>
    <cellStyle name="Total 2 6 5 4 5 3" xfId="47007"/>
    <cellStyle name="Total 2 6 5 4 6" xfId="47008"/>
    <cellStyle name="Total 2 6 5 4 6 2" xfId="47009"/>
    <cellStyle name="Total 2 6 5 4 6 3" xfId="47010"/>
    <cellStyle name="Total 2 6 5 4 7" xfId="47011"/>
    <cellStyle name="Total 2 6 5 4 8" xfId="47012"/>
    <cellStyle name="Total 2 6 5 4 9" xfId="47013"/>
    <cellStyle name="Total 2 6 5 5" xfId="47014"/>
    <cellStyle name="Total 2 6 5 5 2" xfId="47015"/>
    <cellStyle name="Total 2 6 5 5 2 2" xfId="47016"/>
    <cellStyle name="Total 2 6 5 5 2 3" xfId="47017"/>
    <cellStyle name="Total 2 6 5 5 3" xfId="47018"/>
    <cellStyle name="Total 2 6 5 5 3 2" xfId="47019"/>
    <cellStyle name="Total 2 6 5 5 3 3" xfId="47020"/>
    <cellStyle name="Total 2 6 5 5 4" xfId="47021"/>
    <cellStyle name="Total 2 6 5 5 4 2" xfId="47022"/>
    <cellStyle name="Total 2 6 5 5 4 3" xfId="47023"/>
    <cellStyle name="Total 2 6 5 5 5" xfId="47024"/>
    <cellStyle name="Total 2 6 5 5 5 2" xfId="47025"/>
    <cellStyle name="Total 2 6 5 5 5 3" xfId="47026"/>
    <cellStyle name="Total 2 6 5 5 6" xfId="47027"/>
    <cellStyle name="Total 2 6 5 5 6 2" xfId="47028"/>
    <cellStyle name="Total 2 6 5 5 6 3" xfId="47029"/>
    <cellStyle name="Total 2 6 5 5 7" xfId="47030"/>
    <cellStyle name="Total 2 6 5 5 8" xfId="47031"/>
    <cellStyle name="Total 2 6 5 5 9" xfId="47032"/>
    <cellStyle name="Total 2 6 5 6" xfId="47033"/>
    <cellStyle name="Total 2 6 5 6 2" xfId="47034"/>
    <cellStyle name="Total 2 6 5 6 2 2" xfId="47035"/>
    <cellStyle name="Total 2 6 5 6 2 3" xfId="47036"/>
    <cellStyle name="Total 2 6 5 6 3" xfId="47037"/>
    <cellStyle name="Total 2 6 5 6 3 2" xfId="47038"/>
    <cellStyle name="Total 2 6 5 6 3 3" xfId="47039"/>
    <cellStyle name="Total 2 6 5 6 4" xfId="47040"/>
    <cellStyle name="Total 2 6 5 6 4 2" xfId="47041"/>
    <cellStyle name="Total 2 6 5 6 4 3" xfId="47042"/>
    <cellStyle name="Total 2 6 5 6 5" xfId="47043"/>
    <cellStyle name="Total 2 6 5 6 5 2" xfId="47044"/>
    <cellStyle name="Total 2 6 5 6 5 3" xfId="47045"/>
    <cellStyle name="Total 2 6 5 6 6" xfId="47046"/>
    <cellStyle name="Total 2 6 5 6 6 2" xfId="47047"/>
    <cellStyle name="Total 2 6 5 6 6 3" xfId="47048"/>
    <cellStyle name="Total 2 6 5 6 7" xfId="47049"/>
    <cellStyle name="Total 2 6 5 6 8" xfId="47050"/>
    <cellStyle name="Total 2 6 5 6 9" xfId="47051"/>
    <cellStyle name="Total 2 6 5 7" xfId="47052"/>
    <cellStyle name="Total 2 6 5 7 2" xfId="47053"/>
    <cellStyle name="Total 2 6 5 7 2 2" xfId="47054"/>
    <cellStyle name="Total 2 6 5 7 2 3" xfId="47055"/>
    <cellStyle name="Total 2 6 5 7 3" xfId="47056"/>
    <cellStyle name="Total 2 6 5 7 3 2" xfId="47057"/>
    <cellStyle name="Total 2 6 5 7 3 3" xfId="47058"/>
    <cellStyle name="Total 2 6 5 7 4" xfId="47059"/>
    <cellStyle name="Total 2 6 5 7 4 2" xfId="47060"/>
    <cellStyle name="Total 2 6 5 7 4 3" xfId="47061"/>
    <cellStyle name="Total 2 6 5 7 5" xfId="47062"/>
    <cellStyle name="Total 2 6 5 7 5 2" xfId="47063"/>
    <cellStyle name="Total 2 6 5 7 5 3" xfId="47064"/>
    <cellStyle name="Total 2 6 5 7 6" xfId="47065"/>
    <cellStyle name="Total 2 6 5 7 6 2" xfId="47066"/>
    <cellStyle name="Total 2 6 5 7 6 3" xfId="47067"/>
    <cellStyle name="Total 2 6 5 7 7" xfId="47068"/>
    <cellStyle name="Total 2 6 5 7 8" xfId="47069"/>
    <cellStyle name="Total 2 6 5 7 9" xfId="47070"/>
    <cellStyle name="Total 2 6 5 8" xfId="47071"/>
    <cellStyle name="Total 2 6 5 8 2" xfId="47072"/>
    <cellStyle name="Total 2 6 5 8 2 2" xfId="47073"/>
    <cellStyle name="Total 2 6 5 8 2 3" xfId="47074"/>
    <cellStyle name="Total 2 6 5 8 3" xfId="47075"/>
    <cellStyle name="Total 2 6 5 8 3 2" xfId="47076"/>
    <cellStyle name="Total 2 6 5 8 3 3" xfId="47077"/>
    <cellStyle name="Total 2 6 5 8 4" xfId="47078"/>
    <cellStyle name="Total 2 6 5 8 4 2" xfId="47079"/>
    <cellStyle name="Total 2 6 5 8 4 3" xfId="47080"/>
    <cellStyle name="Total 2 6 5 8 5" xfId="47081"/>
    <cellStyle name="Total 2 6 5 8 5 2" xfId="47082"/>
    <cellStyle name="Total 2 6 5 8 5 3" xfId="47083"/>
    <cellStyle name="Total 2 6 5 8 6" xfId="47084"/>
    <cellStyle name="Total 2 6 5 8 6 2" xfId="47085"/>
    <cellStyle name="Total 2 6 5 8 6 3" xfId="47086"/>
    <cellStyle name="Total 2 6 5 8 7" xfId="47087"/>
    <cellStyle name="Total 2 6 5 8 8" xfId="47088"/>
    <cellStyle name="Total 2 6 5 8 9" xfId="47089"/>
    <cellStyle name="Total 2 6 5 9" xfId="47090"/>
    <cellStyle name="Total 2 6 5 9 2" xfId="47091"/>
    <cellStyle name="Total 2 6 5 9 2 2" xfId="47092"/>
    <cellStyle name="Total 2 6 5 9 2 3" xfId="47093"/>
    <cellStyle name="Total 2 6 5 9 3" xfId="47094"/>
    <cellStyle name="Total 2 6 5 9 3 2" xfId="47095"/>
    <cellStyle name="Total 2 6 5 9 3 3" xfId="47096"/>
    <cellStyle name="Total 2 6 5 9 4" xfId="47097"/>
    <cellStyle name="Total 2 6 5 9 4 2" xfId="47098"/>
    <cellStyle name="Total 2 6 5 9 4 3" xfId="47099"/>
    <cellStyle name="Total 2 6 5 9 5" xfId="47100"/>
    <cellStyle name="Total 2 6 5 9 5 2" xfId="47101"/>
    <cellStyle name="Total 2 6 5 9 5 3" xfId="47102"/>
    <cellStyle name="Total 2 6 5 9 6" xfId="47103"/>
    <cellStyle name="Total 2 6 5 9 6 2" xfId="47104"/>
    <cellStyle name="Total 2 6 5 9 6 3" xfId="47105"/>
    <cellStyle name="Total 2 6 5 9 7" xfId="47106"/>
    <cellStyle name="Total 2 6 5 9 8" xfId="47107"/>
    <cellStyle name="Total 2 6 6" xfId="47108"/>
    <cellStyle name="Total 2 6 6 10" xfId="47109"/>
    <cellStyle name="Total 2 6 6 11" xfId="47110"/>
    <cellStyle name="Total 2 6 6 2" xfId="47111"/>
    <cellStyle name="Total 2 6 6 2 2" xfId="47112"/>
    <cellStyle name="Total 2 6 6 2 3" xfId="47113"/>
    <cellStyle name="Total 2 6 6 2 4" xfId="47114"/>
    <cellStyle name="Total 2 6 6 3" xfId="47115"/>
    <cellStyle name="Total 2 6 6 3 2" xfId="47116"/>
    <cellStyle name="Total 2 6 6 3 3" xfId="47117"/>
    <cellStyle name="Total 2 6 6 3 4" xfId="47118"/>
    <cellStyle name="Total 2 6 6 4" xfId="47119"/>
    <cellStyle name="Total 2 6 6 4 2" xfId="47120"/>
    <cellStyle name="Total 2 6 6 4 3" xfId="47121"/>
    <cellStyle name="Total 2 6 6 4 4" xfId="47122"/>
    <cellStyle name="Total 2 6 6 5" xfId="47123"/>
    <cellStyle name="Total 2 6 6 5 2" xfId="47124"/>
    <cellStyle name="Total 2 6 6 5 3" xfId="47125"/>
    <cellStyle name="Total 2 6 6 5 4" xfId="47126"/>
    <cellStyle name="Total 2 6 6 6" xfId="47127"/>
    <cellStyle name="Total 2 6 6 6 2" xfId="47128"/>
    <cellStyle name="Total 2 6 6 6 3" xfId="47129"/>
    <cellStyle name="Total 2 6 6 6 4" xfId="47130"/>
    <cellStyle name="Total 2 6 6 7" xfId="47131"/>
    <cellStyle name="Total 2 6 6 8" xfId="47132"/>
    <cellStyle name="Total 2 6 6 9" xfId="47133"/>
    <cellStyle name="Total 2 6 7" xfId="47134"/>
    <cellStyle name="Total 2 6 7 10" xfId="47135"/>
    <cellStyle name="Total 2 6 7 2" xfId="47136"/>
    <cellStyle name="Total 2 6 7 2 2" xfId="47137"/>
    <cellStyle name="Total 2 6 7 2 3" xfId="47138"/>
    <cellStyle name="Total 2 6 7 2 4" xfId="47139"/>
    <cellStyle name="Total 2 6 7 3" xfId="47140"/>
    <cellStyle name="Total 2 6 7 3 2" xfId="47141"/>
    <cellStyle name="Total 2 6 7 3 3" xfId="47142"/>
    <cellStyle name="Total 2 6 7 3 4" xfId="47143"/>
    <cellStyle name="Total 2 6 7 4" xfId="47144"/>
    <cellStyle name="Total 2 6 7 4 2" xfId="47145"/>
    <cellStyle name="Total 2 6 7 4 3" xfId="47146"/>
    <cellStyle name="Total 2 6 7 4 4" xfId="47147"/>
    <cellStyle name="Total 2 6 7 5" xfId="47148"/>
    <cellStyle name="Total 2 6 7 5 2" xfId="47149"/>
    <cellStyle name="Total 2 6 7 5 3" xfId="47150"/>
    <cellStyle name="Total 2 6 7 5 4" xfId="47151"/>
    <cellStyle name="Total 2 6 7 6" xfId="47152"/>
    <cellStyle name="Total 2 6 7 6 2" xfId="47153"/>
    <cellStyle name="Total 2 6 7 6 3" xfId="47154"/>
    <cellStyle name="Total 2 6 7 6 4" xfId="47155"/>
    <cellStyle name="Total 2 6 7 7" xfId="47156"/>
    <cellStyle name="Total 2 6 7 8" xfId="47157"/>
    <cellStyle name="Total 2 6 7 9" xfId="47158"/>
    <cellStyle name="Total 2 6 8" xfId="47159"/>
    <cellStyle name="Total 2 6 8 2" xfId="47160"/>
    <cellStyle name="Total 2 6 8 2 2" xfId="47161"/>
    <cellStyle name="Total 2 6 8 2 3" xfId="47162"/>
    <cellStyle name="Total 2 6 8 3" xfId="47163"/>
    <cellStyle name="Total 2 6 8 3 2" xfId="47164"/>
    <cellStyle name="Total 2 6 8 3 3" xfId="47165"/>
    <cellStyle name="Total 2 6 8 4" xfId="47166"/>
    <cellStyle name="Total 2 6 8 4 2" xfId="47167"/>
    <cellStyle name="Total 2 6 8 4 3" xfId="47168"/>
    <cellStyle name="Total 2 6 8 5" xfId="47169"/>
    <cellStyle name="Total 2 6 8 5 2" xfId="47170"/>
    <cellStyle name="Total 2 6 8 5 3" xfId="47171"/>
    <cellStyle name="Total 2 6 8 6" xfId="47172"/>
    <cellStyle name="Total 2 6 8 6 2" xfId="47173"/>
    <cellStyle name="Total 2 6 8 6 3" xfId="47174"/>
    <cellStyle name="Total 2 6 8 7" xfId="47175"/>
    <cellStyle name="Total 2 6 8 8" xfId="47176"/>
    <cellStyle name="Total 2 6 8 9" xfId="47177"/>
    <cellStyle name="Total 2 6 9" xfId="47178"/>
    <cellStyle name="Total 2 6 9 2" xfId="47179"/>
    <cellStyle name="Total 2 6 9 2 2" xfId="47180"/>
    <cellStyle name="Total 2 6 9 2 3" xfId="47181"/>
    <cellStyle name="Total 2 6 9 3" xfId="47182"/>
    <cellStyle name="Total 2 6 9 3 2" xfId="47183"/>
    <cellStyle name="Total 2 6 9 3 3" xfId="47184"/>
    <cellStyle name="Total 2 6 9 4" xfId="47185"/>
    <cellStyle name="Total 2 6 9 4 2" xfId="47186"/>
    <cellStyle name="Total 2 6 9 4 3" xfId="47187"/>
    <cellStyle name="Total 2 6 9 5" xfId="47188"/>
    <cellStyle name="Total 2 6 9 5 2" xfId="47189"/>
    <cellStyle name="Total 2 6 9 5 3" xfId="47190"/>
    <cellStyle name="Total 2 6 9 6" xfId="47191"/>
    <cellStyle name="Total 2 6 9 6 2" xfId="47192"/>
    <cellStyle name="Total 2 6 9 6 3" xfId="47193"/>
    <cellStyle name="Total 2 6 9 7" xfId="47194"/>
    <cellStyle name="Total 2 6 9 8" xfId="47195"/>
    <cellStyle name="Total 2 6 9 9" xfId="47196"/>
    <cellStyle name="Total 2 7" xfId="47197"/>
    <cellStyle name="Total 2 7 10" xfId="47198"/>
    <cellStyle name="Total 2 7 10 2" xfId="47199"/>
    <cellStyle name="Total 2 7 10 2 2" xfId="47200"/>
    <cellStyle name="Total 2 7 10 2 3" xfId="47201"/>
    <cellStyle name="Total 2 7 10 3" xfId="47202"/>
    <cellStyle name="Total 2 7 10 3 2" xfId="47203"/>
    <cellStyle name="Total 2 7 10 3 3" xfId="47204"/>
    <cellStyle name="Total 2 7 10 4" xfId="47205"/>
    <cellStyle name="Total 2 7 10 4 2" xfId="47206"/>
    <cellStyle name="Total 2 7 10 4 3" xfId="47207"/>
    <cellStyle name="Total 2 7 10 5" xfId="47208"/>
    <cellStyle name="Total 2 7 10 5 2" xfId="47209"/>
    <cellStyle name="Total 2 7 10 5 3" xfId="47210"/>
    <cellStyle name="Total 2 7 10 6" xfId="47211"/>
    <cellStyle name="Total 2 7 10 6 2" xfId="47212"/>
    <cellStyle name="Total 2 7 10 6 3" xfId="47213"/>
    <cellStyle name="Total 2 7 10 7" xfId="47214"/>
    <cellStyle name="Total 2 7 10 8" xfId="47215"/>
    <cellStyle name="Total 2 7 10 9" xfId="47216"/>
    <cellStyle name="Total 2 7 11" xfId="47217"/>
    <cellStyle name="Total 2 7 11 2" xfId="47218"/>
    <cellStyle name="Total 2 7 11 2 2" xfId="47219"/>
    <cellStyle name="Total 2 7 11 2 3" xfId="47220"/>
    <cellStyle name="Total 2 7 11 3" xfId="47221"/>
    <cellStyle name="Total 2 7 11 3 2" xfId="47222"/>
    <cellStyle name="Total 2 7 11 3 3" xfId="47223"/>
    <cellStyle name="Total 2 7 11 4" xfId="47224"/>
    <cellStyle name="Total 2 7 11 4 2" xfId="47225"/>
    <cellStyle name="Total 2 7 11 4 3" xfId="47226"/>
    <cellStyle name="Total 2 7 11 5" xfId="47227"/>
    <cellStyle name="Total 2 7 11 5 2" xfId="47228"/>
    <cellStyle name="Total 2 7 11 5 3" xfId="47229"/>
    <cellStyle name="Total 2 7 11 6" xfId="47230"/>
    <cellStyle name="Total 2 7 11 6 2" xfId="47231"/>
    <cellStyle name="Total 2 7 11 6 3" xfId="47232"/>
    <cellStyle name="Total 2 7 11 7" xfId="47233"/>
    <cellStyle name="Total 2 7 11 8" xfId="47234"/>
    <cellStyle name="Total 2 7 11 9" xfId="47235"/>
    <cellStyle name="Total 2 7 12" xfId="47236"/>
    <cellStyle name="Total 2 7 12 2" xfId="47237"/>
    <cellStyle name="Total 2 7 12 2 2" xfId="47238"/>
    <cellStyle name="Total 2 7 12 2 3" xfId="47239"/>
    <cellStyle name="Total 2 7 12 3" xfId="47240"/>
    <cellStyle name="Total 2 7 12 3 2" xfId="47241"/>
    <cellStyle name="Total 2 7 12 3 3" xfId="47242"/>
    <cellStyle name="Total 2 7 12 4" xfId="47243"/>
    <cellStyle name="Total 2 7 12 4 2" xfId="47244"/>
    <cellStyle name="Total 2 7 12 4 3" xfId="47245"/>
    <cellStyle name="Total 2 7 12 5" xfId="47246"/>
    <cellStyle name="Total 2 7 12 5 2" xfId="47247"/>
    <cellStyle name="Total 2 7 12 5 3" xfId="47248"/>
    <cellStyle name="Total 2 7 12 6" xfId="47249"/>
    <cellStyle name="Total 2 7 12 6 2" xfId="47250"/>
    <cellStyle name="Total 2 7 12 6 3" xfId="47251"/>
    <cellStyle name="Total 2 7 12 7" xfId="47252"/>
    <cellStyle name="Total 2 7 12 8" xfId="47253"/>
    <cellStyle name="Total 2 7 12 9" xfId="47254"/>
    <cellStyle name="Total 2 7 13" xfId="47255"/>
    <cellStyle name="Total 2 7 13 2" xfId="47256"/>
    <cellStyle name="Total 2 7 13 2 2" xfId="47257"/>
    <cellStyle name="Total 2 7 13 2 3" xfId="47258"/>
    <cellStyle name="Total 2 7 13 3" xfId="47259"/>
    <cellStyle name="Total 2 7 13 3 2" xfId="47260"/>
    <cellStyle name="Total 2 7 13 3 3" xfId="47261"/>
    <cellStyle name="Total 2 7 13 4" xfId="47262"/>
    <cellStyle name="Total 2 7 13 4 2" xfId="47263"/>
    <cellStyle name="Total 2 7 13 4 3" xfId="47264"/>
    <cellStyle name="Total 2 7 13 5" xfId="47265"/>
    <cellStyle name="Total 2 7 13 5 2" xfId="47266"/>
    <cellStyle name="Total 2 7 13 5 3" xfId="47267"/>
    <cellStyle name="Total 2 7 13 6" xfId="47268"/>
    <cellStyle name="Total 2 7 13 6 2" xfId="47269"/>
    <cellStyle name="Total 2 7 13 6 3" xfId="47270"/>
    <cellStyle name="Total 2 7 13 7" xfId="47271"/>
    <cellStyle name="Total 2 7 13 8" xfId="47272"/>
    <cellStyle name="Total 2 7 13 9" xfId="47273"/>
    <cellStyle name="Total 2 7 14" xfId="47274"/>
    <cellStyle name="Total 2 7 14 2" xfId="47275"/>
    <cellStyle name="Total 2 7 14 2 2" xfId="47276"/>
    <cellStyle name="Total 2 7 14 2 3" xfId="47277"/>
    <cellStyle name="Total 2 7 14 3" xfId="47278"/>
    <cellStyle name="Total 2 7 14 3 2" xfId="47279"/>
    <cellStyle name="Total 2 7 14 3 3" xfId="47280"/>
    <cellStyle name="Total 2 7 14 4" xfId="47281"/>
    <cellStyle name="Total 2 7 14 4 2" xfId="47282"/>
    <cellStyle name="Total 2 7 14 4 3" xfId="47283"/>
    <cellStyle name="Total 2 7 14 5" xfId="47284"/>
    <cellStyle name="Total 2 7 14 5 2" xfId="47285"/>
    <cellStyle name="Total 2 7 14 5 3" xfId="47286"/>
    <cellStyle name="Total 2 7 14 6" xfId="47287"/>
    <cellStyle name="Total 2 7 14 6 2" xfId="47288"/>
    <cellStyle name="Total 2 7 14 6 3" xfId="47289"/>
    <cellStyle name="Total 2 7 14 7" xfId="47290"/>
    <cellStyle name="Total 2 7 14 8" xfId="47291"/>
    <cellStyle name="Total 2 7 14 9" xfId="47292"/>
    <cellStyle name="Total 2 7 15" xfId="47293"/>
    <cellStyle name="Total 2 7 15 2" xfId="47294"/>
    <cellStyle name="Total 2 7 15 2 2" xfId="47295"/>
    <cellStyle name="Total 2 7 15 2 3" xfId="47296"/>
    <cellStyle name="Total 2 7 15 3" xfId="47297"/>
    <cellStyle name="Total 2 7 15 3 2" xfId="47298"/>
    <cellStyle name="Total 2 7 15 3 3" xfId="47299"/>
    <cellStyle name="Total 2 7 15 4" xfId="47300"/>
    <cellStyle name="Total 2 7 15 4 2" xfId="47301"/>
    <cellStyle name="Total 2 7 15 4 3" xfId="47302"/>
    <cellStyle name="Total 2 7 15 5" xfId="47303"/>
    <cellStyle name="Total 2 7 15 5 2" xfId="47304"/>
    <cellStyle name="Total 2 7 15 5 3" xfId="47305"/>
    <cellStyle name="Total 2 7 15 6" xfId="47306"/>
    <cellStyle name="Total 2 7 15 6 2" xfId="47307"/>
    <cellStyle name="Total 2 7 15 6 3" xfId="47308"/>
    <cellStyle name="Total 2 7 15 7" xfId="47309"/>
    <cellStyle name="Total 2 7 15 8" xfId="47310"/>
    <cellStyle name="Total 2 7 15 9" xfId="47311"/>
    <cellStyle name="Total 2 7 16" xfId="47312"/>
    <cellStyle name="Total 2 7 16 2" xfId="47313"/>
    <cellStyle name="Total 2 7 16 3" xfId="47314"/>
    <cellStyle name="Total 2 7 16 4" xfId="47315"/>
    <cellStyle name="Total 2 7 17" xfId="47316"/>
    <cellStyle name="Total 2 7 18" xfId="47317"/>
    <cellStyle name="Total 2 7 19" xfId="47318"/>
    <cellStyle name="Total 2 7 2" xfId="47319"/>
    <cellStyle name="Total 2 7 2 10" xfId="47320"/>
    <cellStyle name="Total 2 7 2 10 2" xfId="47321"/>
    <cellStyle name="Total 2 7 2 10 2 2" xfId="47322"/>
    <cellStyle name="Total 2 7 2 10 2 3" xfId="47323"/>
    <cellStyle name="Total 2 7 2 10 3" xfId="47324"/>
    <cellStyle name="Total 2 7 2 10 3 2" xfId="47325"/>
    <cellStyle name="Total 2 7 2 10 3 3" xfId="47326"/>
    <cellStyle name="Total 2 7 2 10 4" xfId="47327"/>
    <cellStyle name="Total 2 7 2 10 4 2" xfId="47328"/>
    <cellStyle name="Total 2 7 2 10 4 3" xfId="47329"/>
    <cellStyle name="Total 2 7 2 10 5" xfId="47330"/>
    <cellStyle name="Total 2 7 2 10 5 2" xfId="47331"/>
    <cellStyle name="Total 2 7 2 10 5 3" xfId="47332"/>
    <cellStyle name="Total 2 7 2 10 6" xfId="47333"/>
    <cellStyle name="Total 2 7 2 10 6 2" xfId="47334"/>
    <cellStyle name="Total 2 7 2 10 6 3" xfId="47335"/>
    <cellStyle name="Total 2 7 2 10 7" xfId="47336"/>
    <cellStyle name="Total 2 7 2 10 8" xfId="47337"/>
    <cellStyle name="Total 2 7 2 10 9" xfId="47338"/>
    <cellStyle name="Total 2 7 2 11" xfId="47339"/>
    <cellStyle name="Total 2 7 2 11 2" xfId="47340"/>
    <cellStyle name="Total 2 7 2 11 2 2" xfId="47341"/>
    <cellStyle name="Total 2 7 2 11 2 3" xfId="47342"/>
    <cellStyle name="Total 2 7 2 11 3" xfId="47343"/>
    <cellStyle name="Total 2 7 2 11 3 2" xfId="47344"/>
    <cellStyle name="Total 2 7 2 11 3 3" xfId="47345"/>
    <cellStyle name="Total 2 7 2 11 4" xfId="47346"/>
    <cellStyle name="Total 2 7 2 11 4 2" xfId="47347"/>
    <cellStyle name="Total 2 7 2 11 4 3" xfId="47348"/>
    <cellStyle name="Total 2 7 2 11 5" xfId="47349"/>
    <cellStyle name="Total 2 7 2 11 5 2" xfId="47350"/>
    <cellStyle name="Total 2 7 2 11 5 3" xfId="47351"/>
    <cellStyle name="Total 2 7 2 11 6" xfId="47352"/>
    <cellStyle name="Total 2 7 2 11 6 2" xfId="47353"/>
    <cellStyle name="Total 2 7 2 11 6 3" xfId="47354"/>
    <cellStyle name="Total 2 7 2 11 7" xfId="47355"/>
    <cellStyle name="Total 2 7 2 11 8" xfId="47356"/>
    <cellStyle name="Total 2 7 2 11 9" xfId="47357"/>
    <cellStyle name="Total 2 7 2 12" xfId="47358"/>
    <cellStyle name="Total 2 7 2 12 2" xfId="47359"/>
    <cellStyle name="Total 2 7 2 12 2 2" xfId="47360"/>
    <cellStyle name="Total 2 7 2 12 2 3" xfId="47361"/>
    <cellStyle name="Total 2 7 2 12 3" xfId="47362"/>
    <cellStyle name="Total 2 7 2 12 3 2" xfId="47363"/>
    <cellStyle name="Total 2 7 2 12 3 3" xfId="47364"/>
    <cellStyle name="Total 2 7 2 12 4" xfId="47365"/>
    <cellStyle name="Total 2 7 2 12 4 2" xfId="47366"/>
    <cellStyle name="Total 2 7 2 12 4 3" xfId="47367"/>
    <cellStyle name="Total 2 7 2 12 5" xfId="47368"/>
    <cellStyle name="Total 2 7 2 12 5 2" xfId="47369"/>
    <cellStyle name="Total 2 7 2 12 5 3" xfId="47370"/>
    <cellStyle name="Total 2 7 2 12 6" xfId="47371"/>
    <cellStyle name="Total 2 7 2 12 6 2" xfId="47372"/>
    <cellStyle name="Total 2 7 2 12 6 3" xfId="47373"/>
    <cellStyle name="Total 2 7 2 12 7" xfId="47374"/>
    <cellStyle name="Total 2 7 2 12 8" xfId="47375"/>
    <cellStyle name="Total 2 7 2 12 9" xfId="47376"/>
    <cellStyle name="Total 2 7 2 13" xfId="47377"/>
    <cellStyle name="Total 2 7 2 13 2" xfId="47378"/>
    <cellStyle name="Total 2 7 2 13 2 2" xfId="47379"/>
    <cellStyle name="Total 2 7 2 13 2 3" xfId="47380"/>
    <cellStyle name="Total 2 7 2 13 3" xfId="47381"/>
    <cellStyle name="Total 2 7 2 13 3 2" xfId="47382"/>
    <cellStyle name="Total 2 7 2 13 3 3" xfId="47383"/>
    <cellStyle name="Total 2 7 2 13 4" xfId="47384"/>
    <cellStyle name="Total 2 7 2 13 4 2" xfId="47385"/>
    <cellStyle name="Total 2 7 2 13 4 3" xfId="47386"/>
    <cellStyle name="Total 2 7 2 13 5" xfId="47387"/>
    <cellStyle name="Total 2 7 2 13 5 2" xfId="47388"/>
    <cellStyle name="Total 2 7 2 13 5 3" xfId="47389"/>
    <cellStyle name="Total 2 7 2 13 6" xfId="47390"/>
    <cellStyle name="Total 2 7 2 13 6 2" xfId="47391"/>
    <cellStyle name="Total 2 7 2 13 6 3" xfId="47392"/>
    <cellStyle name="Total 2 7 2 13 7" xfId="47393"/>
    <cellStyle name="Total 2 7 2 13 8" xfId="47394"/>
    <cellStyle name="Total 2 7 2 13 9" xfId="47395"/>
    <cellStyle name="Total 2 7 2 14" xfId="47396"/>
    <cellStyle name="Total 2 7 2 14 2" xfId="47397"/>
    <cellStyle name="Total 2 7 2 14 3" xfId="47398"/>
    <cellStyle name="Total 2 7 2 14 4" xfId="47399"/>
    <cellStyle name="Total 2 7 2 15" xfId="47400"/>
    <cellStyle name="Total 2 7 2 16" xfId="47401"/>
    <cellStyle name="Total 2 7 2 17" xfId="47402"/>
    <cellStyle name="Total 2 7 2 18" xfId="47403"/>
    <cellStyle name="Total 2 7 2 19" xfId="47404"/>
    <cellStyle name="Total 2 7 2 2" xfId="47405"/>
    <cellStyle name="Total 2 7 2 2 10" xfId="47406"/>
    <cellStyle name="Total 2 7 2 2 10 2" xfId="47407"/>
    <cellStyle name="Total 2 7 2 2 10 2 2" xfId="47408"/>
    <cellStyle name="Total 2 7 2 2 10 2 3" xfId="47409"/>
    <cellStyle name="Total 2 7 2 2 10 3" xfId="47410"/>
    <cellStyle name="Total 2 7 2 2 10 3 2" xfId="47411"/>
    <cellStyle name="Total 2 7 2 2 10 3 3" xfId="47412"/>
    <cellStyle name="Total 2 7 2 2 10 4" xfId="47413"/>
    <cellStyle name="Total 2 7 2 2 10 4 2" xfId="47414"/>
    <cellStyle name="Total 2 7 2 2 10 4 3" xfId="47415"/>
    <cellStyle name="Total 2 7 2 2 10 5" xfId="47416"/>
    <cellStyle name="Total 2 7 2 2 10 5 2" xfId="47417"/>
    <cellStyle name="Total 2 7 2 2 10 5 3" xfId="47418"/>
    <cellStyle name="Total 2 7 2 2 10 6" xfId="47419"/>
    <cellStyle name="Total 2 7 2 2 10 6 2" xfId="47420"/>
    <cellStyle name="Total 2 7 2 2 10 6 3" xfId="47421"/>
    <cellStyle name="Total 2 7 2 2 10 7" xfId="47422"/>
    <cellStyle name="Total 2 7 2 2 10 8" xfId="47423"/>
    <cellStyle name="Total 2 7 2 2 11" xfId="47424"/>
    <cellStyle name="Total 2 7 2 2 11 2" xfId="47425"/>
    <cellStyle name="Total 2 7 2 2 11 2 2" xfId="47426"/>
    <cellStyle name="Total 2 7 2 2 11 2 3" xfId="47427"/>
    <cellStyle name="Total 2 7 2 2 11 3" xfId="47428"/>
    <cellStyle name="Total 2 7 2 2 11 3 2" xfId="47429"/>
    <cellStyle name="Total 2 7 2 2 11 3 3" xfId="47430"/>
    <cellStyle name="Total 2 7 2 2 11 4" xfId="47431"/>
    <cellStyle name="Total 2 7 2 2 11 4 2" xfId="47432"/>
    <cellStyle name="Total 2 7 2 2 11 4 3" xfId="47433"/>
    <cellStyle name="Total 2 7 2 2 11 5" xfId="47434"/>
    <cellStyle name="Total 2 7 2 2 11 5 2" xfId="47435"/>
    <cellStyle name="Total 2 7 2 2 11 5 3" xfId="47436"/>
    <cellStyle name="Total 2 7 2 2 11 6" xfId="47437"/>
    <cellStyle name="Total 2 7 2 2 11 6 2" xfId="47438"/>
    <cellStyle name="Total 2 7 2 2 11 6 3" xfId="47439"/>
    <cellStyle name="Total 2 7 2 2 11 7" xfId="47440"/>
    <cellStyle name="Total 2 7 2 2 11 8" xfId="47441"/>
    <cellStyle name="Total 2 7 2 2 12" xfId="47442"/>
    <cellStyle name="Total 2 7 2 2 12 2" xfId="47443"/>
    <cellStyle name="Total 2 7 2 2 12 2 2" xfId="47444"/>
    <cellStyle name="Total 2 7 2 2 12 2 3" xfId="47445"/>
    <cellStyle name="Total 2 7 2 2 12 3" xfId="47446"/>
    <cellStyle name="Total 2 7 2 2 12 3 2" xfId="47447"/>
    <cellStyle name="Total 2 7 2 2 12 3 3" xfId="47448"/>
    <cellStyle name="Total 2 7 2 2 12 4" xfId="47449"/>
    <cellStyle name="Total 2 7 2 2 12 4 2" xfId="47450"/>
    <cellStyle name="Total 2 7 2 2 12 4 3" xfId="47451"/>
    <cellStyle name="Total 2 7 2 2 12 5" xfId="47452"/>
    <cellStyle name="Total 2 7 2 2 12 5 2" xfId="47453"/>
    <cellStyle name="Total 2 7 2 2 12 5 3" xfId="47454"/>
    <cellStyle name="Total 2 7 2 2 12 6" xfId="47455"/>
    <cellStyle name="Total 2 7 2 2 12 6 2" xfId="47456"/>
    <cellStyle name="Total 2 7 2 2 12 6 3" xfId="47457"/>
    <cellStyle name="Total 2 7 2 2 12 7" xfId="47458"/>
    <cellStyle name="Total 2 7 2 2 12 8" xfId="47459"/>
    <cellStyle name="Total 2 7 2 2 13" xfId="47460"/>
    <cellStyle name="Total 2 7 2 2 13 2" xfId="47461"/>
    <cellStyle name="Total 2 7 2 2 13 2 2" xfId="47462"/>
    <cellStyle name="Total 2 7 2 2 13 2 3" xfId="47463"/>
    <cellStyle name="Total 2 7 2 2 13 3" xfId="47464"/>
    <cellStyle name="Total 2 7 2 2 13 3 2" xfId="47465"/>
    <cellStyle name="Total 2 7 2 2 13 3 3" xfId="47466"/>
    <cellStyle name="Total 2 7 2 2 13 4" xfId="47467"/>
    <cellStyle name="Total 2 7 2 2 13 4 2" xfId="47468"/>
    <cellStyle name="Total 2 7 2 2 13 4 3" xfId="47469"/>
    <cellStyle name="Total 2 7 2 2 13 5" xfId="47470"/>
    <cellStyle name="Total 2 7 2 2 13 5 2" xfId="47471"/>
    <cellStyle name="Total 2 7 2 2 13 5 3" xfId="47472"/>
    <cellStyle name="Total 2 7 2 2 13 6" xfId="47473"/>
    <cellStyle name="Total 2 7 2 2 13 6 2" xfId="47474"/>
    <cellStyle name="Total 2 7 2 2 13 6 3" xfId="47475"/>
    <cellStyle name="Total 2 7 2 2 13 7" xfId="47476"/>
    <cellStyle name="Total 2 7 2 2 13 8" xfId="47477"/>
    <cellStyle name="Total 2 7 2 2 14" xfId="47478"/>
    <cellStyle name="Total 2 7 2 2 14 2" xfId="47479"/>
    <cellStyle name="Total 2 7 2 2 14 2 2" xfId="47480"/>
    <cellStyle name="Total 2 7 2 2 14 2 3" xfId="47481"/>
    <cellStyle name="Total 2 7 2 2 14 3" xfId="47482"/>
    <cellStyle name="Total 2 7 2 2 14 3 2" xfId="47483"/>
    <cellStyle name="Total 2 7 2 2 14 3 3" xfId="47484"/>
    <cellStyle name="Total 2 7 2 2 14 4" xfId="47485"/>
    <cellStyle name="Total 2 7 2 2 14 4 2" xfId="47486"/>
    <cellStyle name="Total 2 7 2 2 14 4 3" xfId="47487"/>
    <cellStyle name="Total 2 7 2 2 14 5" xfId="47488"/>
    <cellStyle name="Total 2 7 2 2 14 5 2" xfId="47489"/>
    <cellStyle name="Total 2 7 2 2 14 5 3" xfId="47490"/>
    <cellStyle name="Total 2 7 2 2 14 6" xfId="47491"/>
    <cellStyle name="Total 2 7 2 2 14 6 2" xfId="47492"/>
    <cellStyle name="Total 2 7 2 2 14 6 3" xfId="47493"/>
    <cellStyle name="Total 2 7 2 2 14 7" xfId="47494"/>
    <cellStyle name="Total 2 7 2 2 14 8" xfId="47495"/>
    <cellStyle name="Total 2 7 2 2 15" xfId="47496"/>
    <cellStyle name="Total 2 7 2 2 15 2" xfId="47497"/>
    <cellStyle name="Total 2 7 2 2 15 3" xfId="47498"/>
    <cellStyle name="Total 2 7 2 2 16" xfId="47499"/>
    <cellStyle name="Total 2 7 2 2 16 2" xfId="47500"/>
    <cellStyle name="Total 2 7 2 2 16 3" xfId="47501"/>
    <cellStyle name="Total 2 7 2 2 17" xfId="47502"/>
    <cellStyle name="Total 2 7 2 2 18" xfId="47503"/>
    <cellStyle name="Total 2 7 2 2 2" xfId="47504"/>
    <cellStyle name="Total 2 7 2 2 2 2" xfId="47505"/>
    <cellStyle name="Total 2 7 2 2 2 2 2" xfId="47506"/>
    <cellStyle name="Total 2 7 2 2 2 2 3" xfId="47507"/>
    <cellStyle name="Total 2 7 2 2 2 3" xfId="47508"/>
    <cellStyle name="Total 2 7 2 2 2 3 2" xfId="47509"/>
    <cellStyle name="Total 2 7 2 2 2 3 3" xfId="47510"/>
    <cellStyle name="Total 2 7 2 2 2 4" xfId="47511"/>
    <cellStyle name="Total 2 7 2 2 2 4 2" xfId="47512"/>
    <cellStyle name="Total 2 7 2 2 2 4 3" xfId="47513"/>
    <cellStyle name="Total 2 7 2 2 2 5" xfId="47514"/>
    <cellStyle name="Total 2 7 2 2 2 5 2" xfId="47515"/>
    <cellStyle name="Total 2 7 2 2 2 5 3" xfId="47516"/>
    <cellStyle name="Total 2 7 2 2 2 6" xfId="47517"/>
    <cellStyle name="Total 2 7 2 2 2 6 2" xfId="47518"/>
    <cellStyle name="Total 2 7 2 2 2 6 3" xfId="47519"/>
    <cellStyle name="Total 2 7 2 2 2 7" xfId="47520"/>
    <cellStyle name="Total 2 7 2 2 2 8" xfId="47521"/>
    <cellStyle name="Total 2 7 2 2 2 9" xfId="47522"/>
    <cellStyle name="Total 2 7 2 2 3" xfId="47523"/>
    <cellStyle name="Total 2 7 2 2 3 2" xfId="47524"/>
    <cellStyle name="Total 2 7 2 2 3 2 2" xfId="47525"/>
    <cellStyle name="Total 2 7 2 2 3 2 3" xfId="47526"/>
    <cellStyle name="Total 2 7 2 2 3 3" xfId="47527"/>
    <cellStyle name="Total 2 7 2 2 3 3 2" xfId="47528"/>
    <cellStyle name="Total 2 7 2 2 3 3 3" xfId="47529"/>
    <cellStyle name="Total 2 7 2 2 3 4" xfId="47530"/>
    <cellStyle name="Total 2 7 2 2 3 4 2" xfId="47531"/>
    <cellStyle name="Total 2 7 2 2 3 4 3" xfId="47532"/>
    <cellStyle name="Total 2 7 2 2 3 5" xfId="47533"/>
    <cellStyle name="Total 2 7 2 2 3 5 2" xfId="47534"/>
    <cellStyle name="Total 2 7 2 2 3 5 3" xfId="47535"/>
    <cellStyle name="Total 2 7 2 2 3 6" xfId="47536"/>
    <cellStyle name="Total 2 7 2 2 3 6 2" xfId="47537"/>
    <cellStyle name="Total 2 7 2 2 3 6 3" xfId="47538"/>
    <cellStyle name="Total 2 7 2 2 3 7" xfId="47539"/>
    <cellStyle name="Total 2 7 2 2 3 8" xfId="47540"/>
    <cellStyle name="Total 2 7 2 2 3 9" xfId="47541"/>
    <cellStyle name="Total 2 7 2 2 4" xfId="47542"/>
    <cellStyle name="Total 2 7 2 2 4 2" xfId="47543"/>
    <cellStyle name="Total 2 7 2 2 4 2 2" xfId="47544"/>
    <cellStyle name="Total 2 7 2 2 4 2 3" xfId="47545"/>
    <cellStyle name="Total 2 7 2 2 4 3" xfId="47546"/>
    <cellStyle name="Total 2 7 2 2 4 3 2" xfId="47547"/>
    <cellStyle name="Total 2 7 2 2 4 3 3" xfId="47548"/>
    <cellStyle name="Total 2 7 2 2 4 4" xfId="47549"/>
    <cellStyle name="Total 2 7 2 2 4 4 2" xfId="47550"/>
    <cellStyle name="Total 2 7 2 2 4 4 3" xfId="47551"/>
    <cellStyle name="Total 2 7 2 2 4 5" xfId="47552"/>
    <cellStyle name="Total 2 7 2 2 4 5 2" xfId="47553"/>
    <cellStyle name="Total 2 7 2 2 4 5 3" xfId="47554"/>
    <cellStyle name="Total 2 7 2 2 4 6" xfId="47555"/>
    <cellStyle name="Total 2 7 2 2 4 6 2" xfId="47556"/>
    <cellStyle name="Total 2 7 2 2 4 6 3" xfId="47557"/>
    <cellStyle name="Total 2 7 2 2 4 7" xfId="47558"/>
    <cellStyle name="Total 2 7 2 2 4 8" xfId="47559"/>
    <cellStyle name="Total 2 7 2 2 4 9" xfId="47560"/>
    <cellStyle name="Total 2 7 2 2 5" xfId="47561"/>
    <cellStyle name="Total 2 7 2 2 5 2" xfId="47562"/>
    <cellStyle name="Total 2 7 2 2 5 2 2" xfId="47563"/>
    <cellStyle name="Total 2 7 2 2 5 2 3" xfId="47564"/>
    <cellStyle name="Total 2 7 2 2 5 3" xfId="47565"/>
    <cellStyle name="Total 2 7 2 2 5 3 2" xfId="47566"/>
    <cellStyle name="Total 2 7 2 2 5 3 3" xfId="47567"/>
    <cellStyle name="Total 2 7 2 2 5 4" xfId="47568"/>
    <cellStyle name="Total 2 7 2 2 5 4 2" xfId="47569"/>
    <cellStyle name="Total 2 7 2 2 5 4 3" xfId="47570"/>
    <cellStyle name="Total 2 7 2 2 5 5" xfId="47571"/>
    <cellStyle name="Total 2 7 2 2 5 5 2" xfId="47572"/>
    <cellStyle name="Total 2 7 2 2 5 5 3" xfId="47573"/>
    <cellStyle name="Total 2 7 2 2 5 6" xfId="47574"/>
    <cellStyle name="Total 2 7 2 2 5 6 2" xfId="47575"/>
    <cellStyle name="Total 2 7 2 2 5 6 3" xfId="47576"/>
    <cellStyle name="Total 2 7 2 2 5 7" xfId="47577"/>
    <cellStyle name="Total 2 7 2 2 5 8" xfId="47578"/>
    <cellStyle name="Total 2 7 2 2 5 9" xfId="47579"/>
    <cellStyle name="Total 2 7 2 2 6" xfId="47580"/>
    <cellStyle name="Total 2 7 2 2 6 2" xfId="47581"/>
    <cellStyle name="Total 2 7 2 2 6 2 2" xfId="47582"/>
    <cellStyle name="Total 2 7 2 2 6 2 3" xfId="47583"/>
    <cellStyle name="Total 2 7 2 2 6 3" xfId="47584"/>
    <cellStyle name="Total 2 7 2 2 6 3 2" xfId="47585"/>
    <cellStyle name="Total 2 7 2 2 6 3 3" xfId="47586"/>
    <cellStyle name="Total 2 7 2 2 6 4" xfId="47587"/>
    <cellStyle name="Total 2 7 2 2 6 4 2" xfId="47588"/>
    <cellStyle name="Total 2 7 2 2 6 4 3" xfId="47589"/>
    <cellStyle name="Total 2 7 2 2 6 5" xfId="47590"/>
    <cellStyle name="Total 2 7 2 2 6 5 2" xfId="47591"/>
    <cellStyle name="Total 2 7 2 2 6 5 3" xfId="47592"/>
    <cellStyle name="Total 2 7 2 2 6 6" xfId="47593"/>
    <cellStyle name="Total 2 7 2 2 6 6 2" xfId="47594"/>
    <cellStyle name="Total 2 7 2 2 6 6 3" xfId="47595"/>
    <cellStyle name="Total 2 7 2 2 6 7" xfId="47596"/>
    <cellStyle name="Total 2 7 2 2 6 8" xfId="47597"/>
    <cellStyle name="Total 2 7 2 2 6 9" xfId="47598"/>
    <cellStyle name="Total 2 7 2 2 7" xfId="47599"/>
    <cellStyle name="Total 2 7 2 2 7 2" xfId="47600"/>
    <cellStyle name="Total 2 7 2 2 7 2 2" xfId="47601"/>
    <cellStyle name="Total 2 7 2 2 7 2 3" xfId="47602"/>
    <cellStyle name="Total 2 7 2 2 7 3" xfId="47603"/>
    <cellStyle name="Total 2 7 2 2 7 3 2" xfId="47604"/>
    <cellStyle name="Total 2 7 2 2 7 3 3" xfId="47605"/>
    <cellStyle name="Total 2 7 2 2 7 4" xfId="47606"/>
    <cellStyle name="Total 2 7 2 2 7 4 2" xfId="47607"/>
    <cellStyle name="Total 2 7 2 2 7 4 3" xfId="47608"/>
    <cellStyle name="Total 2 7 2 2 7 5" xfId="47609"/>
    <cellStyle name="Total 2 7 2 2 7 5 2" xfId="47610"/>
    <cellStyle name="Total 2 7 2 2 7 5 3" xfId="47611"/>
    <cellStyle name="Total 2 7 2 2 7 6" xfId="47612"/>
    <cellStyle name="Total 2 7 2 2 7 6 2" xfId="47613"/>
    <cellStyle name="Total 2 7 2 2 7 6 3" xfId="47614"/>
    <cellStyle name="Total 2 7 2 2 7 7" xfId="47615"/>
    <cellStyle name="Total 2 7 2 2 7 8" xfId="47616"/>
    <cellStyle name="Total 2 7 2 2 7 9" xfId="47617"/>
    <cellStyle name="Total 2 7 2 2 8" xfId="47618"/>
    <cellStyle name="Total 2 7 2 2 8 2" xfId="47619"/>
    <cellStyle name="Total 2 7 2 2 8 2 2" xfId="47620"/>
    <cellStyle name="Total 2 7 2 2 8 2 3" xfId="47621"/>
    <cellStyle name="Total 2 7 2 2 8 3" xfId="47622"/>
    <cellStyle name="Total 2 7 2 2 8 3 2" xfId="47623"/>
    <cellStyle name="Total 2 7 2 2 8 3 3" xfId="47624"/>
    <cellStyle name="Total 2 7 2 2 8 4" xfId="47625"/>
    <cellStyle name="Total 2 7 2 2 8 4 2" xfId="47626"/>
    <cellStyle name="Total 2 7 2 2 8 4 3" xfId="47627"/>
    <cellStyle name="Total 2 7 2 2 8 5" xfId="47628"/>
    <cellStyle name="Total 2 7 2 2 8 5 2" xfId="47629"/>
    <cellStyle name="Total 2 7 2 2 8 5 3" xfId="47630"/>
    <cellStyle name="Total 2 7 2 2 8 6" xfId="47631"/>
    <cellStyle name="Total 2 7 2 2 8 6 2" xfId="47632"/>
    <cellStyle name="Total 2 7 2 2 8 6 3" xfId="47633"/>
    <cellStyle name="Total 2 7 2 2 8 7" xfId="47634"/>
    <cellStyle name="Total 2 7 2 2 8 8" xfId="47635"/>
    <cellStyle name="Total 2 7 2 2 8 9" xfId="47636"/>
    <cellStyle name="Total 2 7 2 2 9" xfId="47637"/>
    <cellStyle name="Total 2 7 2 2 9 2" xfId="47638"/>
    <cellStyle name="Total 2 7 2 2 9 2 2" xfId="47639"/>
    <cellStyle name="Total 2 7 2 2 9 2 3" xfId="47640"/>
    <cellStyle name="Total 2 7 2 2 9 3" xfId="47641"/>
    <cellStyle name="Total 2 7 2 2 9 3 2" xfId="47642"/>
    <cellStyle name="Total 2 7 2 2 9 3 3" xfId="47643"/>
    <cellStyle name="Total 2 7 2 2 9 4" xfId="47644"/>
    <cellStyle name="Total 2 7 2 2 9 4 2" xfId="47645"/>
    <cellStyle name="Total 2 7 2 2 9 4 3" xfId="47646"/>
    <cellStyle name="Total 2 7 2 2 9 5" xfId="47647"/>
    <cellStyle name="Total 2 7 2 2 9 5 2" xfId="47648"/>
    <cellStyle name="Total 2 7 2 2 9 5 3" xfId="47649"/>
    <cellStyle name="Total 2 7 2 2 9 6" xfId="47650"/>
    <cellStyle name="Total 2 7 2 2 9 6 2" xfId="47651"/>
    <cellStyle name="Total 2 7 2 2 9 6 3" xfId="47652"/>
    <cellStyle name="Total 2 7 2 2 9 7" xfId="47653"/>
    <cellStyle name="Total 2 7 2 2 9 8" xfId="47654"/>
    <cellStyle name="Total 2 7 2 20" xfId="47655"/>
    <cellStyle name="Total 2 7 2 3" xfId="47656"/>
    <cellStyle name="Total 2 7 2 3 10" xfId="47657"/>
    <cellStyle name="Total 2 7 2 3 10 2" xfId="47658"/>
    <cellStyle name="Total 2 7 2 3 10 2 2" xfId="47659"/>
    <cellStyle name="Total 2 7 2 3 10 2 3" xfId="47660"/>
    <cellStyle name="Total 2 7 2 3 10 3" xfId="47661"/>
    <cellStyle name="Total 2 7 2 3 10 3 2" xfId="47662"/>
    <cellStyle name="Total 2 7 2 3 10 3 3" xfId="47663"/>
    <cellStyle name="Total 2 7 2 3 10 4" xfId="47664"/>
    <cellStyle name="Total 2 7 2 3 10 4 2" xfId="47665"/>
    <cellStyle name="Total 2 7 2 3 10 4 3" xfId="47666"/>
    <cellStyle name="Total 2 7 2 3 10 5" xfId="47667"/>
    <cellStyle name="Total 2 7 2 3 10 5 2" xfId="47668"/>
    <cellStyle name="Total 2 7 2 3 10 5 3" xfId="47669"/>
    <cellStyle name="Total 2 7 2 3 10 6" xfId="47670"/>
    <cellStyle name="Total 2 7 2 3 10 6 2" xfId="47671"/>
    <cellStyle name="Total 2 7 2 3 10 6 3" xfId="47672"/>
    <cellStyle name="Total 2 7 2 3 10 7" xfId="47673"/>
    <cellStyle name="Total 2 7 2 3 10 8" xfId="47674"/>
    <cellStyle name="Total 2 7 2 3 11" xfId="47675"/>
    <cellStyle name="Total 2 7 2 3 11 2" xfId="47676"/>
    <cellStyle name="Total 2 7 2 3 11 2 2" xfId="47677"/>
    <cellStyle name="Total 2 7 2 3 11 2 3" xfId="47678"/>
    <cellStyle name="Total 2 7 2 3 11 3" xfId="47679"/>
    <cellStyle name="Total 2 7 2 3 11 3 2" xfId="47680"/>
    <cellStyle name="Total 2 7 2 3 11 3 3" xfId="47681"/>
    <cellStyle name="Total 2 7 2 3 11 4" xfId="47682"/>
    <cellStyle name="Total 2 7 2 3 11 4 2" xfId="47683"/>
    <cellStyle name="Total 2 7 2 3 11 4 3" xfId="47684"/>
    <cellStyle name="Total 2 7 2 3 11 5" xfId="47685"/>
    <cellStyle name="Total 2 7 2 3 11 5 2" xfId="47686"/>
    <cellStyle name="Total 2 7 2 3 11 5 3" xfId="47687"/>
    <cellStyle name="Total 2 7 2 3 11 6" xfId="47688"/>
    <cellStyle name="Total 2 7 2 3 11 6 2" xfId="47689"/>
    <cellStyle name="Total 2 7 2 3 11 6 3" xfId="47690"/>
    <cellStyle name="Total 2 7 2 3 11 7" xfId="47691"/>
    <cellStyle name="Total 2 7 2 3 11 8" xfId="47692"/>
    <cellStyle name="Total 2 7 2 3 12" xfId="47693"/>
    <cellStyle name="Total 2 7 2 3 12 2" xfId="47694"/>
    <cellStyle name="Total 2 7 2 3 12 2 2" xfId="47695"/>
    <cellStyle name="Total 2 7 2 3 12 2 3" xfId="47696"/>
    <cellStyle name="Total 2 7 2 3 12 3" xfId="47697"/>
    <cellStyle name="Total 2 7 2 3 12 3 2" xfId="47698"/>
    <cellStyle name="Total 2 7 2 3 12 3 3" xfId="47699"/>
    <cellStyle name="Total 2 7 2 3 12 4" xfId="47700"/>
    <cellStyle name="Total 2 7 2 3 12 4 2" xfId="47701"/>
    <cellStyle name="Total 2 7 2 3 12 4 3" xfId="47702"/>
    <cellStyle name="Total 2 7 2 3 12 5" xfId="47703"/>
    <cellStyle name="Total 2 7 2 3 12 5 2" xfId="47704"/>
    <cellStyle name="Total 2 7 2 3 12 5 3" xfId="47705"/>
    <cellStyle name="Total 2 7 2 3 12 6" xfId="47706"/>
    <cellStyle name="Total 2 7 2 3 12 6 2" xfId="47707"/>
    <cellStyle name="Total 2 7 2 3 12 6 3" xfId="47708"/>
    <cellStyle name="Total 2 7 2 3 12 7" xfId="47709"/>
    <cellStyle name="Total 2 7 2 3 12 8" xfId="47710"/>
    <cellStyle name="Total 2 7 2 3 13" xfId="47711"/>
    <cellStyle name="Total 2 7 2 3 13 2" xfId="47712"/>
    <cellStyle name="Total 2 7 2 3 13 2 2" xfId="47713"/>
    <cellStyle name="Total 2 7 2 3 13 2 3" xfId="47714"/>
    <cellStyle name="Total 2 7 2 3 13 3" xfId="47715"/>
    <cellStyle name="Total 2 7 2 3 13 3 2" xfId="47716"/>
    <cellStyle name="Total 2 7 2 3 13 3 3" xfId="47717"/>
    <cellStyle name="Total 2 7 2 3 13 4" xfId="47718"/>
    <cellStyle name="Total 2 7 2 3 13 4 2" xfId="47719"/>
    <cellStyle name="Total 2 7 2 3 13 4 3" xfId="47720"/>
    <cellStyle name="Total 2 7 2 3 13 5" xfId="47721"/>
    <cellStyle name="Total 2 7 2 3 13 5 2" xfId="47722"/>
    <cellStyle name="Total 2 7 2 3 13 5 3" xfId="47723"/>
    <cellStyle name="Total 2 7 2 3 13 6" xfId="47724"/>
    <cellStyle name="Total 2 7 2 3 13 6 2" xfId="47725"/>
    <cellStyle name="Total 2 7 2 3 13 6 3" xfId="47726"/>
    <cellStyle name="Total 2 7 2 3 13 7" xfId="47727"/>
    <cellStyle name="Total 2 7 2 3 13 8" xfId="47728"/>
    <cellStyle name="Total 2 7 2 3 14" xfId="47729"/>
    <cellStyle name="Total 2 7 2 3 14 2" xfId="47730"/>
    <cellStyle name="Total 2 7 2 3 14 2 2" xfId="47731"/>
    <cellStyle name="Total 2 7 2 3 14 2 3" xfId="47732"/>
    <cellStyle name="Total 2 7 2 3 14 3" xfId="47733"/>
    <cellStyle name="Total 2 7 2 3 14 3 2" xfId="47734"/>
    <cellStyle name="Total 2 7 2 3 14 3 3" xfId="47735"/>
    <cellStyle name="Total 2 7 2 3 14 4" xfId="47736"/>
    <cellStyle name="Total 2 7 2 3 14 4 2" xfId="47737"/>
    <cellStyle name="Total 2 7 2 3 14 4 3" xfId="47738"/>
    <cellStyle name="Total 2 7 2 3 14 5" xfId="47739"/>
    <cellStyle name="Total 2 7 2 3 14 5 2" xfId="47740"/>
    <cellStyle name="Total 2 7 2 3 14 5 3" xfId="47741"/>
    <cellStyle name="Total 2 7 2 3 14 6" xfId="47742"/>
    <cellStyle name="Total 2 7 2 3 14 6 2" xfId="47743"/>
    <cellStyle name="Total 2 7 2 3 14 6 3" xfId="47744"/>
    <cellStyle name="Total 2 7 2 3 14 7" xfId="47745"/>
    <cellStyle name="Total 2 7 2 3 14 8" xfId="47746"/>
    <cellStyle name="Total 2 7 2 3 15" xfId="47747"/>
    <cellStyle name="Total 2 7 2 3 15 2" xfId="47748"/>
    <cellStyle name="Total 2 7 2 3 15 3" xfId="47749"/>
    <cellStyle name="Total 2 7 2 3 16" xfId="47750"/>
    <cellStyle name="Total 2 7 2 3 16 2" xfId="47751"/>
    <cellStyle name="Total 2 7 2 3 16 3" xfId="47752"/>
    <cellStyle name="Total 2 7 2 3 17" xfId="47753"/>
    <cellStyle name="Total 2 7 2 3 18" xfId="47754"/>
    <cellStyle name="Total 2 7 2 3 2" xfId="47755"/>
    <cellStyle name="Total 2 7 2 3 2 2" xfId="47756"/>
    <cellStyle name="Total 2 7 2 3 2 2 2" xfId="47757"/>
    <cellStyle name="Total 2 7 2 3 2 2 3" xfId="47758"/>
    <cellStyle name="Total 2 7 2 3 2 3" xfId="47759"/>
    <cellStyle name="Total 2 7 2 3 2 3 2" xfId="47760"/>
    <cellStyle name="Total 2 7 2 3 2 3 3" xfId="47761"/>
    <cellStyle name="Total 2 7 2 3 2 4" xfId="47762"/>
    <cellStyle name="Total 2 7 2 3 2 4 2" xfId="47763"/>
    <cellStyle name="Total 2 7 2 3 2 4 3" xfId="47764"/>
    <cellStyle name="Total 2 7 2 3 2 5" xfId="47765"/>
    <cellStyle name="Total 2 7 2 3 2 5 2" xfId="47766"/>
    <cellStyle name="Total 2 7 2 3 2 5 3" xfId="47767"/>
    <cellStyle name="Total 2 7 2 3 2 6" xfId="47768"/>
    <cellStyle name="Total 2 7 2 3 2 6 2" xfId="47769"/>
    <cellStyle name="Total 2 7 2 3 2 6 3" xfId="47770"/>
    <cellStyle name="Total 2 7 2 3 2 7" xfId="47771"/>
    <cellStyle name="Total 2 7 2 3 2 8" xfId="47772"/>
    <cellStyle name="Total 2 7 2 3 2 9" xfId="47773"/>
    <cellStyle name="Total 2 7 2 3 3" xfId="47774"/>
    <cellStyle name="Total 2 7 2 3 3 2" xfId="47775"/>
    <cellStyle name="Total 2 7 2 3 3 2 2" xfId="47776"/>
    <cellStyle name="Total 2 7 2 3 3 2 3" xfId="47777"/>
    <cellStyle name="Total 2 7 2 3 3 3" xfId="47778"/>
    <cellStyle name="Total 2 7 2 3 3 3 2" xfId="47779"/>
    <cellStyle name="Total 2 7 2 3 3 3 3" xfId="47780"/>
    <cellStyle name="Total 2 7 2 3 3 4" xfId="47781"/>
    <cellStyle name="Total 2 7 2 3 3 4 2" xfId="47782"/>
    <cellStyle name="Total 2 7 2 3 3 4 3" xfId="47783"/>
    <cellStyle name="Total 2 7 2 3 3 5" xfId="47784"/>
    <cellStyle name="Total 2 7 2 3 3 5 2" xfId="47785"/>
    <cellStyle name="Total 2 7 2 3 3 5 3" xfId="47786"/>
    <cellStyle name="Total 2 7 2 3 3 6" xfId="47787"/>
    <cellStyle name="Total 2 7 2 3 3 6 2" xfId="47788"/>
    <cellStyle name="Total 2 7 2 3 3 6 3" xfId="47789"/>
    <cellStyle name="Total 2 7 2 3 3 7" xfId="47790"/>
    <cellStyle name="Total 2 7 2 3 3 8" xfId="47791"/>
    <cellStyle name="Total 2 7 2 3 3 9" xfId="47792"/>
    <cellStyle name="Total 2 7 2 3 4" xfId="47793"/>
    <cellStyle name="Total 2 7 2 3 4 2" xfId="47794"/>
    <cellStyle name="Total 2 7 2 3 4 2 2" xfId="47795"/>
    <cellStyle name="Total 2 7 2 3 4 2 3" xfId="47796"/>
    <cellStyle name="Total 2 7 2 3 4 3" xfId="47797"/>
    <cellStyle name="Total 2 7 2 3 4 3 2" xfId="47798"/>
    <cellStyle name="Total 2 7 2 3 4 3 3" xfId="47799"/>
    <cellStyle name="Total 2 7 2 3 4 4" xfId="47800"/>
    <cellStyle name="Total 2 7 2 3 4 4 2" xfId="47801"/>
    <cellStyle name="Total 2 7 2 3 4 4 3" xfId="47802"/>
    <cellStyle name="Total 2 7 2 3 4 5" xfId="47803"/>
    <cellStyle name="Total 2 7 2 3 4 5 2" xfId="47804"/>
    <cellStyle name="Total 2 7 2 3 4 5 3" xfId="47805"/>
    <cellStyle name="Total 2 7 2 3 4 6" xfId="47806"/>
    <cellStyle name="Total 2 7 2 3 4 6 2" xfId="47807"/>
    <cellStyle name="Total 2 7 2 3 4 6 3" xfId="47808"/>
    <cellStyle name="Total 2 7 2 3 4 7" xfId="47809"/>
    <cellStyle name="Total 2 7 2 3 4 8" xfId="47810"/>
    <cellStyle name="Total 2 7 2 3 4 9" xfId="47811"/>
    <cellStyle name="Total 2 7 2 3 5" xfId="47812"/>
    <cellStyle name="Total 2 7 2 3 5 2" xfId="47813"/>
    <cellStyle name="Total 2 7 2 3 5 2 2" xfId="47814"/>
    <cellStyle name="Total 2 7 2 3 5 2 3" xfId="47815"/>
    <cellStyle name="Total 2 7 2 3 5 3" xfId="47816"/>
    <cellStyle name="Total 2 7 2 3 5 3 2" xfId="47817"/>
    <cellStyle name="Total 2 7 2 3 5 3 3" xfId="47818"/>
    <cellStyle name="Total 2 7 2 3 5 4" xfId="47819"/>
    <cellStyle name="Total 2 7 2 3 5 4 2" xfId="47820"/>
    <cellStyle name="Total 2 7 2 3 5 4 3" xfId="47821"/>
    <cellStyle name="Total 2 7 2 3 5 5" xfId="47822"/>
    <cellStyle name="Total 2 7 2 3 5 5 2" xfId="47823"/>
    <cellStyle name="Total 2 7 2 3 5 5 3" xfId="47824"/>
    <cellStyle name="Total 2 7 2 3 5 6" xfId="47825"/>
    <cellStyle name="Total 2 7 2 3 5 6 2" xfId="47826"/>
    <cellStyle name="Total 2 7 2 3 5 6 3" xfId="47827"/>
    <cellStyle name="Total 2 7 2 3 5 7" xfId="47828"/>
    <cellStyle name="Total 2 7 2 3 5 8" xfId="47829"/>
    <cellStyle name="Total 2 7 2 3 5 9" xfId="47830"/>
    <cellStyle name="Total 2 7 2 3 6" xfId="47831"/>
    <cellStyle name="Total 2 7 2 3 6 2" xfId="47832"/>
    <cellStyle name="Total 2 7 2 3 6 2 2" xfId="47833"/>
    <cellStyle name="Total 2 7 2 3 6 2 3" xfId="47834"/>
    <cellStyle name="Total 2 7 2 3 6 3" xfId="47835"/>
    <cellStyle name="Total 2 7 2 3 6 3 2" xfId="47836"/>
    <cellStyle name="Total 2 7 2 3 6 3 3" xfId="47837"/>
    <cellStyle name="Total 2 7 2 3 6 4" xfId="47838"/>
    <cellStyle name="Total 2 7 2 3 6 4 2" xfId="47839"/>
    <cellStyle name="Total 2 7 2 3 6 4 3" xfId="47840"/>
    <cellStyle name="Total 2 7 2 3 6 5" xfId="47841"/>
    <cellStyle name="Total 2 7 2 3 6 5 2" xfId="47842"/>
    <cellStyle name="Total 2 7 2 3 6 5 3" xfId="47843"/>
    <cellStyle name="Total 2 7 2 3 6 6" xfId="47844"/>
    <cellStyle name="Total 2 7 2 3 6 6 2" xfId="47845"/>
    <cellStyle name="Total 2 7 2 3 6 6 3" xfId="47846"/>
    <cellStyle name="Total 2 7 2 3 6 7" xfId="47847"/>
    <cellStyle name="Total 2 7 2 3 6 8" xfId="47848"/>
    <cellStyle name="Total 2 7 2 3 6 9" xfId="47849"/>
    <cellStyle name="Total 2 7 2 3 7" xfId="47850"/>
    <cellStyle name="Total 2 7 2 3 7 2" xfId="47851"/>
    <cellStyle name="Total 2 7 2 3 7 2 2" xfId="47852"/>
    <cellStyle name="Total 2 7 2 3 7 2 3" xfId="47853"/>
    <cellStyle name="Total 2 7 2 3 7 3" xfId="47854"/>
    <cellStyle name="Total 2 7 2 3 7 3 2" xfId="47855"/>
    <cellStyle name="Total 2 7 2 3 7 3 3" xfId="47856"/>
    <cellStyle name="Total 2 7 2 3 7 4" xfId="47857"/>
    <cellStyle name="Total 2 7 2 3 7 4 2" xfId="47858"/>
    <cellStyle name="Total 2 7 2 3 7 4 3" xfId="47859"/>
    <cellStyle name="Total 2 7 2 3 7 5" xfId="47860"/>
    <cellStyle name="Total 2 7 2 3 7 5 2" xfId="47861"/>
    <cellStyle name="Total 2 7 2 3 7 5 3" xfId="47862"/>
    <cellStyle name="Total 2 7 2 3 7 6" xfId="47863"/>
    <cellStyle name="Total 2 7 2 3 7 6 2" xfId="47864"/>
    <cellStyle name="Total 2 7 2 3 7 6 3" xfId="47865"/>
    <cellStyle name="Total 2 7 2 3 7 7" xfId="47866"/>
    <cellStyle name="Total 2 7 2 3 7 8" xfId="47867"/>
    <cellStyle name="Total 2 7 2 3 7 9" xfId="47868"/>
    <cellStyle name="Total 2 7 2 3 8" xfId="47869"/>
    <cellStyle name="Total 2 7 2 3 8 2" xfId="47870"/>
    <cellStyle name="Total 2 7 2 3 8 2 2" xfId="47871"/>
    <cellStyle name="Total 2 7 2 3 8 2 3" xfId="47872"/>
    <cellStyle name="Total 2 7 2 3 8 3" xfId="47873"/>
    <cellStyle name="Total 2 7 2 3 8 3 2" xfId="47874"/>
    <cellStyle name="Total 2 7 2 3 8 3 3" xfId="47875"/>
    <cellStyle name="Total 2 7 2 3 8 4" xfId="47876"/>
    <cellStyle name="Total 2 7 2 3 8 4 2" xfId="47877"/>
    <cellStyle name="Total 2 7 2 3 8 4 3" xfId="47878"/>
    <cellStyle name="Total 2 7 2 3 8 5" xfId="47879"/>
    <cellStyle name="Total 2 7 2 3 8 5 2" xfId="47880"/>
    <cellStyle name="Total 2 7 2 3 8 5 3" xfId="47881"/>
    <cellStyle name="Total 2 7 2 3 8 6" xfId="47882"/>
    <cellStyle name="Total 2 7 2 3 8 6 2" xfId="47883"/>
    <cellStyle name="Total 2 7 2 3 8 6 3" xfId="47884"/>
    <cellStyle name="Total 2 7 2 3 8 7" xfId="47885"/>
    <cellStyle name="Total 2 7 2 3 8 8" xfId="47886"/>
    <cellStyle name="Total 2 7 2 3 8 9" xfId="47887"/>
    <cellStyle name="Total 2 7 2 3 9" xfId="47888"/>
    <cellStyle name="Total 2 7 2 3 9 2" xfId="47889"/>
    <cellStyle name="Total 2 7 2 3 9 2 2" xfId="47890"/>
    <cellStyle name="Total 2 7 2 3 9 2 3" xfId="47891"/>
    <cellStyle name="Total 2 7 2 3 9 3" xfId="47892"/>
    <cellStyle name="Total 2 7 2 3 9 3 2" xfId="47893"/>
    <cellStyle name="Total 2 7 2 3 9 3 3" xfId="47894"/>
    <cellStyle name="Total 2 7 2 3 9 4" xfId="47895"/>
    <cellStyle name="Total 2 7 2 3 9 4 2" xfId="47896"/>
    <cellStyle name="Total 2 7 2 3 9 4 3" xfId="47897"/>
    <cellStyle name="Total 2 7 2 3 9 5" xfId="47898"/>
    <cellStyle name="Total 2 7 2 3 9 5 2" xfId="47899"/>
    <cellStyle name="Total 2 7 2 3 9 5 3" xfId="47900"/>
    <cellStyle name="Total 2 7 2 3 9 6" xfId="47901"/>
    <cellStyle name="Total 2 7 2 3 9 6 2" xfId="47902"/>
    <cellStyle name="Total 2 7 2 3 9 6 3" xfId="47903"/>
    <cellStyle name="Total 2 7 2 3 9 7" xfId="47904"/>
    <cellStyle name="Total 2 7 2 3 9 8" xfId="47905"/>
    <cellStyle name="Total 2 7 2 4" xfId="47906"/>
    <cellStyle name="Total 2 7 2 4 10" xfId="47907"/>
    <cellStyle name="Total 2 7 2 4 11" xfId="47908"/>
    <cellStyle name="Total 2 7 2 4 2" xfId="47909"/>
    <cellStyle name="Total 2 7 2 4 2 2" xfId="47910"/>
    <cellStyle name="Total 2 7 2 4 2 3" xfId="47911"/>
    <cellStyle name="Total 2 7 2 4 2 4" xfId="47912"/>
    <cellStyle name="Total 2 7 2 4 3" xfId="47913"/>
    <cellStyle name="Total 2 7 2 4 3 2" xfId="47914"/>
    <cellStyle name="Total 2 7 2 4 3 3" xfId="47915"/>
    <cellStyle name="Total 2 7 2 4 3 4" xfId="47916"/>
    <cellStyle name="Total 2 7 2 4 4" xfId="47917"/>
    <cellStyle name="Total 2 7 2 4 4 2" xfId="47918"/>
    <cellStyle name="Total 2 7 2 4 4 3" xfId="47919"/>
    <cellStyle name="Total 2 7 2 4 4 4" xfId="47920"/>
    <cellStyle name="Total 2 7 2 4 5" xfId="47921"/>
    <cellStyle name="Total 2 7 2 4 5 2" xfId="47922"/>
    <cellStyle name="Total 2 7 2 4 5 3" xfId="47923"/>
    <cellStyle name="Total 2 7 2 4 5 4" xfId="47924"/>
    <cellStyle name="Total 2 7 2 4 6" xfId="47925"/>
    <cellStyle name="Total 2 7 2 4 6 2" xfId="47926"/>
    <cellStyle name="Total 2 7 2 4 6 3" xfId="47927"/>
    <cellStyle name="Total 2 7 2 4 6 4" xfId="47928"/>
    <cellStyle name="Total 2 7 2 4 7" xfId="47929"/>
    <cellStyle name="Total 2 7 2 4 8" xfId="47930"/>
    <cellStyle name="Total 2 7 2 4 9" xfId="47931"/>
    <cellStyle name="Total 2 7 2 5" xfId="47932"/>
    <cellStyle name="Total 2 7 2 5 10" xfId="47933"/>
    <cellStyle name="Total 2 7 2 5 11" xfId="47934"/>
    <cellStyle name="Total 2 7 2 5 2" xfId="47935"/>
    <cellStyle name="Total 2 7 2 5 2 2" xfId="47936"/>
    <cellStyle name="Total 2 7 2 5 2 3" xfId="47937"/>
    <cellStyle name="Total 2 7 2 5 2 4" xfId="47938"/>
    <cellStyle name="Total 2 7 2 5 3" xfId="47939"/>
    <cellStyle name="Total 2 7 2 5 3 2" xfId="47940"/>
    <cellStyle name="Total 2 7 2 5 3 3" xfId="47941"/>
    <cellStyle name="Total 2 7 2 5 3 4" xfId="47942"/>
    <cellStyle name="Total 2 7 2 5 4" xfId="47943"/>
    <cellStyle name="Total 2 7 2 5 4 2" xfId="47944"/>
    <cellStyle name="Total 2 7 2 5 4 3" xfId="47945"/>
    <cellStyle name="Total 2 7 2 5 4 4" xfId="47946"/>
    <cellStyle name="Total 2 7 2 5 5" xfId="47947"/>
    <cellStyle name="Total 2 7 2 5 5 2" xfId="47948"/>
    <cellStyle name="Total 2 7 2 5 5 3" xfId="47949"/>
    <cellStyle name="Total 2 7 2 5 5 4" xfId="47950"/>
    <cellStyle name="Total 2 7 2 5 6" xfId="47951"/>
    <cellStyle name="Total 2 7 2 5 6 2" xfId="47952"/>
    <cellStyle name="Total 2 7 2 5 6 3" xfId="47953"/>
    <cellStyle name="Total 2 7 2 5 6 4" xfId="47954"/>
    <cellStyle name="Total 2 7 2 5 7" xfId="47955"/>
    <cellStyle name="Total 2 7 2 5 8" xfId="47956"/>
    <cellStyle name="Total 2 7 2 5 9" xfId="47957"/>
    <cellStyle name="Total 2 7 2 6" xfId="47958"/>
    <cellStyle name="Total 2 7 2 6 2" xfId="47959"/>
    <cellStyle name="Total 2 7 2 6 2 2" xfId="47960"/>
    <cellStyle name="Total 2 7 2 6 2 3" xfId="47961"/>
    <cellStyle name="Total 2 7 2 6 3" xfId="47962"/>
    <cellStyle name="Total 2 7 2 6 3 2" xfId="47963"/>
    <cellStyle name="Total 2 7 2 6 3 3" xfId="47964"/>
    <cellStyle name="Total 2 7 2 6 4" xfId="47965"/>
    <cellStyle name="Total 2 7 2 6 4 2" xfId="47966"/>
    <cellStyle name="Total 2 7 2 6 4 3" xfId="47967"/>
    <cellStyle name="Total 2 7 2 6 5" xfId="47968"/>
    <cellStyle name="Total 2 7 2 6 5 2" xfId="47969"/>
    <cellStyle name="Total 2 7 2 6 5 3" xfId="47970"/>
    <cellStyle name="Total 2 7 2 6 6" xfId="47971"/>
    <cellStyle name="Total 2 7 2 6 6 2" xfId="47972"/>
    <cellStyle name="Total 2 7 2 6 6 3" xfId="47973"/>
    <cellStyle name="Total 2 7 2 6 7" xfId="47974"/>
    <cellStyle name="Total 2 7 2 6 8" xfId="47975"/>
    <cellStyle name="Total 2 7 2 6 9" xfId="47976"/>
    <cellStyle name="Total 2 7 2 7" xfId="47977"/>
    <cellStyle name="Total 2 7 2 7 2" xfId="47978"/>
    <cellStyle name="Total 2 7 2 7 2 2" xfId="47979"/>
    <cellStyle name="Total 2 7 2 7 2 3" xfId="47980"/>
    <cellStyle name="Total 2 7 2 7 3" xfId="47981"/>
    <cellStyle name="Total 2 7 2 7 3 2" xfId="47982"/>
    <cellStyle name="Total 2 7 2 7 3 3" xfId="47983"/>
    <cellStyle name="Total 2 7 2 7 4" xfId="47984"/>
    <cellStyle name="Total 2 7 2 7 4 2" xfId="47985"/>
    <cellStyle name="Total 2 7 2 7 4 3" xfId="47986"/>
    <cellStyle name="Total 2 7 2 7 5" xfId="47987"/>
    <cellStyle name="Total 2 7 2 7 5 2" xfId="47988"/>
    <cellStyle name="Total 2 7 2 7 5 3" xfId="47989"/>
    <cellStyle name="Total 2 7 2 7 6" xfId="47990"/>
    <cellStyle name="Total 2 7 2 7 6 2" xfId="47991"/>
    <cellStyle name="Total 2 7 2 7 6 3" xfId="47992"/>
    <cellStyle name="Total 2 7 2 7 7" xfId="47993"/>
    <cellStyle name="Total 2 7 2 7 8" xfId="47994"/>
    <cellStyle name="Total 2 7 2 7 9" xfId="47995"/>
    <cellStyle name="Total 2 7 2 8" xfId="47996"/>
    <cellStyle name="Total 2 7 2 8 2" xfId="47997"/>
    <cellStyle name="Total 2 7 2 8 2 2" xfId="47998"/>
    <cellStyle name="Total 2 7 2 8 2 3" xfId="47999"/>
    <cellStyle name="Total 2 7 2 8 3" xfId="48000"/>
    <cellStyle name="Total 2 7 2 8 3 2" xfId="48001"/>
    <cellStyle name="Total 2 7 2 8 3 3" xfId="48002"/>
    <cellStyle name="Total 2 7 2 8 4" xfId="48003"/>
    <cellStyle name="Total 2 7 2 8 4 2" xfId="48004"/>
    <cellStyle name="Total 2 7 2 8 4 3" xfId="48005"/>
    <cellStyle name="Total 2 7 2 8 5" xfId="48006"/>
    <cellStyle name="Total 2 7 2 8 5 2" xfId="48007"/>
    <cellStyle name="Total 2 7 2 8 5 3" xfId="48008"/>
    <cellStyle name="Total 2 7 2 8 6" xfId="48009"/>
    <cellStyle name="Total 2 7 2 8 6 2" xfId="48010"/>
    <cellStyle name="Total 2 7 2 8 6 3" xfId="48011"/>
    <cellStyle name="Total 2 7 2 8 7" xfId="48012"/>
    <cellStyle name="Total 2 7 2 8 8" xfId="48013"/>
    <cellStyle name="Total 2 7 2 8 9" xfId="48014"/>
    <cellStyle name="Total 2 7 2 9" xfId="48015"/>
    <cellStyle name="Total 2 7 2 9 2" xfId="48016"/>
    <cellStyle name="Total 2 7 2 9 2 2" xfId="48017"/>
    <cellStyle name="Total 2 7 2 9 2 3" xfId="48018"/>
    <cellStyle name="Total 2 7 2 9 3" xfId="48019"/>
    <cellStyle name="Total 2 7 2 9 3 2" xfId="48020"/>
    <cellStyle name="Total 2 7 2 9 3 3" xfId="48021"/>
    <cellStyle name="Total 2 7 2 9 4" xfId="48022"/>
    <cellStyle name="Total 2 7 2 9 4 2" xfId="48023"/>
    <cellStyle name="Total 2 7 2 9 4 3" xfId="48024"/>
    <cellStyle name="Total 2 7 2 9 5" xfId="48025"/>
    <cellStyle name="Total 2 7 2 9 5 2" xfId="48026"/>
    <cellStyle name="Total 2 7 2 9 5 3" xfId="48027"/>
    <cellStyle name="Total 2 7 2 9 6" xfId="48028"/>
    <cellStyle name="Total 2 7 2 9 6 2" xfId="48029"/>
    <cellStyle name="Total 2 7 2 9 6 3" xfId="48030"/>
    <cellStyle name="Total 2 7 2 9 7" xfId="48031"/>
    <cellStyle name="Total 2 7 2 9 8" xfId="48032"/>
    <cellStyle name="Total 2 7 2 9 9" xfId="48033"/>
    <cellStyle name="Total 2 7 20" xfId="48034"/>
    <cellStyle name="Total 2 7 21" xfId="48035"/>
    <cellStyle name="Total 2 7 22" xfId="48036"/>
    <cellStyle name="Total 2 7 3" xfId="48037"/>
    <cellStyle name="Total 2 7 3 10" xfId="48038"/>
    <cellStyle name="Total 2 7 3 10 2" xfId="48039"/>
    <cellStyle name="Total 2 7 3 10 2 2" xfId="48040"/>
    <cellStyle name="Total 2 7 3 10 2 3" xfId="48041"/>
    <cellStyle name="Total 2 7 3 10 3" xfId="48042"/>
    <cellStyle name="Total 2 7 3 10 3 2" xfId="48043"/>
    <cellStyle name="Total 2 7 3 10 3 3" xfId="48044"/>
    <cellStyle name="Total 2 7 3 10 4" xfId="48045"/>
    <cellStyle name="Total 2 7 3 10 4 2" xfId="48046"/>
    <cellStyle name="Total 2 7 3 10 4 3" xfId="48047"/>
    <cellStyle name="Total 2 7 3 10 5" xfId="48048"/>
    <cellStyle name="Total 2 7 3 10 5 2" xfId="48049"/>
    <cellStyle name="Total 2 7 3 10 5 3" xfId="48050"/>
    <cellStyle name="Total 2 7 3 10 6" xfId="48051"/>
    <cellStyle name="Total 2 7 3 10 6 2" xfId="48052"/>
    <cellStyle name="Total 2 7 3 10 6 3" xfId="48053"/>
    <cellStyle name="Total 2 7 3 10 7" xfId="48054"/>
    <cellStyle name="Total 2 7 3 10 8" xfId="48055"/>
    <cellStyle name="Total 2 7 3 10 9" xfId="48056"/>
    <cellStyle name="Total 2 7 3 11" xfId="48057"/>
    <cellStyle name="Total 2 7 3 11 2" xfId="48058"/>
    <cellStyle name="Total 2 7 3 11 2 2" xfId="48059"/>
    <cellStyle name="Total 2 7 3 11 2 3" xfId="48060"/>
    <cellStyle name="Total 2 7 3 11 3" xfId="48061"/>
    <cellStyle name="Total 2 7 3 11 3 2" xfId="48062"/>
    <cellStyle name="Total 2 7 3 11 3 3" xfId="48063"/>
    <cellStyle name="Total 2 7 3 11 4" xfId="48064"/>
    <cellStyle name="Total 2 7 3 11 4 2" xfId="48065"/>
    <cellStyle name="Total 2 7 3 11 4 3" xfId="48066"/>
    <cellStyle name="Total 2 7 3 11 5" xfId="48067"/>
    <cellStyle name="Total 2 7 3 11 5 2" xfId="48068"/>
    <cellStyle name="Total 2 7 3 11 5 3" xfId="48069"/>
    <cellStyle name="Total 2 7 3 11 6" xfId="48070"/>
    <cellStyle name="Total 2 7 3 11 6 2" xfId="48071"/>
    <cellStyle name="Total 2 7 3 11 6 3" xfId="48072"/>
    <cellStyle name="Total 2 7 3 11 7" xfId="48073"/>
    <cellStyle name="Total 2 7 3 11 8" xfId="48074"/>
    <cellStyle name="Total 2 7 3 11 9" xfId="48075"/>
    <cellStyle name="Total 2 7 3 12" xfId="48076"/>
    <cellStyle name="Total 2 7 3 12 2" xfId="48077"/>
    <cellStyle name="Total 2 7 3 12 2 2" xfId="48078"/>
    <cellStyle name="Total 2 7 3 12 2 3" xfId="48079"/>
    <cellStyle name="Total 2 7 3 12 3" xfId="48080"/>
    <cellStyle name="Total 2 7 3 12 3 2" xfId="48081"/>
    <cellStyle name="Total 2 7 3 12 3 3" xfId="48082"/>
    <cellStyle name="Total 2 7 3 12 4" xfId="48083"/>
    <cellStyle name="Total 2 7 3 12 4 2" xfId="48084"/>
    <cellStyle name="Total 2 7 3 12 4 3" xfId="48085"/>
    <cellStyle name="Total 2 7 3 12 5" xfId="48086"/>
    <cellStyle name="Total 2 7 3 12 5 2" xfId="48087"/>
    <cellStyle name="Total 2 7 3 12 5 3" xfId="48088"/>
    <cellStyle name="Total 2 7 3 12 6" xfId="48089"/>
    <cellStyle name="Total 2 7 3 12 6 2" xfId="48090"/>
    <cellStyle name="Total 2 7 3 12 6 3" xfId="48091"/>
    <cellStyle name="Total 2 7 3 12 7" xfId="48092"/>
    <cellStyle name="Total 2 7 3 12 8" xfId="48093"/>
    <cellStyle name="Total 2 7 3 12 9" xfId="48094"/>
    <cellStyle name="Total 2 7 3 13" xfId="48095"/>
    <cellStyle name="Total 2 7 3 13 2" xfId="48096"/>
    <cellStyle name="Total 2 7 3 13 2 2" xfId="48097"/>
    <cellStyle name="Total 2 7 3 13 2 3" xfId="48098"/>
    <cellStyle name="Total 2 7 3 13 3" xfId="48099"/>
    <cellStyle name="Total 2 7 3 13 3 2" xfId="48100"/>
    <cellStyle name="Total 2 7 3 13 3 3" xfId="48101"/>
    <cellStyle name="Total 2 7 3 13 4" xfId="48102"/>
    <cellStyle name="Total 2 7 3 13 4 2" xfId="48103"/>
    <cellStyle name="Total 2 7 3 13 4 3" xfId="48104"/>
    <cellStyle name="Total 2 7 3 13 5" xfId="48105"/>
    <cellStyle name="Total 2 7 3 13 5 2" xfId="48106"/>
    <cellStyle name="Total 2 7 3 13 5 3" xfId="48107"/>
    <cellStyle name="Total 2 7 3 13 6" xfId="48108"/>
    <cellStyle name="Total 2 7 3 13 6 2" xfId="48109"/>
    <cellStyle name="Total 2 7 3 13 6 3" xfId="48110"/>
    <cellStyle name="Total 2 7 3 13 7" xfId="48111"/>
    <cellStyle name="Total 2 7 3 13 8" xfId="48112"/>
    <cellStyle name="Total 2 7 3 13 9" xfId="48113"/>
    <cellStyle name="Total 2 7 3 14" xfId="48114"/>
    <cellStyle name="Total 2 7 3 14 2" xfId="48115"/>
    <cellStyle name="Total 2 7 3 14 3" xfId="48116"/>
    <cellStyle name="Total 2 7 3 14 4" xfId="48117"/>
    <cellStyle name="Total 2 7 3 15" xfId="48118"/>
    <cellStyle name="Total 2 7 3 16" xfId="48119"/>
    <cellStyle name="Total 2 7 3 17" xfId="48120"/>
    <cellStyle name="Total 2 7 3 18" xfId="48121"/>
    <cellStyle name="Total 2 7 3 19" xfId="48122"/>
    <cellStyle name="Total 2 7 3 2" xfId="48123"/>
    <cellStyle name="Total 2 7 3 2 10" xfId="48124"/>
    <cellStyle name="Total 2 7 3 2 10 2" xfId="48125"/>
    <cellStyle name="Total 2 7 3 2 10 2 2" xfId="48126"/>
    <cellStyle name="Total 2 7 3 2 10 2 3" xfId="48127"/>
    <cellStyle name="Total 2 7 3 2 10 3" xfId="48128"/>
    <cellStyle name="Total 2 7 3 2 10 3 2" xfId="48129"/>
    <cellStyle name="Total 2 7 3 2 10 3 3" xfId="48130"/>
    <cellStyle name="Total 2 7 3 2 10 4" xfId="48131"/>
    <cellStyle name="Total 2 7 3 2 10 4 2" xfId="48132"/>
    <cellStyle name="Total 2 7 3 2 10 4 3" xfId="48133"/>
    <cellStyle name="Total 2 7 3 2 10 5" xfId="48134"/>
    <cellStyle name="Total 2 7 3 2 10 5 2" xfId="48135"/>
    <cellStyle name="Total 2 7 3 2 10 5 3" xfId="48136"/>
    <cellStyle name="Total 2 7 3 2 10 6" xfId="48137"/>
    <cellStyle name="Total 2 7 3 2 10 6 2" xfId="48138"/>
    <cellStyle name="Total 2 7 3 2 10 6 3" xfId="48139"/>
    <cellStyle name="Total 2 7 3 2 10 7" xfId="48140"/>
    <cellStyle name="Total 2 7 3 2 10 8" xfId="48141"/>
    <cellStyle name="Total 2 7 3 2 11" xfId="48142"/>
    <cellStyle name="Total 2 7 3 2 11 2" xfId="48143"/>
    <cellStyle name="Total 2 7 3 2 11 2 2" xfId="48144"/>
    <cellStyle name="Total 2 7 3 2 11 2 3" xfId="48145"/>
    <cellStyle name="Total 2 7 3 2 11 3" xfId="48146"/>
    <cellStyle name="Total 2 7 3 2 11 3 2" xfId="48147"/>
    <cellStyle name="Total 2 7 3 2 11 3 3" xfId="48148"/>
    <cellStyle name="Total 2 7 3 2 11 4" xfId="48149"/>
    <cellStyle name="Total 2 7 3 2 11 4 2" xfId="48150"/>
    <cellStyle name="Total 2 7 3 2 11 4 3" xfId="48151"/>
    <cellStyle name="Total 2 7 3 2 11 5" xfId="48152"/>
    <cellStyle name="Total 2 7 3 2 11 5 2" xfId="48153"/>
    <cellStyle name="Total 2 7 3 2 11 5 3" xfId="48154"/>
    <cellStyle name="Total 2 7 3 2 11 6" xfId="48155"/>
    <cellStyle name="Total 2 7 3 2 11 6 2" xfId="48156"/>
    <cellStyle name="Total 2 7 3 2 11 6 3" xfId="48157"/>
    <cellStyle name="Total 2 7 3 2 11 7" xfId="48158"/>
    <cellStyle name="Total 2 7 3 2 11 8" xfId="48159"/>
    <cellStyle name="Total 2 7 3 2 12" xfId="48160"/>
    <cellStyle name="Total 2 7 3 2 12 2" xfId="48161"/>
    <cellStyle name="Total 2 7 3 2 12 2 2" xfId="48162"/>
    <cellStyle name="Total 2 7 3 2 12 2 3" xfId="48163"/>
    <cellStyle name="Total 2 7 3 2 12 3" xfId="48164"/>
    <cellStyle name="Total 2 7 3 2 12 3 2" xfId="48165"/>
    <cellStyle name="Total 2 7 3 2 12 3 3" xfId="48166"/>
    <cellStyle name="Total 2 7 3 2 12 4" xfId="48167"/>
    <cellStyle name="Total 2 7 3 2 12 4 2" xfId="48168"/>
    <cellStyle name="Total 2 7 3 2 12 4 3" xfId="48169"/>
    <cellStyle name="Total 2 7 3 2 12 5" xfId="48170"/>
    <cellStyle name="Total 2 7 3 2 12 5 2" xfId="48171"/>
    <cellStyle name="Total 2 7 3 2 12 5 3" xfId="48172"/>
    <cellStyle name="Total 2 7 3 2 12 6" xfId="48173"/>
    <cellStyle name="Total 2 7 3 2 12 6 2" xfId="48174"/>
    <cellStyle name="Total 2 7 3 2 12 6 3" xfId="48175"/>
    <cellStyle name="Total 2 7 3 2 12 7" xfId="48176"/>
    <cellStyle name="Total 2 7 3 2 12 8" xfId="48177"/>
    <cellStyle name="Total 2 7 3 2 13" xfId="48178"/>
    <cellStyle name="Total 2 7 3 2 13 2" xfId="48179"/>
    <cellStyle name="Total 2 7 3 2 13 2 2" xfId="48180"/>
    <cellStyle name="Total 2 7 3 2 13 2 3" xfId="48181"/>
    <cellStyle name="Total 2 7 3 2 13 3" xfId="48182"/>
    <cellStyle name="Total 2 7 3 2 13 3 2" xfId="48183"/>
    <cellStyle name="Total 2 7 3 2 13 3 3" xfId="48184"/>
    <cellStyle name="Total 2 7 3 2 13 4" xfId="48185"/>
    <cellStyle name="Total 2 7 3 2 13 4 2" xfId="48186"/>
    <cellStyle name="Total 2 7 3 2 13 4 3" xfId="48187"/>
    <cellStyle name="Total 2 7 3 2 13 5" xfId="48188"/>
    <cellStyle name="Total 2 7 3 2 13 5 2" xfId="48189"/>
    <cellStyle name="Total 2 7 3 2 13 5 3" xfId="48190"/>
    <cellStyle name="Total 2 7 3 2 13 6" xfId="48191"/>
    <cellStyle name="Total 2 7 3 2 13 6 2" xfId="48192"/>
    <cellStyle name="Total 2 7 3 2 13 6 3" xfId="48193"/>
    <cellStyle name="Total 2 7 3 2 13 7" xfId="48194"/>
    <cellStyle name="Total 2 7 3 2 13 8" xfId="48195"/>
    <cellStyle name="Total 2 7 3 2 14" xfId="48196"/>
    <cellStyle name="Total 2 7 3 2 14 2" xfId="48197"/>
    <cellStyle name="Total 2 7 3 2 14 2 2" xfId="48198"/>
    <cellStyle name="Total 2 7 3 2 14 2 3" xfId="48199"/>
    <cellStyle name="Total 2 7 3 2 14 3" xfId="48200"/>
    <cellStyle name="Total 2 7 3 2 14 3 2" xfId="48201"/>
    <cellStyle name="Total 2 7 3 2 14 3 3" xfId="48202"/>
    <cellStyle name="Total 2 7 3 2 14 4" xfId="48203"/>
    <cellStyle name="Total 2 7 3 2 14 4 2" xfId="48204"/>
    <cellStyle name="Total 2 7 3 2 14 4 3" xfId="48205"/>
    <cellStyle name="Total 2 7 3 2 14 5" xfId="48206"/>
    <cellStyle name="Total 2 7 3 2 14 5 2" xfId="48207"/>
    <cellStyle name="Total 2 7 3 2 14 5 3" xfId="48208"/>
    <cellStyle name="Total 2 7 3 2 14 6" xfId="48209"/>
    <cellStyle name="Total 2 7 3 2 14 6 2" xfId="48210"/>
    <cellStyle name="Total 2 7 3 2 14 6 3" xfId="48211"/>
    <cellStyle name="Total 2 7 3 2 14 7" xfId="48212"/>
    <cellStyle name="Total 2 7 3 2 14 8" xfId="48213"/>
    <cellStyle name="Total 2 7 3 2 15" xfId="48214"/>
    <cellStyle name="Total 2 7 3 2 15 2" xfId="48215"/>
    <cellStyle name="Total 2 7 3 2 15 3" xfId="48216"/>
    <cellStyle name="Total 2 7 3 2 16" xfId="48217"/>
    <cellStyle name="Total 2 7 3 2 16 2" xfId="48218"/>
    <cellStyle name="Total 2 7 3 2 16 3" xfId="48219"/>
    <cellStyle name="Total 2 7 3 2 17" xfId="48220"/>
    <cellStyle name="Total 2 7 3 2 18" xfId="48221"/>
    <cellStyle name="Total 2 7 3 2 2" xfId="48222"/>
    <cellStyle name="Total 2 7 3 2 2 2" xfId="48223"/>
    <cellStyle name="Total 2 7 3 2 2 2 2" xfId="48224"/>
    <cellStyle name="Total 2 7 3 2 2 2 3" xfId="48225"/>
    <cellStyle name="Total 2 7 3 2 2 3" xfId="48226"/>
    <cellStyle name="Total 2 7 3 2 2 3 2" xfId="48227"/>
    <cellStyle name="Total 2 7 3 2 2 3 3" xfId="48228"/>
    <cellStyle name="Total 2 7 3 2 2 4" xfId="48229"/>
    <cellStyle name="Total 2 7 3 2 2 4 2" xfId="48230"/>
    <cellStyle name="Total 2 7 3 2 2 4 3" xfId="48231"/>
    <cellStyle name="Total 2 7 3 2 2 5" xfId="48232"/>
    <cellStyle name="Total 2 7 3 2 2 5 2" xfId="48233"/>
    <cellStyle name="Total 2 7 3 2 2 5 3" xfId="48234"/>
    <cellStyle name="Total 2 7 3 2 2 6" xfId="48235"/>
    <cellStyle name="Total 2 7 3 2 2 6 2" xfId="48236"/>
    <cellStyle name="Total 2 7 3 2 2 6 3" xfId="48237"/>
    <cellStyle name="Total 2 7 3 2 2 7" xfId="48238"/>
    <cellStyle name="Total 2 7 3 2 2 8" xfId="48239"/>
    <cellStyle name="Total 2 7 3 2 2 9" xfId="48240"/>
    <cellStyle name="Total 2 7 3 2 3" xfId="48241"/>
    <cellStyle name="Total 2 7 3 2 3 2" xfId="48242"/>
    <cellStyle name="Total 2 7 3 2 3 2 2" xfId="48243"/>
    <cellStyle name="Total 2 7 3 2 3 2 3" xfId="48244"/>
    <cellStyle name="Total 2 7 3 2 3 3" xfId="48245"/>
    <cellStyle name="Total 2 7 3 2 3 3 2" xfId="48246"/>
    <cellStyle name="Total 2 7 3 2 3 3 3" xfId="48247"/>
    <cellStyle name="Total 2 7 3 2 3 4" xfId="48248"/>
    <cellStyle name="Total 2 7 3 2 3 4 2" xfId="48249"/>
    <cellStyle name="Total 2 7 3 2 3 4 3" xfId="48250"/>
    <cellStyle name="Total 2 7 3 2 3 5" xfId="48251"/>
    <cellStyle name="Total 2 7 3 2 3 5 2" xfId="48252"/>
    <cellStyle name="Total 2 7 3 2 3 5 3" xfId="48253"/>
    <cellStyle name="Total 2 7 3 2 3 6" xfId="48254"/>
    <cellStyle name="Total 2 7 3 2 3 6 2" xfId="48255"/>
    <cellStyle name="Total 2 7 3 2 3 6 3" xfId="48256"/>
    <cellStyle name="Total 2 7 3 2 3 7" xfId="48257"/>
    <cellStyle name="Total 2 7 3 2 3 8" xfId="48258"/>
    <cellStyle name="Total 2 7 3 2 3 9" xfId="48259"/>
    <cellStyle name="Total 2 7 3 2 4" xfId="48260"/>
    <cellStyle name="Total 2 7 3 2 4 2" xfId="48261"/>
    <cellStyle name="Total 2 7 3 2 4 2 2" xfId="48262"/>
    <cellStyle name="Total 2 7 3 2 4 2 3" xfId="48263"/>
    <cellStyle name="Total 2 7 3 2 4 3" xfId="48264"/>
    <cellStyle name="Total 2 7 3 2 4 3 2" xfId="48265"/>
    <cellStyle name="Total 2 7 3 2 4 3 3" xfId="48266"/>
    <cellStyle name="Total 2 7 3 2 4 4" xfId="48267"/>
    <cellStyle name="Total 2 7 3 2 4 4 2" xfId="48268"/>
    <cellStyle name="Total 2 7 3 2 4 4 3" xfId="48269"/>
    <cellStyle name="Total 2 7 3 2 4 5" xfId="48270"/>
    <cellStyle name="Total 2 7 3 2 4 5 2" xfId="48271"/>
    <cellStyle name="Total 2 7 3 2 4 5 3" xfId="48272"/>
    <cellStyle name="Total 2 7 3 2 4 6" xfId="48273"/>
    <cellStyle name="Total 2 7 3 2 4 6 2" xfId="48274"/>
    <cellStyle name="Total 2 7 3 2 4 6 3" xfId="48275"/>
    <cellStyle name="Total 2 7 3 2 4 7" xfId="48276"/>
    <cellStyle name="Total 2 7 3 2 4 8" xfId="48277"/>
    <cellStyle name="Total 2 7 3 2 4 9" xfId="48278"/>
    <cellStyle name="Total 2 7 3 2 5" xfId="48279"/>
    <cellStyle name="Total 2 7 3 2 5 2" xfId="48280"/>
    <cellStyle name="Total 2 7 3 2 5 2 2" xfId="48281"/>
    <cellStyle name="Total 2 7 3 2 5 2 3" xfId="48282"/>
    <cellStyle name="Total 2 7 3 2 5 3" xfId="48283"/>
    <cellStyle name="Total 2 7 3 2 5 3 2" xfId="48284"/>
    <cellStyle name="Total 2 7 3 2 5 3 3" xfId="48285"/>
    <cellStyle name="Total 2 7 3 2 5 4" xfId="48286"/>
    <cellStyle name="Total 2 7 3 2 5 4 2" xfId="48287"/>
    <cellStyle name="Total 2 7 3 2 5 4 3" xfId="48288"/>
    <cellStyle name="Total 2 7 3 2 5 5" xfId="48289"/>
    <cellStyle name="Total 2 7 3 2 5 5 2" xfId="48290"/>
    <cellStyle name="Total 2 7 3 2 5 5 3" xfId="48291"/>
    <cellStyle name="Total 2 7 3 2 5 6" xfId="48292"/>
    <cellStyle name="Total 2 7 3 2 5 6 2" xfId="48293"/>
    <cellStyle name="Total 2 7 3 2 5 6 3" xfId="48294"/>
    <cellStyle name="Total 2 7 3 2 5 7" xfId="48295"/>
    <cellStyle name="Total 2 7 3 2 5 8" xfId="48296"/>
    <cellStyle name="Total 2 7 3 2 5 9" xfId="48297"/>
    <cellStyle name="Total 2 7 3 2 6" xfId="48298"/>
    <cellStyle name="Total 2 7 3 2 6 2" xfId="48299"/>
    <cellStyle name="Total 2 7 3 2 6 2 2" xfId="48300"/>
    <cellStyle name="Total 2 7 3 2 6 2 3" xfId="48301"/>
    <cellStyle name="Total 2 7 3 2 6 3" xfId="48302"/>
    <cellStyle name="Total 2 7 3 2 6 3 2" xfId="48303"/>
    <cellStyle name="Total 2 7 3 2 6 3 3" xfId="48304"/>
    <cellStyle name="Total 2 7 3 2 6 4" xfId="48305"/>
    <cellStyle name="Total 2 7 3 2 6 4 2" xfId="48306"/>
    <cellStyle name="Total 2 7 3 2 6 4 3" xfId="48307"/>
    <cellStyle name="Total 2 7 3 2 6 5" xfId="48308"/>
    <cellStyle name="Total 2 7 3 2 6 5 2" xfId="48309"/>
    <cellStyle name="Total 2 7 3 2 6 5 3" xfId="48310"/>
    <cellStyle name="Total 2 7 3 2 6 6" xfId="48311"/>
    <cellStyle name="Total 2 7 3 2 6 6 2" xfId="48312"/>
    <cellStyle name="Total 2 7 3 2 6 6 3" xfId="48313"/>
    <cellStyle name="Total 2 7 3 2 6 7" xfId="48314"/>
    <cellStyle name="Total 2 7 3 2 6 8" xfId="48315"/>
    <cellStyle name="Total 2 7 3 2 6 9" xfId="48316"/>
    <cellStyle name="Total 2 7 3 2 7" xfId="48317"/>
    <cellStyle name="Total 2 7 3 2 7 2" xfId="48318"/>
    <cellStyle name="Total 2 7 3 2 7 2 2" xfId="48319"/>
    <cellStyle name="Total 2 7 3 2 7 2 3" xfId="48320"/>
    <cellStyle name="Total 2 7 3 2 7 3" xfId="48321"/>
    <cellStyle name="Total 2 7 3 2 7 3 2" xfId="48322"/>
    <cellStyle name="Total 2 7 3 2 7 3 3" xfId="48323"/>
    <cellStyle name="Total 2 7 3 2 7 4" xfId="48324"/>
    <cellStyle name="Total 2 7 3 2 7 4 2" xfId="48325"/>
    <cellStyle name="Total 2 7 3 2 7 4 3" xfId="48326"/>
    <cellStyle name="Total 2 7 3 2 7 5" xfId="48327"/>
    <cellStyle name="Total 2 7 3 2 7 5 2" xfId="48328"/>
    <cellStyle name="Total 2 7 3 2 7 5 3" xfId="48329"/>
    <cellStyle name="Total 2 7 3 2 7 6" xfId="48330"/>
    <cellStyle name="Total 2 7 3 2 7 6 2" xfId="48331"/>
    <cellStyle name="Total 2 7 3 2 7 6 3" xfId="48332"/>
    <cellStyle name="Total 2 7 3 2 7 7" xfId="48333"/>
    <cellStyle name="Total 2 7 3 2 7 8" xfId="48334"/>
    <cellStyle name="Total 2 7 3 2 7 9" xfId="48335"/>
    <cellStyle name="Total 2 7 3 2 8" xfId="48336"/>
    <cellStyle name="Total 2 7 3 2 8 2" xfId="48337"/>
    <cellStyle name="Total 2 7 3 2 8 2 2" xfId="48338"/>
    <cellStyle name="Total 2 7 3 2 8 2 3" xfId="48339"/>
    <cellStyle name="Total 2 7 3 2 8 3" xfId="48340"/>
    <cellStyle name="Total 2 7 3 2 8 3 2" xfId="48341"/>
    <cellStyle name="Total 2 7 3 2 8 3 3" xfId="48342"/>
    <cellStyle name="Total 2 7 3 2 8 4" xfId="48343"/>
    <cellStyle name="Total 2 7 3 2 8 4 2" xfId="48344"/>
    <cellStyle name="Total 2 7 3 2 8 4 3" xfId="48345"/>
    <cellStyle name="Total 2 7 3 2 8 5" xfId="48346"/>
    <cellStyle name="Total 2 7 3 2 8 5 2" xfId="48347"/>
    <cellStyle name="Total 2 7 3 2 8 5 3" xfId="48348"/>
    <cellStyle name="Total 2 7 3 2 8 6" xfId="48349"/>
    <cellStyle name="Total 2 7 3 2 8 6 2" xfId="48350"/>
    <cellStyle name="Total 2 7 3 2 8 6 3" xfId="48351"/>
    <cellStyle name="Total 2 7 3 2 8 7" xfId="48352"/>
    <cellStyle name="Total 2 7 3 2 8 8" xfId="48353"/>
    <cellStyle name="Total 2 7 3 2 8 9" xfId="48354"/>
    <cellStyle name="Total 2 7 3 2 9" xfId="48355"/>
    <cellStyle name="Total 2 7 3 2 9 2" xfId="48356"/>
    <cellStyle name="Total 2 7 3 2 9 2 2" xfId="48357"/>
    <cellStyle name="Total 2 7 3 2 9 2 3" xfId="48358"/>
    <cellStyle name="Total 2 7 3 2 9 3" xfId="48359"/>
    <cellStyle name="Total 2 7 3 2 9 3 2" xfId="48360"/>
    <cellStyle name="Total 2 7 3 2 9 3 3" xfId="48361"/>
    <cellStyle name="Total 2 7 3 2 9 4" xfId="48362"/>
    <cellStyle name="Total 2 7 3 2 9 4 2" xfId="48363"/>
    <cellStyle name="Total 2 7 3 2 9 4 3" xfId="48364"/>
    <cellStyle name="Total 2 7 3 2 9 5" xfId="48365"/>
    <cellStyle name="Total 2 7 3 2 9 5 2" xfId="48366"/>
    <cellStyle name="Total 2 7 3 2 9 5 3" xfId="48367"/>
    <cellStyle name="Total 2 7 3 2 9 6" xfId="48368"/>
    <cellStyle name="Total 2 7 3 2 9 6 2" xfId="48369"/>
    <cellStyle name="Total 2 7 3 2 9 6 3" xfId="48370"/>
    <cellStyle name="Total 2 7 3 2 9 7" xfId="48371"/>
    <cellStyle name="Total 2 7 3 2 9 8" xfId="48372"/>
    <cellStyle name="Total 2 7 3 20" xfId="48373"/>
    <cellStyle name="Total 2 7 3 3" xfId="48374"/>
    <cellStyle name="Total 2 7 3 3 10" xfId="48375"/>
    <cellStyle name="Total 2 7 3 3 10 2" xfId="48376"/>
    <cellStyle name="Total 2 7 3 3 10 2 2" xfId="48377"/>
    <cellStyle name="Total 2 7 3 3 10 2 3" xfId="48378"/>
    <cellStyle name="Total 2 7 3 3 10 3" xfId="48379"/>
    <cellStyle name="Total 2 7 3 3 10 3 2" xfId="48380"/>
    <cellStyle name="Total 2 7 3 3 10 3 3" xfId="48381"/>
    <cellStyle name="Total 2 7 3 3 10 4" xfId="48382"/>
    <cellStyle name="Total 2 7 3 3 10 4 2" xfId="48383"/>
    <cellStyle name="Total 2 7 3 3 10 4 3" xfId="48384"/>
    <cellStyle name="Total 2 7 3 3 10 5" xfId="48385"/>
    <cellStyle name="Total 2 7 3 3 10 5 2" xfId="48386"/>
    <cellStyle name="Total 2 7 3 3 10 5 3" xfId="48387"/>
    <cellStyle name="Total 2 7 3 3 10 6" xfId="48388"/>
    <cellStyle name="Total 2 7 3 3 10 6 2" xfId="48389"/>
    <cellStyle name="Total 2 7 3 3 10 6 3" xfId="48390"/>
    <cellStyle name="Total 2 7 3 3 10 7" xfId="48391"/>
    <cellStyle name="Total 2 7 3 3 10 8" xfId="48392"/>
    <cellStyle name="Total 2 7 3 3 11" xfId="48393"/>
    <cellStyle name="Total 2 7 3 3 11 2" xfId="48394"/>
    <cellStyle name="Total 2 7 3 3 11 2 2" xfId="48395"/>
    <cellStyle name="Total 2 7 3 3 11 2 3" xfId="48396"/>
    <cellStyle name="Total 2 7 3 3 11 3" xfId="48397"/>
    <cellStyle name="Total 2 7 3 3 11 3 2" xfId="48398"/>
    <cellStyle name="Total 2 7 3 3 11 3 3" xfId="48399"/>
    <cellStyle name="Total 2 7 3 3 11 4" xfId="48400"/>
    <cellStyle name="Total 2 7 3 3 11 4 2" xfId="48401"/>
    <cellStyle name="Total 2 7 3 3 11 4 3" xfId="48402"/>
    <cellStyle name="Total 2 7 3 3 11 5" xfId="48403"/>
    <cellStyle name="Total 2 7 3 3 11 5 2" xfId="48404"/>
    <cellStyle name="Total 2 7 3 3 11 5 3" xfId="48405"/>
    <cellStyle name="Total 2 7 3 3 11 6" xfId="48406"/>
    <cellStyle name="Total 2 7 3 3 11 6 2" xfId="48407"/>
    <cellStyle name="Total 2 7 3 3 11 6 3" xfId="48408"/>
    <cellStyle name="Total 2 7 3 3 11 7" xfId="48409"/>
    <cellStyle name="Total 2 7 3 3 11 8" xfId="48410"/>
    <cellStyle name="Total 2 7 3 3 12" xfId="48411"/>
    <cellStyle name="Total 2 7 3 3 12 2" xfId="48412"/>
    <cellStyle name="Total 2 7 3 3 12 2 2" xfId="48413"/>
    <cellStyle name="Total 2 7 3 3 12 2 3" xfId="48414"/>
    <cellStyle name="Total 2 7 3 3 12 3" xfId="48415"/>
    <cellStyle name="Total 2 7 3 3 12 3 2" xfId="48416"/>
    <cellStyle name="Total 2 7 3 3 12 3 3" xfId="48417"/>
    <cellStyle name="Total 2 7 3 3 12 4" xfId="48418"/>
    <cellStyle name="Total 2 7 3 3 12 4 2" xfId="48419"/>
    <cellStyle name="Total 2 7 3 3 12 4 3" xfId="48420"/>
    <cellStyle name="Total 2 7 3 3 12 5" xfId="48421"/>
    <cellStyle name="Total 2 7 3 3 12 5 2" xfId="48422"/>
    <cellStyle name="Total 2 7 3 3 12 5 3" xfId="48423"/>
    <cellStyle name="Total 2 7 3 3 12 6" xfId="48424"/>
    <cellStyle name="Total 2 7 3 3 12 6 2" xfId="48425"/>
    <cellStyle name="Total 2 7 3 3 12 6 3" xfId="48426"/>
    <cellStyle name="Total 2 7 3 3 12 7" xfId="48427"/>
    <cellStyle name="Total 2 7 3 3 12 8" xfId="48428"/>
    <cellStyle name="Total 2 7 3 3 13" xfId="48429"/>
    <cellStyle name="Total 2 7 3 3 13 2" xfId="48430"/>
    <cellStyle name="Total 2 7 3 3 13 2 2" xfId="48431"/>
    <cellStyle name="Total 2 7 3 3 13 2 3" xfId="48432"/>
    <cellStyle name="Total 2 7 3 3 13 3" xfId="48433"/>
    <cellStyle name="Total 2 7 3 3 13 3 2" xfId="48434"/>
    <cellStyle name="Total 2 7 3 3 13 3 3" xfId="48435"/>
    <cellStyle name="Total 2 7 3 3 13 4" xfId="48436"/>
    <cellStyle name="Total 2 7 3 3 13 4 2" xfId="48437"/>
    <cellStyle name="Total 2 7 3 3 13 4 3" xfId="48438"/>
    <cellStyle name="Total 2 7 3 3 13 5" xfId="48439"/>
    <cellStyle name="Total 2 7 3 3 13 5 2" xfId="48440"/>
    <cellStyle name="Total 2 7 3 3 13 5 3" xfId="48441"/>
    <cellStyle name="Total 2 7 3 3 13 6" xfId="48442"/>
    <cellStyle name="Total 2 7 3 3 13 6 2" xfId="48443"/>
    <cellStyle name="Total 2 7 3 3 13 6 3" xfId="48444"/>
    <cellStyle name="Total 2 7 3 3 13 7" xfId="48445"/>
    <cellStyle name="Total 2 7 3 3 13 8" xfId="48446"/>
    <cellStyle name="Total 2 7 3 3 14" xfId="48447"/>
    <cellStyle name="Total 2 7 3 3 14 2" xfId="48448"/>
    <cellStyle name="Total 2 7 3 3 14 2 2" xfId="48449"/>
    <cellStyle name="Total 2 7 3 3 14 2 3" xfId="48450"/>
    <cellStyle name="Total 2 7 3 3 14 3" xfId="48451"/>
    <cellStyle name="Total 2 7 3 3 14 3 2" xfId="48452"/>
    <cellStyle name="Total 2 7 3 3 14 3 3" xfId="48453"/>
    <cellStyle name="Total 2 7 3 3 14 4" xfId="48454"/>
    <cellStyle name="Total 2 7 3 3 14 4 2" xfId="48455"/>
    <cellStyle name="Total 2 7 3 3 14 4 3" xfId="48456"/>
    <cellStyle name="Total 2 7 3 3 14 5" xfId="48457"/>
    <cellStyle name="Total 2 7 3 3 14 5 2" xfId="48458"/>
    <cellStyle name="Total 2 7 3 3 14 5 3" xfId="48459"/>
    <cellStyle name="Total 2 7 3 3 14 6" xfId="48460"/>
    <cellStyle name="Total 2 7 3 3 14 6 2" xfId="48461"/>
    <cellStyle name="Total 2 7 3 3 14 6 3" xfId="48462"/>
    <cellStyle name="Total 2 7 3 3 14 7" xfId="48463"/>
    <cellStyle name="Total 2 7 3 3 14 8" xfId="48464"/>
    <cellStyle name="Total 2 7 3 3 15" xfId="48465"/>
    <cellStyle name="Total 2 7 3 3 15 2" xfId="48466"/>
    <cellStyle name="Total 2 7 3 3 15 3" xfId="48467"/>
    <cellStyle name="Total 2 7 3 3 16" xfId="48468"/>
    <cellStyle name="Total 2 7 3 3 16 2" xfId="48469"/>
    <cellStyle name="Total 2 7 3 3 16 3" xfId="48470"/>
    <cellStyle name="Total 2 7 3 3 17" xfId="48471"/>
    <cellStyle name="Total 2 7 3 3 18" xfId="48472"/>
    <cellStyle name="Total 2 7 3 3 2" xfId="48473"/>
    <cellStyle name="Total 2 7 3 3 2 2" xfId="48474"/>
    <cellStyle name="Total 2 7 3 3 2 2 2" xfId="48475"/>
    <cellStyle name="Total 2 7 3 3 2 2 3" xfId="48476"/>
    <cellStyle name="Total 2 7 3 3 2 3" xfId="48477"/>
    <cellStyle name="Total 2 7 3 3 2 3 2" xfId="48478"/>
    <cellStyle name="Total 2 7 3 3 2 3 3" xfId="48479"/>
    <cellStyle name="Total 2 7 3 3 2 4" xfId="48480"/>
    <cellStyle name="Total 2 7 3 3 2 4 2" xfId="48481"/>
    <cellStyle name="Total 2 7 3 3 2 4 3" xfId="48482"/>
    <cellStyle name="Total 2 7 3 3 2 5" xfId="48483"/>
    <cellStyle name="Total 2 7 3 3 2 5 2" xfId="48484"/>
    <cellStyle name="Total 2 7 3 3 2 5 3" xfId="48485"/>
    <cellStyle name="Total 2 7 3 3 2 6" xfId="48486"/>
    <cellStyle name="Total 2 7 3 3 2 6 2" xfId="48487"/>
    <cellStyle name="Total 2 7 3 3 2 6 3" xfId="48488"/>
    <cellStyle name="Total 2 7 3 3 2 7" xfId="48489"/>
    <cellStyle name="Total 2 7 3 3 2 8" xfId="48490"/>
    <cellStyle name="Total 2 7 3 3 2 9" xfId="48491"/>
    <cellStyle name="Total 2 7 3 3 3" xfId="48492"/>
    <cellStyle name="Total 2 7 3 3 3 2" xfId="48493"/>
    <cellStyle name="Total 2 7 3 3 3 2 2" xfId="48494"/>
    <cellStyle name="Total 2 7 3 3 3 2 3" xfId="48495"/>
    <cellStyle name="Total 2 7 3 3 3 3" xfId="48496"/>
    <cellStyle name="Total 2 7 3 3 3 3 2" xfId="48497"/>
    <cellStyle name="Total 2 7 3 3 3 3 3" xfId="48498"/>
    <cellStyle name="Total 2 7 3 3 3 4" xfId="48499"/>
    <cellStyle name="Total 2 7 3 3 3 4 2" xfId="48500"/>
    <cellStyle name="Total 2 7 3 3 3 4 3" xfId="48501"/>
    <cellStyle name="Total 2 7 3 3 3 5" xfId="48502"/>
    <cellStyle name="Total 2 7 3 3 3 5 2" xfId="48503"/>
    <cellStyle name="Total 2 7 3 3 3 5 3" xfId="48504"/>
    <cellStyle name="Total 2 7 3 3 3 6" xfId="48505"/>
    <cellStyle name="Total 2 7 3 3 3 6 2" xfId="48506"/>
    <cellStyle name="Total 2 7 3 3 3 6 3" xfId="48507"/>
    <cellStyle name="Total 2 7 3 3 3 7" xfId="48508"/>
    <cellStyle name="Total 2 7 3 3 3 8" xfId="48509"/>
    <cellStyle name="Total 2 7 3 3 3 9" xfId="48510"/>
    <cellStyle name="Total 2 7 3 3 4" xfId="48511"/>
    <cellStyle name="Total 2 7 3 3 4 2" xfId="48512"/>
    <cellStyle name="Total 2 7 3 3 4 2 2" xfId="48513"/>
    <cellStyle name="Total 2 7 3 3 4 2 3" xfId="48514"/>
    <cellStyle name="Total 2 7 3 3 4 3" xfId="48515"/>
    <cellStyle name="Total 2 7 3 3 4 3 2" xfId="48516"/>
    <cellStyle name="Total 2 7 3 3 4 3 3" xfId="48517"/>
    <cellStyle name="Total 2 7 3 3 4 4" xfId="48518"/>
    <cellStyle name="Total 2 7 3 3 4 4 2" xfId="48519"/>
    <cellStyle name="Total 2 7 3 3 4 4 3" xfId="48520"/>
    <cellStyle name="Total 2 7 3 3 4 5" xfId="48521"/>
    <cellStyle name="Total 2 7 3 3 4 5 2" xfId="48522"/>
    <cellStyle name="Total 2 7 3 3 4 5 3" xfId="48523"/>
    <cellStyle name="Total 2 7 3 3 4 6" xfId="48524"/>
    <cellStyle name="Total 2 7 3 3 4 6 2" xfId="48525"/>
    <cellStyle name="Total 2 7 3 3 4 6 3" xfId="48526"/>
    <cellStyle name="Total 2 7 3 3 4 7" xfId="48527"/>
    <cellStyle name="Total 2 7 3 3 4 8" xfId="48528"/>
    <cellStyle name="Total 2 7 3 3 4 9" xfId="48529"/>
    <cellStyle name="Total 2 7 3 3 5" xfId="48530"/>
    <cellStyle name="Total 2 7 3 3 5 2" xfId="48531"/>
    <cellStyle name="Total 2 7 3 3 5 2 2" xfId="48532"/>
    <cellStyle name="Total 2 7 3 3 5 2 3" xfId="48533"/>
    <cellStyle name="Total 2 7 3 3 5 3" xfId="48534"/>
    <cellStyle name="Total 2 7 3 3 5 3 2" xfId="48535"/>
    <cellStyle name="Total 2 7 3 3 5 3 3" xfId="48536"/>
    <cellStyle name="Total 2 7 3 3 5 4" xfId="48537"/>
    <cellStyle name="Total 2 7 3 3 5 4 2" xfId="48538"/>
    <cellStyle name="Total 2 7 3 3 5 4 3" xfId="48539"/>
    <cellStyle name="Total 2 7 3 3 5 5" xfId="48540"/>
    <cellStyle name="Total 2 7 3 3 5 5 2" xfId="48541"/>
    <cellStyle name="Total 2 7 3 3 5 5 3" xfId="48542"/>
    <cellStyle name="Total 2 7 3 3 5 6" xfId="48543"/>
    <cellStyle name="Total 2 7 3 3 5 6 2" xfId="48544"/>
    <cellStyle name="Total 2 7 3 3 5 6 3" xfId="48545"/>
    <cellStyle name="Total 2 7 3 3 5 7" xfId="48546"/>
    <cellStyle name="Total 2 7 3 3 5 8" xfId="48547"/>
    <cellStyle name="Total 2 7 3 3 5 9" xfId="48548"/>
    <cellStyle name="Total 2 7 3 3 6" xfId="48549"/>
    <cellStyle name="Total 2 7 3 3 6 2" xfId="48550"/>
    <cellStyle name="Total 2 7 3 3 6 2 2" xfId="48551"/>
    <cellStyle name="Total 2 7 3 3 6 2 3" xfId="48552"/>
    <cellStyle name="Total 2 7 3 3 6 3" xfId="48553"/>
    <cellStyle name="Total 2 7 3 3 6 3 2" xfId="48554"/>
    <cellStyle name="Total 2 7 3 3 6 3 3" xfId="48555"/>
    <cellStyle name="Total 2 7 3 3 6 4" xfId="48556"/>
    <cellStyle name="Total 2 7 3 3 6 4 2" xfId="48557"/>
    <cellStyle name="Total 2 7 3 3 6 4 3" xfId="48558"/>
    <cellStyle name="Total 2 7 3 3 6 5" xfId="48559"/>
    <cellStyle name="Total 2 7 3 3 6 5 2" xfId="48560"/>
    <cellStyle name="Total 2 7 3 3 6 5 3" xfId="48561"/>
    <cellStyle name="Total 2 7 3 3 6 6" xfId="48562"/>
    <cellStyle name="Total 2 7 3 3 6 6 2" xfId="48563"/>
    <cellStyle name="Total 2 7 3 3 6 6 3" xfId="48564"/>
    <cellStyle name="Total 2 7 3 3 6 7" xfId="48565"/>
    <cellStyle name="Total 2 7 3 3 6 8" xfId="48566"/>
    <cellStyle name="Total 2 7 3 3 6 9" xfId="48567"/>
    <cellStyle name="Total 2 7 3 3 7" xfId="48568"/>
    <cellStyle name="Total 2 7 3 3 7 2" xfId="48569"/>
    <cellStyle name="Total 2 7 3 3 7 2 2" xfId="48570"/>
    <cellStyle name="Total 2 7 3 3 7 2 3" xfId="48571"/>
    <cellStyle name="Total 2 7 3 3 7 3" xfId="48572"/>
    <cellStyle name="Total 2 7 3 3 7 3 2" xfId="48573"/>
    <cellStyle name="Total 2 7 3 3 7 3 3" xfId="48574"/>
    <cellStyle name="Total 2 7 3 3 7 4" xfId="48575"/>
    <cellStyle name="Total 2 7 3 3 7 4 2" xfId="48576"/>
    <cellStyle name="Total 2 7 3 3 7 4 3" xfId="48577"/>
    <cellStyle name="Total 2 7 3 3 7 5" xfId="48578"/>
    <cellStyle name="Total 2 7 3 3 7 5 2" xfId="48579"/>
    <cellStyle name="Total 2 7 3 3 7 5 3" xfId="48580"/>
    <cellStyle name="Total 2 7 3 3 7 6" xfId="48581"/>
    <cellStyle name="Total 2 7 3 3 7 6 2" xfId="48582"/>
    <cellStyle name="Total 2 7 3 3 7 6 3" xfId="48583"/>
    <cellStyle name="Total 2 7 3 3 7 7" xfId="48584"/>
    <cellStyle name="Total 2 7 3 3 7 8" xfId="48585"/>
    <cellStyle name="Total 2 7 3 3 7 9" xfId="48586"/>
    <cellStyle name="Total 2 7 3 3 8" xfId="48587"/>
    <cellStyle name="Total 2 7 3 3 8 2" xfId="48588"/>
    <cellStyle name="Total 2 7 3 3 8 2 2" xfId="48589"/>
    <cellStyle name="Total 2 7 3 3 8 2 3" xfId="48590"/>
    <cellStyle name="Total 2 7 3 3 8 3" xfId="48591"/>
    <cellStyle name="Total 2 7 3 3 8 3 2" xfId="48592"/>
    <cellStyle name="Total 2 7 3 3 8 3 3" xfId="48593"/>
    <cellStyle name="Total 2 7 3 3 8 4" xfId="48594"/>
    <cellStyle name="Total 2 7 3 3 8 4 2" xfId="48595"/>
    <cellStyle name="Total 2 7 3 3 8 4 3" xfId="48596"/>
    <cellStyle name="Total 2 7 3 3 8 5" xfId="48597"/>
    <cellStyle name="Total 2 7 3 3 8 5 2" xfId="48598"/>
    <cellStyle name="Total 2 7 3 3 8 5 3" xfId="48599"/>
    <cellStyle name="Total 2 7 3 3 8 6" xfId="48600"/>
    <cellStyle name="Total 2 7 3 3 8 6 2" xfId="48601"/>
    <cellStyle name="Total 2 7 3 3 8 6 3" xfId="48602"/>
    <cellStyle name="Total 2 7 3 3 8 7" xfId="48603"/>
    <cellStyle name="Total 2 7 3 3 8 8" xfId="48604"/>
    <cellStyle name="Total 2 7 3 3 8 9" xfId="48605"/>
    <cellStyle name="Total 2 7 3 3 9" xfId="48606"/>
    <cellStyle name="Total 2 7 3 3 9 2" xfId="48607"/>
    <cellStyle name="Total 2 7 3 3 9 2 2" xfId="48608"/>
    <cellStyle name="Total 2 7 3 3 9 2 3" xfId="48609"/>
    <cellStyle name="Total 2 7 3 3 9 3" xfId="48610"/>
    <cellStyle name="Total 2 7 3 3 9 3 2" xfId="48611"/>
    <cellStyle name="Total 2 7 3 3 9 3 3" xfId="48612"/>
    <cellStyle name="Total 2 7 3 3 9 4" xfId="48613"/>
    <cellStyle name="Total 2 7 3 3 9 4 2" xfId="48614"/>
    <cellStyle name="Total 2 7 3 3 9 4 3" xfId="48615"/>
    <cellStyle name="Total 2 7 3 3 9 5" xfId="48616"/>
    <cellStyle name="Total 2 7 3 3 9 5 2" xfId="48617"/>
    <cellStyle name="Total 2 7 3 3 9 5 3" xfId="48618"/>
    <cellStyle name="Total 2 7 3 3 9 6" xfId="48619"/>
    <cellStyle name="Total 2 7 3 3 9 6 2" xfId="48620"/>
    <cellStyle name="Total 2 7 3 3 9 6 3" xfId="48621"/>
    <cellStyle name="Total 2 7 3 3 9 7" xfId="48622"/>
    <cellStyle name="Total 2 7 3 3 9 8" xfId="48623"/>
    <cellStyle name="Total 2 7 3 4" xfId="48624"/>
    <cellStyle name="Total 2 7 3 4 10" xfId="48625"/>
    <cellStyle name="Total 2 7 3 4 11" xfId="48626"/>
    <cellStyle name="Total 2 7 3 4 2" xfId="48627"/>
    <cellStyle name="Total 2 7 3 4 2 2" xfId="48628"/>
    <cellStyle name="Total 2 7 3 4 2 3" xfId="48629"/>
    <cellStyle name="Total 2 7 3 4 2 4" xfId="48630"/>
    <cellStyle name="Total 2 7 3 4 3" xfId="48631"/>
    <cellStyle name="Total 2 7 3 4 3 2" xfId="48632"/>
    <cellStyle name="Total 2 7 3 4 3 3" xfId="48633"/>
    <cellStyle name="Total 2 7 3 4 3 4" xfId="48634"/>
    <cellStyle name="Total 2 7 3 4 4" xfId="48635"/>
    <cellStyle name="Total 2 7 3 4 4 2" xfId="48636"/>
    <cellStyle name="Total 2 7 3 4 4 3" xfId="48637"/>
    <cellStyle name="Total 2 7 3 4 4 4" xfId="48638"/>
    <cellStyle name="Total 2 7 3 4 5" xfId="48639"/>
    <cellStyle name="Total 2 7 3 4 5 2" xfId="48640"/>
    <cellStyle name="Total 2 7 3 4 5 3" xfId="48641"/>
    <cellStyle name="Total 2 7 3 4 5 4" xfId="48642"/>
    <cellStyle name="Total 2 7 3 4 6" xfId="48643"/>
    <cellStyle name="Total 2 7 3 4 6 2" xfId="48644"/>
    <cellStyle name="Total 2 7 3 4 6 3" xfId="48645"/>
    <cellStyle name="Total 2 7 3 4 6 4" xfId="48646"/>
    <cellStyle name="Total 2 7 3 4 7" xfId="48647"/>
    <cellStyle name="Total 2 7 3 4 8" xfId="48648"/>
    <cellStyle name="Total 2 7 3 4 9" xfId="48649"/>
    <cellStyle name="Total 2 7 3 5" xfId="48650"/>
    <cellStyle name="Total 2 7 3 5 10" xfId="48651"/>
    <cellStyle name="Total 2 7 3 5 11" xfId="48652"/>
    <cellStyle name="Total 2 7 3 5 2" xfId="48653"/>
    <cellStyle name="Total 2 7 3 5 2 2" xfId="48654"/>
    <cellStyle name="Total 2 7 3 5 2 3" xfId="48655"/>
    <cellStyle name="Total 2 7 3 5 2 4" xfId="48656"/>
    <cellStyle name="Total 2 7 3 5 3" xfId="48657"/>
    <cellStyle name="Total 2 7 3 5 3 2" xfId="48658"/>
    <cellStyle name="Total 2 7 3 5 3 3" xfId="48659"/>
    <cellStyle name="Total 2 7 3 5 3 4" xfId="48660"/>
    <cellStyle name="Total 2 7 3 5 4" xfId="48661"/>
    <cellStyle name="Total 2 7 3 5 4 2" xfId="48662"/>
    <cellStyle name="Total 2 7 3 5 4 3" xfId="48663"/>
    <cellStyle name="Total 2 7 3 5 4 4" xfId="48664"/>
    <cellStyle name="Total 2 7 3 5 5" xfId="48665"/>
    <cellStyle name="Total 2 7 3 5 5 2" xfId="48666"/>
    <cellStyle name="Total 2 7 3 5 5 3" xfId="48667"/>
    <cellStyle name="Total 2 7 3 5 5 4" xfId="48668"/>
    <cellStyle name="Total 2 7 3 5 6" xfId="48669"/>
    <cellStyle name="Total 2 7 3 5 6 2" xfId="48670"/>
    <cellStyle name="Total 2 7 3 5 6 3" xfId="48671"/>
    <cellStyle name="Total 2 7 3 5 6 4" xfId="48672"/>
    <cellStyle name="Total 2 7 3 5 7" xfId="48673"/>
    <cellStyle name="Total 2 7 3 5 8" xfId="48674"/>
    <cellStyle name="Total 2 7 3 5 9" xfId="48675"/>
    <cellStyle name="Total 2 7 3 6" xfId="48676"/>
    <cellStyle name="Total 2 7 3 6 2" xfId="48677"/>
    <cellStyle name="Total 2 7 3 6 2 2" xfId="48678"/>
    <cellStyle name="Total 2 7 3 6 2 3" xfId="48679"/>
    <cellStyle name="Total 2 7 3 6 3" xfId="48680"/>
    <cellStyle name="Total 2 7 3 6 3 2" xfId="48681"/>
    <cellStyle name="Total 2 7 3 6 3 3" xfId="48682"/>
    <cellStyle name="Total 2 7 3 6 4" xfId="48683"/>
    <cellStyle name="Total 2 7 3 6 4 2" xfId="48684"/>
    <cellStyle name="Total 2 7 3 6 4 3" xfId="48685"/>
    <cellStyle name="Total 2 7 3 6 5" xfId="48686"/>
    <cellStyle name="Total 2 7 3 6 5 2" xfId="48687"/>
    <cellStyle name="Total 2 7 3 6 5 3" xfId="48688"/>
    <cellStyle name="Total 2 7 3 6 6" xfId="48689"/>
    <cellStyle name="Total 2 7 3 6 6 2" xfId="48690"/>
    <cellStyle name="Total 2 7 3 6 6 3" xfId="48691"/>
    <cellStyle name="Total 2 7 3 6 7" xfId="48692"/>
    <cellStyle name="Total 2 7 3 6 8" xfId="48693"/>
    <cellStyle name="Total 2 7 3 6 9" xfId="48694"/>
    <cellStyle name="Total 2 7 3 7" xfId="48695"/>
    <cellStyle name="Total 2 7 3 7 2" xfId="48696"/>
    <cellStyle name="Total 2 7 3 7 2 2" xfId="48697"/>
    <cellStyle name="Total 2 7 3 7 2 3" xfId="48698"/>
    <cellStyle name="Total 2 7 3 7 3" xfId="48699"/>
    <cellStyle name="Total 2 7 3 7 3 2" xfId="48700"/>
    <cellStyle name="Total 2 7 3 7 3 3" xfId="48701"/>
    <cellStyle name="Total 2 7 3 7 4" xfId="48702"/>
    <cellStyle name="Total 2 7 3 7 4 2" xfId="48703"/>
    <cellStyle name="Total 2 7 3 7 4 3" xfId="48704"/>
    <cellStyle name="Total 2 7 3 7 5" xfId="48705"/>
    <cellStyle name="Total 2 7 3 7 5 2" xfId="48706"/>
    <cellStyle name="Total 2 7 3 7 5 3" xfId="48707"/>
    <cellStyle name="Total 2 7 3 7 6" xfId="48708"/>
    <cellStyle name="Total 2 7 3 7 6 2" xfId="48709"/>
    <cellStyle name="Total 2 7 3 7 6 3" xfId="48710"/>
    <cellStyle name="Total 2 7 3 7 7" xfId="48711"/>
    <cellStyle name="Total 2 7 3 7 8" xfId="48712"/>
    <cellStyle name="Total 2 7 3 7 9" xfId="48713"/>
    <cellStyle name="Total 2 7 3 8" xfId="48714"/>
    <cellStyle name="Total 2 7 3 8 2" xfId="48715"/>
    <cellStyle name="Total 2 7 3 8 2 2" xfId="48716"/>
    <cellStyle name="Total 2 7 3 8 2 3" xfId="48717"/>
    <cellStyle name="Total 2 7 3 8 3" xfId="48718"/>
    <cellStyle name="Total 2 7 3 8 3 2" xfId="48719"/>
    <cellStyle name="Total 2 7 3 8 3 3" xfId="48720"/>
    <cellStyle name="Total 2 7 3 8 4" xfId="48721"/>
    <cellStyle name="Total 2 7 3 8 4 2" xfId="48722"/>
    <cellStyle name="Total 2 7 3 8 4 3" xfId="48723"/>
    <cellStyle name="Total 2 7 3 8 5" xfId="48724"/>
    <cellStyle name="Total 2 7 3 8 5 2" xfId="48725"/>
    <cellStyle name="Total 2 7 3 8 5 3" xfId="48726"/>
    <cellStyle name="Total 2 7 3 8 6" xfId="48727"/>
    <cellStyle name="Total 2 7 3 8 6 2" xfId="48728"/>
    <cellStyle name="Total 2 7 3 8 6 3" xfId="48729"/>
    <cellStyle name="Total 2 7 3 8 7" xfId="48730"/>
    <cellStyle name="Total 2 7 3 8 8" xfId="48731"/>
    <cellStyle name="Total 2 7 3 8 9" xfId="48732"/>
    <cellStyle name="Total 2 7 3 9" xfId="48733"/>
    <cellStyle name="Total 2 7 3 9 2" xfId="48734"/>
    <cellStyle name="Total 2 7 3 9 2 2" xfId="48735"/>
    <cellStyle name="Total 2 7 3 9 2 3" xfId="48736"/>
    <cellStyle name="Total 2 7 3 9 3" xfId="48737"/>
    <cellStyle name="Total 2 7 3 9 3 2" xfId="48738"/>
    <cellStyle name="Total 2 7 3 9 3 3" xfId="48739"/>
    <cellStyle name="Total 2 7 3 9 4" xfId="48740"/>
    <cellStyle name="Total 2 7 3 9 4 2" xfId="48741"/>
    <cellStyle name="Total 2 7 3 9 4 3" xfId="48742"/>
    <cellStyle name="Total 2 7 3 9 5" xfId="48743"/>
    <cellStyle name="Total 2 7 3 9 5 2" xfId="48744"/>
    <cellStyle name="Total 2 7 3 9 5 3" xfId="48745"/>
    <cellStyle name="Total 2 7 3 9 6" xfId="48746"/>
    <cellStyle name="Total 2 7 3 9 6 2" xfId="48747"/>
    <cellStyle name="Total 2 7 3 9 6 3" xfId="48748"/>
    <cellStyle name="Total 2 7 3 9 7" xfId="48749"/>
    <cellStyle name="Total 2 7 3 9 8" xfId="48750"/>
    <cellStyle name="Total 2 7 3 9 9" xfId="48751"/>
    <cellStyle name="Total 2 7 4" xfId="48752"/>
    <cellStyle name="Total 2 7 4 10" xfId="48753"/>
    <cellStyle name="Total 2 7 4 10 2" xfId="48754"/>
    <cellStyle name="Total 2 7 4 10 2 2" xfId="48755"/>
    <cellStyle name="Total 2 7 4 10 2 3" xfId="48756"/>
    <cellStyle name="Total 2 7 4 10 3" xfId="48757"/>
    <cellStyle name="Total 2 7 4 10 3 2" xfId="48758"/>
    <cellStyle name="Total 2 7 4 10 3 3" xfId="48759"/>
    <cellStyle name="Total 2 7 4 10 4" xfId="48760"/>
    <cellStyle name="Total 2 7 4 10 4 2" xfId="48761"/>
    <cellStyle name="Total 2 7 4 10 4 3" xfId="48762"/>
    <cellStyle name="Total 2 7 4 10 5" xfId="48763"/>
    <cellStyle name="Total 2 7 4 10 5 2" xfId="48764"/>
    <cellStyle name="Total 2 7 4 10 5 3" xfId="48765"/>
    <cellStyle name="Total 2 7 4 10 6" xfId="48766"/>
    <cellStyle name="Total 2 7 4 10 6 2" xfId="48767"/>
    <cellStyle name="Total 2 7 4 10 6 3" xfId="48768"/>
    <cellStyle name="Total 2 7 4 10 7" xfId="48769"/>
    <cellStyle name="Total 2 7 4 10 8" xfId="48770"/>
    <cellStyle name="Total 2 7 4 11" xfId="48771"/>
    <cellStyle name="Total 2 7 4 11 2" xfId="48772"/>
    <cellStyle name="Total 2 7 4 11 2 2" xfId="48773"/>
    <cellStyle name="Total 2 7 4 11 2 3" xfId="48774"/>
    <cellStyle name="Total 2 7 4 11 3" xfId="48775"/>
    <cellStyle name="Total 2 7 4 11 3 2" xfId="48776"/>
    <cellStyle name="Total 2 7 4 11 3 3" xfId="48777"/>
    <cellStyle name="Total 2 7 4 11 4" xfId="48778"/>
    <cellStyle name="Total 2 7 4 11 4 2" xfId="48779"/>
    <cellStyle name="Total 2 7 4 11 4 3" xfId="48780"/>
    <cellStyle name="Total 2 7 4 11 5" xfId="48781"/>
    <cellStyle name="Total 2 7 4 11 5 2" xfId="48782"/>
    <cellStyle name="Total 2 7 4 11 5 3" xfId="48783"/>
    <cellStyle name="Total 2 7 4 11 6" xfId="48784"/>
    <cellStyle name="Total 2 7 4 11 6 2" xfId="48785"/>
    <cellStyle name="Total 2 7 4 11 6 3" xfId="48786"/>
    <cellStyle name="Total 2 7 4 11 7" xfId="48787"/>
    <cellStyle name="Total 2 7 4 11 8" xfId="48788"/>
    <cellStyle name="Total 2 7 4 12" xfId="48789"/>
    <cellStyle name="Total 2 7 4 12 2" xfId="48790"/>
    <cellStyle name="Total 2 7 4 12 2 2" xfId="48791"/>
    <cellStyle name="Total 2 7 4 12 2 3" xfId="48792"/>
    <cellStyle name="Total 2 7 4 12 3" xfId="48793"/>
    <cellStyle name="Total 2 7 4 12 3 2" xfId="48794"/>
    <cellStyle name="Total 2 7 4 12 3 3" xfId="48795"/>
    <cellStyle name="Total 2 7 4 12 4" xfId="48796"/>
    <cellStyle name="Total 2 7 4 12 4 2" xfId="48797"/>
    <cellStyle name="Total 2 7 4 12 4 3" xfId="48798"/>
    <cellStyle name="Total 2 7 4 12 5" xfId="48799"/>
    <cellStyle name="Total 2 7 4 12 5 2" xfId="48800"/>
    <cellStyle name="Total 2 7 4 12 5 3" xfId="48801"/>
    <cellStyle name="Total 2 7 4 12 6" xfId="48802"/>
    <cellStyle name="Total 2 7 4 12 6 2" xfId="48803"/>
    <cellStyle name="Total 2 7 4 12 6 3" xfId="48804"/>
    <cellStyle name="Total 2 7 4 12 7" xfId="48805"/>
    <cellStyle name="Total 2 7 4 12 8" xfId="48806"/>
    <cellStyle name="Total 2 7 4 13" xfId="48807"/>
    <cellStyle name="Total 2 7 4 13 2" xfId="48808"/>
    <cellStyle name="Total 2 7 4 13 2 2" xfId="48809"/>
    <cellStyle name="Total 2 7 4 13 2 3" xfId="48810"/>
    <cellStyle name="Total 2 7 4 13 3" xfId="48811"/>
    <cellStyle name="Total 2 7 4 13 3 2" xfId="48812"/>
    <cellStyle name="Total 2 7 4 13 3 3" xfId="48813"/>
    <cellStyle name="Total 2 7 4 13 4" xfId="48814"/>
    <cellStyle name="Total 2 7 4 13 4 2" xfId="48815"/>
    <cellStyle name="Total 2 7 4 13 4 3" xfId="48816"/>
    <cellStyle name="Total 2 7 4 13 5" xfId="48817"/>
    <cellStyle name="Total 2 7 4 13 5 2" xfId="48818"/>
    <cellStyle name="Total 2 7 4 13 5 3" xfId="48819"/>
    <cellStyle name="Total 2 7 4 13 6" xfId="48820"/>
    <cellStyle name="Total 2 7 4 13 6 2" xfId="48821"/>
    <cellStyle name="Total 2 7 4 13 6 3" xfId="48822"/>
    <cellStyle name="Total 2 7 4 13 7" xfId="48823"/>
    <cellStyle name="Total 2 7 4 13 8" xfId="48824"/>
    <cellStyle name="Total 2 7 4 14" xfId="48825"/>
    <cellStyle name="Total 2 7 4 14 2" xfId="48826"/>
    <cellStyle name="Total 2 7 4 14 2 2" xfId="48827"/>
    <cellStyle name="Total 2 7 4 14 2 3" xfId="48828"/>
    <cellStyle name="Total 2 7 4 14 3" xfId="48829"/>
    <cellStyle name="Total 2 7 4 14 3 2" xfId="48830"/>
    <cellStyle name="Total 2 7 4 14 3 3" xfId="48831"/>
    <cellStyle name="Total 2 7 4 14 4" xfId="48832"/>
    <cellStyle name="Total 2 7 4 14 4 2" xfId="48833"/>
    <cellStyle name="Total 2 7 4 14 4 3" xfId="48834"/>
    <cellStyle name="Total 2 7 4 14 5" xfId="48835"/>
    <cellStyle name="Total 2 7 4 14 5 2" xfId="48836"/>
    <cellStyle name="Total 2 7 4 14 5 3" xfId="48837"/>
    <cellStyle name="Total 2 7 4 14 6" xfId="48838"/>
    <cellStyle name="Total 2 7 4 14 6 2" xfId="48839"/>
    <cellStyle name="Total 2 7 4 14 6 3" xfId="48840"/>
    <cellStyle name="Total 2 7 4 14 7" xfId="48841"/>
    <cellStyle name="Total 2 7 4 14 8" xfId="48842"/>
    <cellStyle name="Total 2 7 4 15" xfId="48843"/>
    <cellStyle name="Total 2 7 4 15 2" xfId="48844"/>
    <cellStyle name="Total 2 7 4 15 3" xfId="48845"/>
    <cellStyle name="Total 2 7 4 16" xfId="48846"/>
    <cellStyle name="Total 2 7 4 16 2" xfId="48847"/>
    <cellStyle name="Total 2 7 4 16 3" xfId="48848"/>
    <cellStyle name="Total 2 7 4 17" xfId="48849"/>
    <cellStyle name="Total 2 7 4 18" xfId="48850"/>
    <cellStyle name="Total 2 7 4 2" xfId="48851"/>
    <cellStyle name="Total 2 7 4 2 2" xfId="48852"/>
    <cellStyle name="Total 2 7 4 2 2 2" xfId="48853"/>
    <cellStyle name="Total 2 7 4 2 2 3" xfId="48854"/>
    <cellStyle name="Total 2 7 4 2 3" xfId="48855"/>
    <cellStyle name="Total 2 7 4 2 3 2" xfId="48856"/>
    <cellStyle name="Total 2 7 4 2 3 3" xfId="48857"/>
    <cellStyle name="Total 2 7 4 2 4" xfId="48858"/>
    <cellStyle name="Total 2 7 4 2 4 2" xfId="48859"/>
    <cellStyle name="Total 2 7 4 2 4 3" xfId="48860"/>
    <cellStyle name="Total 2 7 4 2 5" xfId="48861"/>
    <cellStyle name="Total 2 7 4 2 5 2" xfId="48862"/>
    <cellStyle name="Total 2 7 4 2 5 3" xfId="48863"/>
    <cellStyle name="Total 2 7 4 2 6" xfId="48864"/>
    <cellStyle name="Total 2 7 4 2 6 2" xfId="48865"/>
    <cellStyle name="Total 2 7 4 2 6 3" xfId="48866"/>
    <cellStyle name="Total 2 7 4 2 7" xfId="48867"/>
    <cellStyle name="Total 2 7 4 2 8" xfId="48868"/>
    <cellStyle name="Total 2 7 4 2 9" xfId="48869"/>
    <cellStyle name="Total 2 7 4 3" xfId="48870"/>
    <cellStyle name="Total 2 7 4 3 2" xfId="48871"/>
    <cellStyle name="Total 2 7 4 3 2 2" xfId="48872"/>
    <cellStyle name="Total 2 7 4 3 2 3" xfId="48873"/>
    <cellStyle name="Total 2 7 4 3 3" xfId="48874"/>
    <cellStyle name="Total 2 7 4 3 3 2" xfId="48875"/>
    <cellStyle name="Total 2 7 4 3 3 3" xfId="48876"/>
    <cellStyle name="Total 2 7 4 3 4" xfId="48877"/>
    <cellStyle name="Total 2 7 4 3 4 2" xfId="48878"/>
    <cellStyle name="Total 2 7 4 3 4 3" xfId="48879"/>
    <cellStyle name="Total 2 7 4 3 5" xfId="48880"/>
    <cellStyle name="Total 2 7 4 3 5 2" xfId="48881"/>
    <cellStyle name="Total 2 7 4 3 5 3" xfId="48882"/>
    <cellStyle name="Total 2 7 4 3 6" xfId="48883"/>
    <cellStyle name="Total 2 7 4 3 6 2" xfId="48884"/>
    <cellStyle name="Total 2 7 4 3 6 3" xfId="48885"/>
    <cellStyle name="Total 2 7 4 3 7" xfId="48886"/>
    <cellStyle name="Total 2 7 4 3 8" xfId="48887"/>
    <cellStyle name="Total 2 7 4 3 9" xfId="48888"/>
    <cellStyle name="Total 2 7 4 4" xfId="48889"/>
    <cellStyle name="Total 2 7 4 4 2" xfId="48890"/>
    <cellStyle name="Total 2 7 4 4 2 2" xfId="48891"/>
    <cellStyle name="Total 2 7 4 4 2 3" xfId="48892"/>
    <cellStyle name="Total 2 7 4 4 3" xfId="48893"/>
    <cellStyle name="Total 2 7 4 4 3 2" xfId="48894"/>
    <cellStyle name="Total 2 7 4 4 3 3" xfId="48895"/>
    <cellStyle name="Total 2 7 4 4 4" xfId="48896"/>
    <cellStyle name="Total 2 7 4 4 4 2" xfId="48897"/>
    <cellStyle name="Total 2 7 4 4 4 3" xfId="48898"/>
    <cellStyle name="Total 2 7 4 4 5" xfId="48899"/>
    <cellStyle name="Total 2 7 4 4 5 2" xfId="48900"/>
    <cellStyle name="Total 2 7 4 4 5 3" xfId="48901"/>
    <cellStyle name="Total 2 7 4 4 6" xfId="48902"/>
    <cellStyle name="Total 2 7 4 4 6 2" xfId="48903"/>
    <cellStyle name="Total 2 7 4 4 6 3" xfId="48904"/>
    <cellStyle name="Total 2 7 4 4 7" xfId="48905"/>
    <cellStyle name="Total 2 7 4 4 8" xfId="48906"/>
    <cellStyle name="Total 2 7 4 4 9" xfId="48907"/>
    <cellStyle name="Total 2 7 4 5" xfId="48908"/>
    <cellStyle name="Total 2 7 4 5 2" xfId="48909"/>
    <cellStyle name="Total 2 7 4 5 2 2" xfId="48910"/>
    <cellStyle name="Total 2 7 4 5 2 3" xfId="48911"/>
    <cellStyle name="Total 2 7 4 5 3" xfId="48912"/>
    <cellStyle name="Total 2 7 4 5 3 2" xfId="48913"/>
    <cellStyle name="Total 2 7 4 5 3 3" xfId="48914"/>
    <cellStyle name="Total 2 7 4 5 4" xfId="48915"/>
    <cellStyle name="Total 2 7 4 5 4 2" xfId="48916"/>
    <cellStyle name="Total 2 7 4 5 4 3" xfId="48917"/>
    <cellStyle name="Total 2 7 4 5 5" xfId="48918"/>
    <cellStyle name="Total 2 7 4 5 5 2" xfId="48919"/>
    <cellStyle name="Total 2 7 4 5 5 3" xfId="48920"/>
    <cellStyle name="Total 2 7 4 5 6" xfId="48921"/>
    <cellStyle name="Total 2 7 4 5 6 2" xfId="48922"/>
    <cellStyle name="Total 2 7 4 5 6 3" xfId="48923"/>
    <cellStyle name="Total 2 7 4 5 7" xfId="48924"/>
    <cellStyle name="Total 2 7 4 5 8" xfId="48925"/>
    <cellStyle name="Total 2 7 4 5 9" xfId="48926"/>
    <cellStyle name="Total 2 7 4 6" xfId="48927"/>
    <cellStyle name="Total 2 7 4 6 2" xfId="48928"/>
    <cellStyle name="Total 2 7 4 6 2 2" xfId="48929"/>
    <cellStyle name="Total 2 7 4 6 2 3" xfId="48930"/>
    <cellStyle name="Total 2 7 4 6 3" xfId="48931"/>
    <cellStyle name="Total 2 7 4 6 3 2" xfId="48932"/>
    <cellStyle name="Total 2 7 4 6 3 3" xfId="48933"/>
    <cellStyle name="Total 2 7 4 6 4" xfId="48934"/>
    <cellStyle name="Total 2 7 4 6 4 2" xfId="48935"/>
    <cellStyle name="Total 2 7 4 6 4 3" xfId="48936"/>
    <cellStyle name="Total 2 7 4 6 5" xfId="48937"/>
    <cellStyle name="Total 2 7 4 6 5 2" xfId="48938"/>
    <cellStyle name="Total 2 7 4 6 5 3" xfId="48939"/>
    <cellStyle name="Total 2 7 4 6 6" xfId="48940"/>
    <cellStyle name="Total 2 7 4 6 6 2" xfId="48941"/>
    <cellStyle name="Total 2 7 4 6 6 3" xfId="48942"/>
    <cellStyle name="Total 2 7 4 6 7" xfId="48943"/>
    <cellStyle name="Total 2 7 4 6 8" xfId="48944"/>
    <cellStyle name="Total 2 7 4 6 9" xfId="48945"/>
    <cellStyle name="Total 2 7 4 7" xfId="48946"/>
    <cellStyle name="Total 2 7 4 7 2" xfId="48947"/>
    <cellStyle name="Total 2 7 4 7 2 2" xfId="48948"/>
    <cellStyle name="Total 2 7 4 7 2 3" xfId="48949"/>
    <cellStyle name="Total 2 7 4 7 3" xfId="48950"/>
    <cellStyle name="Total 2 7 4 7 3 2" xfId="48951"/>
    <cellStyle name="Total 2 7 4 7 3 3" xfId="48952"/>
    <cellStyle name="Total 2 7 4 7 4" xfId="48953"/>
    <cellStyle name="Total 2 7 4 7 4 2" xfId="48954"/>
    <cellStyle name="Total 2 7 4 7 4 3" xfId="48955"/>
    <cellStyle name="Total 2 7 4 7 5" xfId="48956"/>
    <cellStyle name="Total 2 7 4 7 5 2" xfId="48957"/>
    <cellStyle name="Total 2 7 4 7 5 3" xfId="48958"/>
    <cellStyle name="Total 2 7 4 7 6" xfId="48959"/>
    <cellStyle name="Total 2 7 4 7 6 2" xfId="48960"/>
    <cellStyle name="Total 2 7 4 7 6 3" xfId="48961"/>
    <cellStyle name="Total 2 7 4 7 7" xfId="48962"/>
    <cellStyle name="Total 2 7 4 7 8" xfId="48963"/>
    <cellStyle name="Total 2 7 4 7 9" xfId="48964"/>
    <cellStyle name="Total 2 7 4 8" xfId="48965"/>
    <cellStyle name="Total 2 7 4 8 2" xfId="48966"/>
    <cellStyle name="Total 2 7 4 8 2 2" xfId="48967"/>
    <cellStyle name="Total 2 7 4 8 2 3" xfId="48968"/>
    <cellStyle name="Total 2 7 4 8 3" xfId="48969"/>
    <cellStyle name="Total 2 7 4 8 3 2" xfId="48970"/>
    <cellStyle name="Total 2 7 4 8 3 3" xfId="48971"/>
    <cellStyle name="Total 2 7 4 8 4" xfId="48972"/>
    <cellStyle name="Total 2 7 4 8 4 2" xfId="48973"/>
    <cellStyle name="Total 2 7 4 8 4 3" xfId="48974"/>
    <cellStyle name="Total 2 7 4 8 5" xfId="48975"/>
    <cellStyle name="Total 2 7 4 8 5 2" xfId="48976"/>
    <cellStyle name="Total 2 7 4 8 5 3" xfId="48977"/>
    <cellStyle name="Total 2 7 4 8 6" xfId="48978"/>
    <cellStyle name="Total 2 7 4 8 6 2" xfId="48979"/>
    <cellStyle name="Total 2 7 4 8 6 3" xfId="48980"/>
    <cellStyle name="Total 2 7 4 8 7" xfId="48981"/>
    <cellStyle name="Total 2 7 4 8 8" xfId="48982"/>
    <cellStyle name="Total 2 7 4 8 9" xfId="48983"/>
    <cellStyle name="Total 2 7 4 9" xfId="48984"/>
    <cellStyle name="Total 2 7 4 9 2" xfId="48985"/>
    <cellStyle name="Total 2 7 4 9 2 2" xfId="48986"/>
    <cellStyle name="Total 2 7 4 9 2 3" xfId="48987"/>
    <cellStyle name="Total 2 7 4 9 3" xfId="48988"/>
    <cellStyle name="Total 2 7 4 9 3 2" xfId="48989"/>
    <cellStyle name="Total 2 7 4 9 3 3" xfId="48990"/>
    <cellStyle name="Total 2 7 4 9 4" xfId="48991"/>
    <cellStyle name="Total 2 7 4 9 4 2" xfId="48992"/>
    <cellStyle name="Total 2 7 4 9 4 3" xfId="48993"/>
    <cellStyle name="Total 2 7 4 9 5" xfId="48994"/>
    <cellStyle name="Total 2 7 4 9 5 2" xfId="48995"/>
    <cellStyle name="Total 2 7 4 9 5 3" xfId="48996"/>
    <cellStyle name="Total 2 7 4 9 6" xfId="48997"/>
    <cellStyle name="Total 2 7 4 9 6 2" xfId="48998"/>
    <cellStyle name="Total 2 7 4 9 6 3" xfId="48999"/>
    <cellStyle name="Total 2 7 4 9 7" xfId="49000"/>
    <cellStyle name="Total 2 7 4 9 8" xfId="49001"/>
    <cellStyle name="Total 2 7 5" xfId="49002"/>
    <cellStyle name="Total 2 7 5 10" xfId="49003"/>
    <cellStyle name="Total 2 7 5 10 2" xfId="49004"/>
    <cellStyle name="Total 2 7 5 10 2 2" xfId="49005"/>
    <cellStyle name="Total 2 7 5 10 2 3" xfId="49006"/>
    <cellStyle name="Total 2 7 5 10 3" xfId="49007"/>
    <cellStyle name="Total 2 7 5 10 3 2" xfId="49008"/>
    <cellStyle name="Total 2 7 5 10 3 3" xfId="49009"/>
    <cellStyle name="Total 2 7 5 10 4" xfId="49010"/>
    <cellStyle name="Total 2 7 5 10 4 2" xfId="49011"/>
    <cellStyle name="Total 2 7 5 10 4 3" xfId="49012"/>
    <cellStyle name="Total 2 7 5 10 5" xfId="49013"/>
    <cellStyle name="Total 2 7 5 10 5 2" xfId="49014"/>
    <cellStyle name="Total 2 7 5 10 5 3" xfId="49015"/>
    <cellStyle name="Total 2 7 5 10 6" xfId="49016"/>
    <cellStyle name="Total 2 7 5 10 6 2" xfId="49017"/>
    <cellStyle name="Total 2 7 5 10 6 3" xfId="49018"/>
    <cellStyle name="Total 2 7 5 10 7" xfId="49019"/>
    <cellStyle name="Total 2 7 5 10 8" xfId="49020"/>
    <cellStyle name="Total 2 7 5 11" xfId="49021"/>
    <cellStyle name="Total 2 7 5 11 2" xfId="49022"/>
    <cellStyle name="Total 2 7 5 11 2 2" xfId="49023"/>
    <cellStyle name="Total 2 7 5 11 2 3" xfId="49024"/>
    <cellStyle name="Total 2 7 5 11 3" xfId="49025"/>
    <cellStyle name="Total 2 7 5 11 3 2" xfId="49026"/>
    <cellStyle name="Total 2 7 5 11 3 3" xfId="49027"/>
    <cellStyle name="Total 2 7 5 11 4" xfId="49028"/>
    <cellStyle name="Total 2 7 5 11 4 2" xfId="49029"/>
    <cellStyle name="Total 2 7 5 11 4 3" xfId="49030"/>
    <cellStyle name="Total 2 7 5 11 5" xfId="49031"/>
    <cellStyle name="Total 2 7 5 11 5 2" xfId="49032"/>
    <cellStyle name="Total 2 7 5 11 5 3" xfId="49033"/>
    <cellStyle name="Total 2 7 5 11 6" xfId="49034"/>
    <cellStyle name="Total 2 7 5 11 6 2" xfId="49035"/>
    <cellStyle name="Total 2 7 5 11 6 3" xfId="49036"/>
    <cellStyle name="Total 2 7 5 11 7" xfId="49037"/>
    <cellStyle name="Total 2 7 5 11 8" xfId="49038"/>
    <cellStyle name="Total 2 7 5 12" xfId="49039"/>
    <cellStyle name="Total 2 7 5 12 2" xfId="49040"/>
    <cellStyle name="Total 2 7 5 12 2 2" xfId="49041"/>
    <cellStyle name="Total 2 7 5 12 2 3" xfId="49042"/>
    <cellStyle name="Total 2 7 5 12 3" xfId="49043"/>
    <cellStyle name="Total 2 7 5 12 3 2" xfId="49044"/>
    <cellStyle name="Total 2 7 5 12 3 3" xfId="49045"/>
    <cellStyle name="Total 2 7 5 12 4" xfId="49046"/>
    <cellStyle name="Total 2 7 5 12 4 2" xfId="49047"/>
    <cellStyle name="Total 2 7 5 12 4 3" xfId="49048"/>
    <cellStyle name="Total 2 7 5 12 5" xfId="49049"/>
    <cellStyle name="Total 2 7 5 12 5 2" xfId="49050"/>
    <cellStyle name="Total 2 7 5 12 5 3" xfId="49051"/>
    <cellStyle name="Total 2 7 5 12 6" xfId="49052"/>
    <cellStyle name="Total 2 7 5 12 6 2" xfId="49053"/>
    <cellStyle name="Total 2 7 5 12 6 3" xfId="49054"/>
    <cellStyle name="Total 2 7 5 12 7" xfId="49055"/>
    <cellStyle name="Total 2 7 5 12 8" xfId="49056"/>
    <cellStyle name="Total 2 7 5 13" xfId="49057"/>
    <cellStyle name="Total 2 7 5 13 2" xfId="49058"/>
    <cellStyle name="Total 2 7 5 13 2 2" xfId="49059"/>
    <cellStyle name="Total 2 7 5 13 2 3" xfId="49060"/>
    <cellStyle name="Total 2 7 5 13 3" xfId="49061"/>
    <cellStyle name="Total 2 7 5 13 3 2" xfId="49062"/>
    <cellStyle name="Total 2 7 5 13 3 3" xfId="49063"/>
    <cellStyle name="Total 2 7 5 13 4" xfId="49064"/>
    <cellStyle name="Total 2 7 5 13 4 2" xfId="49065"/>
    <cellStyle name="Total 2 7 5 13 4 3" xfId="49066"/>
    <cellStyle name="Total 2 7 5 13 5" xfId="49067"/>
    <cellStyle name="Total 2 7 5 13 5 2" xfId="49068"/>
    <cellStyle name="Total 2 7 5 13 5 3" xfId="49069"/>
    <cellStyle name="Total 2 7 5 13 6" xfId="49070"/>
    <cellStyle name="Total 2 7 5 13 6 2" xfId="49071"/>
    <cellStyle name="Total 2 7 5 13 6 3" xfId="49072"/>
    <cellStyle name="Total 2 7 5 13 7" xfId="49073"/>
    <cellStyle name="Total 2 7 5 13 8" xfId="49074"/>
    <cellStyle name="Total 2 7 5 14" xfId="49075"/>
    <cellStyle name="Total 2 7 5 14 2" xfId="49076"/>
    <cellStyle name="Total 2 7 5 14 2 2" xfId="49077"/>
    <cellStyle name="Total 2 7 5 14 2 3" xfId="49078"/>
    <cellStyle name="Total 2 7 5 14 3" xfId="49079"/>
    <cellStyle name="Total 2 7 5 14 3 2" xfId="49080"/>
    <cellStyle name="Total 2 7 5 14 3 3" xfId="49081"/>
    <cellStyle name="Total 2 7 5 14 4" xfId="49082"/>
    <cellStyle name="Total 2 7 5 14 4 2" xfId="49083"/>
    <cellStyle name="Total 2 7 5 14 4 3" xfId="49084"/>
    <cellStyle name="Total 2 7 5 14 5" xfId="49085"/>
    <cellStyle name="Total 2 7 5 14 5 2" xfId="49086"/>
    <cellStyle name="Total 2 7 5 14 5 3" xfId="49087"/>
    <cellStyle name="Total 2 7 5 14 6" xfId="49088"/>
    <cellStyle name="Total 2 7 5 14 6 2" xfId="49089"/>
    <cellStyle name="Total 2 7 5 14 6 3" xfId="49090"/>
    <cellStyle name="Total 2 7 5 14 7" xfId="49091"/>
    <cellStyle name="Total 2 7 5 14 8" xfId="49092"/>
    <cellStyle name="Total 2 7 5 15" xfId="49093"/>
    <cellStyle name="Total 2 7 5 15 2" xfId="49094"/>
    <cellStyle name="Total 2 7 5 15 3" xfId="49095"/>
    <cellStyle name="Total 2 7 5 16" xfId="49096"/>
    <cellStyle name="Total 2 7 5 16 2" xfId="49097"/>
    <cellStyle name="Total 2 7 5 16 3" xfId="49098"/>
    <cellStyle name="Total 2 7 5 17" xfId="49099"/>
    <cellStyle name="Total 2 7 5 18" xfId="49100"/>
    <cellStyle name="Total 2 7 5 2" xfId="49101"/>
    <cellStyle name="Total 2 7 5 2 2" xfId="49102"/>
    <cellStyle name="Total 2 7 5 2 2 2" xfId="49103"/>
    <cellStyle name="Total 2 7 5 2 2 3" xfId="49104"/>
    <cellStyle name="Total 2 7 5 2 3" xfId="49105"/>
    <cellStyle name="Total 2 7 5 2 3 2" xfId="49106"/>
    <cellStyle name="Total 2 7 5 2 3 3" xfId="49107"/>
    <cellStyle name="Total 2 7 5 2 4" xfId="49108"/>
    <cellStyle name="Total 2 7 5 2 4 2" xfId="49109"/>
    <cellStyle name="Total 2 7 5 2 4 3" xfId="49110"/>
    <cellStyle name="Total 2 7 5 2 5" xfId="49111"/>
    <cellStyle name="Total 2 7 5 2 5 2" xfId="49112"/>
    <cellStyle name="Total 2 7 5 2 5 3" xfId="49113"/>
    <cellStyle name="Total 2 7 5 2 6" xfId="49114"/>
    <cellStyle name="Total 2 7 5 2 6 2" xfId="49115"/>
    <cellStyle name="Total 2 7 5 2 6 3" xfId="49116"/>
    <cellStyle name="Total 2 7 5 2 7" xfId="49117"/>
    <cellStyle name="Total 2 7 5 2 8" xfId="49118"/>
    <cellStyle name="Total 2 7 5 2 9" xfId="49119"/>
    <cellStyle name="Total 2 7 5 3" xfId="49120"/>
    <cellStyle name="Total 2 7 5 3 2" xfId="49121"/>
    <cellStyle name="Total 2 7 5 3 2 2" xfId="49122"/>
    <cellStyle name="Total 2 7 5 3 2 3" xfId="49123"/>
    <cellStyle name="Total 2 7 5 3 3" xfId="49124"/>
    <cellStyle name="Total 2 7 5 3 3 2" xfId="49125"/>
    <cellStyle name="Total 2 7 5 3 3 3" xfId="49126"/>
    <cellStyle name="Total 2 7 5 3 4" xfId="49127"/>
    <cellStyle name="Total 2 7 5 3 4 2" xfId="49128"/>
    <cellStyle name="Total 2 7 5 3 4 3" xfId="49129"/>
    <cellStyle name="Total 2 7 5 3 5" xfId="49130"/>
    <cellStyle name="Total 2 7 5 3 5 2" xfId="49131"/>
    <cellStyle name="Total 2 7 5 3 5 3" xfId="49132"/>
    <cellStyle name="Total 2 7 5 3 6" xfId="49133"/>
    <cellStyle name="Total 2 7 5 3 6 2" xfId="49134"/>
    <cellStyle name="Total 2 7 5 3 6 3" xfId="49135"/>
    <cellStyle name="Total 2 7 5 3 7" xfId="49136"/>
    <cellStyle name="Total 2 7 5 3 8" xfId="49137"/>
    <cellStyle name="Total 2 7 5 3 9" xfId="49138"/>
    <cellStyle name="Total 2 7 5 4" xfId="49139"/>
    <cellStyle name="Total 2 7 5 4 2" xfId="49140"/>
    <cellStyle name="Total 2 7 5 4 2 2" xfId="49141"/>
    <cellStyle name="Total 2 7 5 4 2 3" xfId="49142"/>
    <cellStyle name="Total 2 7 5 4 3" xfId="49143"/>
    <cellStyle name="Total 2 7 5 4 3 2" xfId="49144"/>
    <cellStyle name="Total 2 7 5 4 3 3" xfId="49145"/>
    <cellStyle name="Total 2 7 5 4 4" xfId="49146"/>
    <cellStyle name="Total 2 7 5 4 4 2" xfId="49147"/>
    <cellStyle name="Total 2 7 5 4 4 3" xfId="49148"/>
    <cellStyle name="Total 2 7 5 4 5" xfId="49149"/>
    <cellStyle name="Total 2 7 5 4 5 2" xfId="49150"/>
    <cellStyle name="Total 2 7 5 4 5 3" xfId="49151"/>
    <cellStyle name="Total 2 7 5 4 6" xfId="49152"/>
    <cellStyle name="Total 2 7 5 4 6 2" xfId="49153"/>
    <cellStyle name="Total 2 7 5 4 6 3" xfId="49154"/>
    <cellStyle name="Total 2 7 5 4 7" xfId="49155"/>
    <cellStyle name="Total 2 7 5 4 8" xfId="49156"/>
    <cellStyle name="Total 2 7 5 4 9" xfId="49157"/>
    <cellStyle name="Total 2 7 5 5" xfId="49158"/>
    <cellStyle name="Total 2 7 5 5 2" xfId="49159"/>
    <cellStyle name="Total 2 7 5 5 2 2" xfId="49160"/>
    <cellStyle name="Total 2 7 5 5 2 3" xfId="49161"/>
    <cellStyle name="Total 2 7 5 5 3" xfId="49162"/>
    <cellStyle name="Total 2 7 5 5 3 2" xfId="49163"/>
    <cellStyle name="Total 2 7 5 5 3 3" xfId="49164"/>
    <cellStyle name="Total 2 7 5 5 4" xfId="49165"/>
    <cellStyle name="Total 2 7 5 5 4 2" xfId="49166"/>
    <cellStyle name="Total 2 7 5 5 4 3" xfId="49167"/>
    <cellStyle name="Total 2 7 5 5 5" xfId="49168"/>
    <cellStyle name="Total 2 7 5 5 5 2" xfId="49169"/>
    <cellStyle name="Total 2 7 5 5 5 3" xfId="49170"/>
    <cellStyle name="Total 2 7 5 5 6" xfId="49171"/>
    <cellStyle name="Total 2 7 5 5 6 2" xfId="49172"/>
    <cellStyle name="Total 2 7 5 5 6 3" xfId="49173"/>
    <cellStyle name="Total 2 7 5 5 7" xfId="49174"/>
    <cellStyle name="Total 2 7 5 5 8" xfId="49175"/>
    <cellStyle name="Total 2 7 5 5 9" xfId="49176"/>
    <cellStyle name="Total 2 7 5 6" xfId="49177"/>
    <cellStyle name="Total 2 7 5 6 2" xfId="49178"/>
    <cellStyle name="Total 2 7 5 6 2 2" xfId="49179"/>
    <cellStyle name="Total 2 7 5 6 2 3" xfId="49180"/>
    <cellStyle name="Total 2 7 5 6 3" xfId="49181"/>
    <cellStyle name="Total 2 7 5 6 3 2" xfId="49182"/>
    <cellStyle name="Total 2 7 5 6 3 3" xfId="49183"/>
    <cellStyle name="Total 2 7 5 6 4" xfId="49184"/>
    <cellStyle name="Total 2 7 5 6 4 2" xfId="49185"/>
    <cellStyle name="Total 2 7 5 6 4 3" xfId="49186"/>
    <cellStyle name="Total 2 7 5 6 5" xfId="49187"/>
    <cellStyle name="Total 2 7 5 6 5 2" xfId="49188"/>
    <cellStyle name="Total 2 7 5 6 5 3" xfId="49189"/>
    <cellStyle name="Total 2 7 5 6 6" xfId="49190"/>
    <cellStyle name="Total 2 7 5 6 6 2" xfId="49191"/>
    <cellStyle name="Total 2 7 5 6 6 3" xfId="49192"/>
    <cellStyle name="Total 2 7 5 6 7" xfId="49193"/>
    <cellStyle name="Total 2 7 5 6 8" xfId="49194"/>
    <cellStyle name="Total 2 7 5 6 9" xfId="49195"/>
    <cellStyle name="Total 2 7 5 7" xfId="49196"/>
    <cellStyle name="Total 2 7 5 7 2" xfId="49197"/>
    <cellStyle name="Total 2 7 5 7 2 2" xfId="49198"/>
    <cellStyle name="Total 2 7 5 7 2 3" xfId="49199"/>
    <cellStyle name="Total 2 7 5 7 3" xfId="49200"/>
    <cellStyle name="Total 2 7 5 7 3 2" xfId="49201"/>
    <cellStyle name="Total 2 7 5 7 3 3" xfId="49202"/>
    <cellStyle name="Total 2 7 5 7 4" xfId="49203"/>
    <cellStyle name="Total 2 7 5 7 4 2" xfId="49204"/>
    <cellStyle name="Total 2 7 5 7 4 3" xfId="49205"/>
    <cellStyle name="Total 2 7 5 7 5" xfId="49206"/>
    <cellStyle name="Total 2 7 5 7 5 2" xfId="49207"/>
    <cellStyle name="Total 2 7 5 7 5 3" xfId="49208"/>
    <cellStyle name="Total 2 7 5 7 6" xfId="49209"/>
    <cellStyle name="Total 2 7 5 7 6 2" xfId="49210"/>
    <cellStyle name="Total 2 7 5 7 6 3" xfId="49211"/>
    <cellStyle name="Total 2 7 5 7 7" xfId="49212"/>
    <cellStyle name="Total 2 7 5 7 8" xfId="49213"/>
    <cellStyle name="Total 2 7 5 7 9" xfId="49214"/>
    <cellStyle name="Total 2 7 5 8" xfId="49215"/>
    <cellStyle name="Total 2 7 5 8 2" xfId="49216"/>
    <cellStyle name="Total 2 7 5 8 2 2" xfId="49217"/>
    <cellStyle name="Total 2 7 5 8 2 3" xfId="49218"/>
    <cellStyle name="Total 2 7 5 8 3" xfId="49219"/>
    <cellStyle name="Total 2 7 5 8 3 2" xfId="49220"/>
    <cellStyle name="Total 2 7 5 8 3 3" xfId="49221"/>
    <cellStyle name="Total 2 7 5 8 4" xfId="49222"/>
    <cellStyle name="Total 2 7 5 8 4 2" xfId="49223"/>
    <cellStyle name="Total 2 7 5 8 4 3" xfId="49224"/>
    <cellStyle name="Total 2 7 5 8 5" xfId="49225"/>
    <cellStyle name="Total 2 7 5 8 5 2" xfId="49226"/>
    <cellStyle name="Total 2 7 5 8 5 3" xfId="49227"/>
    <cellStyle name="Total 2 7 5 8 6" xfId="49228"/>
    <cellStyle name="Total 2 7 5 8 6 2" xfId="49229"/>
    <cellStyle name="Total 2 7 5 8 6 3" xfId="49230"/>
    <cellStyle name="Total 2 7 5 8 7" xfId="49231"/>
    <cellStyle name="Total 2 7 5 8 8" xfId="49232"/>
    <cellStyle name="Total 2 7 5 8 9" xfId="49233"/>
    <cellStyle name="Total 2 7 5 9" xfId="49234"/>
    <cellStyle name="Total 2 7 5 9 2" xfId="49235"/>
    <cellStyle name="Total 2 7 5 9 2 2" xfId="49236"/>
    <cellStyle name="Total 2 7 5 9 2 3" xfId="49237"/>
    <cellStyle name="Total 2 7 5 9 3" xfId="49238"/>
    <cellStyle name="Total 2 7 5 9 3 2" xfId="49239"/>
    <cellStyle name="Total 2 7 5 9 3 3" xfId="49240"/>
    <cellStyle name="Total 2 7 5 9 4" xfId="49241"/>
    <cellStyle name="Total 2 7 5 9 4 2" xfId="49242"/>
    <cellStyle name="Total 2 7 5 9 4 3" xfId="49243"/>
    <cellStyle name="Total 2 7 5 9 5" xfId="49244"/>
    <cellStyle name="Total 2 7 5 9 5 2" xfId="49245"/>
    <cellStyle name="Total 2 7 5 9 5 3" xfId="49246"/>
    <cellStyle name="Total 2 7 5 9 6" xfId="49247"/>
    <cellStyle name="Total 2 7 5 9 6 2" xfId="49248"/>
    <cellStyle name="Total 2 7 5 9 6 3" xfId="49249"/>
    <cellStyle name="Total 2 7 5 9 7" xfId="49250"/>
    <cellStyle name="Total 2 7 5 9 8" xfId="49251"/>
    <cellStyle name="Total 2 7 6" xfId="49252"/>
    <cellStyle name="Total 2 7 6 10" xfId="49253"/>
    <cellStyle name="Total 2 7 6 11" xfId="49254"/>
    <cellStyle name="Total 2 7 6 2" xfId="49255"/>
    <cellStyle name="Total 2 7 6 2 2" xfId="49256"/>
    <cellStyle name="Total 2 7 6 2 3" xfId="49257"/>
    <cellStyle name="Total 2 7 6 2 4" xfId="49258"/>
    <cellStyle name="Total 2 7 6 3" xfId="49259"/>
    <cellStyle name="Total 2 7 6 3 2" xfId="49260"/>
    <cellStyle name="Total 2 7 6 3 3" xfId="49261"/>
    <cellStyle name="Total 2 7 6 3 4" xfId="49262"/>
    <cellStyle name="Total 2 7 6 4" xfId="49263"/>
    <cellStyle name="Total 2 7 6 4 2" xfId="49264"/>
    <cellStyle name="Total 2 7 6 4 3" xfId="49265"/>
    <cellStyle name="Total 2 7 6 4 4" xfId="49266"/>
    <cellStyle name="Total 2 7 6 5" xfId="49267"/>
    <cellStyle name="Total 2 7 6 5 2" xfId="49268"/>
    <cellStyle name="Total 2 7 6 5 3" xfId="49269"/>
    <cellStyle name="Total 2 7 6 5 4" xfId="49270"/>
    <cellStyle name="Total 2 7 6 6" xfId="49271"/>
    <cellStyle name="Total 2 7 6 6 2" xfId="49272"/>
    <cellStyle name="Total 2 7 6 6 3" xfId="49273"/>
    <cellStyle name="Total 2 7 6 6 4" xfId="49274"/>
    <cellStyle name="Total 2 7 6 7" xfId="49275"/>
    <cellStyle name="Total 2 7 6 8" xfId="49276"/>
    <cellStyle name="Total 2 7 6 9" xfId="49277"/>
    <cellStyle name="Total 2 7 7" xfId="49278"/>
    <cellStyle name="Total 2 7 7 10" xfId="49279"/>
    <cellStyle name="Total 2 7 7 2" xfId="49280"/>
    <cellStyle name="Total 2 7 7 2 2" xfId="49281"/>
    <cellStyle name="Total 2 7 7 2 3" xfId="49282"/>
    <cellStyle name="Total 2 7 7 2 4" xfId="49283"/>
    <cellStyle name="Total 2 7 7 3" xfId="49284"/>
    <cellStyle name="Total 2 7 7 3 2" xfId="49285"/>
    <cellStyle name="Total 2 7 7 3 3" xfId="49286"/>
    <cellStyle name="Total 2 7 7 3 4" xfId="49287"/>
    <cellStyle name="Total 2 7 7 4" xfId="49288"/>
    <cellStyle name="Total 2 7 7 4 2" xfId="49289"/>
    <cellStyle name="Total 2 7 7 4 3" xfId="49290"/>
    <cellStyle name="Total 2 7 7 4 4" xfId="49291"/>
    <cellStyle name="Total 2 7 7 5" xfId="49292"/>
    <cellStyle name="Total 2 7 7 5 2" xfId="49293"/>
    <cellStyle name="Total 2 7 7 5 3" xfId="49294"/>
    <cellStyle name="Total 2 7 7 5 4" xfId="49295"/>
    <cellStyle name="Total 2 7 7 6" xfId="49296"/>
    <cellStyle name="Total 2 7 7 6 2" xfId="49297"/>
    <cellStyle name="Total 2 7 7 6 3" xfId="49298"/>
    <cellStyle name="Total 2 7 7 6 4" xfId="49299"/>
    <cellStyle name="Total 2 7 7 7" xfId="49300"/>
    <cellStyle name="Total 2 7 7 8" xfId="49301"/>
    <cellStyle name="Total 2 7 7 9" xfId="49302"/>
    <cellStyle name="Total 2 7 8" xfId="49303"/>
    <cellStyle name="Total 2 7 8 2" xfId="49304"/>
    <cellStyle name="Total 2 7 8 2 2" xfId="49305"/>
    <cellStyle name="Total 2 7 8 2 3" xfId="49306"/>
    <cellStyle name="Total 2 7 8 3" xfId="49307"/>
    <cellStyle name="Total 2 7 8 3 2" xfId="49308"/>
    <cellStyle name="Total 2 7 8 3 3" xfId="49309"/>
    <cellStyle name="Total 2 7 8 4" xfId="49310"/>
    <cellStyle name="Total 2 7 8 4 2" xfId="49311"/>
    <cellStyle name="Total 2 7 8 4 3" xfId="49312"/>
    <cellStyle name="Total 2 7 8 5" xfId="49313"/>
    <cellStyle name="Total 2 7 8 5 2" xfId="49314"/>
    <cellStyle name="Total 2 7 8 5 3" xfId="49315"/>
    <cellStyle name="Total 2 7 8 6" xfId="49316"/>
    <cellStyle name="Total 2 7 8 6 2" xfId="49317"/>
    <cellStyle name="Total 2 7 8 6 3" xfId="49318"/>
    <cellStyle name="Total 2 7 8 7" xfId="49319"/>
    <cellStyle name="Total 2 7 8 8" xfId="49320"/>
    <cellStyle name="Total 2 7 8 9" xfId="49321"/>
    <cellStyle name="Total 2 7 9" xfId="49322"/>
    <cellStyle name="Total 2 7 9 2" xfId="49323"/>
    <cellStyle name="Total 2 7 9 2 2" xfId="49324"/>
    <cellStyle name="Total 2 7 9 2 3" xfId="49325"/>
    <cellStyle name="Total 2 7 9 3" xfId="49326"/>
    <cellStyle name="Total 2 7 9 3 2" xfId="49327"/>
    <cellStyle name="Total 2 7 9 3 3" xfId="49328"/>
    <cellStyle name="Total 2 7 9 4" xfId="49329"/>
    <cellStyle name="Total 2 7 9 4 2" xfId="49330"/>
    <cellStyle name="Total 2 7 9 4 3" xfId="49331"/>
    <cellStyle name="Total 2 7 9 5" xfId="49332"/>
    <cellStyle name="Total 2 7 9 5 2" xfId="49333"/>
    <cellStyle name="Total 2 7 9 5 3" xfId="49334"/>
    <cellStyle name="Total 2 7 9 6" xfId="49335"/>
    <cellStyle name="Total 2 7 9 6 2" xfId="49336"/>
    <cellStyle name="Total 2 7 9 6 3" xfId="49337"/>
    <cellStyle name="Total 2 7 9 7" xfId="49338"/>
    <cellStyle name="Total 2 7 9 8" xfId="49339"/>
    <cellStyle name="Total 2 7 9 9" xfId="49340"/>
    <cellStyle name="Total 2 8" xfId="49341"/>
    <cellStyle name="Total 2 8 10" xfId="49342"/>
    <cellStyle name="Total 2 8 10 2" xfId="49343"/>
    <cellStyle name="Total 2 8 10 2 2" xfId="49344"/>
    <cellStyle name="Total 2 8 10 2 3" xfId="49345"/>
    <cellStyle name="Total 2 8 10 3" xfId="49346"/>
    <cellStyle name="Total 2 8 10 3 2" xfId="49347"/>
    <cellStyle name="Total 2 8 10 3 3" xfId="49348"/>
    <cellStyle name="Total 2 8 10 4" xfId="49349"/>
    <cellStyle name="Total 2 8 10 4 2" xfId="49350"/>
    <cellStyle name="Total 2 8 10 4 3" xfId="49351"/>
    <cellStyle name="Total 2 8 10 5" xfId="49352"/>
    <cellStyle name="Total 2 8 10 5 2" xfId="49353"/>
    <cellStyle name="Total 2 8 10 5 3" xfId="49354"/>
    <cellStyle name="Total 2 8 10 6" xfId="49355"/>
    <cellStyle name="Total 2 8 10 6 2" xfId="49356"/>
    <cellStyle name="Total 2 8 10 6 3" xfId="49357"/>
    <cellStyle name="Total 2 8 10 7" xfId="49358"/>
    <cellStyle name="Total 2 8 10 8" xfId="49359"/>
    <cellStyle name="Total 2 8 10 9" xfId="49360"/>
    <cellStyle name="Total 2 8 11" xfId="49361"/>
    <cellStyle name="Total 2 8 11 2" xfId="49362"/>
    <cellStyle name="Total 2 8 11 2 2" xfId="49363"/>
    <cellStyle name="Total 2 8 11 2 3" xfId="49364"/>
    <cellStyle name="Total 2 8 11 3" xfId="49365"/>
    <cellStyle name="Total 2 8 11 3 2" xfId="49366"/>
    <cellStyle name="Total 2 8 11 3 3" xfId="49367"/>
    <cellStyle name="Total 2 8 11 4" xfId="49368"/>
    <cellStyle name="Total 2 8 11 4 2" xfId="49369"/>
    <cellStyle name="Total 2 8 11 4 3" xfId="49370"/>
    <cellStyle name="Total 2 8 11 5" xfId="49371"/>
    <cellStyle name="Total 2 8 11 5 2" xfId="49372"/>
    <cellStyle name="Total 2 8 11 5 3" xfId="49373"/>
    <cellStyle name="Total 2 8 11 6" xfId="49374"/>
    <cellStyle name="Total 2 8 11 6 2" xfId="49375"/>
    <cellStyle name="Total 2 8 11 6 3" xfId="49376"/>
    <cellStyle name="Total 2 8 11 7" xfId="49377"/>
    <cellStyle name="Total 2 8 11 8" xfId="49378"/>
    <cellStyle name="Total 2 8 11 9" xfId="49379"/>
    <cellStyle name="Total 2 8 12" xfId="49380"/>
    <cellStyle name="Total 2 8 12 2" xfId="49381"/>
    <cellStyle name="Total 2 8 12 2 2" xfId="49382"/>
    <cellStyle name="Total 2 8 12 2 3" xfId="49383"/>
    <cellStyle name="Total 2 8 12 3" xfId="49384"/>
    <cellStyle name="Total 2 8 12 3 2" xfId="49385"/>
    <cellStyle name="Total 2 8 12 3 3" xfId="49386"/>
    <cellStyle name="Total 2 8 12 4" xfId="49387"/>
    <cellStyle name="Total 2 8 12 4 2" xfId="49388"/>
    <cellStyle name="Total 2 8 12 4 3" xfId="49389"/>
    <cellStyle name="Total 2 8 12 5" xfId="49390"/>
    <cellStyle name="Total 2 8 12 5 2" xfId="49391"/>
    <cellStyle name="Total 2 8 12 5 3" xfId="49392"/>
    <cellStyle name="Total 2 8 12 6" xfId="49393"/>
    <cellStyle name="Total 2 8 12 6 2" xfId="49394"/>
    <cellStyle name="Total 2 8 12 6 3" xfId="49395"/>
    <cellStyle name="Total 2 8 12 7" xfId="49396"/>
    <cellStyle name="Total 2 8 12 8" xfId="49397"/>
    <cellStyle name="Total 2 8 12 9" xfId="49398"/>
    <cellStyle name="Total 2 8 13" xfId="49399"/>
    <cellStyle name="Total 2 8 13 2" xfId="49400"/>
    <cellStyle name="Total 2 8 13 2 2" xfId="49401"/>
    <cellStyle name="Total 2 8 13 2 3" xfId="49402"/>
    <cellStyle name="Total 2 8 13 3" xfId="49403"/>
    <cellStyle name="Total 2 8 13 3 2" xfId="49404"/>
    <cellStyle name="Total 2 8 13 3 3" xfId="49405"/>
    <cellStyle name="Total 2 8 13 4" xfId="49406"/>
    <cellStyle name="Total 2 8 13 4 2" xfId="49407"/>
    <cellStyle name="Total 2 8 13 4 3" xfId="49408"/>
    <cellStyle name="Total 2 8 13 5" xfId="49409"/>
    <cellStyle name="Total 2 8 13 5 2" xfId="49410"/>
    <cellStyle name="Total 2 8 13 5 3" xfId="49411"/>
    <cellStyle name="Total 2 8 13 6" xfId="49412"/>
    <cellStyle name="Total 2 8 13 6 2" xfId="49413"/>
    <cellStyle name="Total 2 8 13 6 3" xfId="49414"/>
    <cellStyle name="Total 2 8 13 7" xfId="49415"/>
    <cellStyle name="Total 2 8 13 8" xfId="49416"/>
    <cellStyle name="Total 2 8 13 9" xfId="49417"/>
    <cellStyle name="Total 2 8 14" xfId="49418"/>
    <cellStyle name="Total 2 8 14 2" xfId="49419"/>
    <cellStyle name="Total 2 8 14 3" xfId="49420"/>
    <cellStyle name="Total 2 8 14 4" xfId="49421"/>
    <cellStyle name="Total 2 8 15" xfId="49422"/>
    <cellStyle name="Total 2 8 16" xfId="49423"/>
    <cellStyle name="Total 2 8 17" xfId="49424"/>
    <cellStyle name="Total 2 8 18" xfId="49425"/>
    <cellStyle name="Total 2 8 19" xfId="49426"/>
    <cellStyle name="Total 2 8 2" xfId="49427"/>
    <cellStyle name="Total 2 8 2 10" xfId="49428"/>
    <cellStyle name="Total 2 8 2 10 2" xfId="49429"/>
    <cellStyle name="Total 2 8 2 10 2 2" xfId="49430"/>
    <cellStyle name="Total 2 8 2 10 2 3" xfId="49431"/>
    <cellStyle name="Total 2 8 2 10 3" xfId="49432"/>
    <cellStyle name="Total 2 8 2 10 3 2" xfId="49433"/>
    <cellStyle name="Total 2 8 2 10 3 3" xfId="49434"/>
    <cellStyle name="Total 2 8 2 10 4" xfId="49435"/>
    <cellStyle name="Total 2 8 2 10 4 2" xfId="49436"/>
    <cellStyle name="Total 2 8 2 10 4 3" xfId="49437"/>
    <cellStyle name="Total 2 8 2 10 5" xfId="49438"/>
    <cellStyle name="Total 2 8 2 10 5 2" xfId="49439"/>
    <cellStyle name="Total 2 8 2 10 5 3" xfId="49440"/>
    <cellStyle name="Total 2 8 2 10 6" xfId="49441"/>
    <cellStyle name="Total 2 8 2 10 6 2" xfId="49442"/>
    <cellStyle name="Total 2 8 2 10 6 3" xfId="49443"/>
    <cellStyle name="Total 2 8 2 10 7" xfId="49444"/>
    <cellStyle name="Total 2 8 2 10 8" xfId="49445"/>
    <cellStyle name="Total 2 8 2 11" xfId="49446"/>
    <cellStyle name="Total 2 8 2 11 2" xfId="49447"/>
    <cellStyle name="Total 2 8 2 11 2 2" xfId="49448"/>
    <cellStyle name="Total 2 8 2 11 2 3" xfId="49449"/>
    <cellStyle name="Total 2 8 2 11 3" xfId="49450"/>
    <cellStyle name="Total 2 8 2 11 3 2" xfId="49451"/>
    <cellStyle name="Total 2 8 2 11 3 3" xfId="49452"/>
    <cellStyle name="Total 2 8 2 11 4" xfId="49453"/>
    <cellStyle name="Total 2 8 2 11 4 2" xfId="49454"/>
    <cellStyle name="Total 2 8 2 11 4 3" xfId="49455"/>
    <cellStyle name="Total 2 8 2 11 5" xfId="49456"/>
    <cellStyle name="Total 2 8 2 11 5 2" xfId="49457"/>
    <cellStyle name="Total 2 8 2 11 5 3" xfId="49458"/>
    <cellStyle name="Total 2 8 2 11 6" xfId="49459"/>
    <cellStyle name="Total 2 8 2 11 6 2" xfId="49460"/>
    <cellStyle name="Total 2 8 2 11 6 3" xfId="49461"/>
    <cellStyle name="Total 2 8 2 11 7" xfId="49462"/>
    <cellStyle name="Total 2 8 2 11 8" xfId="49463"/>
    <cellStyle name="Total 2 8 2 12" xfId="49464"/>
    <cellStyle name="Total 2 8 2 12 2" xfId="49465"/>
    <cellStyle name="Total 2 8 2 12 2 2" xfId="49466"/>
    <cellStyle name="Total 2 8 2 12 2 3" xfId="49467"/>
    <cellStyle name="Total 2 8 2 12 3" xfId="49468"/>
    <cellStyle name="Total 2 8 2 12 3 2" xfId="49469"/>
    <cellStyle name="Total 2 8 2 12 3 3" xfId="49470"/>
    <cellStyle name="Total 2 8 2 12 4" xfId="49471"/>
    <cellStyle name="Total 2 8 2 12 4 2" xfId="49472"/>
    <cellStyle name="Total 2 8 2 12 4 3" xfId="49473"/>
    <cellStyle name="Total 2 8 2 12 5" xfId="49474"/>
    <cellStyle name="Total 2 8 2 12 5 2" xfId="49475"/>
    <cellStyle name="Total 2 8 2 12 5 3" xfId="49476"/>
    <cellStyle name="Total 2 8 2 12 6" xfId="49477"/>
    <cellStyle name="Total 2 8 2 12 6 2" xfId="49478"/>
    <cellStyle name="Total 2 8 2 12 6 3" xfId="49479"/>
    <cellStyle name="Total 2 8 2 12 7" xfId="49480"/>
    <cellStyle name="Total 2 8 2 12 8" xfId="49481"/>
    <cellStyle name="Total 2 8 2 13" xfId="49482"/>
    <cellStyle name="Total 2 8 2 13 2" xfId="49483"/>
    <cellStyle name="Total 2 8 2 13 2 2" xfId="49484"/>
    <cellStyle name="Total 2 8 2 13 2 3" xfId="49485"/>
    <cellStyle name="Total 2 8 2 13 3" xfId="49486"/>
    <cellStyle name="Total 2 8 2 13 3 2" xfId="49487"/>
    <cellStyle name="Total 2 8 2 13 3 3" xfId="49488"/>
    <cellStyle name="Total 2 8 2 13 4" xfId="49489"/>
    <cellStyle name="Total 2 8 2 13 4 2" xfId="49490"/>
    <cellStyle name="Total 2 8 2 13 4 3" xfId="49491"/>
    <cellStyle name="Total 2 8 2 13 5" xfId="49492"/>
    <cellStyle name="Total 2 8 2 13 5 2" xfId="49493"/>
    <cellStyle name="Total 2 8 2 13 5 3" xfId="49494"/>
    <cellStyle name="Total 2 8 2 13 6" xfId="49495"/>
    <cellStyle name="Total 2 8 2 13 6 2" xfId="49496"/>
    <cellStyle name="Total 2 8 2 13 6 3" xfId="49497"/>
    <cellStyle name="Total 2 8 2 13 7" xfId="49498"/>
    <cellStyle name="Total 2 8 2 13 8" xfId="49499"/>
    <cellStyle name="Total 2 8 2 14" xfId="49500"/>
    <cellStyle name="Total 2 8 2 14 2" xfId="49501"/>
    <cellStyle name="Total 2 8 2 14 2 2" xfId="49502"/>
    <cellStyle name="Total 2 8 2 14 2 3" xfId="49503"/>
    <cellStyle name="Total 2 8 2 14 3" xfId="49504"/>
    <cellStyle name="Total 2 8 2 14 3 2" xfId="49505"/>
    <cellStyle name="Total 2 8 2 14 3 3" xfId="49506"/>
    <cellStyle name="Total 2 8 2 14 4" xfId="49507"/>
    <cellStyle name="Total 2 8 2 14 4 2" xfId="49508"/>
    <cellStyle name="Total 2 8 2 14 4 3" xfId="49509"/>
    <cellStyle name="Total 2 8 2 14 5" xfId="49510"/>
    <cellStyle name="Total 2 8 2 14 5 2" xfId="49511"/>
    <cellStyle name="Total 2 8 2 14 5 3" xfId="49512"/>
    <cellStyle name="Total 2 8 2 14 6" xfId="49513"/>
    <cellStyle name="Total 2 8 2 14 6 2" xfId="49514"/>
    <cellStyle name="Total 2 8 2 14 6 3" xfId="49515"/>
    <cellStyle name="Total 2 8 2 14 7" xfId="49516"/>
    <cellStyle name="Total 2 8 2 14 8" xfId="49517"/>
    <cellStyle name="Total 2 8 2 15" xfId="49518"/>
    <cellStyle name="Total 2 8 2 15 2" xfId="49519"/>
    <cellStyle name="Total 2 8 2 15 3" xfId="49520"/>
    <cellStyle name="Total 2 8 2 16" xfId="49521"/>
    <cellStyle name="Total 2 8 2 16 2" xfId="49522"/>
    <cellStyle name="Total 2 8 2 16 3" xfId="49523"/>
    <cellStyle name="Total 2 8 2 17" xfId="49524"/>
    <cellStyle name="Total 2 8 2 18" xfId="49525"/>
    <cellStyle name="Total 2 8 2 2" xfId="49526"/>
    <cellStyle name="Total 2 8 2 2 2" xfId="49527"/>
    <cellStyle name="Total 2 8 2 2 2 2" xfId="49528"/>
    <cellStyle name="Total 2 8 2 2 2 3" xfId="49529"/>
    <cellStyle name="Total 2 8 2 2 3" xfId="49530"/>
    <cellStyle name="Total 2 8 2 2 3 2" xfId="49531"/>
    <cellStyle name="Total 2 8 2 2 3 3" xfId="49532"/>
    <cellStyle name="Total 2 8 2 2 4" xfId="49533"/>
    <cellStyle name="Total 2 8 2 2 4 2" xfId="49534"/>
    <cellStyle name="Total 2 8 2 2 4 3" xfId="49535"/>
    <cellStyle name="Total 2 8 2 2 5" xfId="49536"/>
    <cellStyle name="Total 2 8 2 2 5 2" xfId="49537"/>
    <cellStyle name="Total 2 8 2 2 5 3" xfId="49538"/>
    <cellStyle name="Total 2 8 2 2 6" xfId="49539"/>
    <cellStyle name="Total 2 8 2 2 6 2" xfId="49540"/>
    <cellStyle name="Total 2 8 2 2 6 3" xfId="49541"/>
    <cellStyle name="Total 2 8 2 2 7" xfId="49542"/>
    <cellStyle name="Total 2 8 2 2 8" xfId="49543"/>
    <cellStyle name="Total 2 8 2 2 9" xfId="49544"/>
    <cellStyle name="Total 2 8 2 3" xfId="49545"/>
    <cellStyle name="Total 2 8 2 3 2" xfId="49546"/>
    <cellStyle name="Total 2 8 2 3 2 2" xfId="49547"/>
    <cellStyle name="Total 2 8 2 3 2 3" xfId="49548"/>
    <cellStyle name="Total 2 8 2 3 3" xfId="49549"/>
    <cellStyle name="Total 2 8 2 3 3 2" xfId="49550"/>
    <cellStyle name="Total 2 8 2 3 3 3" xfId="49551"/>
    <cellStyle name="Total 2 8 2 3 4" xfId="49552"/>
    <cellStyle name="Total 2 8 2 3 4 2" xfId="49553"/>
    <cellStyle name="Total 2 8 2 3 4 3" xfId="49554"/>
    <cellStyle name="Total 2 8 2 3 5" xfId="49555"/>
    <cellStyle name="Total 2 8 2 3 5 2" xfId="49556"/>
    <cellStyle name="Total 2 8 2 3 5 3" xfId="49557"/>
    <cellStyle name="Total 2 8 2 3 6" xfId="49558"/>
    <cellStyle name="Total 2 8 2 3 6 2" xfId="49559"/>
    <cellStyle name="Total 2 8 2 3 6 3" xfId="49560"/>
    <cellStyle name="Total 2 8 2 3 7" xfId="49561"/>
    <cellStyle name="Total 2 8 2 3 8" xfId="49562"/>
    <cellStyle name="Total 2 8 2 3 9" xfId="49563"/>
    <cellStyle name="Total 2 8 2 4" xfId="49564"/>
    <cellStyle name="Total 2 8 2 4 2" xfId="49565"/>
    <cellStyle name="Total 2 8 2 4 2 2" xfId="49566"/>
    <cellStyle name="Total 2 8 2 4 2 3" xfId="49567"/>
    <cellStyle name="Total 2 8 2 4 3" xfId="49568"/>
    <cellStyle name="Total 2 8 2 4 3 2" xfId="49569"/>
    <cellStyle name="Total 2 8 2 4 3 3" xfId="49570"/>
    <cellStyle name="Total 2 8 2 4 4" xfId="49571"/>
    <cellStyle name="Total 2 8 2 4 4 2" xfId="49572"/>
    <cellStyle name="Total 2 8 2 4 4 3" xfId="49573"/>
    <cellStyle name="Total 2 8 2 4 5" xfId="49574"/>
    <cellStyle name="Total 2 8 2 4 5 2" xfId="49575"/>
    <cellStyle name="Total 2 8 2 4 5 3" xfId="49576"/>
    <cellStyle name="Total 2 8 2 4 6" xfId="49577"/>
    <cellStyle name="Total 2 8 2 4 6 2" xfId="49578"/>
    <cellStyle name="Total 2 8 2 4 6 3" xfId="49579"/>
    <cellStyle name="Total 2 8 2 4 7" xfId="49580"/>
    <cellStyle name="Total 2 8 2 4 8" xfId="49581"/>
    <cellStyle name="Total 2 8 2 4 9" xfId="49582"/>
    <cellStyle name="Total 2 8 2 5" xfId="49583"/>
    <cellStyle name="Total 2 8 2 5 2" xfId="49584"/>
    <cellStyle name="Total 2 8 2 5 2 2" xfId="49585"/>
    <cellStyle name="Total 2 8 2 5 2 3" xfId="49586"/>
    <cellStyle name="Total 2 8 2 5 3" xfId="49587"/>
    <cellStyle name="Total 2 8 2 5 3 2" xfId="49588"/>
    <cellStyle name="Total 2 8 2 5 3 3" xfId="49589"/>
    <cellStyle name="Total 2 8 2 5 4" xfId="49590"/>
    <cellStyle name="Total 2 8 2 5 4 2" xfId="49591"/>
    <cellStyle name="Total 2 8 2 5 4 3" xfId="49592"/>
    <cellStyle name="Total 2 8 2 5 5" xfId="49593"/>
    <cellStyle name="Total 2 8 2 5 5 2" xfId="49594"/>
    <cellStyle name="Total 2 8 2 5 5 3" xfId="49595"/>
    <cellStyle name="Total 2 8 2 5 6" xfId="49596"/>
    <cellStyle name="Total 2 8 2 5 6 2" xfId="49597"/>
    <cellStyle name="Total 2 8 2 5 6 3" xfId="49598"/>
    <cellStyle name="Total 2 8 2 5 7" xfId="49599"/>
    <cellStyle name="Total 2 8 2 5 8" xfId="49600"/>
    <cellStyle name="Total 2 8 2 5 9" xfId="49601"/>
    <cellStyle name="Total 2 8 2 6" xfId="49602"/>
    <cellStyle name="Total 2 8 2 6 2" xfId="49603"/>
    <cellStyle name="Total 2 8 2 6 2 2" xfId="49604"/>
    <cellStyle name="Total 2 8 2 6 2 3" xfId="49605"/>
    <cellStyle name="Total 2 8 2 6 3" xfId="49606"/>
    <cellStyle name="Total 2 8 2 6 3 2" xfId="49607"/>
    <cellStyle name="Total 2 8 2 6 3 3" xfId="49608"/>
    <cellStyle name="Total 2 8 2 6 4" xfId="49609"/>
    <cellStyle name="Total 2 8 2 6 4 2" xfId="49610"/>
    <cellStyle name="Total 2 8 2 6 4 3" xfId="49611"/>
    <cellStyle name="Total 2 8 2 6 5" xfId="49612"/>
    <cellStyle name="Total 2 8 2 6 5 2" xfId="49613"/>
    <cellStyle name="Total 2 8 2 6 5 3" xfId="49614"/>
    <cellStyle name="Total 2 8 2 6 6" xfId="49615"/>
    <cellStyle name="Total 2 8 2 6 6 2" xfId="49616"/>
    <cellStyle name="Total 2 8 2 6 6 3" xfId="49617"/>
    <cellStyle name="Total 2 8 2 6 7" xfId="49618"/>
    <cellStyle name="Total 2 8 2 6 8" xfId="49619"/>
    <cellStyle name="Total 2 8 2 6 9" xfId="49620"/>
    <cellStyle name="Total 2 8 2 7" xfId="49621"/>
    <cellStyle name="Total 2 8 2 7 2" xfId="49622"/>
    <cellStyle name="Total 2 8 2 7 2 2" xfId="49623"/>
    <cellStyle name="Total 2 8 2 7 2 3" xfId="49624"/>
    <cellStyle name="Total 2 8 2 7 3" xfId="49625"/>
    <cellStyle name="Total 2 8 2 7 3 2" xfId="49626"/>
    <cellStyle name="Total 2 8 2 7 3 3" xfId="49627"/>
    <cellStyle name="Total 2 8 2 7 4" xfId="49628"/>
    <cellStyle name="Total 2 8 2 7 4 2" xfId="49629"/>
    <cellStyle name="Total 2 8 2 7 4 3" xfId="49630"/>
    <cellStyle name="Total 2 8 2 7 5" xfId="49631"/>
    <cellStyle name="Total 2 8 2 7 5 2" xfId="49632"/>
    <cellStyle name="Total 2 8 2 7 5 3" xfId="49633"/>
    <cellStyle name="Total 2 8 2 7 6" xfId="49634"/>
    <cellStyle name="Total 2 8 2 7 6 2" xfId="49635"/>
    <cellStyle name="Total 2 8 2 7 6 3" xfId="49636"/>
    <cellStyle name="Total 2 8 2 7 7" xfId="49637"/>
    <cellStyle name="Total 2 8 2 7 8" xfId="49638"/>
    <cellStyle name="Total 2 8 2 7 9" xfId="49639"/>
    <cellStyle name="Total 2 8 2 8" xfId="49640"/>
    <cellStyle name="Total 2 8 2 8 2" xfId="49641"/>
    <cellStyle name="Total 2 8 2 8 2 2" xfId="49642"/>
    <cellStyle name="Total 2 8 2 8 2 3" xfId="49643"/>
    <cellStyle name="Total 2 8 2 8 3" xfId="49644"/>
    <cellStyle name="Total 2 8 2 8 3 2" xfId="49645"/>
    <cellStyle name="Total 2 8 2 8 3 3" xfId="49646"/>
    <cellStyle name="Total 2 8 2 8 4" xfId="49647"/>
    <cellStyle name="Total 2 8 2 8 4 2" xfId="49648"/>
    <cellStyle name="Total 2 8 2 8 4 3" xfId="49649"/>
    <cellStyle name="Total 2 8 2 8 5" xfId="49650"/>
    <cellStyle name="Total 2 8 2 8 5 2" xfId="49651"/>
    <cellStyle name="Total 2 8 2 8 5 3" xfId="49652"/>
    <cellStyle name="Total 2 8 2 8 6" xfId="49653"/>
    <cellStyle name="Total 2 8 2 8 6 2" xfId="49654"/>
    <cellStyle name="Total 2 8 2 8 6 3" xfId="49655"/>
    <cellStyle name="Total 2 8 2 8 7" xfId="49656"/>
    <cellStyle name="Total 2 8 2 8 8" xfId="49657"/>
    <cellStyle name="Total 2 8 2 8 9" xfId="49658"/>
    <cellStyle name="Total 2 8 2 9" xfId="49659"/>
    <cellStyle name="Total 2 8 2 9 2" xfId="49660"/>
    <cellStyle name="Total 2 8 2 9 2 2" xfId="49661"/>
    <cellStyle name="Total 2 8 2 9 2 3" xfId="49662"/>
    <cellStyle name="Total 2 8 2 9 3" xfId="49663"/>
    <cellStyle name="Total 2 8 2 9 3 2" xfId="49664"/>
    <cellStyle name="Total 2 8 2 9 3 3" xfId="49665"/>
    <cellStyle name="Total 2 8 2 9 4" xfId="49666"/>
    <cellStyle name="Total 2 8 2 9 4 2" xfId="49667"/>
    <cellStyle name="Total 2 8 2 9 4 3" xfId="49668"/>
    <cellStyle name="Total 2 8 2 9 5" xfId="49669"/>
    <cellStyle name="Total 2 8 2 9 5 2" xfId="49670"/>
    <cellStyle name="Total 2 8 2 9 5 3" xfId="49671"/>
    <cellStyle name="Total 2 8 2 9 6" xfId="49672"/>
    <cellStyle name="Total 2 8 2 9 6 2" xfId="49673"/>
    <cellStyle name="Total 2 8 2 9 6 3" xfId="49674"/>
    <cellStyle name="Total 2 8 2 9 7" xfId="49675"/>
    <cellStyle name="Total 2 8 2 9 8" xfId="49676"/>
    <cellStyle name="Total 2 8 20" xfId="49677"/>
    <cellStyle name="Total 2 8 3" xfId="49678"/>
    <cellStyle name="Total 2 8 3 10" xfId="49679"/>
    <cellStyle name="Total 2 8 3 10 2" xfId="49680"/>
    <cellStyle name="Total 2 8 3 10 2 2" xfId="49681"/>
    <cellStyle name="Total 2 8 3 10 2 3" xfId="49682"/>
    <cellStyle name="Total 2 8 3 10 3" xfId="49683"/>
    <cellStyle name="Total 2 8 3 10 3 2" xfId="49684"/>
    <cellStyle name="Total 2 8 3 10 3 3" xfId="49685"/>
    <cellStyle name="Total 2 8 3 10 4" xfId="49686"/>
    <cellStyle name="Total 2 8 3 10 4 2" xfId="49687"/>
    <cellStyle name="Total 2 8 3 10 4 3" xfId="49688"/>
    <cellStyle name="Total 2 8 3 10 5" xfId="49689"/>
    <cellStyle name="Total 2 8 3 10 5 2" xfId="49690"/>
    <cellStyle name="Total 2 8 3 10 5 3" xfId="49691"/>
    <cellStyle name="Total 2 8 3 10 6" xfId="49692"/>
    <cellStyle name="Total 2 8 3 10 6 2" xfId="49693"/>
    <cellStyle name="Total 2 8 3 10 6 3" xfId="49694"/>
    <cellStyle name="Total 2 8 3 10 7" xfId="49695"/>
    <cellStyle name="Total 2 8 3 10 8" xfId="49696"/>
    <cellStyle name="Total 2 8 3 11" xfId="49697"/>
    <cellStyle name="Total 2 8 3 11 2" xfId="49698"/>
    <cellStyle name="Total 2 8 3 11 2 2" xfId="49699"/>
    <cellStyle name="Total 2 8 3 11 2 3" xfId="49700"/>
    <cellStyle name="Total 2 8 3 11 3" xfId="49701"/>
    <cellStyle name="Total 2 8 3 11 3 2" xfId="49702"/>
    <cellStyle name="Total 2 8 3 11 3 3" xfId="49703"/>
    <cellStyle name="Total 2 8 3 11 4" xfId="49704"/>
    <cellStyle name="Total 2 8 3 11 4 2" xfId="49705"/>
    <cellStyle name="Total 2 8 3 11 4 3" xfId="49706"/>
    <cellStyle name="Total 2 8 3 11 5" xfId="49707"/>
    <cellStyle name="Total 2 8 3 11 5 2" xfId="49708"/>
    <cellStyle name="Total 2 8 3 11 5 3" xfId="49709"/>
    <cellStyle name="Total 2 8 3 11 6" xfId="49710"/>
    <cellStyle name="Total 2 8 3 11 6 2" xfId="49711"/>
    <cellStyle name="Total 2 8 3 11 6 3" xfId="49712"/>
    <cellStyle name="Total 2 8 3 11 7" xfId="49713"/>
    <cellStyle name="Total 2 8 3 11 8" xfId="49714"/>
    <cellStyle name="Total 2 8 3 12" xfId="49715"/>
    <cellStyle name="Total 2 8 3 12 2" xfId="49716"/>
    <cellStyle name="Total 2 8 3 12 2 2" xfId="49717"/>
    <cellStyle name="Total 2 8 3 12 2 3" xfId="49718"/>
    <cellStyle name="Total 2 8 3 12 3" xfId="49719"/>
    <cellStyle name="Total 2 8 3 12 3 2" xfId="49720"/>
    <cellStyle name="Total 2 8 3 12 3 3" xfId="49721"/>
    <cellStyle name="Total 2 8 3 12 4" xfId="49722"/>
    <cellStyle name="Total 2 8 3 12 4 2" xfId="49723"/>
    <cellStyle name="Total 2 8 3 12 4 3" xfId="49724"/>
    <cellStyle name="Total 2 8 3 12 5" xfId="49725"/>
    <cellStyle name="Total 2 8 3 12 5 2" xfId="49726"/>
    <cellStyle name="Total 2 8 3 12 5 3" xfId="49727"/>
    <cellStyle name="Total 2 8 3 12 6" xfId="49728"/>
    <cellStyle name="Total 2 8 3 12 6 2" xfId="49729"/>
    <cellStyle name="Total 2 8 3 12 6 3" xfId="49730"/>
    <cellStyle name="Total 2 8 3 12 7" xfId="49731"/>
    <cellStyle name="Total 2 8 3 12 8" xfId="49732"/>
    <cellStyle name="Total 2 8 3 13" xfId="49733"/>
    <cellStyle name="Total 2 8 3 13 2" xfId="49734"/>
    <cellStyle name="Total 2 8 3 13 2 2" xfId="49735"/>
    <cellStyle name="Total 2 8 3 13 2 3" xfId="49736"/>
    <cellStyle name="Total 2 8 3 13 3" xfId="49737"/>
    <cellStyle name="Total 2 8 3 13 3 2" xfId="49738"/>
    <cellStyle name="Total 2 8 3 13 3 3" xfId="49739"/>
    <cellStyle name="Total 2 8 3 13 4" xfId="49740"/>
    <cellStyle name="Total 2 8 3 13 4 2" xfId="49741"/>
    <cellStyle name="Total 2 8 3 13 4 3" xfId="49742"/>
    <cellStyle name="Total 2 8 3 13 5" xfId="49743"/>
    <cellStyle name="Total 2 8 3 13 5 2" xfId="49744"/>
    <cellStyle name="Total 2 8 3 13 5 3" xfId="49745"/>
    <cellStyle name="Total 2 8 3 13 6" xfId="49746"/>
    <cellStyle name="Total 2 8 3 13 6 2" xfId="49747"/>
    <cellStyle name="Total 2 8 3 13 6 3" xfId="49748"/>
    <cellStyle name="Total 2 8 3 13 7" xfId="49749"/>
    <cellStyle name="Total 2 8 3 13 8" xfId="49750"/>
    <cellStyle name="Total 2 8 3 14" xfId="49751"/>
    <cellStyle name="Total 2 8 3 14 2" xfId="49752"/>
    <cellStyle name="Total 2 8 3 14 2 2" xfId="49753"/>
    <cellStyle name="Total 2 8 3 14 2 3" xfId="49754"/>
    <cellStyle name="Total 2 8 3 14 3" xfId="49755"/>
    <cellStyle name="Total 2 8 3 14 3 2" xfId="49756"/>
    <cellStyle name="Total 2 8 3 14 3 3" xfId="49757"/>
    <cellStyle name="Total 2 8 3 14 4" xfId="49758"/>
    <cellStyle name="Total 2 8 3 14 4 2" xfId="49759"/>
    <cellStyle name="Total 2 8 3 14 4 3" xfId="49760"/>
    <cellStyle name="Total 2 8 3 14 5" xfId="49761"/>
    <cellStyle name="Total 2 8 3 14 5 2" xfId="49762"/>
    <cellStyle name="Total 2 8 3 14 5 3" xfId="49763"/>
    <cellStyle name="Total 2 8 3 14 6" xfId="49764"/>
    <cellStyle name="Total 2 8 3 14 6 2" xfId="49765"/>
    <cellStyle name="Total 2 8 3 14 6 3" xfId="49766"/>
    <cellStyle name="Total 2 8 3 14 7" xfId="49767"/>
    <cellStyle name="Total 2 8 3 14 8" xfId="49768"/>
    <cellStyle name="Total 2 8 3 15" xfId="49769"/>
    <cellStyle name="Total 2 8 3 15 2" xfId="49770"/>
    <cellStyle name="Total 2 8 3 15 3" xfId="49771"/>
    <cellStyle name="Total 2 8 3 16" xfId="49772"/>
    <cellStyle name="Total 2 8 3 16 2" xfId="49773"/>
    <cellStyle name="Total 2 8 3 16 3" xfId="49774"/>
    <cellStyle name="Total 2 8 3 17" xfId="49775"/>
    <cellStyle name="Total 2 8 3 18" xfId="49776"/>
    <cellStyle name="Total 2 8 3 2" xfId="49777"/>
    <cellStyle name="Total 2 8 3 2 2" xfId="49778"/>
    <cellStyle name="Total 2 8 3 2 2 2" xfId="49779"/>
    <cellStyle name="Total 2 8 3 2 2 3" xfId="49780"/>
    <cellStyle name="Total 2 8 3 2 3" xfId="49781"/>
    <cellStyle name="Total 2 8 3 2 3 2" xfId="49782"/>
    <cellStyle name="Total 2 8 3 2 3 3" xfId="49783"/>
    <cellStyle name="Total 2 8 3 2 4" xfId="49784"/>
    <cellStyle name="Total 2 8 3 2 4 2" xfId="49785"/>
    <cellStyle name="Total 2 8 3 2 4 3" xfId="49786"/>
    <cellStyle name="Total 2 8 3 2 5" xfId="49787"/>
    <cellStyle name="Total 2 8 3 2 5 2" xfId="49788"/>
    <cellStyle name="Total 2 8 3 2 5 3" xfId="49789"/>
    <cellStyle name="Total 2 8 3 2 6" xfId="49790"/>
    <cellStyle name="Total 2 8 3 2 6 2" xfId="49791"/>
    <cellStyle name="Total 2 8 3 2 6 3" xfId="49792"/>
    <cellStyle name="Total 2 8 3 2 7" xfId="49793"/>
    <cellStyle name="Total 2 8 3 2 8" xfId="49794"/>
    <cellStyle name="Total 2 8 3 2 9" xfId="49795"/>
    <cellStyle name="Total 2 8 3 3" xfId="49796"/>
    <cellStyle name="Total 2 8 3 3 2" xfId="49797"/>
    <cellStyle name="Total 2 8 3 3 2 2" xfId="49798"/>
    <cellStyle name="Total 2 8 3 3 2 3" xfId="49799"/>
    <cellStyle name="Total 2 8 3 3 3" xfId="49800"/>
    <cellStyle name="Total 2 8 3 3 3 2" xfId="49801"/>
    <cellStyle name="Total 2 8 3 3 3 3" xfId="49802"/>
    <cellStyle name="Total 2 8 3 3 4" xfId="49803"/>
    <cellStyle name="Total 2 8 3 3 4 2" xfId="49804"/>
    <cellStyle name="Total 2 8 3 3 4 3" xfId="49805"/>
    <cellStyle name="Total 2 8 3 3 5" xfId="49806"/>
    <cellStyle name="Total 2 8 3 3 5 2" xfId="49807"/>
    <cellStyle name="Total 2 8 3 3 5 3" xfId="49808"/>
    <cellStyle name="Total 2 8 3 3 6" xfId="49809"/>
    <cellStyle name="Total 2 8 3 3 6 2" xfId="49810"/>
    <cellStyle name="Total 2 8 3 3 6 3" xfId="49811"/>
    <cellStyle name="Total 2 8 3 3 7" xfId="49812"/>
    <cellStyle name="Total 2 8 3 3 8" xfId="49813"/>
    <cellStyle name="Total 2 8 3 3 9" xfId="49814"/>
    <cellStyle name="Total 2 8 3 4" xfId="49815"/>
    <cellStyle name="Total 2 8 3 4 2" xfId="49816"/>
    <cellStyle name="Total 2 8 3 4 2 2" xfId="49817"/>
    <cellStyle name="Total 2 8 3 4 2 3" xfId="49818"/>
    <cellStyle name="Total 2 8 3 4 3" xfId="49819"/>
    <cellStyle name="Total 2 8 3 4 3 2" xfId="49820"/>
    <cellStyle name="Total 2 8 3 4 3 3" xfId="49821"/>
    <cellStyle name="Total 2 8 3 4 4" xfId="49822"/>
    <cellStyle name="Total 2 8 3 4 4 2" xfId="49823"/>
    <cellStyle name="Total 2 8 3 4 4 3" xfId="49824"/>
    <cellStyle name="Total 2 8 3 4 5" xfId="49825"/>
    <cellStyle name="Total 2 8 3 4 5 2" xfId="49826"/>
    <cellStyle name="Total 2 8 3 4 5 3" xfId="49827"/>
    <cellStyle name="Total 2 8 3 4 6" xfId="49828"/>
    <cellStyle name="Total 2 8 3 4 6 2" xfId="49829"/>
    <cellStyle name="Total 2 8 3 4 6 3" xfId="49830"/>
    <cellStyle name="Total 2 8 3 4 7" xfId="49831"/>
    <cellStyle name="Total 2 8 3 4 8" xfId="49832"/>
    <cellStyle name="Total 2 8 3 4 9" xfId="49833"/>
    <cellStyle name="Total 2 8 3 5" xfId="49834"/>
    <cellStyle name="Total 2 8 3 5 2" xfId="49835"/>
    <cellStyle name="Total 2 8 3 5 2 2" xfId="49836"/>
    <cellStyle name="Total 2 8 3 5 2 3" xfId="49837"/>
    <cellStyle name="Total 2 8 3 5 3" xfId="49838"/>
    <cellStyle name="Total 2 8 3 5 3 2" xfId="49839"/>
    <cellStyle name="Total 2 8 3 5 3 3" xfId="49840"/>
    <cellStyle name="Total 2 8 3 5 4" xfId="49841"/>
    <cellStyle name="Total 2 8 3 5 4 2" xfId="49842"/>
    <cellStyle name="Total 2 8 3 5 4 3" xfId="49843"/>
    <cellStyle name="Total 2 8 3 5 5" xfId="49844"/>
    <cellStyle name="Total 2 8 3 5 5 2" xfId="49845"/>
    <cellStyle name="Total 2 8 3 5 5 3" xfId="49846"/>
    <cellStyle name="Total 2 8 3 5 6" xfId="49847"/>
    <cellStyle name="Total 2 8 3 5 6 2" xfId="49848"/>
    <cellStyle name="Total 2 8 3 5 6 3" xfId="49849"/>
    <cellStyle name="Total 2 8 3 5 7" xfId="49850"/>
    <cellStyle name="Total 2 8 3 5 8" xfId="49851"/>
    <cellStyle name="Total 2 8 3 5 9" xfId="49852"/>
    <cellStyle name="Total 2 8 3 6" xfId="49853"/>
    <cellStyle name="Total 2 8 3 6 2" xfId="49854"/>
    <cellStyle name="Total 2 8 3 6 2 2" xfId="49855"/>
    <cellStyle name="Total 2 8 3 6 2 3" xfId="49856"/>
    <cellStyle name="Total 2 8 3 6 3" xfId="49857"/>
    <cellStyle name="Total 2 8 3 6 3 2" xfId="49858"/>
    <cellStyle name="Total 2 8 3 6 3 3" xfId="49859"/>
    <cellStyle name="Total 2 8 3 6 4" xfId="49860"/>
    <cellStyle name="Total 2 8 3 6 4 2" xfId="49861"/>
    <cellStyle name="Total 2 8 3 6 4 3" xfId="49862"/>
    <cellStyle name="Total 2 8 3 6 5" xfId="49863"/>
    <cellStyle name="Total 2 8 3 6 5 2" xfId="49864"/>
    <cellStyle name="Total 2 8 3 6 5 3" xfId="49865"/>
    <cellStyle name="Total 2 8 3 6 6" xfId="49866"/>
    <cellStyle name="Total 2 8 3 6 6 2" xfId="49867"/>
    <cellStyle name="Total 2 8 3 6 6 3" xfId="49868"/>
    <cellStyle name="Total 2 8 3 6 7" xfId="49869"/>
    <cellStyle name="Total 2 8 3 6 8" xfId="49870"/>
    <cellStyle name="Total 2 8 3 6 9" xfId="49871"/>
    <cellStyle name="Total 2 8 3 7" xfId="49872"/>
    <cellStyle name="Total 2 8 3 7 2" xfId="49873"/>
    <cellStyle name="Total 2 8 3 7 2 2" xfId="49874"/>
    <cellStyle name="Total 2 8 3 7 2 3" xfId="49875"/>
    <cellStyle name="Total 2 8 3 7 3" xfId="49876"/>
    <cellStyle name="Total 2 8 3 7 3 2" xfId="49877"/>
    <cellStyle name="Total 2 8 3 7 3 3" xfId="49878"/>
    <cellStyle name="Total 2 8 3 7 4" xfId="49879"/>
    <cellStyle name="Total 2 8 3 7 4 2" xfId="49880"/>
    <cellStyle name="Total 2 8 3 7 4 3" xfId="49881"/>
    <cellStyle name="Total 2 8 3 7 5" xfId="49882"/>
    <cellStyle name="Total 2 8 3 7 5 2" xfId="49883"/>
    <cellStyle name="Total 2 8 3 7 5 3" xfId="49884"/>
    <cellStyle name="Total 2 8 3 7 6" xfId="49885"/>
    <cellStyle name="Total 2 8 3 7 6 2" xfId="49886"/>
    <cellStyle name="Total 2 8 3 7 6 3" xfId="49887"/>
    <cellStyle name="Total 2 8 3 7 7" xfId="49888"/>
    <cellStyle name="Total 2 8 3 7 8" xfId="49889"/>
    <cellStyle name="Total 2 8 3 7 9" xfId="49890"/>
    <cellStyle name="Total 2 8 3 8" xfId="49891"/>
    <cellStyle name="Total 2 8 3 8 2" xfId="49892"/>
    <cellStyle name="Total 2 8 3 8 2 2" xfId="49893"/>
    <cellStyle name="Total 2 8 3 8 2 3" xfId="49894"/>
    <cellStyle name="Total 2 8 3 8 3" xfId="49895"/>
    <cellStyle name="Total 2 8 3 8 3 2" xfId="49896"/>
    <cellStyle name="Total 2 8 3 8 3 3" xfId="49897"/>
    <cellStyle name="Total 2 8 3 8 4" xfId="49898"/>
    <cellStyle name="Total 2 8 3 8 4 2" xfId="49899"/>
    <cellStyle name="Total 2 8 3 8 4 3" xfId="49900"/>
    <cellStyle name="Total 2 8 3 8 5" xfId="49901"/>
    <cellStyle name="Total 2 8 3 8 5 2" xfId="49902"/>
    <cellStyle name="Total 2 8 3 8 5 3" xfId="49903"/>
    <cellStyle name="Total 2 8 3 8 6" xfId="49904"/>
    <cellStyle name="Total 2 8 3 8 6 2" xfId="49905"/>
    <cellStyle name="Total 2 8 3 8 6 3" xfId="49906"/>
    <cellStyle name="Total 2 8 3 8 7" xfId="49907"/>
    <cellStyle name="Total 2 8 3 8 8" xfId="49908"/>
    <cellStyle name="Total 2 8 3 8 9" xfId="49909"/>
    <cellStyle name="Total 2 8 3 9" xfId="49910"/>
    <cellStyle name="Total 2 8 3 9 2" xfId="49911"/>
    <cellStyle name="Total 2 8 3 9 2 2" xfId="49912"/>
    <cellStyle name="Total 2 8 3 9 2 3" xfId="49913"/>
    <cellStyle name="Total 2 8 3 9 3" xfId="49914"/>
    <cellStyle name="Total 2 8 3 9 3 2" xfId="49915"/>
    <cellStyle name="Total 2 8 3 9 3 3" xfId="49916"/>
    <cellStyle name="Total 2 8 3 9 4" xfId="49917"/>
    <cellStyle name="Total 2 8 3 9 4 2" xfId="49918"/>
    <cellStyle name="Total 2 8 3 9 4 3" xfId="49919"/>
    <cellStyle name="Total 2 8 3 9 5" xfId="49920"/>
    <cellStyle name="Total 2 8 3 9 5 2" xfId="49921"/>
    <cellStyle name="Total 2 8 3 9 5 3" xfId="49922"/>
    <cellStyle name="Total 2 8 3 9 6" xfId="49923"/>
    <cellStyle name="Total 2 8 3 9 6 2" xfId="49924"/>
    <cellStyle name="Total 2 8 3 9 6 3" xfId="49925"/>
    <cellStyle name="Total 2 8 3 9 7" xfId="49926"/>
    <cellStyle name="Total 2 8 3 9 8" xfId="49927"/>
    <cellStyle name="Total 2 8 4" xfId="49928"/>
    <cellStyle name="Total 2 8 4 10" xfId="49929"/>
    <cellStyle name="Total 2 8 4 11" xfId="49930"/>
    <cellStyle name="Total 2 8 4 2" xfId="49931"/>
    <cellStyle name="Total 2 8 4 2 2" xfId="49932"/>
    <cellStyle name="Total 2 8 4 2 3" xfId="49933"/>
    <cellStyle name="Total 2 8 4 2 4" xfId="49934"/>
    <cellStyle name="Total 2 8 4 3" xfId="49935"/>
    <cellStyle name="Total 2 8 4 3 2" xfId="49936"/>
    <cellStyle name="Total 2 8 4 3 3" xfId="49937"/>
    <cellStyle name="Total 2 8 4 3 4" xfId="49938"/>
    <cellStyle name="Total 2 8 4 4" xfId="49939"/>
    <cellStyle name="Total 2 8 4 4 2" xfId="49940"/>
    <cellStyle name="Total 2 8 4 4 3" xfId="49941"/>
    <cellStyle name="Total 2 8 4 4 4" xfId="49942"/>
    <cellStyle name="Total 2 8 4 5" xfId="49943"/>
    <cellStyle name="Total 2 8 4 5 2" xfId="49944"/>
    <cellStyle name="Total 2 8 4 5 3" xfId="49945"/>
    <cellStyle name="Total 2 8 4 5 4" xfId="49946"/>
    <cellStyle name="Total 2 8 4 6" xfId="49947"/>
    <cellStyle name="Total 2 8 4 6 2" xfId="49948"/>
    <cellStyle name="Total 2 8 4 6 3" xfId="49949"/>
    <cellStyle name="Total 2 8 4 6 4" xfId="49950"/>
    <cellStyle name="Total 2 8 4 7" xfId="49951"/>
    <cellStyle name="Total 2 8 4 8" xfId="49952"/>
    <cellStyle name="Total 2 8 4 9" xfId="49953"/>
    <cellStyle name="Total 2 8 5" xfId="49954"/>
    <cellStyle name="Total 2 8 5 10" xfId="49955"/>
    <cellStyle name="Total 2 8 5 11" xfId="49956"/>
    <cellStyle name="Total 2 8 5 2" xfId="49957"/>
    <cellStyle name="Total 2 8 5 2 2" xfId="49958"/>
    <cellStyle name="Total 2 8 5 2 3" xfId="49959"/>
    <cellStyle name="Total 2 8 5 2 4" xfId="49960"/>
    <cellStyle name="Total 2 8 5 3" xfId="49961"/>
    <cellStyle name="Total 2 8 5 3 2" xfId="49962"/>
    <cellStyle name="Total 2 8 5 3 3" xfId="49963"/>
    <cellStyle name="Total 2 8 5 3 4" xfId="49964"/>
    <cellStyle name="Total 2 8 5 4" xfId="49965"/>
    <cellStyle name="Total 2 8 5 4 2" xfId="49966"/>
    <cellStyle name="Total 2 8 5 4 3" xfId="49967"/>
    <cellStyle name="Total 2 8 5 4 4" xfId="49968"/>
    <cellStyle name="Total 2 8 5 5" xfId="49969"/>
    <cellStyle name="Total 2 8 5 5 2" xfId="49970"/>
    <cellStyle name="Total 2 8 5 5 3" xfId="49971"/>
    <cellStyle name="Total 2 8 5 5 4" xfId="49972"/>
    <cellStyle name="Total 2 8 5 6" xfId="49973"/>
    <cellStyle name="Total 2 8 5 6 2" xfId="49974"/>
    <cellStyle name="Total 2 8 5 6 3" xfId="49975"/>
    <cellStyle name="Total 2 8 5 6 4" xfId="49976"/>
    <cellStyle name="Total 2 8 5 7" xfId="49977"/>
    <cellStyle name="Total 2 8 5 8" xfId="49978"/>
    <cellStyle name="Total 2 8 5 9" xfId="49979"/>
    <cellStyle name="Total 2 8 6" xfId="49980"/>
    <cellStyle name="Total 2 8 6 2" xfId="49981"/>
    <cellStyle name="Total 2 8 6 2 2" xfId="49982"/>
    <cellStyle name="Total 2 8 6 2 3" xfId="49983"/>
    <cellStyle name="Total 2 8 6 3" xfId="49984"/>
    <cellStyle name="Total 2 8 6 3 2" xfId="49985"/>
    <cellStyle name="Total 2 8 6 3 3" xfId="49986"/>
    <cellStyle name="Total 2 8 6 4" xfId="49987"/>
    <cellStyle name="Total 2 8 6 4 2" xfId="49988"/>
    <cellStyle name="Total 2 8 6 4 3" xfId="49989"/>
    <cellStyle name="Total 2 8 6 5" xfId="49990"/>
    <cellStyle name="Total 2 8 6 5 2" xfId="49991"/>
    <cellStyle name="Total 2 8 6 5 3" xfId="49992"/>
    <cellStyle name="Total 2 8 6 6" xfId="49993"/>
    <cellStyle name="Total 2 8 6 6 2" xfId="49994"/>
    <cellStyle name="Total 2 8 6 6 3" xfId="49995"/>
    <cellStyle name="Total 2 8 6 7" xfId="49996"/>
    <cellStyle name="Total 2 8 6 8" xfId="49997"/>
    <cellStyle name="Total 2 8 6 9" xfId="49998"/>
    <cellStyle name="Total 2 8 7" xfId="49999"/>
    <cellStyle name="Total 2 8 7 2" xfId="50000"/>
    <cellStyle name="Total 2 8 7 2 2" xfId="50001"/>
    <cellStyle name="Total 2 8 7 2 3" xfId="50002"/>
    <cellStyle name="Total 2 8 7 3" xfId="50003"/>
    <cellStyle name="Total 2 8 7 3 2" xfId="50004"/>
    <cellStyle name="Total 2 8 7 3 3" xfId="50005"/>
    <cellStyle name="Total 2 8 7 4" xfId="50006"/>
    <cellStyle name="Total 2 8 7 4 2" xfId="50007"/>
    <cellStyle name="Total 2 8 7 4 3" xfId="50008"/>
    <cellStyle name="Total 2 8 7 5" xfId="50009"/>
    <cellStyle name="Total 2 8 7 5 2" xfId="50010"/>
    <cellStyle name="Total 2 8 7 5 3" xfId="50011"/>
    <cellStyle name="Total 2 8 7 6" xfId="50012"/>
    <cellStyle name="Total 2 8 7 6 2" xfId="50013"/>
    <cellStyle name="Total 2 8 7 6 3" xfId="50014"/>
    <cellStyle name="Total 2 8 7 7" xfId="50015"/>
    <cellStyle name="Total 2 8 7 8" xfId="50016"/>
    <cellStyle name="Total 2 8 7 9" xfId="50017"/>
    <cellStyle name="Total 2 8 8" xfId="50018"/>
    <cellStyle name="Total 2 8 8 2" xfId="50019"/>
    <cellStyle name="Total 2 8 8 2 2" xfId="50020"/>
    <cellStyle name="Total 2 8 8 2 3" xfId="50021"/>
    <cellStyle name="Total 2 8 8 3" xfId="50022"/>
    <cellStyle name="Total 2 8 8 3 2" xfId="50023"/>
    <cellStyle name="Total 2 8 8 3 3" xfId="50024"/>
    <cellStyle name="Total 2 8 8 4" xfId="50025"/>
    <cellStyle name="Total 2 8 8 4 2" xfId="50026"/>
    <cellStyle name="Total 2 8 8 4 3" xfId="50027"/>
    <cellStyle name="Total 2 8 8 5" xfId="50028"/>
    <cellStyle name="Total 2 8 8 5 2" xfId="50029"/>
    <cellStyle name="Total 2 8 8 5 3" xfId="50030"/>
    <cellStyle name="Total 2 8 8 6" xfId="50031"/>
    <cellStyle name="Total 2 8 8 6 2" xfId="50032"/>
    <cellStyle name="Total 2 8 8 6 3" xfId="50033"/>
    <cellStyle name="Total 2 8 8 7" xfId="50034"/>
    <cellStyle name="Total 2 8 8 8" xfId="50035"/>
    <cellStyle name="Total 2 8 8 9" xfId="50036"/>
    <cellStyle name="Total 2 8 9" xfId="50037"/>
    <cellStyle name="Total 2 8 9 2" xfId="50038"/>
    <cellStyle name="Total 2 8 9 2 2" xfId="50039"/>
    <cellStyle name="Total 2 8 9 2 3" xfId="50040"/>
    <cellStyle name="Total 2 8 9 3" xfId="50041"/>
    <cellStyle name="Total 2 8 9 3 2" xfId="50042"/>
    <cellStyle name="Total 2 8 9 3 3" xfId="50043"/>
    <cellStyle name="Total 2 8 9 4" xfId="50044"/>
    <cellStyle name="Total 2 8 9 4 2" xfId="50045"/>
    <cellStyle name="Total 2 8 9 4 3" xfId="50046"/>
    <cellStyle name="Total 2 8 9 5" xfId="50047"/>
    <cellStyle name="Total 2 8 9 5 2" xfId="50048"/>
    <cellStyle name="Total 2 8 9 5 3" xfId="50049"/>
    <cellStyle name="Total 2 8 9 6" xfId="50050"/>
    <cellStyle name="Total 2 8 9 6 2" xfId="50051"/>
    <cellStyle name="Total 2 8 9 6 3" xfId="50052"/>
    <cellStyle name="Total 2 8 9 7" xfId="50053"/>
    <cellStyle name="Total 2 8 9 8" xfId="50054"/>
    <cellStyle name="Total 2 8 9 9" xfId="50055"/>
    <cellStyle name="Total 2 9" xfId="50056"/>
    <cellStyle name="Total 2 9 10" xfId="50057"/>
    <cellStyle name="Total 2 9 10 2" xfId="50058"/>
    <cellStyle name="Total 2 9 10 2 2" xfId="50059"/>
    <cellStyle name="Total 2 9 10 2 3" xfId="50060"/>
    <cellStyle name="Total 2 9 10 3" xfId="50061"/>
    <cellStyle name="Total 2 9 10 3 2" xfId="50062"/>
    <cellStyle name="Total 2 9 10 3 3" xfId="50063"/>
    <cellStyle name="Total 2 9 10 4" xfId="50064"/>
    <cellStyle name="Total 2 9 10 4 2" xfId="50065"/>
    <cellStyle name="Total 2 9 10 4 3" xfId="50066"/>
    <cellStyle name="Total 2 9 10 5" xfId="50067"/>
    <cellStyle name="Total 2 9 10 5 2" xfId="50068"/>
    <cellStyle name="Total 2 9 10 5 3" xfId="50069"/>
    <cellStyle name="Total 2 9 10 6" xfId="50070"/>
    <cellStyle name="Total 2 9 10 6 2" xfId="50071"/>
    <cellStyle name="Total 2 9 10 6 3" xfId="50072"/>
    <cellStyle name="Total 2 9 10 7" xfId="50073"/>
    <cellStyle name="Total 2 9 10 8" xfId="50074"/>
    <cellStyle name="Total 2 9 10 9" xfId="50075"/>
    <cellStyle name="Total 2 9 11" xfId="50076"/>
    <cellStyle name="Total 2 9 11 2" xfId="50077"/>
    <cellStyle name="Total 2 9 11 2 2" xfId="50078"/>
    <cellStyle name="Total 2 9 11 2 3" xfId="50079"/>
    <cellStyle name="Total 2 9 11 3" xfId="50080"/>
    <cellStyle name="Total 2 9 11 3 2" xfId="50081"/>
    <cellStyle name="Total 2 9 11 3 3" xfId="50082"/>
    <cellStyle name="Total 2 9 11 4" xfId="50083"/>
    <cellStyle name="Total 2 9 11 4 2" xfId="50084"/>
    <cellStyle name="Total 2 9 11 4 3" xfId="50085"/>
    <cellStyle name="Total 2 9 11 5" xfId="50086"/>
    <cellStyle name="Total 2 9 11 5 2" xfId="50087"/>
    <cellStyle name="Total 2 9 11 5 3" xfId="50088"/>
    <cellStyle name="Total 2 9 11 6" xfId="50089"/>
    <cellStyle name="Total 2 9 11 6 2" xfId="50090"/>
    <cellStyle name="Total 2 9 11 6 3" xfId="50091"/>
    <cellStyle name="Total 2 9 11 7" xfId="50092"/>
    <cellStyle name="Total 2 9 11 8" xfId="50093"/>
    <cellStyle name="Total 2 9 11 9" xfId="50094"/>
    <cellStyle name="Total 2 9 12" xfId="50095"/>
    <cellStyle name="Total 2 9 12 2" xfId="50096"/>
    <cellStyle name="Total 2 9 12 2 2" xfId="50097"/>
    <cellStyle name="Total 2 9 12 2 3" xfId="50098"/>
    <cellStyle name="Total 2 9 12 3" xfId="50099"/>
    <cellStyle name="Total 2 9 12 3 2" xfId="50100"/>
    <cellStyle name="Total 2 9 12 3 3" xfId="50101"/>
    <cellStyle name="Total 2 9 12 4" xfId="50102"/>
    <cellStyle name="Total 2 9 12 4 2" xfId="50103"/>
    <cellStyle name="Total 2 9 12 4 3" xfId="50104"/>
    <cellStyle name="Total 2 9 12 5" xfId="50105"/>
    <cellStyle name="Total 2 9 12 5 2" xfId="50106"/>
    <cellStyle name="Total 2 9 12 5 3" xfId="50107"/>
    <cellStyle name="Total 2 9 12 6" xfId="50108"/>
    <cellStyle name="Total 2 9 12 6 2" xfId="50109"/>
    <cellStyle name="Total 2 9 12 6 3" xfId="50110"/>
    <cellStyle name="Total 2 9 12 7" xfId="50111"/>
    <cellStyle name="Total 2 9 12 8" xfId="50112"/>
    <cellStyle name="Total 2 9 12 9" xfId="50113"/>
    <cellStyle name="Total 2 9 13" xfId="50114"/>
    <cellStyle name="Total 2 9 13 2" xfId="50115"/>
    <cellStyle name="Total 2 9 13 2 2" xfId="50116"/>
    <cellStyle name="Total 2 9 13 2 3" xfId="50117"/>
    <cellStyle name="Total 2 9 13 3" xfId="50118"/>
    <cellStyle name="Total 2 9 13 3 2" xfId="50119"/>
    <cellStyle name="Total 2 9 13 3 3" xfId="50120"/>
    <cellStyle name="Total 2 9 13 4" xfId="50121"/>
    <cellStyle name="Total 2 9 13 4 2" xfId="50122"/>
    <cellStyle name="Total 2 9 13 4 3" xfId="50123"/>
    <cellStyle name="Total 2 9 13 5" xfId="50124"/>
    <cellStyle name="Total 2 9 13 5 2" xfId="50125"/>
    <cellStyle name="Total 2 9 13 5 3" xfId="50126"/>
    <cellStyle name="Total 2 9 13 6" xfId="50127"/>
    <cellStyle name="Total 2 9 13 6 2" xfId="50128"/>
    <cellStyle name="Total 2 9 13 6 3" xfId="50129"/>
    <cellStyle name="Total 2 9 13 7" xfId="50130"/>
    <cellStyle name="Total 2 9 13 8" xfId="50131"/>
    <cellStyle name="Total 2 9 13 9" xfId="50132"/>
    <cellStyle name="Total 2 9 14" xfId="50133"/>
    <cellStyle name="Total 2 9 14 2" xfId="50134"/>
    <cellStyle name="Total 2 9 14 3" xfId="50135"/>
    <cellStyle name="Total 2 9 14 4" xfId="50136"/>
    <cellStyle name="Total 2 9 15" xfId="50137"/>
    <cellStyle name="Total 2 9 16" xfId="50138"/>
    <cellStyle name="Total 2 9 17" xfId="50139"/>
    <cellStyle name="Total 2 9 18" xfId="50140"/>
    <cellStyle name="Total 2 9 19" xfId="50141"/>
    <cellStyle name="Total 2 9 2" xfId="50142"/>
    <cellStyle name="Total 2 9 2 10" xfId="50143"/>
    <cellStyle name="Total 2 9 2 10 2" xfId="50144"/>
    <cellStyle name="Total 2 9 2 10 2 2" xfId="50145"/>
    <cellStyle name="Total 2 9 2 10 2 3" xfId="50146"/>
    <cellStyle name="Total 2 9 2 10 3" xfId="50147"/>
    <cellStyle name="Total 2 9 2 10 3 2" xfId="50148"/>
    <cellStyle name="Total 2 9 2 10 3 3" xfId="50149"/>
    <cellStyle name="Total 2 9 2 10 4" xfId="50150"/>
    <cellStyle name="Total 2 9 2 10 4 2" xfId="50151"/>
    <cellStyle name="Total 2 9 2 10 4 3" xfId="50152"/>
    <cellStyle name="Total 2 9 2 10 5" xfId="50153"/>
    <cellStyle name="Total 2 9 2 10 5 2" xfId="50154"/>
    <cellStyle name="Total 2 9 2 10 5 3" xfId="50155"/>
    <cellStyle name="Total 2 9 2 10 6" xfId="50156"/>
    <cellStyle name="Total 2 9 2 10 6 2" xfId="50157"/>
    <cellStyle name="Total 2 9 2 10 6 3" xfId="50158"/>
    <cellStyle name="Total 2 9 2 10 7" xfId="50159"/>
    <cellStyle name="Total 2 9 2 10 8" xfId="50160"/>
    <cellStyle name="Total 2 9 2 11" xfId="50161"/>
    <cellStyle name="Total 2 9 2 11 2" xfId="50162"/>
    <cellStyle name="Total 2 9 2 11 2 2" xfId="50163"/>
    <cellStyle name="Total 2 9 2 11 2 3" xfId="50164"/>
    <cellStyle name="Total 2 9 2 11 3" xfId="50165"/>
    <cellStyle name="Total 2 9 2 11 3 2" xfId="50166"/>
    <cellStyle name="Total 2 9 2 11 3 3" xfId="50167"/>
    <cellStyle name="Total 2 9 2 11 4" xfId="50168"/>
    <cellStyle name="Total 2 9 2 11 4 2" xfId="50169"/>
    <cellStyle name="Total 2 9 2 11 4 3" xfId="50170"/>
    <cellStyle name="Total 2 9 2 11 5" xfId="50171"/>
    <cellStyle name="Total 2 9 2 11 5 2" xfId="50172"/>
    <cellStyle name="Total 2 9 2 11 5 3" xfId="50173"/>
    <cellStyle name="Total 2 9 2 11 6" xfId="50174"/>
    <cellStyle name="Total 2 9 2 11 6 2" xfId="50175"/>
    <cellStyle name="Total 2 9 2 11 6 3" xfId="50176"/>
    <cellStyle name="Total 2 9 2 11 7" xfId="50177"/>
    <cellStyle name="Total 2 9 2 11 8" xfId="50178"/>
    <cellStyle name="Total 2 9 2 12" xfId="50179"/>
    <cellStyle name="Total 2 9 2 12 2" xfId="50180"/>
    <cellStyle name="Total 2 9 2 12 2 2" xfId="50181"/>
    <cellStyle name="Total 2 9 2 12 2 3" xfId="50182"/>
    <cellStyle name="Total 2 9 2 12 3" xfId="50183"/>
    <cellStyle name="Total 2 9 2 12 3 2" xfId="50184"/>
    <cellStyle name="Total 2 9 2 12 3 3" xfId="50185"/>
    <cellStyle name="Total 2 9 2 12 4" xfId="50186"/>
    <cellStyle name="Total 2 9 2 12 4 2" xfId="50187"/>
    <cellStyle name="Total 2 9 2 12 4 3" xfId="50188"/>
    <cellStyle name="Total 2 9 2 12 5" xfId="50189"/>
    <cellStyle name="Total 2 9 2 12 5 2" xfId="50190"/>
    <cellStyle name="Total 2 9 2 12 5 3" xfId="50191"/>
    <cellStyle name="Total 2 9 2 12 6" xfId="50192"/>
    <cellStyle name="Total 2 9 2 12 6 2" xfId="50193"/>
    <cellStyle name="Total 2 9 2 12 6 3" xfId="50194"/>
    <cellStyle name="Total 2 9 2 12 7" xfId="50195"/>
    <cellStyle name="Total 2 9 2 12 8" xfId="50196"/>
    <cellStyle name="Total 2 9 2 13" xfId="50197"/>
    <cellStyle name="Total 2 9 2 13 2" xfId="50198"/>
    <cellStyle name="Total 2 9 2 13 2 2" xfId="50199"/>
    <cellStyle name="Total 2 9 2 13 2 3" xfId="50200"/>
    <cellStyle name="Total 2 9 2 13 3" xfId="50201"/>
    <cellStyle name="Total 2 9 2 13 3 2" xfId="50202"/>
    <cellStyle name="Total 2 9 2 13 3 3" xfId="50203"/>
    <cellStyle name="Total 2 9 2 13 4" xfId="50204"/>
    <cellStyle name="Total 2 9 2 13 4 2" xfId="50205"/>
    <cellStyle name="Total 2 9 2 13 4 3" xfId="50206"/>
    <cellStyle name="Total 2 9 2 13 5" xfId="50207"/>
    <cellStyle name="Total 2 9 2 13 5 2" xfId="50208"/>
    <cellStyle name="Total 2 9 2 13 5 3" xfId="50209"/>
    <cellStyle name="Total 2 9 2 13 6" xfId="50210"/>
    <cellStyle name="Total 2 9 2 13 6 2" xfId="50211"/>
    <cellStyle name="Total 2 9 2 13 6 3" xfId="50212"/>
    <cellStyle name="Total 2 9 2 13 7" xfId="50213"/>
    <cellStyle name="Total 2 9 2 13 8" xfId="50214"/>
    <cellStyle name="Total 2 9 2 14" xfId="50215"/>
    <cellStyle name="Total 2 9 2 14 2" xfId="50216"/>
    <cellStyle name="Total 2 9 2 14 2 2" xfId="50217"/>
    <cellStyle name="Total 2 9 2 14 2 3" xfId="50218"/>
    <cellStyle name="Total 2 9 2 14 3" xfId="50219"/>
    <cellStyle name="Total 2 9 2 14 3 2" xfId="50220"/>
    <cellStyle name="Total 2 9 2 14 3 3" xfId="50221"/>
    <cellStyle name="Total 2 9 2 14 4" xfId="50222"/>
    <cellStyle name="Total 2 9 2 14 4 2" xfId="50223"/>
    <cellStyle name="Total 2 9 2 14 4 3" xfId="50224"/>
    <cellStyle name="Total 2 9 2 14 5" xfId="50225"/>
    <cellStyle name="Total 2 9 2 14 5 2" xfId="50226"/>
    <cellStyle name="Total 2 9 2 14 5 3" xfId="50227"/>
    <cellStyle name="Total 2 9 2 14 6" xfId="50228"/>
    <cellStyle name="Total 2 9 2 14 6 2" xfId="50229"/>
    <cellStyle name="Total 2 9 2 14 6 3" xfId="50230"/>
    <cellStyle name="Total 2 9 2 14 7" xfId="50231"/>
    <cellStyle name="Total 2 9 2 14 8" xfId="50232"/>
    <cellStyle name="Total 2 9 2 15" xfId="50233"/>
    <cellStyle name="Total 2 9 2 15 2" xfId="50234"/>
    <cellStyle name="Total 2 9 2 15 3" xfId="50235"/>
    <cellStyle name="Total 2 9 2 16" xfId="50236"/>
    <cellStyle name="Total 2 9 2 16 2" xfId="50237"/>
    <cellStyle name="Total 2 9 2 16 3" xfId="50238"/>
    <cellStyle name="Total 2 9 2 17" xfId="50239"/>
    <cellStyle name="Total 2 9 2 18" xfId="50240"/>
    <cellStyle name="Total 2 9 2 2" xfId="50241"/>
    <cellStyle name="Total 2 9 2 2 2" xfId="50242"/>
    <cellStyle name="Total 2 9 2 2 2 2" xfId="50243"/>
    <cellStyle name="Total 2 9 2 2 2 3" xfId="50244"/>
    <cellStyle name="Total 2 9 2 2 3" xfId="50245"/>
    <cellStyle name="Total 2 9 2 2 3 2" xfId="50246"/>
    <cellStyle name="Total 2 9 2 2 3 3" xfId="50247"/>
    <cellStyle name="Total 2 9 2 2 4" xfId="50248"/>
    <cellStyle name="Total 2 9 2 2 4 2" xfId="50249"/>
    <cellStyle name="Total 2 9 2 2 4 3" xfId="50250"/>
    <cellStyle name="Total 2 9 2 2 5" xfId="50251"/>
    <cellStyle name="Total 2 9 2 2 5 2" xfId="50252"/>
    <cellStyle name="Total 2 9 2 2 5 3" xfId="50253"/>
    <cellStyle name="Total 2 9 2 2 6" xfId="50254"/>
    <cellStyle name="Total 2 9 2 2 6 2" xfId="50255"/>
    <cellStyle name="Total 2 9 2 2 6 3" xfId="50256"/>
    <cellStyle name="Total 2 9 2 2 7" xfId="50257"/>
    <cellStyle name="Total 2 9 2 2 8" xfId="50258"/>
    <cellStyle name="Total 2 9 2 2 9" xfId="50259"/>
    <cellStyle name="Total 2 9 2 3" xfId="50260"/>
    <cellStyle name="Total 2 9 2 3 2" xfId="50261"/>
    <cellStyle name="Total 2 9 2 3 2 2" xfId="50262"/>
    <cellStyle name="Total 2 9 2 3 2 3" xfId="50263"/>
    <cellStyle name="Total 2 9 2 3 3" xfId="50264"/>
    <cellStyle name="Total 2 9 2 3 3 2" xfId="50265"/>
    <cellStyle name="Total 2 9 2 3 3 3" xfId="50266"/>
    <cellStyle name="Total 2 9 2 3 4" xfId="50267"/>
    <cellStyle name="Total 2 9 2 3 4 2" xfId="50268"/>
    <cellStyle name="Total 2 9 2 3 4 3" xfId="50269"/>
    <cellStyle name="Total 2 9 2 3 5" xfId="50270"/>
    <cellStyle name="Total 2 9 2 3 5 2" xfId="50271"/>
    <cellStyle name="Total 2 9 2 3 5 3" xfId="50272"/>
    <cellStyle name="Total 2 9 2 3 6" xfId="50273"/>
    <cellStyle name="Total 2 9 2 3 6 2" xfId="50274"/>
    <cellStyle name="Total 2 9 2 3 6 3" xfId="50275"/>
    <cellStyle name="Total 2 9 2 3 7" xfId="50276"/>
    <cellStyle name="Total 2 9 2 3 8" xfId="50277"/>
    <cellStyle name="Total 2 9 2 3 9" xfId="50278"/>
    <cellStyle name="Total 2 9 2 4" xfId="50279"/>
    <cellStyle name="Total 2 9 2 4 2" xfId="50280"/>
    <cellStyle name="Total 2 9 2 4 2 2" xfId="50281"/>
    <cellStyle name="Total 2 9 2 4 2 3" xfId="50282"/>
    <cellStyle name="Total 2 9 2 4 3" xfId="50283"/>
    <cellStyle name="Total 2 9 2 4 3 2" xfId="50284"/>
    <cellStyle name="Total 2 9 2 4 3 3" xfId="50285"/>
    <cellStyle name="Total 2 9 2 4 4" xfId="50286"/>
    <cellStyle name="Total 2 9 2 4 4 2" xfId="50287"/>
    <cellStyle name="Total 2 9 2 4 4 3" xfId="50288"/>
    <cellStyle name="Total 2 9 2 4 5" xfId="50289"/>
    <cellStyle name="Total 2 9 2 4 5 2" xfId="50290"/>
    <cellStyle name="Total 2 9 2 4 5 3" xfId="50291"/>
    <cellStyle name="Total 2 9 2 4 6" xfId="50292"/>
    <cellStyle name="Total 2 9 2 4 6 2" xfId="50293"/>
    <cellStyle name="Total 2 9 2 4 6 3" xfId="50294"/>
    <cellStyle name="Total 2 9 2 4 7" xfId="50295"/>
    <cellStyle name="Total 2 9 2 4 8" xfId="50296"/>
    <cellStyle name="Total 2 9 2 4 9" xfId="50297"/>
    <cellStyle name="Total 2 9 2 5" xfId="50298"/>
    <cellStyle name="Total 2 9 2 5 2" xfId="50299"/>
    <cellStyle name="Total 2 9 2 5 2 2" xfId="50300"/>
    <cellStyle name="Total 2 9 2 5 2 3" xfId="50301"/>
    <cellStyle name="Total 2 9 2 5 3" xfId="50302"/>
    <cellStyle name="Total 2 9 2 5 3 2" xfId="50303"/>
    <cellStyle name="Total 2 9 2 5 3 3" xfId="50304"/>
    <cellStyle name="Total 2 9 2 5 4" xfId="50305"/>
    <cellStyle name="Total 2 9 2 5 4 2" xfId="50306"/>
    <cellStyle name="Total 2 9 2 5 4 3" xfId="50307"/>
    <cellStyle name="Total 2 9 2 5 5" xfId="50308"/>
    <cellStyle name="Total 2 9 2 5 5 2" xfId="50309"/>
    <cellStyle name="Total 2 9 2 5 5 3" xfId="50310"/>
    <cellStyle name="Total 2 9 2 5 6" xfId="50311"/>
    <cellStyle name="Total 2 9 2 5 6 2" xfId="50312"/>
    <cellStyle name="Total 2 9 2 5 6 3" xfId="50313"/>
    <cellStyle name="Total 2 9 2 5 7" xfId="50314"/>
    <cellStyle name="Total 2 9 2 5 8" xfId="50315"/>
    <cellStyle name="Total 2 9 2 5 9" xfId="50316"/>
    <cellStyle name="Total 2 9 2 6" xfId="50317"/>
    <cellStyle name="Total 2 9 2 6 2" xfId="50318"/>
    <cellStyle name="Total 2 9 2 6 2 2" xfId="50319"/>
    <cellStyle name="Total 2 9 2 6 2 3" xfId="50320"/>
    <cellStyle name="Total 2 9 2 6 3" xfId="50321"/>
    <cellStyle name="Total 2 9 2 6 3 2" xfId="50322"/>
    <cellStyle name="Total 2 9 2 6 3 3" xfId="50323"/>
    <cellStyle name="Total 2 9 2 6 4" xfId="50324"/>
    <cellStyle name="Total 2 9 2 6 4 2" xfId="50325"/>
    <cellStyle name="Total 2 9 2 6 4 3" xfId="50326"/>
    <cellStyle name="Total 2 9 2 6 5" xfId="50327"/>
    <cellStyle name="Total 2 9 2 6 5 2" xfId="50328"/>
    <cellStyle name="Total 2 9 2 6 5 3" xfId="50329"/>
    <cellStyle name="Total 2 9 2 6 6" xfId="50330"/>
    <cellStyle name="Total 2 9 2 6 6 2" xfId="50331"/>
    <cellStyle name="Total 2 9 2 6 6 3" xfId="50332"/>
    <cellStyle name="Total 2 9 2 6 7" xfId="50333"/>
    <cellStyle name="Total 2 9 2 6 8" xfId="50334"/>
    <cellStyle name="Total 2 9 2 6 9" xfId="50335"/>
    <cellStyle name="Total 2 9 2 7" xfId="50336"/>
    <cellStyle name="Total 2 9 2 7 2" xfId="50337"/>
    <cellStyle name="Total 2 9 2 7 2 2" xfId="50338"/>
    <cellStyle name="Total 2 9 2 7 2 3" xfId="50339"/>
    <cellStyle name="Total 2 9 2 7 3" xfId="50340"/>
    <cellStyle name="Total 2 9 2 7 3 2" xfId="50341"/>
    <cellStyle name="Total 2 9 2 7 3 3" xfId="50342"/>
    <cellStyle name="Total 2 9 2 7 4" xfId="50343"/>
    <cellStyle name="Total 2 9 2 7 4 2" xfId="50344"/>
    <cellStyle name="Total 2 9 2 7 4 3" xfId="50345"/>
    <cellStyle name="Total 2 9 2 7 5" xfId="50346"/>
    <cellStyle name="Total 2 9 2 7 5 2" xfId="50347"/>
    <cellStyle name="Total 2 9 2 7 5 3" xfId="50348"/>
    <cellStyle name="Total 2 9 2 7 6" xfId="50349"/>
    <cellStyle name="Total 2 9 2 7 6 2" xfId="50350"/>
    <cellStyle name="Total 2 9 2 7 6 3" xfId="50351"/>
    <cellStyle name="Total 2 9 2 7 7" xfId="50352"/>
    <cellStyle name="Total 2 9 2 7 8" xfId="50353"/>
    <cellStyle name="Total 2 9 2 7 9" xfId="50354"/>
    <cellStyle name="Total 2 9 2 8" xfId="50355"/>
    <cellStyle name="Total 2 9 2 8 2" xfId="50356"/>
    <cellStyle name="Total 2 9 2 8 2 2" xfId="50357"/>
    <cellStyle name="Total 2 9 2 8 2 3" xfId="50358"/>
    <cellStyle name="Total 2 9 2 8 3" xfId="50359"/>
    <cellStyle name="Total 2 9 2 8 3 2" xfId="50360"/>
    <cellStyle name="Total 2 9 2 8 3 3" xfId="50361"/>
    <cellStyle name="Total 2 9 2 8 4" xfId="50362"/>
    <cellStyle name="Total 2 9 2 8 4 2" xfId="50363"/>
    <cellStyle name="Total 2 9 2 8 4 3" xfId="50364"/>
    <cellStyle name="Total 2 9 2 8 5" xfId="50365"/>
    <cellStyle name="Total 2 9 2 8 5 2" xfId="50366"/>
    <cellStyle name="Total 2 9 2 8 5 3" xfId="50367"/>
    <cellStyle name="Total 2 9 2 8 6" xfId="50368"/>
    <cellStyle name="Total 2 9 2 8 6 2" xfId="50369"/>
    <cellStyle name="Total 2 9 2 8 6 3" xfId="50370"/>
    <cellStyle name="Total 2 9 2 8 7" xfId="50371"/>
    <cellStyle name="Total 2 9 2 8 8" xfId="50372"/>
    <cellStyle name="Total 2 9 2 8 9" xfId="50373"/>
    <cellStyle name="Total 2 9 2 9" xfId="50374"/>
    <cellStyle name="Total 2 9 2 9 2" xfId="50375"/>
    <cellStyle name="Total 2 9 2 9 2 2" xfId="50376"/>
    <cellStyle name="Total 2 9 2 9 2 3" xfId="50377"/>
    <cellStyle name="Total 2 9 2 9 3" xfId="50378"/>
    <cellStyle name="Total 2 9 2 9 3 2" xfId="50379"/>
    <cellStyle name="Total 2 9 2 9 3 3" xfId="50380"/>
    <cellStyle name="Total 2 9 2 9 4" xfId="50381"/>
    <cellStyle name="Total 2 9 2 9 4 2" xfId="50382"/>
    <cellStyle name="Total 2 9 2 9 4 3" xfId="50383"/>
    <cellStyle name="Total 2 9 2 9 5" xfId="50384"/>
    <cellStyle name="Total 2 9 2 9 5 2" xfId="50385"/>
    <cellStyle name="Total 2 9 2 9 5 3" xfId="50386"/>
    <cellStyle name="Total 2 9 2 9 6" xfId="50387"/>
    <cellStyle name="Total 2 9 2 9 6 2" xfId="50388"/>
    <cellStyle name="Total 2 9 2 9 6 3" xfId="50389"/>
    <cellStyle name="Total 2 9 2 9 7" xfId="50390"/>
    <cellStyle name="Total 2 9 2 9 8" xfId="50391"/>
    <cellStyle name="Total 2 9 20" xfId="50392"/>
    <cellStyle name="Total 2 9 3" xfId="50393"/>
    <cellStyle name="Total 2 9 3 10" xfId="50394"/>
    <cellStyle name="Total 2 9 3 10 2" xfId="50395"/>
    <cellStyle name="Total 2 9 3 10 2 2" xfId="50396"/>
    <cellStyle name="Total 2 9 3 10 2 3" xfId="50397"/>
    <cellStyle name="Total 2 9 3 10 3" xfId="50398"/>
    <cellStyle name="Total 2 9 3 10 3 2" xfId="50399"/>
    <cellStyle name="Total 2 9 3 10 3 3" xfId="50400"/>
    <cellStyle name="Total 2 9 3 10 4" xfId="50401"/>
    <cellStyle name="Total 2 9 3 10 4 2" xfId="50402"/>
    <cellStyle name="Total 2 9 3 10 4 3" xfId="50403"/>
    <cellStyle name="Total 2 9 3 10 5" xfId="50404"/>
    <cellStyle name="Total 2 9 3 10 5 2" xfId="50405"/>
    <cellStyle name="Total 2 9 3 10 5 3" xfId="50406"/>
    <cellStyle name="Total 2 9 3 10 6" xfId="50407"/>
    <cellStyle name="Total 2 9 3 10 6 2" xfId="50408"/>
    <cellStyle name="Total 2 9 3 10 6 3" xfId="50409"/>
    <cellStyle name="Total 2 9 3 10 7" xfId="50410"/>
    <cellStyle name="Total 2 9 3 10 8" xfId="50411"/>
    <cellStyle name="Total 2 9 3 11" xfId="50412"/>
    <cellStyle name="Total 2 9 3 11 2" xfId="50413"/>
    <cellStyle name="Total 2 9 3 11 2 2" xfId="50414"/>
    <cellStyle name="Total 2 9 3 11 2 3" xfId="50415"/>
    <cellStyle name="Total 2 9 3 11 3" xfId="50416"/>
    <cellStyle name="Total 2 9 3 11 3 2" xfId="50417"/>
    <cellStyle name="Total 2 9 3 11 3 3" xfId="50418"/>
    <cellStyle name="Total 2 9 3 11 4" xfId="50419"/>
    <cellStyle name="Total 2 9 3 11 4 2" xfId="50420"/>
    <cellStyle name="Total 2 9 3 11 4 3" xfId="50421"/>
    <cellStyle name="Total 2 9 3 11 5" xfId="50422"/>
    <cellStyle name="Total 2 9 3 11 5 2" xfId="50423"/>
    <cellStyle name="Total 2 9 3 11 5 3" xfId="50424"/>
    <cellStyle name="Total 2 9 3 11 6" xfId="50425"/>
    <cellStyle name="Total 2 9 3 11 6 2" xfId="50426"/>
    <cellStyle name="Total 2 9 3 11 6 3" xfId="50427"/>
    <cellStyle name="Total 2 9 3 11 7" xfId="50428"/>
    <cellStyle name="Total 2 9 3 11 8" xfId="50429"/>
    <cellStyle name="Total 2 9 3 12" xfId="50430"/>
    <cellStyle name="Total 2 9 3 12 2" xfId="50431"/>
    <cellStyle name="Total 2 9 3 12 2 2" xfId="50432"/>
    <cellStyle name="Total 2 9 3 12 2 3" xfId="50433"/>
    <cellStyle name="Total 2 9 3 12 3" xfId="50434"/>
    <cellStyle name="Total 2 9 3 12 3 2" xfId="50435"/>
    <cellStyle name="Total 2 9 3 12 3 3" xfId="50436"/>
    <cellStyle name="Total 2 9 3 12 4" xfId="50437"/>
    <cellStyle name="Total 2 9 3 12 4 2" xfId="50438"/>
    <cellStyle name="Total 2 9 3 12 4 3" xfId="50439"/>
    <cellStyle name="Total 2 9 3 12 5" xfId="50440"/>
    <cellStyle name="Total 2 9 3 12 5 2" xfId="50441"/>
    <cellStyle name="Total 2 9 3 12 5 3" xfId="50442"/>
    <cellStyle name="Total 2 9 3 12 6" xfId="50443"/>
    <cellStyle name="Total 2 9 3 12 6 2" xfId="50444"/>
    <cellStyle name="Total 2 9 3 12 6 3" xfId="50445"/>
    <cellStyle name="Total 2 9 3 12 7" xfId="50446"/>
    <cellStyle name="Total 2 9 3 12 8" xfId="50447"/>
    <cellStyle name="Total 2 9 3 13" xfId="50448"/>
    <cellStyle name="Total 2 9 3 13 2" xfId="50449"/>
    <cellStyle name="Total 2 9 3 13 2 2" xfId="50450"/>
    <cellStyle name="Total 2 9 3 13 2 3" xfId="50451"/>
    <cellStyle name="Total 2 9 3 13 3" xfId="50452"/>
    <cellStyle name="Total 2 9 3 13 3 2" xfId="50453"/>
    <cellStyle name="Total 2 9 3 13 3 3" xfId="50454"/>
    <cellStyle name="Total 2 9 3 13 4" xfId="50455"/>
    <cellStyle name="Total 2 9 3 13 4 2" xfId="50456"/>
    <cellStyle name="Total 2 9 3 13 4 3" xfId="50457"/>
    <cellStyle name="Total 2 9 3 13 5" xfId="50458"/>
    <cellStyle name="Total 2 9 3 13 5 2" xfId="50459"/>
    <cellStyle name="Total 2 9 3 13 5 3" xfId="50460"/>
    <cellStyle name="Total 2 9 3 13 6" xfId="50461"/>
    <cellStyle name="Total 2 9 3 13 6 2" xfId="50462"/>
    <cellStyle name="Total 2 9 3 13 6 3" xfId="50463"/>
    <cellStyle name="Total 2 9 3 13 7" xfId="50464"/>
    <cellStyle name="Total 2 9 3 13 8" xfId="50465"/>
    <cellStyle name="Total 2 9 3 14" xfId="50466"/>
    <cellStyle name="Total 2 9 3 14 2" xfId="50467"/>
    <cellStyle name="Total 2 9 3 14 2 2" xfId="50468"/>
    <cellStyle name="Total 2 9 3 14 2 3" xfId="50469"/>
    <cellStyle name="Total 2 9 3 14 3" xfId="50470"/>
    <cellStyle name="Total 2 9 3 14 3 2" xfId="50471"/>
    <cellStyle name="Total 2 9 3 14 3 3" xfId="50472"/>
    <cellStyle name="Total 2 9 3 14 4" xfId="50473"/>
    <cellStyle name="Total 2 9 3 14 4 2" xfId="50474"/>
    <cellStyle name="Total 2 9 3 14 4 3" xfId="50475"/>
    <cellStyle name="Total 2 9 3 14 5" xfId="50476"/>
    <cellStyle name="Total 2 9 3 14 5 2" xfId="50477"/>
    <cellStyle name="Total 2 9 3 14 5 3" xfId="50478"/>
    <cellStyle name="Total 2 9 3 14 6" xfId="50479"/>
    <cellStyle name="Total 2 9 3 14 6 2" xfId="50480"/>
    <cellStyle name="Total 2 9 3 14 6 3" xfId="50481"/>
    <cellStyle name="Total 2 9 3 14 7" xfId="50482"/>
    <cellStyle name="Total 2 9 3 14 8" xfId="50483"/>
    <cellStyle name="Total 2 9 3 15" xfId="50484"/>
    <cellStyle name="Total 2 9 3 15 2" xfId="50485"/>
    <cellStyle name="Total 2 9 3 15 3" xfId="50486"/>
    <cellStyle name="Total 2 9 3 16" xfId="50487"/>
    <cellStyle name="Total 2 9 3 16 2" xfId="50488"/>
    <cellStyle name="Total 2 9 3 16 3" xfId="50489"/>
    <cellStyle name="Total 2 9 3 17" xfId="50490"/>
    <cellStyle name="Total 2 9 3 18" xfId="50491"/>
    <cellStyle name="Total 2 9 3 2" xfId="50492"/>
    <cellStyle name="Total 2 9 3 2 2" xfId="50493"/>
    <cellStyle name="Total 2 9 3 2 2 2" xfId="50494"/>
    <cellStyle name="Total 2 9 3 2 2 3" xfId="50495"/>
    <cellStyle name="Total 2 9 3 2 3" xfId="50496"/>
    <cellStyle name="Total 2 9 3 2 3 2" xfId="50497"/>
    <cellStyle name="Total 2 9 3 2 3 3" xfId="50498"/>
    <cellStyle name="Total 2 9 3 2 4" xfId="50499"/>
    <cellStyle name="Total 2 9 3 2 4 2" xfId="50500"/>
    <cellStyle name="Total 2 9 3 2 4 3" xfId="50501"/>
    <cellStyle name="Total 2 9 3 2 5" xfId="50502"/>
    <cellStyle name="Total 2 9 3 2 5 2" xfId="50503"/>
    <cellStyle name="Total 2 9 3 2 5 3" xfId="50504"/>
    <cellStyle name="Total 2 9 3 2 6" xfId="50505"/>
    <cellStyle name="Total 2 9 3 2 6 2" xfId="50506"/>
    <cellStyle name="Total 2 9 3 2 6 3" xfId="50507"/>
    <cellStyle name="Total 2 9 3 2 7" xfId="50508"/>
    <cellStyle name="Total 2 9 3 2 8" xfId="50509"/>
    <cellStyle name="Total 2 9 3 2 9" xfId="50510"/>
    <cellStyle name="Total 2 9 3 3" xfId="50511"/>
    <cellStyle name="Total 2 9 3 3 2" xfId="50512"/>
    <cellStyle name="Total 2 9 3 3 2 2" xfId="50513"/>
    <cellStyle name="Total 2 9 3 3 2 3" xfId="50514"/>
    <cellStyle name="Total 2 9 3 3 3" xfId="50515"/>
    <cellStyle name="Total 2 9 3 3 3 2" xfId="50516"/>
    <cellStyle name="Total 2 9 3 3 3 3" xfId="50517"/>
    <cellStyle name="Total 2 9 3 3 4" xfId="50518"/>
    <cellStyle name="Total 2 9 3 3 4 2" xfId="50519"/>
    <cellStyle name="Total 2 9 3 3 4 3" xfId="50520"/>
    <cellStyle name="Total 2 9 3 3 5" xfId="50521"/>
    <cellStyle name="Total 2 9 3 3 5 2" xfId="50522"/>
    <cellStyle name="Total 2 9 3 3 5 3" xfId="50523"/>
    <cellStyle name="Total 2 9 3 3 6" xfId="50524"/>
    <cellStyle name="Total 2 9 3 3 6 2" xfId="50525"/>
    <cellStyle name="Total 2 9 3 3 6 3" xfId="50526"/>
    <cellStyle name="Total 2 9 3 3 7" xfId="50527"/>
    <cellStyle name="Total 2 9 3 3 8" xfId="50528"/>
    <cellStyle name="Total 2 9 3 3 9" xfId="50529"/>
    <cellStyle name="Total 2 9 3 4" xfId="50530"/>
    <cellStyle name="Total 2 9 3 4 2" xfId="50531"/>
    <cellStyle name="Total 2 9 3 4 2 2" xfId="50532"/>
    <cellStyle name="Total 2 9 3 4 2 3" xfId="50533"/>
    <cellStyle name="Total 2 9 3 4 3" xfId="50534"/>
    <cellStyle name="Total 2 9 3 4 3 2" xfId="50535"/>
    <cellStyle name="Total 2 9 3 4 3 3" xfId="50536"/>
    <cellStyle name="Total 2 9 3 4 4" xfId="50537"/>
    <cellStyle name="Total 2 9 3 4 4 2" xfId="50538"/>
    <cellStyle name="Total 2 9 3 4 4 3" xfId="50539"/>
    <cellStyle name="Total 2 9 3 4 5" xfId="50540"/>
    <cellStyle name="Total 2 9 3 4 5 2" xfId="50541"/>
    <cellStyle name="Total 2 9 3 4 5 3" xfId="50542"/>
    <cellStyle name="Total 2 9 3 4 6" xfId="50543"/>
    <cellStyle name="Total 2 9 3 4 6 2" xfId="50544"/>
    <cellStyle name="Total 2 9 3 4 6 3" xfId="50545"/>
    <cellStyle name="Total 2 9 3 4 7" xfId="50546"/>
    <cellStyle name="Total 2 9 3 4 8" xfId="50547"/>
    <cellStyle name="Total 2 9 3 4 9" xfId="50548"/>
    <cellStyle name="Total 2 9 3 5" xfId="50549"/>
    <cellStyle name="Total 2 9 3 5 2" xfId="50550"/>
    <cellStyle name="Total 2 9 3 5 2 2" xfId="50551"/>
    <cellStyle name="Total 2 9 3 5 2 3" xfId="50552"/>
    <cellStyle name="Total 2 9 3 5 3" xfId="50553"/>
    <cellStyle name="Total 2 9 3 5 3 2" xfId="50554"/>
    <cellStyle name="Total 2 9 3 5 3 3" xfId="50555"/>
    <cellStyle name="Total 2 9 3 5 4" xfId="50556"/>
    <cellStyle name="Total 2 9 3 5 4 2" xfId="50557"/>
    <cellStyle name="Total 2 9 3 5 4 3" xfId="50558"/>
    <cellStyle name="Total 2 9 3 5 5" xfId="50559"/>
    <cellStyle name="Total 2 9 3 5 5 2" xfId="50560"/>
    <cellStyle name="Total 2 9 3 5 5 3" xfId="50561"/>
    <cellStyle name="Total 2 9 3 5 6" xfId="50562"/>
    <cellStyle name="Total 2 9 3 5 6 2" xfId="50563"/>
    <cellStyle name="Total 2 9 3 5 6 3" xfId="50564"/>
    <cellStyle name="Total 2 9 3 5 7" xfId="50565"/>
    <cellStyle name="Total 2 9 3 5 8" xfId="50566"/>
    <cellStyle name="Total 2 9 3 5 9" xfId="50567"/>
    <cellStyle name="Total 2 9 3 6" xfId="50568"/>
    <cellStyle name="Total 2 9 3 6 2" xfId="50569"/>
    <cellStyle name="Total 2 9 3 6 2 2" xfId="50570"/>
    <cellStyle name="Total 2 9 3 6 2 3" xfId="50571"/>
    <cellStyle name="Total 2 9 3 6 3" xfId="50572"/>
    <cellStyle name="Total 2 9 3 6 3 2" xfId="50573"/>
    <cellStyle name="Total 2 9 3 6 3 3" xfId="50574"/>
    <cellStyle name="Total 2 9 3 6 4" xfId="50575"/>
    <cellStyle name="Total 2 9 3 6 4 2" xfId="50576"/>
    <cellStyle name="Total 2 9 3 6 4 3" xfId="50577"/>
    <cellStyle name="Total 2 9 3 6 5" xfId="50578"/>
    <cellStyle name="Total 2 9 3 6 5 2" xfId="50579"/>
    <cellStyle name="Total 2 9 3 6 5 3" xfId="50580"/>
    <cellStyle name="Total 2 9 3 6 6" xfId="50581"/>
    <cellStyle name="Total 2 9 3 6 6 2" xfId="50582"/>
    <cellStyle name="Total 2 9 3 6 6 3" xfId="50583"/>
    <cellStyle name="Total 2 9 3 6 7" xfId="50584"/>
    <cellStyle name="Total 2 9 3 6 8" xfId="50585"/>
    <cellStyle name="Total 2 9 3 6 9" xfId="50586"/>
    <cellStyle name="Total 2 9 3 7" xfId="50587"/>
    <cellStyle name="Total 2 9 3 7 2" xfId="50588"/>
    <cellStyle name="Total 2 9 3 7 2 2" xfId="50589"/>
    <cellStyle name="Total 2 9 3 7 2 3" xfId="50590"/>
    <cellStyle name="Total 2 9 3 7 3" xfId="50591"/>
    <cellStyle name="Total 2 9 3 7 3 2" xfId="50592"/>
    <cellStyle name="Total 2 9 3 7 3 3" xfId="50593"/>
    <cellStyle name="Total 2 9 3 7 4" xfId="50594"/>
    <cellStyle name="Total 2 9 3 7 4 2" xfId="50595"/>
    <cellStyle name="Total 2 9 3 7 4 3" xfId="50596"/>
    <cellStyle name="Total 2 9 3 7 5" xfId="50597"/>
    <cellStyle name="Total 2 9 3 7 5 2" xfId="50598"/>
    <cellStyle name="Total 2 9 3 7 5 3" xfId="50599"/>
    <cellStyle name="Total 2 9 3 7 6" xfId="50600"/>
    <cellStyle name="Total 2 9 3 7 6 2" xfId="50601"/>
    <cellStyle name="Total 2 9 3 7 6 3" xfId="50602"/>
    <cellStyle name="Total 2 9 3 7 7" xfId="50603"/>
    <cellStyle name="Total 2 9 3 7 8" xfId="50604"/>
    <cellStyle name="Total 2 9 3 7 9" xfId="50605"/>
    <cellStyle name="Total 2 9 3 8" xfId="50606"/>
    <cellStyle name="Total 2 9 3 8 2" xfId="50607"/>
    <cellStyle name="Total 2 9 3 8 2 2" xfId="50608"/>
    <cellStyle name="Total 2 9 3 8 2 3" xfId="50609"/>
    <cellStyle name="Total 2 9 3 8 3" xfId="50610"/>
    <cellStyle name="Total 2 9 3 8 3 2" xfId="50611"/>
    <cellStyle name="Total 2 9 3 8 3 3" xfId="50612"/>
    <cellStyle name="Total 2 9 3 8 4" xfId="50613"/>
    <cellStyle name="Total 2 9 3 8 4 2" xfId="50614"/>
    <cellStyle name="Total 2 9 3 8 4 3" xfId="50615"/>
    <cellStyle name="Total 2 9 3 8 5" xfId="50616"/>
    <cellStyle name="Total 2 9 3 8 5 2" xfId="50617"/>
    <cellStyle name="Total 2 9 3 8 5 3" xfId="50618"/>
    <cellStyle name="Total 2 9 3 8 6" xfId="50619"/>
    <cellStyle name="Total 2 9 3 8 6 2" xfId="50620"/>
    <cellStyle name="Total 2 9 3 8 6 3" xfId="50621"/>
    <cellStyle name="Total 2 9 3 8 7" xfId="50622"/>
    <cellStyle name="Total 2 9 3 8 8" xfId="50623"/>
    <cellStyle name="Total 2 9 3 8 9" xfId="50624"/>
    <cellStyle name="Total 2 9 3 9" xfId="50625"/>
    <cellStyle name="Total 2 9 3 9 2" xfId="50626"/>
    <cellStyle name="Total 2 9 3 9 2 2" xfId="50627"/>
    <cellStyle name="Total 2 9 3 9 2 3" xfId="50628"/>
    <cellStyle name="Total 2 9 3 9 3" xfId="50629"/>
    <cellStyle name="Total 2 9 3 9 3 2" xfId="50630"/>
    <cellStyle name="Total 2 9 3 9 3 3" xfId="50631"/>
    <cellStyle name="Total 2 9 3 9 4" xfId="50632"/>
    <cellStyle name="Total 2 9 3 9 4 2" xfId="50633"/>
    <cellStyle name="Total 2 9 3 9 4 3" xfId="50634"/>
    <cellStyle name="Total 2 9 3 9 5" xfId="50635"/>
    <cellStyle name="Total 2 9 3 9 5 2" xfId="50636"/>
    <cellStyle name="Total 2 9 3 9 5 3" xfId="50637"/>
    <cellStyle name="Total 2 9 3 9 6" xfId="50638"/>
    <cellStyle name="Total 2 9 3 9 6 2" xfId="50639"/>
    <cellStyle name="Total 2 9 3 9 6 3" xfId="50640"/>
    <cellStyle name="Total 2 9 3 9 7" xfId="50641"/>
    <cellStyle name="Total 2 9 3 9 8" xfId="50642"/>
    <cellStyle name="Total 2 9 4" xfId="50643"/>
    <cellStyle name="Total 2 9 4 10" xfId="50644"/>
    <cellStyle name="Total 2 9 4 11" xfId="50645"/>
    <cellStyle name="Total 2 9 4 2" xfId="50646"/>
    <cellStyle name="Total 2 9 4 2 2" xfId="50647"/>
    <cellStyle name="Total 2 9 4 2 3" xfId="50648"/>
    <cellStyle name="Total 2 9 4 2 4" xfId="50649"/>
    <cellStyle name="Total 2 9 4 3" xfId="50650"/>
    <cellStyle name="Total 2 9 4 3 2" xfId="50651"/>
    <cellStyle name="Total 2 9 4 3 3" xfId="50652"/>
    <cellStyle name="Total 2 9 4 3 4" xfId="50653"/>
    <cellStyle name="Total 2 9 4 4" xfId="50654"/>
    <cellStyle name="Total 2 9 4 4 2" xfId="50655"/>
    <cellStyle name="Total 2 9 4 4 3" xfId="50656"/>
    <cellStyle name="Total 2 9 4 4 4" xfId="50657"/>
    <cellStyle name="Total 2 9 4 5" xfId="50658"/>
    <cellStyle name="Total 2 9 4 5 2" xfId="50659"/>
    <cellStyle name="Total 2 9 4 5 3" xfId="50660"/>
    <cellStyle name="Total 2 9 4 5 4" xfId="50661"/>
    <cellStyle name="Total 2 9 4 6" xfId="50662"/>
    <cellStyle name="Total 2 9 4 6 2" xfId="50663"/>
    <cellStyle name="Total 2 9 4 6 3" xfId="50664"/>
    <cellStyle name="Total 2 9 4 6 4" xfId="50665"/>
    <cellStyle name="Total 2 9 4 7" xfId="50666"/>
    <cellStyle name="Total 2 9 4 8" xfId="50667"/>
    <cellStyle name="Total 2 9 4 9" xfId="50668"/>
    <cellStyle name="Total 2 9 5" xfId="50669"/>
    <cellStyle name="Total 2 9 5 10" xfId="50670"/>
    <cellStyle name="Total 2 9 5 11" xfId="50671"/>
    <cellStyle name="Total 2 9 5 2" xfId="50672"/>
    <cellStyle name="Total 2 9 5 2 2" xfId="50673"/>
    <cellStyle name="Total 2 9 5 2 3" xfId="50674"/>
    <cellStyle name="Total 2 9 5 2 4" xfId="50675"/>
    <cellStyle name="Total 2 9 5 3" xfId="50676"/>
    <cellStyle name="Total 2 9 5 3 2" xfId="50677"/>
    <cellStyle name="Total 2 9 5 3 3" xfId="50678"/>
    <cellStyle name="Total 2 9 5 3 4" xfId="50679"/>
    <cellStyle name="Total 2 9 5 4" xfId="50680"/>
    <cellStyle name="Total 2 9 5 4 2" xfId="50681"/>
    <cellStyle name="Total 2 9 5 4 3" xfId="50682"/>
    <cellStyle name="Total 2 9 5 4 4" xfId="50683"/>
    <cellStyle name="Total 2 9 5 5" xfId="50684"/>
    <cellStyle name="Total 2 9 5 5 2" xfId="50685"/>
    <cellStyle name="Total 2 9 5 5 3" xfId="50686"/>
    <cellStyle name="Total 2 9 5 5 4" xfId="50687"/>
    <cellStyle name="Total 2 9 5 6" xfId="50688"/>
    <cellStyle name="Total 2 9 5 6 2" xfId="50689"/>
    <cellStyle name="Total 2 9 5 6 3" xfId="50690"/>
    <cellStyle name="Total 2 9 5 6 4" xfId="50691"/>
    <cellStyle name="Total 2 9 5 7" xfId="50692"/>
    <cellStyle name="Total 2 9 5 8" xfId="50693"/>
    <cellStyle name="Total 2 9 5 9" xfId="50694"/>
    <cellStyle name="Total 2 9 6" xfId="50695"/>
    <cellStyle name="Total 2 9 6 2" xfId="50696"/>
    <cellStyle name="Total 2 9 6 2 2" xfId="50697"/>
    <cellStyle name="Total 2 9 6 2 3" xfId="50698"/>
    <cellStyle name="Total 2 9 6 3" xfId="50699"/>
    <cellStyle name="Total 2 9 6 3 2" xfId="50700"/>
    <cellStyle name="Total 2 9 6 3 3" xfId="50701"/>
    <cellStyle name="Total 2 9 6 4" xfId="50702"/>
    <cellStyle name="Total 2 9 6 4 2" xfId="50703"/>
    <cellStyle name="Total 2 9 6 4 3" xfId="50704"/>
    <cellStyle name="Total 2 9 6 5" xfId="50705"/>
    <cellStyle name="Total 2 9 6 5 2" xfId="50706"/>
    <cellStyle name="Total 2 9 6 5 3" xfId="50707"/>
    <cellStyle name="Total 2 9 6 6" xfId="50708"/>
    <cellStyle name="Total 2 9 6 6 2" xfId="50709"/>
    <cellStyle name="Total 2 9 6 6 3" xfId="50710"/>
    <cellStyle name="Total 2 9 6 7" xfId="50711"/>
    <cellStyle name="Total 2 9 6 8" xfId="50712"/>
    <cellStyle name="Total 2 9 6 9" xfId="50713"/>
    <cellStyle name="Total 2 9 7" xfId="50714"/>
    <cellStyle name="Total 2 9 7 2" xfId="50715"/>
    <cellStyle name="Total 2 9 7 2 2" xfId="50716"/>
    <cellStyle name="Total 2 9 7 2 3" xfId="50717"/>
    <cellStyle name="Total 2 9 7 3" xfId="50718"/>
    <cellStyle name="Total 2 9 7 3 2" xfId="50719"/>
    <cellStyle name="Total 2 9 7 3 3" xfId="50720"/>
    <cellStyle name="Total 2 9 7 4" xfId="50721"/>
    <cellStyle name="Total 2 9 7 4 2" xfId="50722"/>
    <cellStyle name="Total 2 9 7 4 3" xfId="50723"/>
    <cellStyle name="Total 2 9 7 5" xfId="50724"/>
    <cellStyle name="Total 2 9 7 5 2" xfId="50725"/>
    <cellStyle name="Total 2 9 7 5 3" xfId="50726"/>
    <cellStyle name="Total 2 9 7 6" xfId="50727"/>
    <cellStyle name="Total 2 9 7 6 2" xfId="50728"/>
    <cellStyle name="Total 2 9 7 6 3" xfId="50729"/>
    <cellStyle name="Total 2 9 7 7" xfId="50730"/>
    <cellStyle name="Total 2 9 7 8" xfId="50731"/>
    <cellStyle name="Total 2 9 7 9" xfId="50732"/>
    <cellStyle name="Total 2 9 8" xfId="50733"/>
    <cellStyle name="Total 2 9 8 2" xfId="50734"/>
    <cellStyle name="Total 2 9 8 2 2" xfId="50735"/>
    <cellStyle name="Total 2 9 8 2 3" xfId="50736"/>
    <cellStyle name="Total 2 9 8 3" xfId="50737"/>
    <cellStyle name="Total 2 9 8 3 2" xfId="50738"/>
    <cellStyle name="Total 2 9 8 3 3" xfId="50739"/>
    <cellStyle name="Total 2 9 8 4" xfId="50740"/>
    <cellStyle name="Total 2 9 8 4 2" xfId="50741"/>
    <cellStyle name="Total 2 9 8 4 3" xfId="50742"/>
    <cellStyle name="Total 2 9 8 5" xfId="50743"/>
    <cellStyle name="Total 2 9 8 5 2" xfId="50744"/>
    <cellStyle name="Total 2 9 8 5 3" xfId="50745"/>
    <cellStyle name="Total 2 9 8 6" xfId="50746"/>
    <cellStyle name="Total 2 9 8 6 2" xfId="50747"/>
    <cellStyle name="Total 2 9 8 6 3" xfId="50748"/>
    <cellStyle name="Total 2 9 8 7" xfId="50749"/>
    <cellStyle name="Total 2 9 8 8" xfId="50750"/>
    <cellStyle name="Total 2 9 8 9" xfId="50751"/>
    <cellStyle name="Total 2 9 9" xfId="50752"/>
    <cellStyle name="Total 2 9 9 2" xfId="50753"/>
    <cellStyle name="Total 2 9 9 2 2" xfId="50754"/>
    <cellStyle name="Total 2 9 9 2 3" xfId="50755"/>
    <cellStyle name="Total 2 9 9 3" xfId="50756"/>
    <cellStyle name="Total 2 9 9 3 2" xfId="50757"/>
    <cellStyle name="Total 2 9 9 3 3" xfId="50758"/>
    <cellStyle name="Total 2 9 9 4" xfId="50759"/>
    <cellStyle name="Total 2 9 9 4 2" xfId="50760"/>
    <cellStyle name="Total 2 9 9 4 3" xfId="50761"/>
    <cellStyle name="Total 2 9 9 5" xfId="50762"/>
    <cellStyle name="Total 2 9 9 5 2" xfId="50763"/>
    <cellStyle name="Total 2 9 9 5 3" xfId="50764"/>
    <cellStyle name="Total 2 9 9 6" xfId="50765"/>
    <cellStyle name="Total 2 9 9 6 2" xfId="50766"/>
    <cellStyle name="Total 2 9 9 6 3" xfId="50767"/>
    <cellStyle name="Total 2 9 9 7" xfId="50768"/>
    <cellStyle name="Total 2 9 9 8" xfId="50769"/>
    <cellStyle name="Total 2 9 9 9" xfId="50770"/>
    <cellStyle name="Total 3" xfId="50771"/>
    <cellStyle name="Total 4" xfId="50772"/>
    <cellStyle name="Warning Text 2" xfId="50773"/>
    <cellStyle name="year" xfId="50774"/>
    <cellStyle name="year 2" xfId="50775"/>
    <cellStyle name="year 2 2" xfId="50776"/>
    <cellStyle name="year 3" xfId="50777"/>
    <cellStyle name="year_29(d) - Gas extensions -tariffs" xfId="50778"/>
  </cellStyles>
  <dxfs count="0"/>
  <tableStyles count="0" defaultTableStyle="TableStyleMedium9" defaultPivotStyle="PivotStyleLight16"/>
  <colors>
    <mruColors>
      <color rgb="FFE46C0A"/>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82472</xdr:rowOff>
    </xdr:from>
    <xdr:to>
      <xdr:col>1</xdr:col>
      <xdr:colOff>1772093</xdr:colOff>
      <xdr:row>1</xdr:row>
      <xdr:rowOff>781050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272972"/>
          <a:ext cx="1762568" cy="698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0</xdr:col>
      <xdr:colOff>9525</xdr:colOff>
      <xdr:row>18</xdr:row>
      <xdr:rowOff>9525</xdr:rowOff>
    </xdr:to>
    <xdr:pic>
      <xdr:nvPicPr>
        <xdr:cNvPr id="2" name="Picture 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xdr:row>
      <xdr:rowOff>0</xdr:rowOff>
    </xdr:from>
    <xdr:to>
      <xdr:col>1</xdr:col>
      <xdr:colOff>9525</xdr:colOff>
      <xdr:row>18</xdr:row>
      <xdr:rowOff>9525</xdr:rowOff>
    </xdr:to>
    <xdr:pic>
      <xdr:nvPicPr>
        <xdr:cNvPr id="3" name="Picture 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0" y="295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0</xdr:rowOff>
    </xdr:from>
    <xdr:to>
      <xdr:col>0</xdr:col>
      <xdr:colOff>9525</xdr:colOff>
      <xdr:row>18</xdr:row>
      <xdr:rowOff>9525</xdr:rowOff>
    </xdr:to>
    <xdr:pic>
      <xdr:nvPicPr>
        <xdr:cNvPr id="4"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5"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246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15</xdr:row>
      <xdr:rowOff>0</xdr:rowOff>
    </xdr:from>
    <xdr:to>
      <xdr:col>4</xdr:col>
      <xdr:colOff>9525</xdr:colOff>
      <xdr:row>15</xdr:row>
      <xdr:rowOff>9525</xdr:rowOff>
    </xdr:to>
    <xdr:pic>
      <xdr:nvPicPr>
        <xdr:cNvPr id="6" name="Picture 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246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95</xdr:row>
      <xdr:rowOff>0</xdr:rowOff>
    </xdr:from>
    <xdr:to>
      <xdr:col>3</xdr:col>
      <xdr:colOff>9525</xdr:colOff>
      <xdr:row>95</xdr:row>
      <xdr:rowOff>9525</xdr:rowOff>
    </xdr:to>
    <xdr:pic>
      <xdr:nvPicPr>
        <xdr:cNvPr id="7"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747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96</xdr:row>
      <xdr:rowOff>0</xdr:rowOff>
    </xdr:from>
    <xdr:to>
      <xdr:col>3</xdr:col>
      <xdr:colOff>9525</xdr:colOff>
      <xdr:row>96</xdr:row>
      <xdr:rowOff>9525</xdr:rowOff>
    </xdr:to>
    <xdr:pic>
      <xdr:nvPicPr>
        <xdr:cNvPr id="8" name="Picture 2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7668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97</xdr:row>
      <xdr:rowOff>0</xdr:rowOff>
    </xdr:from>
    <xdr:to>
      <xdr:col>3</xdr:col>
      <xdr:colOff>9525</xdr:colOff>
      <xdr:row>97</xdr:row>
      <xdr:rowOff>9525</xdr:rowOff>
    </xdr:to>
    <xdr:pic>
      <xdr:nvPicPr>
        <xdr:cNvPr id="9"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7859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98</xdr:row>
      <xdr:rowOff>0</xdr:rowOff>
    </xdr:from>
    <xdr:to>
      <xdr:col>3</xdr:col>
      <xdr:colOff>9525</xdr:colOff>
      <xdr:row>98</xdr:row>
      <xdr:rowOff>9525</xdr:rowOff>
    </xdr:to>
    <xdr:pic>
      <xdr:nvPicPr>
        <xdr:cNvPr id="10"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8049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99</xdr:row>
      <xdr:rowOff>0</xdr:rowOff>
    </xdr:from>
    <xdr:to>
      <xdr:col>3</xdr:col>
      <xdr:colOff>9525</xdr:colOff>
      <xdr:row>99</xdr:row>
      <xdr:rowOff>9525</xdr:rowOff>
    </xdr:to>
    <xdr:pic>
      <xdr:nvPicPr>
        <xdr:cNvPr id="11" name="Picture 2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8240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100</xdr:row>
      <xdr:rowOff>0</xdr:rowOff>
    </xdr:from>
    <xdr:to>
      <xdr:col>3</xdr:col>
      <xdr:colOff>9525</xdr:colOff>
      <xdr:row>100</xdr:row>
      <xdr:rowOff>9525</xdr:rowOff>
    </xdr:to>
    <xdr:pic>
      <xdr:nvPicPr>
        <xdr:cNvPr id="12"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843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101</xdr:row>
      <xdr:rowOff>0</xdr:rowOff>
    </xdr:from>
    <xdr:to>
      <xdr:col>3</xdr:col>
      <xdr:colOff>9525</xdr:colOff>
      <xdr:row>101</xdr:row>
      <xdr:rowOff>9525</xdr:rowOff>
    </xdr:to>
    <xdr:pic>
      <xdr:nvPicPr>
        <xdr:cNvPr id="13"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862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102</xdr:row>
      <xdr:rowOff>0</xdr:rowOff>
    </xdr:from>
    <xdr:to>
      <xdr:col>3</xdr:col>
      <xdr:colOff>9525</xdr:colOff>
      <xdr:row>102</xdr:row>
      <xdr:rowOff>9525</xdr:rowOff>
    </xdr:to>
    <xdr:pic>
      <xdr:nvPicPr>
        <xdr:cNvPr id="14" name="Picture 2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18811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2952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295275</xdr:colOff>
          <xdr:row>7</xdr:row>
          <xdr:rowOff>142875</xdr:rowOff>
        </xdr:from>
        <xdr:to>
          <xdr:col>3</xdr:col>
          <xdr:colOff>561975</xdr:colOff>
          <xdr:row>12</xdr:row>
          <xdr:rowOff>104775</xdr:rowOff>
        </xdr:to>
        <xdr:sp macro="" textlink="">
          <xdr:nvSpPr>
            <xdr:cNvPr id="6145" name="Button 1" hidden="1">
              <a:extLst>
                <a:ext uri="{63B3BB69-23CF-44E3-9099-C40C66FF867C}">
                  <a14:compatExt spid="_x0000_s6145"/>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AU" sz="1600" b="0" i="0" u="none" strike="noStrike" baseline="0">
                  <a:solidFill>
                    <a:srgbClr val="000000"/>
                  </a:solidFill>
                  <a:latin typeface="Arial"/>
                  <a:cs typeface="Arial"/>
                </a:rPr>
                <a:t>Convert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jusli\AppData\Local\Microsoft\Windows\Temporary%20Internet%20Files\Content.Outlook\EKQWP3XN\Analysis\AA15%20-%20JGN%20Opex%20Forecast%20Model%20-%20v18%20-%2010%20Jan%2014%20-%20Reg%20Analysi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AER\Aust%20Gas%20Networks%20gas%202015%20reset\Proposal\Public\AAI%20Attachments\Attachment%201.5_PTRM.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jo\AppData\Local\Microsoft\Windows\Temporary%20Internet%20Files\Content.Outlook\OQCWRVWF\Copy%20of%20Copy%20of%20ACIL%20Allen%20analysis%20of%20AGN%20forecasts_Su_j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AER\Amadeus%20Gas%202015%20reset\Opex\B-7%20Supporting%20model%20-%20Operating%20expenditure%20-%20kj%20working%20model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AER\CPI%20data%20&amp;%20templates\CPI\AER%20Networks%20DMS%20-%20Enhancements%20-%20Spreadsheet%20-%20CPI%20-%20inflator%20and%20defla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AER\Opex%20modelling\Opex%20proposal%20decompositions\JGN%202014\JGN%20opex%20model%20-%20version%203%20-%20decomposed.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ilvana%20Alessandro\Misc\AGP%20AA%20capex%20model%20-%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ER\Aust%20Gas%20Networks%20gas%202015%20reset\Opex\MASTER%20Final%20RIN%20PUBLIC%20-%20AGN%20SA%20-%20Regulatory%20templates%20(Revised%20CC)%20-%20PUBLI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uldrewa\AppData\Local\Microsoft\Windows\Temporary%20Internet%20Files\Content.Outlook\RUEV4R2R\Final%20RIN%20-%20AGN%20SA%20-%20Regulatory%20template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Ashley%20Muldrew\SA%20AA\Reset%20RIN\Final%20RIN\Final%20from%20KPMG\Final%20from%20KPMG%20-%20for%20checking\Final%20RIN%20-%20AGN%20SA%20-%20Regulatory%20templates_apa_SPM_Recat_OH%2010%205v3%20-%20for%20KPM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
      <sheetName val="Intro"/>
      <sheetName val="WACC"/>
      <sheetName val="Input"/>
      <sheetName val="Equity raising costs"/>
      <sheetName val="Efficiency Carryover"/>
      <sheetName val="Assets"/>
      <sheetName val="Analysis"/>
      <sheetName val="NMF inputs and outputs"/>
      <sheetName val="Smoothing"/>
      <sheetName val="Revenue summary"/>
      <sheetName val="DEMAND FORECASTS"/>
      <sheetName val="REFERENCE TARIFFS REVENUE"/>
      <sheetName val="REFERENCE TARIFFS"/>
      <sheetName val="Price path (nominal)"/>
      <sheetName val="Price path (real)"/>
      <sheetName val="Chart2"/>
      <sheetName val="Chart3"/>
      <sheetName val="Chart4"/>
    </sheetNames>
    <sheetDataSet>
      <sheetData sheetId="0"/>
      <sheetData sheetId="1"/>
      <sheetData sheetId="2"/>
      <sheetData sheetId="3"/>
      <sheetData sheetId="4"/>
      <sheetData sheetId="5"/>
      <sheetData sheetId="6"/>
      <sheetData sheetId="7"/>
      <sheetData sheetId="8">
        <row r="9">
          <cell r="D9">
            <v>5.899175180671655</v>
          </cell>
          <cell r="E9">
            <v>6.2255724832427521</v>
          </cell>
          <cell r="F9">
            <v>6.610266139387277</v>
          </cell>
          <cell r="G9">
            <v>7.0269490351349377</v>
          </cell>
          <cell r="H9">
            <v>7.4837333205804111</v>
          </cell>
        </row>
      </sheetData>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sidential"/>
      <sheetName val="Commercial"/>
      <sheetName val="Historical_data"/>
      <sheetName val="Tariff_Commercial_(excerpt)"/>
      <sheetName val="Tariff_Residential_vo (excerpt)"/>
      <sheetName val="AER working - total customers"/>
    </sheetNames>
    <sheetDataSet>
      <sheetData sheetId="0"/>
      <sheetData sheetId="1">
        <row r="4">
          <cell r="B4">
            <v>2014</v>
          </cell>
          <cell r="C4">
            <v>2015</v>
          </cell>
          <cell r="D4">
            <v>2016</v>
          </cell>
          <cell r="E4">
            <v>2017</v>
          </cell>
          <cell r="F4">
            <v>2018</v>
          </cell>
          <cell r="G4">
            <v>2019</v>
          </cell>
          <cell r="H4">
            <v>2020</v>
          </cell>
          <cell r="I4">
            <v>2021</v>
          </cell>
        </row>
        <row r="8">
          <cell r="B8">
            <v>7154433.5978494873</v>
          </cell>
          <cell r="C8">
            <v>6764836.3126796437</v>
          </cell>
          <cell r="D8">
            <v>6531600.8264131956</v>
          </cell>
          <cell r="E8">
            <v>6379505.9342303611</v>
          </cell>
          <cell r="F8">
            <v>6223063.5215180293</v>
          </cell>
          <cell r="G8">
            <v>6077899.2808483439</v>
          </cell>
          <cell r="H8">
            <v>5943607.4973274423</v>
          </cell>
          <cell r="I8">
            <v>5814819.6362511413</v>
          </cell>
        </row>
      </sheetData>
      <sheetData sheetId="2">
        <row r="8">
          <cell r="B8">
            <v>3065890.7175078844</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x input"/>
      <sheetName val="Opex MEJ adjustment"/>
      <sheetName val="CPI"/>
      <sheetName val="AER opex sheet"/>
      <sheetName val="submission graphs"/>
      <sheetName val="submission graphs (kj)"/>
      <sheetName val="Opex input corrected "/>
      <sheetName val="Opex input labour esc impact"/>
      <sheetName val="Opex input - DAE labour esc"/>
      <sheetName val="Decomposition"/>
      <sheetName val="rate of change not used"/>
      <sheetName val="Opex - rate of change applied"/>
    </sheetNames>
    <sheetDataSet>
      <sheetData sheetId="0"/>
      <sheetData sheetId="1"/>
      <sheetData sheetId="2"/>
      <sheetData sheetId="3">
        <row r="31">
          <cell r="C31">
            <v>13508.459717380556</v>
          </cell>
          <cell r="D31">
            <v>15171.271558087246</v>
          </cell>
          <cell r="E31">
            <v>13557.026957718812</v>
          </cell>
          <cell r="F31">
            <v>14065.65596998856</v>
          </cell>
          <cell r="G31">
            <v>15227.713496412935</v>
          </cell>
        </row>
      </sheetData>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nominal converter"/>
      <sheetName val="DMSQuarterlyPercentageCPI"/>
      <sheetName val="BusinessesCPISeries"/>
      <sheetName val="DMS Annual Qtr CPI"/>
      <sheetName val="AER Networks DMS - Enhancements"/>
    </sheetNames>
    <definedNames>
      <definedName name="ConvertCPI"/>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 val="Decomposition"/>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ow r="290">
          <cell r="N290">
            <v>147.6128951271748</v>
          </cell>
        </row>
      </sheetData>
      <sheetData sheetId="4" refreshError="1"/>
      <sheetData sheetId="5" refreshError="1"/>
      <sheetData sheetId="6" refreshError="1"/>
      <sheetData sheetId="7" refreshError="1"/>
      <sheetData sheetId="8" refreshError="1"/>
      <sheetData sheetId="9">
        <row r="48">
          <cell r="D48">
            <v>166.3548944081551</v>
          </cell>
        </row>
      </sheetData>
      <sheetData sheetId="10">
        <row r="134">
          <cell r="D134">
            <v>166.35489440815508</v>
          </cell>
        </row>
      </sheetData>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e Notes for Alex!"/>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refreshError="1"/>
      <sheetData sheetId="1">
        <row r="36">
          <cell r="D36">
            <v>2321.7685900000001</v>
          </cell>
        </row>
        <row r="109">
          <cell r="W109">
            <v>69.828760499999987</v>
          </cell>
        </row>
        <row r="110">
          <cell r="W110">
            <v>1120.3068574999998</v>
          </cell>
        </row>
        <row r="111">
          <cell r="W111">
            <v>901.42250474999969</v>
          </cell>
        </row>
        <row r="112">
          <cell r="W112">
            <v>171.46286099999995</v>
          </cell>
        </row>
        <row r="113">
          <cell r="W113">
            <v>190.51428999999996</v>
          </cell>
        </row>
        <row r="115">
          <cell r="W11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B7">
            <v>4125.0180334167117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sheetData sheetId="21"/>
      <sheetData sheetId="22"/>
      <sheetData sheetId="23"/>
      <sheetData sheetId="24"/>
      <sheetData sheetId="25"/>
      <sheetData sheetId="26"/>
      <sheetData sheetId="27"/>
      <sheetData sheetId="28"/>
      <sheetData sheetId="29"/>
      <sheetData sheetId="30">
        <row r="28">
          <cell r="C28">
            <v>361431</v>
          </cell>
        </row>
      </sheetData>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abs.gov.au/ausstats/abs%40.nsf/mf/6401.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8.bin"/><Relationship Id="rId1" Type="http://schemas.openxmlformats.org/officeDocument/2006/relationships/hyperlink" Target="http://www.abs.gov.au/Ausstats/abs%40.nsf/e8ae5488b598839cca25682000131612/938da570a34a8edaca2568a900139350!OpenDocument"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D2" sqref="D2"/>
    </sheetView>
  </sheetViews>
  <sheetFormatPr defaultColWidth="9.140625" defaultRowHeight="15"/>
  <cols>
    <col min="1" max="1" width="2.28515625" style="8" customWidth="1"/>
    <col min="2" max="2" width="28" style="8" bestFit="1" customWidth="1"/>
    <col min="3" max="3" width="81.28515625" style="8" customWidth="1"/>
    <col min="4" max="4" width="29.7109375" style="8" customWidth="1"/>
    <col min="5" max="16384" width="9.140625" style="8"/>
  </cols>
  <sheetData>
    <row r="1" spans="1:9">
      <c r="A1" s="23"/>
      <c r="B1" s="23"/>
      <c r="C1" s="23"/>
      <c r="D1" s="23"/>
      <c r="E1" s="23"/>
    </row>
    <row r="2" spans="1:9" ht="69" customHeight="1">
      <c r="A2" s="1"/>
      <c r="B2" s="5"/>
      <c r="C2" s="476" t="s">
        <v>272</v>
      </c>
      <c r="D2" s="475" t="s">
        <v>271</v>
      </c>
      <c r="E2" s="1"/>
    </row>
    <row r="3" spans="1:9">
      <c r="A3" s="23"/>
      <c r="B3" s="23"/>
      <c r="C3" s="23"/>
      <c r="D3" s="23"/>
      <c r="E3" s="23"/>
    </row>
    <row r="4" spans="1:9">
      <c r="A4" s="23"/>
      <c r="B4" s="24" t="s">
        <v>35</v>
      </c>
      <c r="C4" s="25" t="s">
        <v>42</v>
      </c>
      <c r="D4" s="25"/>
      <c r="E4" s="23"/>
    </row>
    <row r="5" spans="1:9">
      <c r="A5" s="23"/>
      <c r="B5" s="23"/>
      <c r="C5" s="23"/>
      <c r="D5" s="23"/>
      <c r="E5" s="23"/>
    </row>
    <row r="6" spans="1:9">
      <c r="A6" s="23"/>
      <c r="B6" s="19" t="s">
        <v>36</v>
      </c>
      <c r="C6" s="20" t="s">
        <v>37</v>
      </c>
      <c r="D6" s="35" t="s">
        <v>45</v>
      </c>
      <c r="E6" s="23"/>
    </row>
    <row r="7" spans="1:9">
      <c r="A7" s="23"/>
      <c r="B7" s="168" t="s">
        <v>131</v>
      </c>
      <c r="C7" s="21" t="s">
        <v>130</v>
      </c>
      <c r="D7" s="36" t="s">
        <v>132</v>
      </c>
      <c r="E7" s="23"/>
    </row>
    <row r="8" spans="1:9">
      <c r="A8" s="23"/>
      <c r="B8" s="168" t="s">
        <v>52</v>
      </c>
      <c r="C8" s="21" t="s">
        <v>38</v>
      </c>
      <c r="D8" s="36" t="s">
        <v>46</v>
      </c>
      <c r="E8" s="26"/>
      <c r="F8" s="7"/>
      <c r="G8" s="7"/>
      <c r="H8" s="7"/>
      <c r="I8" s="7"/>
    </row>
    <row r="9" spans="1:9">
      <c r="A9" s="23"/>
      <c r="B9" s="168" t="s">
        <v>53</v>
      </c>
      <c r="C9" s="21" t="s">
        <v>39</v>
      </c>
      <c r="D9" s="36" t="s">
        <v>47</v>
      </c>
      <c r="E9" s="26"/>
      <c r="F9" s="7"/>
      <c r="G9" s="7"/>
      <c r="H9" s="7"/>
      <c r="I9" s="7"/>
    </row>
    <row r="10" spans="1:9">
      <c r="A10" s="23"/>
      <c r="B10" s="168" t="s">
        <v>54</v>
      </c>
      <c r="C10" s="21" t="s">
        <v>40</v>
      </c>
      <c r="D10" s="36" t="s">
        <v>48</v>
      </c>
      <c r="E10" s="26"/>
      <c r="F10" s="7"/>
      <c r="G10" s="7"/>
      <c r="H10" s="7"/>
      <c r="I10" s="7"/>
    </row>
    <row r="11" spans="1:9">
      <c r="A11" s="23"/>
      <c r="B11" s="168" t="s">
        <v>104</v>
      </c>
      <c r="C11" s="21" t="s">
        <v>105</v>
      </c>
      <c r="D11" s="36" t="s">
        <v>106</v>
      </c>
      <c r="E11" s="26"/>
      <c r="F11" s="7"/>
      <c r="G11" s="7"/>
      <c r="H11" s="7"/>
      <c r="I11" s="7"/>
    </row>
    <row r="12" spans="1:9">
      <c r="A12" s="23"/>
      <c r="B12" s="168" t="s">
        <v>56</v>
      </c>
      <c r="C12" s="21" t="s">
        <v>57</v>
      </c>
      <c r="D12" s="36" t="s">
        <v>58</v>
      </c>
      <c r="E12" s="26"/>
      <c r="F12" s="7"/>
      <c r="G12" s="7"/>
      <c r="H12" s="7"/>
      <c r="I12" s="7"/>
    </row>
    <row r="13" spans="1:9">
      <c r="A13" s="23"/>
      <c r="B13" s="168" t="s">
        <v>74</v>
      </c>
      <c r="C13" s="21" t="s">
        <v>71</v>
      </c>
      <c r="D13" s="36" t="s">
        <v>72</v>
      </c>
      <c r="E13" s="26"/>
      <c r="F13" s="7"/>
      <c r="G13" s="7"/>
      <c r="H13" s="7"/>
      <c r="I13" s="7"/>
    </row>
    <row r="14" spans="1:9">
      <c r="A14" s="23"/>
      <c r="B14" s="168" t="s">
        <v>55</v>
      </c>
      <c r="C14" s="21" t="s">
        <v>60</v>
      </c>
      <c r="D14" s="36" t="s">
        <v>59</v>
      </c>
      <c r="E14" s="26"/>
      <c r="F14" s="7"/>
      <c r="G14" s="7"/>
      <c r="H14" s="7"/>
      <c r="I14" s="7"/>
    </row>
    <row r="15" spans="1:9">
      <c r="A15" s="23"/>
      <c r="B15" s="168" t="s">
        <v>61</v>
      </c>
      <c r="C15" s="21" t="s">
        <v>41</v>
      </c>
      <c r="D15" s="36" t="s">
        <v>49</v>
      </c>
      <c r="E15" s="26"/>
      <c r="F15" s="7"/>
      <c r="G15" s="7"/>
      <c r="H15" s="7"/>
      <c r="I15" s="7"/>
    </row>
    <row r="16" spans="1:9">
      <c r="A16" s="23"/>
      <c r="B16" s="169" t="s">
        <v>95</v>
      </c>
      <c r="C16" s="22" t="s">
        <v>97</v>
      </c>
      <c r="D16" s="37" t="s">
        <v>96</v>
      </c>
      <c r="E16" s="26"/>
      <c r="F16" s="7"/>
      <c r="G16" s="7"/>
      <c r="H16" s="7"/>
      <c r="I16" s="7"/>
    </row>
    <row r="17" spans="1:9">
      <c r="A17" s="23"/>
      <c r="B17" s="27"/>
      <c r="C17" s="27"/>
      <c r="D17" s="27"/>
      <c r="E17" s="26"/>
      <c r="F17" s="7"/>
      <c r="G17" s="7"/>
      <c r="H17" s="7"/>
      <c r="I17" s="7"/>
    </row>
    <row r="18" spans="1:9">
      <c r="B18" s="6"/>
      <c r="C18" s="6"/>
      <c r="D18" s="6"/>
      <c r="E18" s="7"/>
      <c r="F18" s="7"/>
      <c r="G18" s="7"/>
      <c r="H18" s="7"/>
      <c r="I18" s="7"/>
    </row>
  </sheetData>
  <hyperlinks>
    <hyperlink ref="D8" location="'Input - O&amp;M'!A1" display="'Input - O&amp;M'!A1"/>
    <hyperlink ref="D9" location="'Input - A&amp;G'!A1" display="'Input - A&amp;G'!A1"/>
    <hyperlink ref="D10" location="'Input - Ntwk Devpmt'!A1" display="'Input - Ntwk Devpmt'!A1"/>
    <hyperlink ref="D15" location="'Opex Forecast Summary'!A1" display="'Opex Forecast Summary'!A1"/>
    <hyperlink ref="D12" location="'Input - Escalation'!A1" display="'Input - Escalation'!A1"/>
    <hyperlink ref="D14" location="'Input - Incremental Cost'!A1" display="'Input - Incremental Cost'!A1"/>
    <hyperlink ref="D13" location="'Input - UAFG'!A1" display="Input - UAFG Cost'!A1"/>
    <hyperlink ref="D16" location="'PTRM Input'!A1" display="'PTRM Input'!A1"/>
    <hyperlink ref="D11" location="'Input - Non-Base Year Costs'!A1" display="'Input - Non-Base Year Costs'!A1"/>
    <hyperlink ref="D7" location="'Input - Base Year'!A1" display="Input - Base Year'!A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5"/>
  <sheetViews>
    <sheetView workbookViewId="0">
      <selection activeCell="R5" sqref="R5"/>
    </sheetView>
  </sheetViews>
  <sheetFormatPr defaultColWidth="9.140625" defaultRowHeight="15"/>
  <cols>
    <col min="1" max="1" width="2.28515625" style="9" customWidth="1"/>
    <col min="2" max="2" width="23.28515625" style="9" customWidth="1"/>
    <col min="3" max="3" width="3.5703125" style="9" customWidth="1"/>
    <col min="4" max="4" width="3.42578125" style="9" customWidth="1"/>
    <col min="5" max="5" width="10.42578125" style="9" bestFit="1" customWidth="1"/>
    <col min="6" max="10" width="10.85546875" style="9" bestFit="1" customWidth="1"/>
    <col min="11" max="11" width="11.7109375" style="9" bestFit="1" customWidth="1"/>
    <col min="12" max="16384" width="9.140625" style="9"/>
  </cols>
  <sheetData>
    <row r="1" spans="1:15">
      <c r="A1" s="23"/>
      <c r="B1" s="23"/>
      <c r="C1" s="23"/>
      <c r="D1" s="23"/>
      <c r="E1" s="23"/>
      <c r="F1" s="23"/>
      <c r="G1" s="23"/>
      <c r="H1" s="23"/>
      <c r="I1" s="23"/>
      <c r="J1" s="23"/>
      <c r="K1" s="23"/>
      <c r="L1" s="23"/>
    </row>
    <row r="2" spans="1:15" ht="27.95" customHeight="1">
      <c r="A2"/>
      <c r="B2" s="113" t="s">
        <v>113</v>
      </c>
      <c r="C2" s="2"/>
      <c r="D2" s="2"/>
      <c r="E2" s="4"/>
      <c r="F2" s="4"/>
      <c r="G2" s="4"/>
      <c r="H2" s="4"/>
      <c r="I2" s="4"/>
      <c r="J2" s="4"/>
      <c r="K2" s="4"/>
      <c r="L2" s="23"/>
    </row>
    <row r="3" spans="1:15" s="43" customFormat="1" ht="18" customHeight="1">
      <c r="A3" s="38"/>
      <c r="B3" s="85" t="s">
        <v>50</v>
      </c>
      <c r="C3" s="38"/>
      <c r="D3" s="38"/>
      <c r="E3" s="38"/>
      <c r="F3" s="38"/>
      <c r="G3" s="38"/>
      <c r="H3" s="38"/>
      <c r="I3" s="38"/>
      <c r="J3" s="38"/>
      <c r="K3" s="38"/>
      <c r="L3" s="38"/>
    </row>
    <row r="4" spans="1:15" s="43" customFormat="1" ht="18" customHeight="1">
      <c r="A4" s="38"/>
      <c r="B4" s="105"/>
      <c r="C4" s="44"/>
      <c r="D4" s="44"/>
      <c r="E4" s="44"/>
      <c r="F4" s="44"/>
      <c r="G4" s="44"/>
      <c r="H4" s="44"/>
      <c r="I4" s="44"/>
      <c r="J4" s="44"/>
      <c r="K4" s="44"/>
      <c r="L4" s="44"/>
    </row>
    <row r="5" spans="1:15" s="103" customFormat="1" ht="20.100000000000001" customHeight="1">
      <c r="A5" s="100"/>
      <c r="B5" s="86" t="s">
        <v>113</v>
      </c>
      <c r="C5" s="86"/>
      <c r="D5" s="86"/>
      <c r="E5" s="101"/>
      <c r="F5" s="101"/>
      <c r="G5" s="101"/>
      <c r="H5" s="101"/>
      <c r="I5" s="101"/>
      <c r="J5" s="101"/>
      <c r="K5" s="101"/>
      <c r="L5" s="102"/>
    </row>
    <row r="6" spans="1:15" s="43" customFormat="1" ht="18" customHeight="1">
      <c r="A6" s="38"/>
      <c r="B6" s="44"/>
      <c r="C6" s="44"/>
      <c r="D6" s="44"/>
      <c r="E6" s="44"/>
      <c r="F6" s="44"/>
      <c r="G6" s="44"/>
      <c r="H6" s="44"/>
      <c r="I6" s="44"/>
      <c r="J6" s="44"/>
      <c r="K6" s="44"/>
      <c r="L6" s="44"/>
    </row>
    <row r="7" spans="1:15" s="43" customFormat="1" ht="18" customHeight="1">
      <c r="A7" s="38"/>
      <c r="B7" s="44"/>
      <c r="C7" s="44"/>
      <c r="D7" s="44"/>
      <c r="E7" s="104"/>
      <c r="F7" s="111" t="s">
        <v>2</v>
      </c>
      <c r="G7" s="104" t="s">
        <v>3</v>
      </c>
      <c r="H7" s="104" t="s">
        <v>4</v>
      </c>
      <c r="I7" s="104" t="s">
        <v>5</v>
      </c>
      <c r="J7" s="104" t="s">
        <v>6</v>
      </c>
      <c r="K7" s="111" t="s">
        <v>9</v>
      </c>
      <c r="L7" s="44"/>
    </row>
    <row r="8" spans="1:15" s="43" customFormat="1" ht="18" customHeight="1">
      <c r="A8" s="38"/>
      <c r="B8" s="44" t="s">
        <v>102</v>
      </c>
      <c r="C8" s="44"/>
      <c r="D8" s="44"/>
      <c r="E8" s="127"/>
      <c r="F8" s="173">
        <f>0.430117+0.054553</f>
        <v>0.48467000000000005</v>
      </c>
      <c r="G8" s="173">
        <f>F8</f>
        <v>0.48467000000000005</v>
      </c>
      <c r="H8" s="173">
        <f t="shared" ref="H8:J8" si="0">G8</f>
        <v>0.48467000000000005</v>
      </c>
      <c r="I8" s="173">
        <f t="shared" si="0"/>
        <v>0.48467000000000005</v>
      </c>
      <c r="J8" s="173">
        <f t="shared" si="0"/>
        <v>0.48467000000000005</v>
      </c>
      <c r="K8" s="64"/>
      <c r="L8" s="44"/>
    </row>
    <row r="9" spans="1:15" s="43" customFormat="1" ht="18" customHeight="1">
      <c r="A9" s="38"/>
      <c r="B9" s="143" t="s">
        <v>100</v>
      </c>
      <c r="C9" s="143"/>
      <c r="D9" s="143"/>
      <c r="E9" s="116"/>
      <c r="F9" s="173">
        <v>9.3298000000000006E-2</v>
      </c>
      <c r="G9" s="173">
        <v>0.16786999999999999</v>
      </c>
      <c r="H9" s="173">
        <v>0.24363000000000001</v>
      </c>
      <c r="I9" s="173">
        <v>0.277893</v>
      </c>
      <c r="J9" s="173">
        <v>0.31798500000000002</v>
      </c>
      <c r="K9" s="117"/>
      <c r="L9" s="44"/>
    </row>
    <row r="10" spans="1:15" s="43" customFormat="1" ht="18" customHeight="1" thickBot="1">
      <c r="A10" s="38"/>
      <c r="B10" s="82" t="s">
        <v>9</v>
      </c>
      <c r="C10" s="82"/>
      <c r="D10" s="82"/>
      <c r="E10" s="125"/>
      <c r="F10" s="174">
        <f>F8+F9</f>
        <v>0.57796800000000004</v>
      </c>
      <c r="G10" s="174">
        <f t="shared" ref="G10:J10" si="1">G8+G9</f>
        <v>0.65254000000000001</v>
      </c>
      <c r="H10" s="174">
        <f t="shared" si="1"/>
        <v>0.72830000000000006</v>
      </c>
      <c r="I10" s="174">
        <f t="shared" si="1"/>
        <v>0.7625630000000001</v>
      </c>
      <c r="J10" s="174">
        <f t="shared" si="1"/>
        <v>0.80265500000000012</v>
      </c>
      <c r="K10" s="130">
        <f>SUM(F10:J10)</f>
        <v>3.5240260000000001</v>
      </c>
      <c r="L10" s="44"/>
    </row>
    <row r="11" spans="1:15" s="43" customFormat="1" ht="18" customHeight="1">
      <c r="A11" s="38"/>
      <c r="B11" s="110"/>
      <c r="C11" s="110"/>
      <c r="D11" s="110"/>
      <c r="E11" s="112"/>
      <c r="F11" s="112"/>
      <c r="G11" s="112"/>
      <c r="H11" s="112"/>
      <c r="I11" s="112"/>
      <c r="J11" s="112"/>
      <c r="K11" s="120"/>
      <c r="L11" s="44"/>
    </row>
    <row r="15" spans="1:15">
      <c r="O15" s="15"/>
    </row>
  </sheetData>
  <hyperlinks>
    <hyperlink ref="B3" location="Contents!A1" display="Contents!A1"/>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8"/>
  <sheetViews>
    <sheetView topLeftCell="A4" workbookViewId="0">
      <selection activeCell="Q14" sqref="Q14"/>
    </sheetView>
  </sheetViews>
  <sheetFormatPr defaultColWidth="9.140625" defaultRowHeight="15"/>
  <cols>
    <col min="1" max="1" width="2.28515625" style="9" customWidth="1"/>
    <col min="2" max="2" width="23.28515625" style="9" customWidth="1"/>
    <col min="3" max="3" width="3.5703125" style="9" customWidth="1"/>
    <col min="4" max="4" width="3.42578125" style="9" customWidth="1"/>
    <col min="5" max="10" width="10.42578125" style="9" bestFit="1" customWidth="1"/>
    <col min="11" max="11" width="14.28515625" style="9" customWidth="1"/>
    <col min="12" max="16384" width="9.140625" style="9"/>
  </cols>
  <sheetData>
    <row r="1" spans="1:12">
      <c r="A1" s="23"/>
      <c r="B1" s="23"/>
      <c r="C1" s="23"/>
      <c r="D1" s="23"/>
      <c r="E1" s="23"/>
      <c r="F1" s="23"/>
      <c r="G1" s="23"/>
      <c r="H1" s="23"/>
      <c r="I1" s="23"/>
      <c r="J1" s="23"/>
      <c r="K1" s="23"/>
      <c r="L1" s="23"/>
    </row>
    <row r="2" spans="1:12" ht="27.95" customHeight="1">
      <c r="A2"/>
      <c r="B2" s="113" t="s">
        <v>114</v>
      </c>
      <c r="C2" s="2"/>
      <c r="D2" s="2"/>
      <c r="E2" s="4"/>
      <c r="F2" s="4"/>
      <c r="G2" s="4"/>
      <c r="H2" s="4"/>
      <c r="I2" s="4"/>
      <c r="J2" s="4"/>
      <c r="K2" s="4"/>
      <c r="L2" s="23"/>
    </row>
    <row r="3" spans="1:12" s="43" customFormat="1" ht="18" customHeight="1">
      <c r="A3" s="38"/>
      <c r="B3" s="85" t="s">
        <v>50</v>
      </c>
      <c r="C3" s="38"/>
      <c r="D3" s="38"/>
      <c r="E3" s="38"/>
      <c r="F3" s="38"/>
      <c r="G3" s="38"/>
      <c r="H3" s="38"/>
      <c r="I3" s="38"/>
      <c r="J3" s="38"/>
      <c r="K3" s="38"/>
      <c r="L3" s="38"/>
    </row>
    <row r="4" spans="1:12" s="43" customFormat="1" ht="18" customHeight="1">
      <c r="A4" s="38"/>
      <c r="B4" s="105"/>
      <c r="C4" s="44"/>
      <c r="D4" s="44"/>
      <c r="E4" s="44"/>
      <c r="F4" s="44"/>
      <c r="G4" s="44"/>
      <c r="H4" s="44"/>
      <c r="I4" s="44"/>
      <c r="J4" s="44"/>
      <c r="K4" s="44"/>
      <c r="L4" s="44"/>
    </row>
    <row r="5" spans="1:12" s="103" customFormat="1" ht="20.100000000000001" customHeight="1">
      <c r="A5" s="100"/>
      <c r="B5" s="86" t="s">
        <v>51</v>
      </c>
      <c r="C5" s="86"/>
      <c r="D5" s="86"/>
      <c r="E5" s="101"/>
      <c r="F5" s="101"/>
      <c r="G5" s="101"/>
      <c r="H5" s="101"/>
      <c r="I5" s="101"/>
      <c r="J5" s="101"/>
      <c r="K5" s="101"/>
      <c r="L5" s="102"/>
    </row>
    <row r="6" spans="1:12" s="43" customFormat="1" ht="18" customHeight="1">
      <c r="A6" s="38"/>
      <c r="B6" s="44"/>
      <c r="C6" s="44"/>
      <c r="D6" s="44"/>
      <c r="E6" s="44"/>
      <c r="F6" s="44"/>
      <c r="G6" s="44"/>
      <c r="H6" s="44"/>
      <c r="I6" s="44"/>
      <c r="J6" s="44"/>
      <c r="K6" s="44"/>
      <c r="L6" s="44"/>
    </row>
    <row r="7" spans="1:12" s="43" customFormat="1" ht="22.5">
      <c r="A7" s="38"/>
      <c r="B7" s="44"/>
      <c r="C7" s="44"/>
      <c r="D7" s="44"/>
      <c r="E7" s="139" t="s">
        <v>1</v>
      </c>
      <c r="F7" s="140" t="s">
        <v>2</v>
      </c>
      <c r="G7" s="139" t="s">
        <v>3</v>
      </c>
      <c r="H7" s="139" t="s">
        <v>4</v>
      </c>
      <c r="I7" s="139" t="s">
        <v>5</v>
      </c>
      <c r="J7" s="141" t="s">
        <v>6</v>
      </c>
      <c r="K7" s="39" t="str">
        <f>'Input - O&amp;M'!K4</f>
        <v>Total for 
2016/17-2020/21</v>
      </c>
      <c r="L7" s="44"/>
    </row>
    <row r="8" spans="1:12" s="43" customFormat="1" ht="18" customHeight="1">
      <c r="A8" s="38"/>
      <c r="B8" s="44" t="s">
        <v>51</v>
      </c>
      <c r="C8" s="44"/>
      <c r="D8" s="44"/>
      <c r="E8" s="121">
        <v>20.02</v>
      </c>
      <c r="F8" s="118">
        <f>$E$8</f>
        <v>20.02</v>
      </c>
      <c r="G8" s="119">
        <f t="shared" ref="G8:J8" si="0">$E$8</f>
        <v>20.02</v>
      </c>
      <c r="H8" s="119">
        <f t="shared" si="0"/>
        <v>20.02</v>
      </c>
      <c r="I8" s="119">
        <f t="shared" si="0"/>
        <v>20.02</v>
      </c>
      <c r="J8" s="119">
        <f t="shared" si="0"/>
        <v>20.02</v>
      </c>
      <c r="K8" s="64"/>
      <c r="L8" s="44"/>
    </row>
    <row r="9" spans="1:12" s="43" customFormat="1" ht="18" customHeight="1">
      <c r="A9" s="38"/>
      <c r="B9" s="44" t="s">
        <v>62</v>
      </c>
      <c r="C9" s="44"/>
      <c r="D9" s="44"/>
      <c r="E9" s="116">
        <v>1470.3806282369187</v>
      </c>
      <c r="F9" s="114">
        <v>3290.7059572735452</v>
      </c>
      <c r="G9" s="114">
        <v>5180.2522638793453</v>
      </c>
      <c r="H9" s="114">
        <v>5397.1469824158121</v>
      </c>
      <c r="I9" s="114">
        <v>5777.770759961335</v>
      </c>
      <c r="J9" s="114">
        <v>5971.6379189498839</v>
      </c>
      <c r="K9" s="117">
        <f>SUM(F9:J9)</f>
        <v>25617.513882479921</v>
      </c>
      <c r="L9" s="44"/>
    </row>
    <row r="10" spans="1:12" s="43" customFormat="1" ht="18" customHeight="1" thickBot="1">
      <c r="A10" s="38"/>
      <c r="B10" s="82" t="s">
        <v>81</v>
      </c>
      <c r="C10" s="82"/>
      <c r="D10" s="82"/>
      <c r="E10" s="128">
        <v>0</v>
      </c>
      <c r="F10" s="128">
        <v>0</v>
      </c>
      <c r="G10" s="128">
        <v>0</v>
      </c>
      <c r="H10" s="128">
        <v>0</v>
      </c>
      <c r="I10" s="128">
        <v>0</v>
      </c>
      <c r="J10" s="128">
        <v>0</v>
      </c>
      <c r="K10" s="130">
        <f>SUM(F10:J10)</f>
        <v>0</v>
      </c>
      <c r="L10" s="44"/>
    </row>
    <row r="11" spans="1:12" s="43" customFormat="1" ht="18" customHeight="1">
      <c r="A11" s="38"/>
      <c r="B11" s="110"/>
      <c r="C11" s="110"/>
      <c r="D11" s="110"/>
      <c r="E11" s="112"/>
      <c r="F11" s="112"/>
      <c r="G11" s="112"/>
      <c r="H11" s="112"/>
      <c r="I11" s="112"/>
      <c r="J11" s="112"/>
      <c r="K11" s="120"/>
      <c r="L11" s="44"/>
    </row>
    <row r="15" spans="1:12">
      <c r="B15" s="11"/>
      <c r="C15" s="11"/>
      <c r="D15" s="11"/>
      <c r="E15" s="12"/>
      <c r="F15" s="12"/>
      <c r="G15" s="12"/>
      <c r="H15" s="12"/>
      <c r="I15" s="12"/>
      <c r="J15" s="12"/>
    </row>
    <row r="16" spans="1:12">
      <c r="B16" s="11"/>
      <c r="C16" s="11"/>
      <c r="D16" s="11"/>
      <c r="E16" s="13"/>
      <c r="F16" s="13"/>
      <c r="G16" s="13"/>
      <c r="H16" s="13"/>
      <c r="I16" s="13"/>
      <c r="J16" s="13"/>
    </row>
    <row r="17" spans="5:10">
      <c r="E17" s="12"/>
      <c r="F17" s="12"/>
      <c r="G17" s="12"/>
      <c r="H17" s="12"/>
      <c r="I17" s="12"/>
      <c r="J17" s="12"/>
    </row>
    <row r="18" spans="5:10">
      <c r="F18" s="14"/>
      <c r="G18" s="14"/>
      <c r="H18" s="14"/>
      <c r="I18" s="14"/>
      <c r="J18" s="14"/>
    </row>
  </sheetData>
  <hyperlinks>
    <hyperlink ref="B3" location="Contents!A1" display="Contents!A1"/>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1"/>
  <sheetViews>
    <sheetView tabSelected="1" topLeftCell="A7" zoomScale="115" zoomScaleNormal="115" workbookViewId="0">
      <selection activeCell="D29" sqref="D29"/>
    </sheetView>
  </sheetViews>
  <sheetFormatPr defaultColWidth="9.140625" defaultRowHeight="15"/>
  <cols>
    <col min="1" max="1" width="2.7109375" style="9" customWidth="1"/>
    <col min="2" max="2" width="66.42578125" style="9" customWidth="1"/>
    <col min="3" max="3" width="12.140625" style="9" customWidth="1"/>
    <col min="4" max="4" width="10.140625" style="9" customWidth="1"/>
    <col min="5" max="9" width="12" style="9" customWidth="1"/>
    <col min="10" max="10" width="12.7109375" style="9" bestFit="1" customWidth="1"/>
    <col min="11" max="12" width="9.140625" style="9"/>
    <col min="13" max="13" width="12" style="9" customWidth="1"/>
    <col min="14" max="16384" width="9.140625" style="9"/>
  </cols>
  <sheetData>
    <row r="1" spans="1:13">
      <c r="A1" s="23"/>
      <c r="B1" s="23"/>
      <c r="C1" s="23"/>
      <c r="D1" s="23"/>
      <c r="E1" s="23"/>
      <c r="F1" s="23"/>
      <c r="G1" s="23"/>
      <c r="H1" s="23"/>
      <c r="I1" s="23"/>
      <c r="J1" s="23"/>
      <c r="K1" s="23"/>
    </row>
    <row r="2" spans="1:13" ht="27.95" customHeight="1">
      <c r="A2"/>
      <c r="B2" s="113" t="s">
        <v>44</v>
      </c>
      <c r="C2" s="2"/>
      <c r="D2" s="4"/>
      <c r="E2" s="4"/>
      <c r="F2" s="4"/>
      <c r="G2" s="4"/>
      <c r="H2" s="4"/>
      <c r="I2" s="4"/>
      <c r="J2" s="1"/>
      <c r="K2"/>
    </row>
    <row r="3" spans="1:13">
      <c r="A3" s="23"/>
      <c r="B3" s="85" t="s">
        <v>50</v>
      </c>
      <c r="C3" s="23"/>
      <c r="D3" s="23"/>
      <c r="E3" s="23"/>
      <c r="F3" s="23"/>
      <c r="G3" s="23"/>
      <c r="H3" s="23"/>
      <c r="I3" s="23"/>
      <c r="J3" s="23"/>
      <c r="K3" s="23"/>
    </row>
    <row r="4" spans="1:13" ht="23.25">
      <c r="A4" s="23"/>
      <c r="B4" s="38"/>
      <c r="C4" s="39" t="s">
        <v>18</v>
      </c>
      <c r="D4" s="40" t="s">
        <v>1</v>
      </c>
      <c r="E4" s="41" t="s">
        <v>2</v>
      </c>
      <c r="F4" s="40" t="s">
        <v>3</v>
      </c>
      <c r="G4" s="40" t="s">
        <v>4</v>
      </c>
      <c r="H4" s="40" t="s">
        <v>5</v>
      </c>
      <c r="I4" s="42" t="s">
        <v>6</v>
      </c>
      <c r="J4" s="39" t="s">
        <v>17</v>
      </c>
      <c r="K4" s="23"/>
    </row>
    <row r="5" spans="1:13">
      <c r="A5" s="23"/>
      <c r="B5" s="38"/>
      <c r="C5" s="38"/>
      <c r="D5" s="38"/>
      <c r="E5" s="38"/>
      <c r="F5" s="38"/>
      <c r="G5" s="38"/>
      <c r="H5" s="38"/>
      <c r="I5" s="38"/>
      <c r="J5" s="38"/>
      <c r="K5" s="23"/>
    </row>
    <row r="6" spans="1:13" s="103" customFormat="1" ht="20.100000000000001" customHeight="1">
      <c r="A6" s="100"/>
      <c r="B6" s="86" t="s">
        <v>32</v>
      </c>
      <c r="C6" s="86"/>
      <c r="D6" s="86"/>
      <c r="E6" s="86"/>
      <c r="F6" s="86"/>
      <c r="G6" s="86"/>
      <c r="H6" s="86"/>
      <c r="I6" s="86"/>
      <c r="J6" s="86"/>
      <c r="K6" s="100"/>
    </row>
    <row r="7" spans="1:13" ht="18" customHeight="1">
      <c r="A7" s="23"/>
      <c r="B7" s="44" t="s">
        <v>31</v>
      </c>
      <c r="C7" s="47">
        <f>'Input - O&amp;M'!D10</f>
        <v>41.690132292212219</v>
      </c>
      <c r="D7" s="47">
        <f>'Input - O&amp;M'!E10</f>
        <v>41.690132292212219</v>
      </c>
      <c r="E7" s="50">
        <f>'Input - O&amp;M'!F10</f>
        <v>41.690132292212219</v>
      </c>
      <c r="F7" s="94">
        <f>'Input - O&amp;M'!G10</f>
        <v>41.690132292212219</v>
      </c>
      <c r="G7" s="94">
        <f>'Input - O&amp;M'!H10</f>
        <v>41.690132292212219</v>
      </c>
      <c r="H7" s="94">
        <f>'Input - O&amp;M'!I10</f>
        <v>41.690132292212219</v>
      </c>
      <c r="I7" s="106">
        <f>'Input - O&amp;M'!J10</f>
        <v>41.690132292212219</v>
      </c>
      <c r="J7" s="47">
        <f>SUM(E7:I7)</f>
        <v>208.45066146106109</v>
      </c>
      <c r="K7" s="33"/>
    </row>
    <row r="8" spans="1:13" ht="18" customHeight="1">
      <c r="A8" s="23"/>
      <c r="B8" s="44" t="s">
        <v>24</v>
      </c>
      <c r="C8" s="47">
        <f>'Input - A&amp;G'!D10</f>
        <v>8.1682630797216458</v>
      </c>
      <c r="D8" s="47">
        <f>'Input - A&amp;G'!E10</f>
        <v>8.1682630797216458</v>
      </c>
      <c r="E8" s="50">
        <f>'Input - A&amp;G'!F10</f>
        <v>8.1682630797216458</v>
      </c>
      <c r="F8" s="94">
        <f>'Input - A&amp;G'!G10</f>
        <v>8.1682630797216458</v>
      </c>
      <c r="G8" s="94">
        <f>'Input - A&amp;G'!H10</f>
        <v>8.1682630797216458</v>
      </c>
      <c r="H8" s="94">
        <f>'Input - A&amp;G'!I10</f>
        <v>8.1682630797216458</v>
      </c>
      <c r="I8" s="106">
        <f>'Input - A&amp;G'!J10</f>
        <v>8.1682630797216458</v>
      </c>
      <c r="J8" s="47">
        <f t="shared" ref="J8:J9" si="0">SUM(E8:I8)</f>
        <v>40.841315398608231</v>
      </c>
      <c r="K8" s="33"/>
    </row>
    <row r="9" spans="1:13" ht="18" customHeight="1">
      <c r="A9" s="23"/>
      <c r="B9" s="44" t="s">
        <v>23</v>
      </c>
      <c r="C9" s="47">
        <f>'Input - Ntwk Devpmt'!D10</f>
        <v>6.5880000000000001</v>
      </c>
      <c r="D9" s="47">
        <f>'Input - Ntwk Devpmt'!E10</f>
        <v>6.5880000000000001</v>
      </c>
      <c r="E9" s="50">
        <f>'Input - Ntwk Devpmt'!F10</f>
        <v>6.5880000000000001</v>
      </c>
      <c r="F9" s="94">
        <f>'Input - Ntwk Devpmt'!G10</f>
        <v>6.5880000000000001</v>
      </c>
      <c r="G9" s="94">
        <f>'Input - Ntwk Devpmt'!H10</f>
        <v>6.5880000000000001</v>
      </c>
      <c r="H9" s="94">
        <f>'Input - Ntwk Devpmt'!I10</f>
        <v>6.5880000000000001</v>
      </c>
      <c r="I9" s="106">
        <f>'Input - Ntwk Devpmt'!J10</f>
        <v>6.5880000000000001</v>
      </c>
      <c r="J9" s="47">
        <f t="shared" si="0"/>
        <v>32.94</v>
      </c>
      <c r="K9" s="33"/>
    </row>
    <row r="10" spans="1:13" ht="18" customHeight="1">
      <c r="A10" s="23"/>
      <c r="B10" s="44" t="s">
        <v>82</v>
      </c>
      <c r="C10" s="47"/>
      <c r="D10" s="47"/>
      <c r="E10" s="50">
        <f>'Input - Non-Base Year Costs'!F12</f>
        <v>0</v>
      </c>
      <c r="F10" s="98">
        <f>'Input - Non-Base Year Costs'!G12</f>
        <v>0</v>
      </c>
      <c r="G10" s="98">
        <f>'Input - Non-Base Year Costs'!H12</f>
        <v>0</v>
      </c>
      <c r="H10" s="98">
        <f>'Input - Non-Base Year Costs'!I12</f>
        <v>0</v>
      </c>
      <c r="I10" s="135">
        <f>'Input - Non-Base Year Costs'!J12</f>
        <v>0</v>
      </c>
      <c r="J10" s="47">
        <f>SUM(E10:I10)</f>
        <v>0</v>
      </c>
      <c r="K10" s="33"/>
      <c r="L10" s="9" t="s">
        <v>270</v>
      </c>
    </row>
    <row r="11" spans="1:13" ht="18" customHeight="1" thickBot="1">
      <c r="A11" s="23"/>
      <c r="B11" s="82" t="s">
        <v>261</v>
      </c>
      <c r="C11" s="69">
        <f>SUM(C7:C10)</f>
        <v>56.446395371933868</v>
      </c>
      <c r="D11" s="69">
        <f t="shared" ref="D11:J11" si="1">SUM(D7:D10)</f>
        <v>56.446395371933868</v>
      </c>
      <c r="E11" s="71">
        <f t="shared" si="1"/>
        <v>56.446395371933868</v>
      </c>
      <c r="F11" s="83">
        <f t="shared" si="1"/>
        <v>56.446395371933868</v>
      </c>
      <c r="G11" s="83">
        <f t="shared" si="1"/>
        <v>56.446395371933868</v>
      </c>
      <c r="H11" s="83">
        <f t="shared" si="1"/>
        <v>56.446395371933868</v>
      </c>
      <c r="I11" s="134">
        <f t="shared" si="1"/>
        <v>56.446395371933868</v>
      </c>
      <c r="J11" s="69">
        <f t="shared" si="1"/>
        <v>282.23197685966932</v>
      </c>
      <c r="K11" s="33"/>
      <c r="M11" s="15"/>
    </row>
    <row r="12" spans="1:13" ht="18" customHeight="1">
      <c r="A12" s="23"/>
      <c r="B12" s="44"/>
      <c r="C12" s="44"/>
      <c r="D12" s="44"/>
      <c r="E12" s="44"/>
      <c r="F12" s="44"/>
      <c r="G12" s="44"/>
      <c r="H12" s="44"/>
      <c r="I12" s="44"/>
      <c r="J12" s="44"/>
      <c r="K12" s="33"/>
    </row>
    <row r="13" spans="1:13" s="103" customFormat="1" ht="20.100000000000001" customHeight="1">
      <c r="A13" s="100"/>
      <c r="B13" s="86" t="s">
        <v>33</v>
      </c>
      <c r="C13" s="86"/>
      <c r="D13" s="86"/>
      <c r="E13" s="86"/>
      <c r="F13" s="86"/>
      <c r="G13" s="86"/>
      <c r="H13" s="86"/>
      <c r="I13" s="86"/>
      <c r="J13" s="86"/>
      <c r="K13" s="100"/>
    </row>
    <row r="14" spans="1:13" ht="18" customHeight="1">
      <c r="A14" s="23"/>
      <c r="B14" s="44" t="str">
        <f>B7</f>
        <v>Operating &amp; Maintenance</v>
      </c>
      <c r="C14" s="79">
        <f>'Input - O&amp;M'!D12</f>
        <v>41.690132292212219</v>
      </c>
      <c r="D14" s="79">
        <f>'Input - O&amp;M'!E12</f>
        <v>41.587596788599782</v>
      </c>
      <c r="E14" s="79">
        <f>'Input - O&amp;M'!F12</f>
        <v>41.580880543528963</v>
      </c>
      <c r="F14" s="79">
        <f>'Input - O&amp;M'!G12</f>
        <v>41.605856456314271</v>
      </c>
      <c r="G14" s="79">
        <f>'Input - O&amp;M'!H12</f>
        <v>41.663136000819115</v>
      </c>
      <c r="H14" s="79">
        <f>'Input - O&amp;M'!I12</f>
        <v>41.759197397162112</v>
      </c>
      <c r="I14" s="79">
        <f>'Input - O&amp;M'!J12</f>
        <v>42.035601631186282</v>
      </c>
      <c r="J14" s="79">
        <f>SUM(E14:I14)</f>
        <v>208.64467202901074</v>
      </c>
      <c r="K14" s="33"/>
    </row>
    <row r="15" spans="1:13" ht="18" customHeight="1">
      <c r="A15" s="23"/>
      <c r="B15" s="44" t="str">
        <f>B8</f>
        <v>Administration &amp; General</v>
      </c>
      <c r="C15" s="79">
        <f>'Input - A&amp;G'!D12</f>
        <v>8.1682630797216458</v>
      </c>
      <c r="D15" s="79">
        <f>'Input - A&amp;G'!E12</f>
        <v>8.1481735064229159</v>
      </c>
      <c r="E15" s="79">
        <f>'Input - A&amp;G'!F12</f>
        <v>8.1468576061455593</v>
      </c>
      <c r="F15" s="79">
        <f>'Input - A&amp;G'!G12</f>
        <v>8.1517510860908047</v>
      </c>
      <c r="G15" s="79">
        <f>'Input - A&amp;G'!H12</f>
        <v>8.162973751092748</v>
      </c>
      <c r="H15" s="79">
        <f>'Input - A&amp;G'!I12</f>
        <v>8.1817948656825337</v>
      </c>
      <c r="I15" s="79">
        <f>'Input - A&amp;G'!J12</f>
        <v>8.2359501867554812</v>
      </c>
      <c r="J15" s="79">
        <f t="shared" ref="J15:J16" si="2">SUM(E15:I15)</f>
        <v>40.879327495767129</v>
      </c>
      <c r="K15" s="33"/>
    </row>
    <row r="16" spans="1:13" ht="18" customHeight="1">
      <c r="A16" s="23"/>
      <c r="B16" s="44" t="str">
        <f>B9</f>
        <v>Network Development</v>
      </c>
      <c r="C16" s="79">
        <f>'Input - Ntwk Devpmt'!D12</f>
        <v>6.5880000000000001</v>
      </c>
      <c r="D16" s="79">
        <f>'Input - Ntwk Devpmt'!E12</f>
        <v>6.571797031559794</v>
      </c>
      <c r="E16" s="79">
        <f>'Input - Ntwk Devpmt'!F12</f>
        <v>6.5707357103287549</v>
      </c>
      <c r="F16" s="79">
        <f>'Input - Ntwk Devpmt'!G12</f>
        <v>6.5746824791294936</v>
      </c>
      <c r="G16" s="79">
        <f>'Input - Ntwk Devpmt'!H12</f>
        <v>6.5837339648996265</v>
      </c>
      <c r="H16" s="79">
        <f>'Input - Ntwk Devpmt'!I12</f>
        <v>6.5989138754518866</v>
      </c>
      <c r="I16" s="79">
        <f>'Input - Ntwk Devpmt'!J12</f>
        <v>6.6425921032154243</v>
      </c>
      <c r="J16" s="79">
        <f t="shared" si="2"/>
        <v>32.970658133025182</v>
      </c>
      <c r="K16" s="33"/>
    </row>
    <row r="17" spans="1:14" ht="18" customHeight="1">
      <c r="A17" s="23"/>
      <c r="B17" s="44" t="s">
        <v>82</v>
      </c>
      <c r="C17" s="79"/>
      <c r="D17" s="79"/>
      <c r="E17" s="80">
        <f>'Input - Non-Base Year Costs'!F14</f>
        <v>0</v>
      </c>
      <c r="F17" s="80">
        <f>'Input - Non-Base Year Costs'!G14</f>
        <v>0</v>
      </c>
      <c r="G17" s="80">
        <f>'Input - Non-Base Year Costs'!H14</f>
        <v>0</v>
      </c>
      <c r="H17" s="80">
        <f>'Input - Non-Base Year Costs'!I14</f>
        <v>0</v>
      </c>
      <c r="I17" s="80">
        <f>'Input - Non-Base Year Costs'!J14</f>
        <v>0</v>
      </c>
      <c r="J17" s="79">
        <f>SUM(E17:I17)</f>
        <v>0</v>
      </c>
      <c r="K17" s="33"/>
    </row>
    <row r="18" spans="1:14" ht="18" customHeight="1" thickBot="1">
      <c r="A18" s="23"/>
      <c r="B18" s="82" t="s">
        <v>262</v>
      </c>
      <c r="C18" s="107">
        <f>SUM(C14:C17)</f>
        <v>56.446395371933868</v>
      </c>
      <c r="D18" s="107">
        <f t="shared" ref="D18" si="3">SUM(D14:D17)</f>
        <v>56.307567326582493</v>
      </c>
      <c r="E18" s="136">
        <f t="shared" ref="E18" si="4">SUM(E14:E17)</f>
        <v>56.298473860003277</v>
      </c>
      <c r="F18" s="137">
        <f t="shared" ref="F18" si="5">SUM(F14:F17)</f>
        <v>56.332290021534568</v>
      </c>
      <c r="G18" s="137">
        <f t="shared" ref="G18" si="6">SUM(G14:G17)</f>
        <v>56.409843716811494</v>
      </c>
      <c r="H18" s="137">
        <f t="shared" ref="H18" si="7">SUM(H14:H17)</f>
        <v>56.53990613829653</v>
      </c>
      <c r="I18" s="138">
        <f t="shared" ref="I18" si="8">SUM(I14:I17)</f>
        <v>56.914143921157191</v>
      </c>
      <c r="J18" s="107">
        <f t="shared" ref="J18" si="9">SUM(J14:J17)</f>
        <v>282.49465765780303</v>
      </c>
      <c r="K18" s="33"/>
      <c r="M18" s="15"/>
      <c r="N18" s="15"/>
    </row>
    <row r="19" spans="1:14" ht="18" customHeight="1">
      <c r="A19" s="23"/>
      <c r="B19" s="108"/>
      <c r="C19" s="108"/>
      <c r="D19" s="109"/>
      <c r="E19" s="175"/>
      <c r="F19" s="175"/>
      <c r="G19" s="175"/>
      <c r="H19" s="175"/>
      <c r="I19" s="175"/>
      <c r="J19" s="108"/>
      <c r="K19" s="33"/>
    </row>
    <row r="20" spans="1:14" s="103" customFormat="1" ht="20.100000000000001" customHeight="1">
      <c r="A20" s="100"/>
      <c r="B20" s="86" t="s">
        <v>134</v>
      </c>
      <c r="C20" s="86"/>
      <c r="D20" s="86"/>
      <c r="E20" s="86"/>
      <c r="F20" s="86"/>
      <c r="G20" s="86"/>
      <c r="H20" s="86"/>
      <c r="I20" s="86"/>
      <c r="J20" s="86"/>
      <c r="K20" s="100"/>
      <c r="M20" s="285"/>
    </row>
    <row r="21" spans="1:14" ht="18" customHeight="1">
      <c r="A21" s="23"/>
      <c r="B21" s="44" t="s">
        <v>0</v>
      </c>
      <c r="C21" s="94"/>
      <c r="D21" s="94"/>
      <c r="E21" s="447">
        <f>'Input - UAFG'!F10</f>
        <v>10.471449999999999</v>
      </c>
      <c r="F21" s="448">
        <f>'Input - UAFG'!G10</f>
        <v>11.32246</v>
      </c>
      <c r="G21" s="448">
        <f>'Input - UAFG'!H10</f>
        <v>11.5884</v>
      </c>
      <c r="H21" s="448">
        <f>'Input - UAFG'!I10</f>
        <v>11.1708</v>
      </c>
      <c r="I21" s="448">
        <f>'Input - UAFG'!J10</f>
        <v>10.805399999999999</v>
      </c>
      <c r="J21" s="50">
        <f>SUM(E21:I21)</f>
        <v>55.358509999999995</v>
      </c>
      <c r="K21" s="33"/>
      <c r="M21" s="15"/>
    </row>
    <row r="22" spans="1:14" ht="18" customHeight="1">
      <c r="A22" s="23"/>
      <c r="B22" s="44" t="s">
        <v>68</v>
      </c>
      <c r="C22" s="94"/>
      <c r="D22" s="94"/>
      <c r="E22" s="50"/>
      <c r="F22" s="94"/>
      <c r="G22" s="94"/>
      <c r="H22" s="94"/>
      <c r="I22" s="94"/>
      <c r="J22" s="50">
        <f>SUM(E22:I22)</f>
        <v>0</v>
      </c>
      <c r="K22" s="33"/>
      <c r="L22" s="9" t="s">
        <v>268</v>
      </c>
      <c r="M22" s="15"/>
    </row>
    <row r="23" spans="1:14" ht="18" customHeight="1">
      <c r="A23" s="23"/>
      <c r="B23" s="44" t="s">
        <v>101</v>
      </c>
      <c r="C23" s="94"/>
      <c r="D23" s="94"/>
      <c r="E23" s="50"/>
      <c r="F23" s="94"/>
      <c r="G23" s="94"/>
      <c r="H23" s="94"/>
      <c r="I23" s="94"/>
      <c r="J23" s="50">
        <f>SUM(E23:I23)</f>
        <v>0</v>
      </c>
      <c r="K23" s="33"/>
      <c r="L23" s="9" t="s">
        <v>268</v>
      </c>
      <c r="M23" s="15"/>
    </row>
    <row r="24" spans="1:14" ht="18" customHeight="1">
      <c r="A24" s="23"/>
      <c r="B24" s="44" t="s">
        <v>34</v>
      </c>
      <c r="C24" s="94"/>
      <c r="D24" s="94"/>
      <c r="E24" s="50">
        <f>'Input - Incremental Cost'!F10</f>
        <v>0</v>
      </c>
      <c r="F24" s="50">
        <f>'Input - Incremental Cost'!G10</f>
        <v>0</v>
      </c>
      <c r="G24" s="50">
        <f>'Input - Incremental Cost'!H10</f>
        <v>0</v>
      </c>
      <c r="H24" s="50">
        <f>'Input - Incremental Cost'!I10</f>
        <v>0</v>
      </c>
      <c r="I24" s="50">
        <f>'Input - Incremental Cost'!J10</f>
        <v>0</v>
      </c>
      <c r="J24" s="81">
        <f>SUM(E24:I24)</f>
        <v>0</v>
      </c>
      <c r="K24" s="33"/>
      <c r="L24" s="9" t="s">
        <v>269</v>
      </c>
      <c r="M24" s="15"/>
    </row>
    <row r="25" spans="1:14" ht="25.5" customHeight="1" thickBot="1">
      <c r="A25" s="23"/>
      <c r="B25" s="466" t="s">
        <v>263</v>
      </c>
      <c r="C25" s="69"/>
      <c r="D25" s="69"/>
      <c r="E25" s="71">
        <f>E18+SUM(E21:E24)</f>
        <v>66.769923860003274</v>
      </c>
      <c r="F25" s="69">
        <f t="shared" ref="F25:I25" si="10">F18+SUM(F21:F24)</f>
        <v>67.654750021534568</v>
      </c>
      <c r="G25" s="69">
        <f t="shared" si="10"/>
        <v>67.998243716811487</v>
      </c>
      <c r="H25" s="69">
        <f t="shared" si="10"/>
        <v>67.71070613829653</v>
      </c>
      <c r="I25" s="69">
        <f t="shared" si="10"/>
        <v>67.719543921157197</v>
      </c>
      <c r="J25" s="71">
        <f>SUM(E25:I25)</f>
        <v>337.85316765780306</v>
      </c>
      <c r="K25" s="109"/>
      <c r="M25" s="15"/>
    </row>
    <row r="26" spans="1:14" ht="18" customHeight="1">
      <c r="A26" s="23"/>
      <c r="B26" s="84"/>
      <c r="C26" s="84"/>
      <c r="D26" s="84"/>
      <c r="E26" s="147"/>
      <c r="F26" s="147"/>
      <c r="G26" s="147"/>
      <c r="H26" s="147"/>
      <c r="I26" s="147"/>
      <c r="J26" s="147"/>
      <c r="K26" s="33"/>
    </row>
    <row r="27" spans="1:14">
      <c r="B27" s="467" t="s">
        <v>189</v>
      </c>
      <c r="C27" s="467"/>
      <c r="D27" s="467" t="s">
        <v>190</v>
      </c>
      <c r="E27" s="468">
        <f>'[10]NMF inputs and outputs'!D$9</f>
        <v>5.899175180671655</v>
      </c>
      <c r="F27" s="468">
        <f>'[10]NMF inputs and outputs'!E$9</f>
        <v>6.2255724832427521</v>
      </c>
      <c r="G27" s="468">
        <f>'[10]NMF inputs and outputs'!F$9</f>
        <v>6.610266139387277</v>
      </c>
      <c r="H27" s="468">
        <f>'[10]NMF inputs and outputs'!G$9</f>
        <v>7.0269490351349377</v>
      </c>
      <c r="I27" s="468">
        <f>'[10]NMF inputs and outputs'!H$9</f>
        <v>7.4837333205804111</v>
      </c>
      <c r="J27" s="468">
        <f>SUM(E27:I27)</f>
        <v>33.245696159017029</v>
      </c>
      <c r="K27" s="467"/>
      <c r="L27" s="467" t="s">
        <v>194</v>
      </c>
      <c r="M27" s="467"/>
      <c r="N27" s="467"/>
    </row>
    <row r="28" spans="1:14">
      <c r="B28" s="467"/>
      <c r="C28" s="467"/>
      <c r="D28" s="467" t="s">
        <v>191</v>
      </c>
      <c r="E28" s="468">
        <f>E27/1.0133</f>
        <v>5.8217459594114818</v>
      </c>
      <c r="F28" s="468">
        <f t="shared" ref="F28:I28" si="11">F27/1.0133</f>
        <v>6.1438591564618097</v>
      </c>
      <c r="G28" s="468">
        <f t="shared" si="11"/>
        <v>6.5235035422750185</v>
      </c>
      <c r="H28" s="468">
        <f t="shared" si="11"/>
        <v>6.9347172951099747</v>
      </c>
      <c r="I28" s="468">
        <f t="shared" si="11"/>
        <v>7.385506089588878</v>
      </c>
      <c r="J28" s="468">
        <f>SUM(E28:I28)</f>
        <v>32.809332042847167</v>
      </c>
      <c r="K28" s="467"/>
      <c r="L28" s="467" t="s">
        <v>193</v>
      </c>
      <c r="M28" s="467"/>
      <c r="N28" s="467"/>
    </row>
    <row r="31" spans="1:14" ht="15.75" thickBot="1">
      <c r="B31" s="283" t="s">
        <v>267</v>
      </c>
      <c r="C31" s="282"/>
      <c r="D31" s="286" t="s">
        <v>190</v>
      </c>
      <c r="E31" s="287">
        <f>E25*1.0133</f>
        <v>67.657963847341321</v>
      </c>
      <c r="F31" s="287">
        <f t="shared" ref="F31:I31" si="12">F25*1.0133</f>
        <v>68.554558196820977</v>
      </c>
      <c r="G31" s="287">
        <f t="shared" si="12"/>
        <v>68.902620358245088</v>
      </c>
      <c r="H31" s="287">
        <f t="shared" si="12"/>
        <v>68.611258529935881</v>
      </c>
      <c r="I31" s="287">
        <f t="shared" si="12"/>
        <v>68.620213855308592</v>
      </c>
      <c r="J31" s="469">
        <f t="shared" ref="J31" si="13">SUM(E31:I31)</f>
        <v>342.34661478765184</v>
      </c>
    </row>
    <row r="32" spans="1:14" ht="15.75" thickBot="1">
      <c r="B32" s="283" t="s">
        <v>267</v>
      </c>
      <c r="C32" s="282"/>
      <c r="D32" s="282" t="s">
        <v>191</v>
      </c>
      <c r="E32" s="284">
        <f>E31/1.0133</f>
        <v>66.769923860003274</v>
      </c>
      <c r="F32" s="284">
        <f t="shared" ref="F32:J32" si="14">F31/1.0133</f>
        <v>67.654750021534568</v>
      </c>
      <c r="G32" s="284">
        <f t="shared" si="14"/>
        <v>67.998243716811487</v>
      </c>
      <c r="H32" s="284">
        <f t="shared" si="14"/>
        <v>67.71070613829653</v>
      </c>
      <c r="I32" s="284">
        <f t="shared" si="14"/>
        <v>67.719543921157197</v>
      </c>
      <c r="J32" s="470">
        <f t="shared" si="14"/>
        <v>337.85316765780306</v>
      </c>
    </row>
    <row r="33" spans="2:14">
      <c r="E33" s="15"/>
      <c r="F33" s="15"/>
      <c r="G33" s="15"/>
      <c r="H33" s="15"/>
      <c r="I33" s="15"/>
    </row>
    <row r="34" spans="2:14">
      <c r="B34" s="9" t="s">
        <v>266</v>
      </c>
      <c r="D34" s="286" t="s">
        <v>190</v>
      </c>
      <c r="E34" s="287">
        <v>68.385385528884015</v>
      </c>
      <c r="F34" s="287">
        <v>70.581477764320255</v>
      </c>
      <c r="G34" s="287">
        <v>72.439217075251605</v>
      </c>
      <c r="H34" s="287">
        <v>72.639224001804536</v>
      </c>
      <c r="I34" s="287">
        <v>73.387958735699215</v>
      </c>
      <c r="J34" s="469">
        <v>357.43326310595961</v>
      </c>
      <c r="K34" s="282"/>
      <c r="L34" s="282" t="s">
        <v>192</v>
      </c>
      <c r="M34" s="467"/>
      <c r="N34" s="467"/>
    </row>
    <row r="35" spans="2:14">
      <c r="D35" s="282" t="s">
        <v>191</v>
      </c>
      <c r="E35" s="284">
        <v>67.487797817905857</v>
      </c>
      <c r="F35" s="284">
        <v>69.655065394572432</v>
      </c>
      <c r="G35" s="284">
        <v>71.488421074954701</v>
      </c>
      <c r="H35" s="284">
        <v>71.685802824242103</v>
      </c>
      <c r="I35" s="284">
        <v>72.424710091482495</v>
      </c>
      <c r="J35" s="470">
        <v>352.7417972031576</v>
      </c>
    </row>
    <row r="37" spans="2:14" ht="18.75">
      <c r="B37" s="472" t="s">
        <v>264</v>
      </c>
      <c r="C37" s="472"/>
      <c r="D37" s="472"/>
      <c r="E37" s="473">
        <f>E31-E34</f>
        <v>-0.72742168154269393</v>
      </c>
      <c r="F37" s="473">
        <f t="shared" ref="F37:I37" si="15">F31-F34</f>
        <v>-2.0269195674992773</v>
      </c>
      <c r="G37" s="473">
        <f t="shared" si="15"/>
        <v>-3.5365967170065176</v>
      </c>
      <c r="H37" s="473">
        <f t="shared" si="15"/>
        <v>-4.0279654718686544</v>
      </c>
      <c r="I37" s="473">
        <f t="shared" si="15"/>
        <v>-4.7677448803906231</v>
      </c>
      <c r="J37" s="474">
        <f t="shared" ref="J37" si="16">SUM(E37:I37)</f>
        <v>-15.086648318307766</v>
      </c>
    </row>
    <row r="38" spans="2:14">
      <c r="B38" s="9" t="s">
        <v>265</v>
      </c>
      <c r="J38" s="471">
        <f>J37/J31</f>
        <v>-4.4068343797310797E-2</v>
      </c>
    </row>
    <row r="39" spans="2:14">
      <c r="D39" s="16"/>
      <c r="E39" s="17"/>
      <c r="F39" s="17"/>
      <c r="G39" s="17"/>
      <c r="H39" s="17"/>
      <c r="I39" s="17"/>
    </row>
    <row r="40" spans="2:14">
      <c r="E40" s="15"/>
      <c r="F40" s="15"/>
      <c r="G40" s="15"/>
      <c r="H40" s="15"/>
      <c r="I40" s="15"/>
    </row>
    <row r="41" spans="2:14">
      <c r="E41" s="18"/>
      <c r="F41" s="18"/>
      <c r="G41" s="18"/>
      <c r="H41" s="18"/>
      <c r="I41" s="18"/>
    </row>
  </sheetData>
  <hyperlinks>
    <hyperlink ref="B3" location="Contents!A1" display="Contents!A1"/>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31"/>
  <sheetViews>
    <sheetView workbookViewId="0">
      <selection activeCell="I13" sqref="I13"/>
    </sheetView>
  </sheetViews>
  <sheetFormatPr defaultColWidth="9.140625" defaultRowHeight="15"/>
  <cols>
    <col min="1" max="1" width="2.7109375" style="9" customWidth="1"/>
    <col min="2" max="2" width="62.5703125" style="9" customWidth="1"/>
    <col min="3" max="3" width="11.28515625" style="9" customWidth="1"/>
    <col min="4" max="4" width="8.5703125" style="9" bestFit="1" customWidth="1"/>
    <col min="5" max="9" width="8.5703125" style="9" customWidth="1"/>
    <col min="10" max="10" width="12.7109375" style="9" bestFit="1" customWidth="1"/>
    <col min="11" max="16384" width="9.140625" style="9"/>
  </cols>
  <sheetData>
    <row r="1" spans="1:13">
      <c r="A1" s="23"/>
      <c r="B1" s="23"/>
      <c r="C1" s="23"/>
      <c r="D1" s="23"/>
      <c r="E1" s="23"/>
      <c r="F1" s="23"/>
      <c r="G1" s="23"/>
      <c r="H1" s="23"/>
      <c r="I1" s="23"/>
      <c r="J1" s="23"/>
      <c r="K1" s="23"/>
    </row>
    <row r="2" spans="1:13" ht="27.95" customHeight="1">
      <c r="A2"/>
      <c r="B2" s="113" t="s">
        <v>89</v>
      </c>
      <c r="C2" s="2"/>
      <c r="D2" s="4"/>
      <c r="E2" s="4"/>
      <c r="F2" s="4"/>
      <c r="G2" s="4"/>
      <c r="H2" s="4"/>
      <c r="I2" s="4"/>
      <c r="J2" s="1"/>
      <c r="K2"/>
    </row>
    <row r="3" spans="1:13">
      <c r="A3" s="23"/>
      <c r="B3" s="85" t="s">
        <v>50</v>
      </c>
      <c r="C3" s="23"/>
      <c r="D3" s="23"/>
      <c r="E3" s="23"/>
      <c r="F3" s="23"/>
      <c r="G3" s="23"/>
      <c r="H3" s="23"/>
      <c r="I3" s="23"/>
      <c r="J3" s="23"/>
      <c r="K3" s="23"/>
    </row>
    <row r="4" spans="1:13" ht="23.25">
      <c r="A4" s="23"/>
      <c r="B4" s="38"/>
      <c r="C4" s="39" t="s">
        <v>18</v>
      </c>
      <c r="D4" s="40" t="s">
        <v>1</v>
      </c>
      <c r="E4" s="41" t="s">
        <v>2</v>
      </c>
      <c r="F4" s="40" t="s">
        <v>3</v>
      </c>
      <c r="G4" s="40" t="s">
        <v>4</v>
      </c>
      <c r="H4" s="40" t="s">
        <v>5</v>
      </c>
      <c r="I4" s="42" t="s">
        <v>6</v>
      </c>
      <c r="J4" s="39" t="s">
        <v>17</v>
      </c>
      <c r="K4" s="23"/>
    </row>
    <row r="5" spans="1:13">
      <c r="A5" s="23"/>
      <c r="B5" s="38"/>
      <c r="C5" s="38"/>
      <c r="D5" s="38"/>
      <c r="E5" s="38"/>
      <c r="F5" s="38"/>
      <c r="G5" s="38"/>
      <c r="H5" s="38"/>
      <c r="I5" s="38"/>
      <c r="J5" s="38"/>
      <c r="K5" s="23"/>
    </row>
    <row r="6" spans="1:13">
      <c r="A6" s="23"/>
      <c r="B6" s="86" t="s">
        <v>92</v>
      </c>
      <c r="C6" s="86"/>
      <c r="D6" s="86"/>
      <c r="E6" s="86"/>
      <c r="F6" s="86"/>
      <c r="G6" s="86"/>
      <c r="H6" s="86"/>
      <c r="I6" s="86"/>
      <c r="J6" s="86"/>
      <c r="K6" s="23"/>
    </row>
    <row r="7" spans="1:13">
      <c r="A7" s="23"/>
      <c r="B7" s="170"/>
      <c r="C7" s="170"/>
      <c r="D7" s="170"/>
      <c r="E7" s="170"/>
      <c r="F7" s="170"/>
      <c r="G7" s="170"/>
      <c r="H7" s="170"/>
      <c r="I7" s="170"/>
      <c r="J7" s="170"/>
      <c r="K7" s="23"/>
    </row>
    <row r="8" spans="1:13">
      <c r="A8" s="23"/>
      <c r="B8" s="23"/>
      <c r="C8" s="44" t="s">
        <v>90</v>
      </c>
      <c r="D8" s="148">
        <v>1.0133000000000001</v>
      </c>
      <c r="E8" s="23"/>
      <c r="F8" s="23"/>
      <c r="G8" s="23"/>
      <c r="H8" s="23"/>
      <c r="I8" s="23"/>
      <c r="J8" s="23"/>
      <c r="K8" s="23"/>
    </row>
    <row r="9" spans="1:13">
      <c r="A9" s="23"/>
      <c r="B9" s="23"/>
      <c r="C9" s="44"/>
      <c r="D9" s="23"/>
      <c r="E9" s="23"/>
      <c r="F9" s="23"/>
      <c r="G9" s="23"/>
      <c r="H9" s="23"/>
      <c r="I9" s="23"/>
      <c r="J9" s="23"/>
      <c r="K9" s="23"/>
    </row>
    <row r="10" spans="1:13" s="103" customFormat="1" ht="20.100000000000001" customHeight="1">
      <c r="A10" s="100"/>
      <c r="B10" s="86" t="s">
        <v>91</v>
      </c>
      <c r="C10" s="86"/>
      <c r="D10" s="86"/>
      <c r="E10" s="86"/>
      <c r="F10" s="86"/>
      <c r="G10" s="86"/>
      <c r="H10" s="86"/>
      <c r="I10" s="86"/>
      <c r="J10" s="86"/>
      <c r="K10" s="23"/>
      <c r="L10" s="9"/>
    </row>
    <row r="11" spans="1:13" ht="18" customHeight="1" thickBot="1">
      <c r="A11" s="23"/>
      <c r="B11" s="82" t="s">
        <v>103</v>
      </c>
      <c r="C11" s="82"/>
      <c r="D11" s="82"/>
      <c r="E11" s="71">
        <f>'Opex Forecast Summary'!E31</f>
        <v>67.657963847341321</v>
      </c>
      <c r="F11" s="71">
        <f>'Opex Forecast Summary'!F31</f>
        <v>68.554558196820977</v>
      </c>
      <c r="G11" s="71">
        <f>'Opex Forecast Summary'!G31</f>
        <v>68.902620358245088</v>
      </c>
      <c r="H11" s="71">
        <f>'Opex Forecast Summary'!H31</f>
        <v>68.611258529935881</v>
      </c>
      <c r="I11" s="71">
        <f>'Opex Forecast Summary'!I31</f>
        <v>68.620213855308592</v>
      </c>
      <c r="J11" s="71">
        <f>SUM(E11:I11)</f>
        <v>342.34661478765184</v>
      </c>
      <c r="K11" s="23"/>
      <c r="M11" s="15"/>
    </row>
    <row r="12" spans="1:13" ht="18" customHeight="1">
      <c r="A12" s="23"/>
      <c r="B12" s="84"/>
      <c r="C12" s="84"/>
      <c r="D12" s="84" t="s">
        <v>188</v>
      </c>
      <c r="E12" s="147"/>
      <c r="F12" s="147"/>
      <c r="G12" s="147"/>
      <c r="H12" s="147"/>
      <c r="I12" s="147"/>
      <c r="J12" s="147"/>
      <c r="K12" s="33"/>
    </row>
    <row r="13" spans="1:13">
      <c r="A13" s="23"/>
      <c r="B13" s="86" t="s">
        <v>115</v>
      </c>
      <c r="C13" s="86"/>
      <c r="D13" s="86"/>
      <c r="E13" s="281">
        <f t="shared" ref="E13:I13" si="0">SUM(E11:E12)</f>
        <v>67.657963847341321</v>
      </c>
      <c r="F13" s="281">
        <f t="shared" si="0"/>
        <v>68.554558196820977</v>
      </c>
      <c r="G13" s="281">
        <f t="shared" si="0"/>
        <v>68.902620358245088</v>
      </c>
      <c r="H13" s="281">
        <f t="shared" si="0"/>
        <v>68.611258529935881</v>
      </c>
      <c r="I13" s="281">
        <f t="shared" si="0"/>
        <v>68.620213855308592</v>
      </c>
      <c r="J13" s="86"/>
      <c r="K13" s="23"/>
    </row>
    <row r="14" spans="1:13">
      <c r="A14" s="23"/>
      <c r="B14" s="23"/>
      <c r="C14" s="44" t="s">
        <v>90</v>
      </c>
      <c r="D14" s="23"/>
      <c r="E14" s="149">
        <v>1.0386325000000001</v>
      </c>
      <c r="F14" s="150">
        <v>1.0645983125</v>
      </c>
      <c r="G14" s="150">
        <v>1.0912132703124999</v>
      </c>
      <c r="H14" s="150">
        <v>1.1184936020703125</v>
      </c>
      <c r="I14" s="151">
        <v>1.1464559421220701</v>
      </c>
      <c r="J14" s="23"/>
      <c r="K14" s="23"/>
    </row>
    <row r="15" spans="1:13">
      <c r="A15" s="23"/>
      <c r="B15" s="23"/>
      <c r="C15" s="44"/>
      <c r="D15" s="23"/>
      <c r="E15" s="23"/>
      <c r="F15" s="23"/>
      <c r="G15" s="23"/>
      <c r="H15" s="23"/>
      <c r="I15" s="23"/>
      <c r="J15" s="23"/>
      <c r="K15" s="23"/>
    </row>
    <row r="16" spans="1:13" s="103" customFormat="1" ht="24.75" customHeight="1">
      <c r="A16" s="100"/>
      <c r="B16" s="113" t="s">
        <v>116</v>
      </c>
      <c r="C16" s="2"/>
      <c r="D16" s="4"/>
      <c r="E16" s="4"/>
      <c r="F16" s="4"/>
      <c r="G16" s="4"/>
      <c r="H16" s="4"/>
      <c r="I16" s="4"/>
      <c r="J16" s="1"/>
      <c r="K16" s="23"/>
      <c r="L16" s="9"/>
    </row>
    <row r="17" spans="1:12" s="103" customFormat="1" ht="20.100000000000001" customHeight="1">
      <c r="A17" s="102"/>
      <c r="B17" s="172" t="s">
        <v>99</v>
      </c>
      <c r="C17" s="170"/>
      <c r="D17" s="170"/>
      <c r="E17" s="163">
        <f>'Input - ARS'!G18*'PTRM Input'!E$14</f>
        <v>0.46447801642377606</v>
      </c>
      <c r="F17" s="133">
        <f>'Input - ARS'!H18*'PTRM Input'!F$14</f>
        <v>0.48177490789685967</v>
      </c>
      <c r="G17" s="133">
        <f>'Input - ARS'!I18*'PTRM Input'!G$14</f>
        <v>0.49988459739025243</v>
      </c>
      <c r="H17" s="133">
        <f>'Input - ARS'!J18*'PTRM Input'!H$14</f>
        <v>0.51903754620647991</v>
      </c>
      <c r="I17" s="164">
        <f>'Input - ARS'!K18*'PTRM Input'!I$14</f>
        <v>0.53906477526293106</v>
      </c>
      <c r="J17" s="23"/>
      <c r="K17" s="23"/>
      <c r="L17" s="9"/>
    </row>
    <row r="18" spans="1:12" s="103" customFormat="1" ht="20.100000000000001" customHeight="1">
      <c r="A18" s="102"/>
      <c r="B18" s="172" t="s">
        <v>75</v>
      </c>
      <c r="C18" s="170"/>
      <c r="D18" s="170"/>
      <c r="E18" s="163">
        <f>'Input - ARS'!G19*'PTRM Input'!E$14</f>
        <v>0.34961037237516507</v>
      </c>
      <c r="F18" s="133">
        <f>'Input - ARS'!H19*'PTRM Input'!F$14</f>
        <v>0.36262965952119081</v>
      </c>
      <c r="G18" s="133">
        <f>'Input - ARS'!I19*'PTRM Input'!G$14</f>
        <v>0.3762607358337608</v>
      </c>
      <c r="H18" s="133">
        <f>'Input - ARS'!J19*'PTRM Input'!H$14</f>
        <v>0.39067706842852989</v>
      </c>
      <c r="I18" s="164">
        <f>'Input - ARS'!K19*'PTRM Input'!I$14</f>
        <v>0.4057514675615137</v>
      </c>
      <c r="J18" s="23"/>
      <c r="K18" s="23"/>
      <c r="L18" s="9"/>
    </row>
    <row r="19" spans="1:12" s="103" customFormat="1" ht="20.100000000000001" customHeight="1">
      <c r="A19" s="102"/>
      <c r="B19" s="172" t="s">
        <v>76</v>
      </c>
      <c r="C19" s="170"/>
      <c r="D19" s="170"/>
      <c r="E19" s="163">
        <f>'Input - ARS'!G20*'PTRM Input'!E$14</f>
        <v>1.2907991532588909</v>
      </c>
      <c r="F19" s="133">
        <f>'Input - ARS'!H20*'PTRM Input'!F$14</f>
        <v>1.3388677637808086</v>
      </c>
      <c r="G19" s="133">
        <f>'Input - ARS'!I20*'PTRM Input'!G$14</f>
        <v>1.3891951658047725</v>
      </c>
      <c r="H19" s="133">
        <f>'Input - ARS'!J20*'PTRM Input'!H$14</f>
        <v>1.4424218186068747</v>
      </c>
      <c r="I19" s="164">
        <f>'Input - ARS'!K20*'PTRM Input'!I$14</f>
        <v>1.4980781239520198</v>
      </c>
      <c r="J19" s="23"/>
      <c r="K19" s="23"/>
      <c r="L19" s="9"/>
    </row>
    <row r="20" spans="1:12" s="103" customFormat="1" ht="20.100000000000001" customHeight="1">
      <c r="A20" s="102"/>
      <c r="B20" s="172" t="s">
        <v>77</v>
      </c>
      <c r="C20" s="170"/>
      <c r="D20" s="170"/>
      <c r="E20" s="163">
        <f>'Input - ARS'!G21*'PTRM Input'!E$14</f>
        <v>0.10332731563000001</v>
      </c>
      <c r="F20" s="133">
        <f>'Input - ARS'!H21*'PTRM Input'!F$14</f>
        <v>0.10591049852075</v>
      </c>
      <c r="G20" s="133">
        <f>'Input - ARS'!I21*'PTRM Input'!G$14</f>
        <v>0.10855826098376875</v>
      </c>
      <c r="H20" s="133">
        <f>'Input - ARS'!J21*'PTRM Input'!H$14</f>
        <v>0.11127221750836297</v>
      </c>
      <c r="I20" s="164">
        <f>'Input - ARS'!K21*'PTRM Input'!I$14</f>
        <v>0.11405402294607203</v>
      </c>
      <c r="J20" s="23"/>
      <c r="K20" s="23"/>
      <c r="L20" s="9"/>
    </row>
    <row r="21" spans="1:12" s="103" customFormat="1" ht="20.100000000000001" customHeight="1">
      <c r="A21" s="102"/>
      <c r="B21" s="172" t="s">
        <v>78</v>
      </c>
      <c r="C21" s="170"/>
      <c r="D21" s="170"/>
      <c r="E21" s="163">
        <f>'Input - ARS'!G22*'PTRM Input'!E$14</f>
        <v>5.6106927650000004E-3</v>
      </c>
      <c r="F21" s="133">
        <f>'Input - ARS'!H22*'PTRM Input'!F$14</f>
        <v>5.7509600841249998E-3</v>
      </c>
      <c r="G21" s="133">
        <f>'Input - ARS'!I22*'PTRM Input'!G$14</f>
        <v>5.894734086228124E-3</v>
      </c>
      <c r="H21" s="133">
        <f>'Input - ARS'!J22*'PTRM Input'!H$14</f>
        <v>6.0421024383838272E-3</v>
      </c>
      <c r="I21" s="164">
        <f>'Input - ARS'!K22*'PTRM Input'!I$14</f>
        <v>6.1931549993434224E-3</v>
      </c>
      <c r="J21" s="23"/>
      <c r="K21" s="23"/>
      <c r="L21" s="9"/>
    </row>
    <row r="22" spans="1:12" s="103" customFormat="1" ht="20.100000000000001" customHeight="1">
      <c r="A22" s="102"/>
      <c r="B22" s="172" t="s">
        <v>98</v>
      </c>
      <c r="C22" s="170"/>
      <c r="D22" s="170"/>
      <c r="E22" s="163">
        <f>'Input - ARS'!G23*'PTRM Input'!E$14</f>
        <v>2.5805863095000003E-2</v>
      </c>
      <c r="F22" s="133">
        <f>'Input - ARS'!H23*'PTRM Input'!F$14</f>
        <v>2.6451009672375E-2</v>
      </c>
      <c r="G22" s="133">
        <f>'Input - ARS'!I23*'PTRM Input'!G$14</f>
        <v>2.7112284914184374E-2</v>
      </c>
      <c r="H22" s="133">
        <f>'Input - ARS'!J23*'PTRM Input'!H$14</f>
        <v>2.7790092037038982E-2</v>
      </c>
      <c r="I22" s="164">
        <f>'Input - ARS'!K23*'PTRM Input'!I$14</f>
        <v>2.8484844337964953E-2</v>
      </c>
      <c r="J22" s="23"/>
      <c r="K22" s="23"/>
      <c r="L22" s="9"/>
    </row>
    <row r="23" spans="1:12" ht="18" customHeight="1" thickBot="1">
      <c r="A23" s="23"/>
      <c r="B23" s="171" t="s">
        <v>80</v>
      </c>
      <c r="C23" s="82"/>
      <c r="D23" s="82"/>
      <c r="E23" s="71">
        <f>SUM(E17:E22)</f>
        <v>2.2396314135478321</v>
      </c>
      <c r="F23" s="69">
        <f t="shared" ref="F23:I23" si="1">SUM(F17:F22)</f>
        <v>2.3213847994761094</v>
      </c>
      <c r="G23" s="69">
        <f t="shared" si="1"/>
        <v>2.4069057790129671</v>
      </c>
      <c r="H23" s="69">
        <f t="shared" si="1"/>
        <v>2.49724084522567</v>
      </c>
      <c r="I23" s="69">
        <f t="shared" si="1"/>
        <v>2.591626389059845</v>
      </c>
      <c r="J23" s="71">
        <f>SUM(E23:I23)</f>
        <v>12.056789226322424</v>
      </c>
      <c r="K23" s="23"/>
    </row>
    <row r="24" spans="1:12" ht="18" customHeight="1">
      <c r="A24" s="23"/>
      <c r="B24" s="84"/>
      <c r="C24" s="84"/>
      <c r="D24" s="84"/>
      <c r="E24" s="147"/>
      <c r="F24" s="147"/>
      <c r="G24" s="147"/>
      <c r="H24" s="147"/>
      <c r="I24" s="147"/>
      <c r="J24" s="147"/>
      <c r="K24" s="33"/>
    </row>
    <row r="29" spans="1:12">
      <c r="D29" s="16"/>
      <c r="E29" s="17"/>
      <c r="F29" s="17"/>
      <c r="G29" s="17"/>
      <c r="H29" s="17"/>
      <c r="I29" s="17"/>
    </row>
    <row r="30" spans="1:12">
      <c r="E30" s="15"/>
      <c r="F30" s="15"/>
      <c r="G30" s="15"/>
      <c r="H30" s="15"/>
      <c r="I30" s="15"/>
    </row>
    <row r="31" spans="1:12">
      <c r="E31" s="18"/>
      <c r="F31" s="18"/>
      <c r="G31" s="18"/>
      <c r="H31" s="18"/>
      <c r="I31" s="18"/>
    </row>
  </sheetData>
  <hyperlinks>
    <hyperlink ref="B3" location="Contents!A1" display="Contents!A1"/>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59999389629810485"/>
  </sheetPr>
  <dimension ref="A1:ED95"/>
  <sheetViews>
    <sheetView showGridLines="0" topLeftCell="A41" zoomScale="70" zoomScaleNormal="70" workbookViewId="0">
      <selection activeCell="S56" sqref="S56"/>
    </sheetView>
  </sheetViews>
  <sheetFormatPr defaultColWidth="9.140625" defaultRowHeight="12.75" outlineLevelRow="1"/>
  <cols>
    <col min="1" max="1" width="16.28515625" style="291" bestFit="1" customWidth="1"/>
    <col min="2" max="2" width="56" style="291" customWidth="1"/>
    <col min="3" max="17" width="15.7109375" style="291" customWidth="1"/>
    <col min="18" max="16384" width="9.140625" style="291"/>
  </cols>
  <sheetData>
    <row r="1" spans="1:134" s="185" customFormat="1" ht="24.95" customHeight="1">
      <c r="B1" s="186" t="str">
        <f>SheetHeader</f>
        <v>REGULATORY REPORTING STATEMENT</v>
      </c>
      <c r="C1" s="187"/>
      <c r="D1" s="187"/>
      <c r="E1" s="187"/>
      <c r="F1" s="187"/>
      <c r="G1" s="187"/>
      <c r="H1" s="187"/>
      <c r="I1" s="187"/>
      <c r="J1" s="187"/>
      <c r="K1" s="187"/>
      <c r="L1" s="187"/>
      <c r="M1" s="187"/>
      <c r="N1" s="187"/>
      <c r="O1" s="187"/>
      <c r="P1" s="187"/>
      <c r="Q1" s="187"/>
    </row>
    <row r="2" spans="1:134" s="185" customFormat="1" ht="24.95" customHeight="1">
      <c r="B2" s="188" t="str">
        <f>dms_TradingName</f>
        <v>AGN</v>
      </c>
      <c r="C2" s="188"/>
      <c r="D2" s="188"/>
      <c r="E2" s="188"/>
      <c r="F2" s="188"/>
      <c r="G2" s="188"/>
      <c r="H2" s="188"/>
      <c r="I2" s="188"/>
      <c r="J2" s="188"/>
      <c r="K2" s="188"/>
      <c r="L2" s="188"/>
      <c r="M2" s="188"/>
      <c r="N2" s="188"/>
      <c r="O2" s="188"/>
      <c r="P2" s="188"/>
      <c r="Q2" s="188"/>
    </row>
    <row r="3" spans="1:134" s="185" customFormat="1" ht="24.95" customHeight="1">
      <c r="B3" s="189" t="str">
        <f>CONCATENATE(FRCP_y1," to ",FRCP_y5)</f>
        <v>2016-17 to 2020-21</v>
      </c>
      <c r="C3" s="189"/>
      <c r="D3" s="189"/>
      <c r="E3" s="189"/>
      <c r="F3" s="189"/>
      <c r="G3" s="189"/>
      <c r="H3" s="189"/>
      <c r="I3" s="189"/>
      <c r="J3" s="189"/>
      <c r="K3" s="189"/>
      <c r="L3" s="189"/>
      <c r="M3" s="189"/>
      <c r="N3" s="189"/>
      <c r="O3" s="189"/>
      <c r="P3" s="189"/>
      <c r="Q3" s="189"/>
    </row>
    <row r="4" spans="1:134" s="185" customFormat="1" ht="24.95" customHeight="1">
      <c r="B4" s="190" t="s">
        <v>200</v>
      </c>
      <c r="C4" s="190"/>
      <c r="D4" s="190"/>
      <c r="E4" s="190"/>
      <c r="F4" s="190"/>
      <c r="G4" s="190"/>
      <c r="H4" s="190"/>
      <c r="I4" s="190"/>
      <c r="J4" s="190"/>
      <c r="K4" s="190"/>
      <c r="L4" s="190"/>
      <c r="M4" s="190"/>
      <c r="N4" s="190"/>
      <c r="O4" s="190"/>
      <c r="P4" s="190"/>
      <c r="Q4" s="190"/>
    </row>
    <row r="5" spans="1:134" ht="23.25" customHeight="1">
      <c r="A5" s="289"/>
      <c r="B5" s="290"/>
      <c r="C5" s="290"/>
      <c r="D5" s="290"/>
      <c r="E5" s="290"/>
      <c r="F5" s="290"/>
      <c r="G5" s="290"/>
      <c r="H5" s="290"/>
      <c r="I5" s="290"/>
      <c r="J5" s="290"/>
      <c r="K5" s="290"/>
      <c r="L5" s="290"/>
      <c r="M5" s="290"/>
      <c r="N5" s="290"/>
      <c r="O5" s="290"/>
      <c r="P5" s="290"/>
      <c r="Q5" s="290"/>
      <c r="R5" s="290"/>
      <c r="S5" s="290"/>
    </row>
    <row r="6" spans="1:134" s="195" customFormat="1">
      <c r="A6" s="194"/>
      <c r="B6" s="194"/>
      <c r="C6" s="194"/>
      <c r="D6" s="194"/>
      <c r="E6" s="194"/>
      <c r="F6" s="194"/>
      <c r="G6" s="194"/>
      <c r="H6" s="194"/>
      <c r="I6" s="194"/>
      <c r="J6" s="194"/>
      <c r="K6" s="194"/>
      <c r="L6" s="194"/>
      <c r="M6" s="194"/>
      <c r="N6" s="194"/>
      <c r="O6" s="194"/>
      <c r="P6" s="194"/>
      <c r="Q6" s="194"/>
      <c r="R6" s="194"/>
      <c r="S6" s="194"/>
    </row>
    <row r="7" spans="1:134" s="195" customFormat="1">
      <c r="A7" s="194"/>
      <c r="B7" s="194"/>
      <c r="C7" s="194"/>
      <c r="D7" s="194"/>
      <c r="E7" s="194"/>
      <c r="F7" s="194"/>
      <c r="G7" s="194"/>
      <c r="H7" s="194"/>
      <c r="I7" s="194"/>
      <c r="J7" s="194"/>
      <c r="K7" s="194"/>
      <c r="L7" s="194"/>
      <c r="M7" s="194"/>
      <c r="N7" s="194"/>
      <c r="O7" s="194"/>
      <c r="P7" s="194"/>
      <c r="Q7" s="194"/>
      <c r="R7" s="194"/>
      <c r="S7" s="194"/>
    </row>
    <row r="8" spans="1:134">
      <c r="A8" s="290"/>
      <c r="B8" s="290"/>
      <c r="C8" s="290"/>
      <c r="D8" s="290"/>
      <c r="E8" s="290"/>
      <c r="F8" s="290"/>
      <c r="G8" s="290"/>
      <c r="H8" s="290"/>
      <c r="I8" s="290"/>
      <c r="J8" s="290"/>
      <c r="K8" s="290"/>
      <c r="L8" s="290"/>
      <c r="M8" s="290"/>
      <c r="N8" s="290"/>
      <c r="O8" s="290"/>
      <c r="P8" s="290"/>
      <c r="Q8" s="290"/>
      <c r="R8" s="290"/>
      <c r="S8" s="290"/>
    </row>
    <row r="9" spans="1:134">
      <c r="A9" s="290"/>
      <c r="B9" s="292" t="s">
        <v>136</v>
      </c>
      <c r="C9" s="292"/>
      <c r="D9" s="292"/>
      <c r="E9" s="292"/>
      <c r="F9" s="292"/>
      <c r="G9" s="293"/>
      <c r="H9" s="293"/>
      <c r="I9" s="293"/>
      <c r="J9" s="293"/>
      <c r="K9" s="293"/>
      <c r="L9" s="293"/>
      <c r="R9" s="290"/>
      <c r="S9" s="290"/>
    </row>
    <row r="10" spans="1:134">
      <c r="A10" s="290"/>
      <c r="B10" s="293" t="s">
        <v>201</v>
      </c>
      <c r="C10" s="293"/>
      <c r="D10" s="293"/>
      <c r="E10" s="293"/>
      <c r="F10" s="293"/>
      <c r="G10" s="293"/>
      <c r="H10" s="293"/>
      <c r="I10" s="293"/>
      <c r="J10" s="293"/>
      <c r="K10" s="293"/>
      <c r="L10" s="293"/>
      <c r="R10" s="290"/>
      <c r="S10" s="290"/>
    </row>
    <row r="11" spans="1:134">
      <c r="A11" s="290"/>
      <c r="B11" s="293" t="s">
        <v>202</v>
      </c>
      <c r="C11" s="293"/>
      <c r="D11" s="293"/>
      <c r="E11" s="293"/>
      <c r="F11" s="293"/>
      <c r="G11" s="293"/>
      <c r="H11" s="293"/>
      <c r="I11" s="293"/>
      <c r="J11" s="293"/>
      <c r="K11" s="293"/>
      <c r="L11" s="293"/>
      <c r="R11" s="290"/>
      <c r="S11" s="290"/>
    </row>
    <row r="12" spans="1:134" s="295" customFormat="1">
      <c r="A12" s="290"/>
      <c r="B12" s="477" t="s">
        <v>203</v>
      </c>
      <c r="C12" s="477"/>
      <c r="D12" s="477"/>
      <c r="E12" s="477"/>
      <c r="F12" s="477"/>
      <c r="G12" s="477"/>
      <c r="H12" s="477"/>
      <c r="I12" s="477"/>
      <c r="J12" s="477"/>
      <c r="K12" s="477"/>
      <c r="L12" s="477"/>
      <c r="M12" s="291"/>
      <c r="N12" s="291"/>
      <c r="O12" s="291"/>
      <c r="P12" s="291"/>
      <c r="Q12" s="291"/>
      <c r="R12" s="290"/>
      <c r="S12" s="290"/>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1"/>
      <c r="BR12" s="291"/>
      <c r="BS12" s="291"/>
      <c r="BT12" s="291"/>
      <c r="BU12" s="291"/>
      <c r="BV12" s="291"/>
      <c r="BW12" s="291"/>
      <c r="BX12" s="291"/>
      <c r="BY12" s="291"/>
      <c r="BZ12" s="291"/>
      <c r="CA12" s="291"/>
      <c r="CB12" s="291"/>
      <c r="CC12" s="291"/>
      <c r="CD12" s="291"/>
      <c r="CE12" s="291"/>
      <c r="CF12" s="291"/>
      <c r="CG12" s="291"/>
      <c r="CH12" s="291"/>
      <c r="CI12" s="294"/>
      <c r="CJ12" s="294"/>
      <c r="CK12" s="294"/>
      <c r="CL12" s="294"/>
      <c r="CM12" s="294"/>
      <c r="CN12" s="294"/>
      <c r="CO12" s="294"/>
      <c r="CP12" s="294"/>
      <c r="CQ12" s="294"/>
      <c r="CR12" s="294"/>
      <c r="CS12" s="294"/>
      <c r="CT12" s="294"/>
      <c r="CU12" s="294"/>
      <c r="CV12" s="294"/>
      <c r="CW12" s="294"/>
      <c r="CX12" s="294"/>
      <c r="CY12" s="294"/>
      <c r="CZ12" s="294"/>
      <c r="DA12" s="294"/>
      <c r="DB12" s="294"/>
      <c r="DC12" s="294"/>
      <c r="DD12" s="294"/>
      <c r="DE12" s="294"/>
      <c r="DF12" s="294"/>
      <c r="DG12" s="294"/>
      <c r="DH12" s="294"/>
      <c r="DI12" s="294"/>
      <c r="DJ12" s="294"/>
      <c r="DK12" s="294"/>
      <c r="DL12" s="294"/>
      <c r="DM12" s="294"/>
      <c r="DN12" s="294"/>
      <c r="DO12" s="294"/>
      <c r="DP12" s="294"/>
      <c r="DQ12" s="294"/>
      <c r="DR12" s="294"/>
      <c r="DS12" s="294"/>
    </row>
    <row r="13" spans="1:134" s="295" customFormat="1" ht="28.5" customHeight="1">
      <c r="A13" s="290"/>
      <c r="B13" s="477" t="s">
        <v>204</v>
      </c>
      <c r="C13" s="477"/>
      <c r="D13" s="477"/>
      <c r="E13" s="477"/>
      <c r="F13" s="477"/>
      <c r="G13" s="477"/>
      <c r="H13" s="477"/>
      <c r="I13" s="477"/>
      <c r="J13" s="477"/>
      <c r="K13" s="477"/>
      <c r="L13" s="296"/>
      <c r="M13" s="291"/>
      <c r="N13" s="291"/>
      <c r="O13" s="291"/>
      <c r="P13" s="291"/>
      <c r="Q13" s="291"/>
      <c r="R13" s="290"/>
      <c r="S13" s="290"/>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4"/>
      <c r="CJ13" s="294"/>
      <c r="CK13" s="294"/>
      <c r="CL13" s="294"/>
      <c r="CM13" s="294"/>
      <c r="CN13" s="294"/>
      <c r="CO13" s="294"/>
      <c r="CP13" s="294"/>
      <c r="CQ13" s="294"/>
      <c r="CR13" s="294"/>
      <c r="CS13" s="294"/>
      <c r="CT13" s="294"/>
      <c r="CU13" s="294"/>
      <c r="CV13" s="294"/>
      <c r="CW13" s="294"/>
      <c r="CX13" s="294"/>
      <c r="CY13" s="294"/>
      <c r="CZ13" s="294"/>
      <c r="DA13" s="294"/>
      <c r="DB13" s="294"/>
      <c r="DC13" s="294"/>
      <c r="DD13" s="294"/>
      <c r="DE13" s="294"/>
      <c r="DF13" s="294"/>
      <c r="DG13" s="294"/>
      <c r="DH13" s="294"/>
      <c r="DI13" s="294"/>
      <c r="DJ13" s="294"/>
      <c r="DK13" s="294"/>
      <c r="DL13" s="294"/>
      <c r="DM13" s="294"/>
      <c r="DN13" s="294"/>
      <c r="DO13" s="294"/>
      <c r="DP13" s="294"/>
      <c r="DQ13" s="294"/>
      <c r="DR13" s="294"/>
      <c r="DS13" s="294"/>
    </row>
    <row r="14" spans="1:134" s="193" customFormat="1" ht="23.25" customHeight="1">
      <c r="A14" s="290"/>
      <c r="B14" s="478" t="s">
        <v>205</v>
      </c>
      <c r="C14" s="478"/>
      <c r="D14" s="478"/>
      <c r="E14" s="478"/>
      <c r="F14" s="478"/>
      <c r="G14" s="478"/>
      <c r="H14" s="478"/>
      <c r="I14" s="478"/>
      <c r="J14" s="478"/>
      <c r="K14" s="478"/>
      <c r="L14" s="478"/>
      <c r="M14" s="291"/>
      <c r="N14" s="291"/>
      <c r="O14" s="291"/>
      <c r="P14" s="291"/>
      <c r="Q14" s="291"/>
      <c r="R14" s="290"/>
      <c r="S14" s="290"/>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row>
    <row r="15" spans="1:134">
      <c r="A15" s="290"/>
      <c r="R15" s="290"/>
      <c r="S15" s="290"/>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row>
    <row r="16" spans="1:134" s="294" customFormat="1" ht="12.75" customHeight="1">
      <c r="A16" s="290"/>
      <c r="B16" s="291"/>
      <c r="C16" s="291"/>
      <c r="D16" s="291"/>
      <c r="E16" s="291"/>
      <c r="F16" s="291"/>
      <c r="G16" s="291"/>
      <c r="H16" s="291"/>
      <c r="I16" s="291"/>
      <c r="J16" s="291"/>
      <c r="K16" s="291"/>
      <c r="L16" s="291"/>
      <c r="M16" s="291"/>
      <c r="N16" s="291"/>
      <c r="O16" s="291"/>
      <c r="P16" s="291"/>
      <c r="Q16" s="291"/>
      <c r="R16" s="290"/>
      <c r="S16" s="290"/>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row>
    <row r="17" spans="1:134" s="294" customFormat="1" ht="12.75" customHeight="1" thickBot="1">
      <c r="A17" s="290"/>
      <c r="B17" s="291"/>
      <c r="C17" s="291"/>
      <c r="D17" s="291"/>
      <c r="E17" s="291"/>
      <c r="F17" s="291"/>
      <c r="G17" s="291"/>
      <c r="H17" s="291"/>
      <c r="I17" s="291"/>
      <c r="J17" s="291"/>
      <c r="K17" s="291"/>
      <c r="L17" s="291"/>
      <c r="M17" s="291"/>
      <c r="N17" s="291"/>
      <c r="O17" s="291"/>
      <c r="P17" s="291"/>
      <c r="Q17" s="291"/>
      <c r="R17" s="290"/>
      <c r="S17" s="290"/>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row>
    <row r="18" spans="1:134" s="193" customFormat="1" ht="23.25" customHeight="1" thickBot="1">
      <c r="A18" s="192"/>
      <c r="B18" s="297" t="s">
        <v>206</v>
      </c>
      <c r="C18" s="298"/>
      <c r="D18" s="298"/>
      <c r="E18" s="298"/>
      <c r="F18" s="298"/>
      <c r="G18" s="298"/>
      <c r="H18" s="298"/>
      <c r="I18" s="298"/>
      <c r="J18" s="299"/>
      <c r="K18" s="299"/>
      <c r="L18" s="299"/>
      <c r="M18" s="299"/>
      <c r="N18" s="299"/>
      <c r="O18" s="299"/>
      <c r="P18" s="299"/>
      <c r="Q18" s="299"/>
      <c r="R18" s="194"/>
      <c r="S18" s="194"/>
    </row>
    <row r="19" spans="1:134" s="303" customFormat="1" ht="16.5" customHeight="1">
      <c r="A19" s="300"/>
      <c r="B19" s="479"/>
      <c r="C19" s="482" t="s">
        <v>137</v>
      </c>
      <c r="D19" s="483"/>
      <c r="E19" s="483"/>
      <c r="F19" s="483"/>
      <c r="G19" s="483"/>
      <c r="H19" s="484" t="s">
        <v>138</v>
      </c>
      <c r="I19" s="485"/>
      <c r="J19" s="485"/>
      <c r="K19" s="485"/>
      <c r="L19" s="485"/>
      <c r="M19" s="486" t="s">
        <v>139</v>
      </c>
      <c r="N19" s="486"/>
      <c r="O19" s="486"/>
      <c r="P19" s="486"/>
      <c r="Q19" s="487"/>
      <c r="R19" s="301"/>
      <c r="S19" s="301"/>
      <c r="T19" s="302"/>
      <c r="U19" s="302"/>
      <c r="V19" s="302"/>
      <c r="W19" s="302"/>
      <c r="X19" s="302"/>
      <c r="Y19" s="302"/>
      <c r="Z19" s="302"/>
      <c r="AA19" s="302"/>
      <c r="AB19" s="302"/>
      <c r="AC19" s="302"/>
      <c r="AD19" s="302"/>
      <c r="AE19" s="302"/>
      <c r="AF19" s="302"/>
      <c r="AG19" s="302"/>
    </row>
    <row r="20" spans="1:134" s="201" customFormat="1" ht="15" customHeight="1">
      <c r="A20" s="300"/>
      <c r="B20" s="480"/>
      <c r="C20" s="488" t="s">
        <v>207</v>
      </c>
      <c r="D20" s="489"/>
      <c r="E20" s="489"/>
      <c r="F20" s="489"/>
      <c r="G20" s="489"/>
      <c r="H20" s="489"/>
      <c r="I20" s="489"/>
      <c r="J20" s="489"/>
      <c r="K20" s="489"/>
      <c r="L20" s="489"/>
      <c r="M20" s="489"/>
      <c r="N20" s="489"/>
      <c r="O20" s="489"/>
      <c r="P20" s="489"/>
      <c r="Q20" s="490"/>
      <c r="R20" s="304"/>
      <c r="S20" s="304"/>
    </row>
    <row r="21" spans="1:134" s="303" customFormat="1" ht="16.5" customHeight="1">
      <c r="A21" s="300"/>
      <c r="B21" s="480"/>
      <c r="C21" s="488" t="s">
        <v>140</v>
      </c>
      <c r="D21" s="489"/>
      <c r="E21" s="489"/>
      <c r="F21" s="489"/>
      <c r="G21" s="489"/>
      <c r="H21" s="489"/>
      <c r="I21" s="489"/>
      <c r="J21" s="489"/>
      <c r="K21" s="491"/>
      <c r="L21" s="492" t="s">
        <v>141</v>
      </c>
      <c r="M21" s="493"/>
      <c r="N21" s="493"/>
      <c r="O21" s="493"/>
      <c r="P21" s="493"/>
      <c r="Q21" s="494"/>
      <c r="R21" s="304"/>
      <c r="S21" s="304"/>
    </row>
    <row r="22" spans="1:134" s="201" customFormat="1" ht="12.75" customHeight="1" thickBot="1">
      <c r="A22" s="304"/>
      <c r="B22" s="481"/>
      <c r="C22" s="305" t="str">
        <f t="array" ref="C22:G22">PRCP</f>
        <v>2006-07</v>
      </c>
      <c r="D22" s="306" t="str">
        <v>2007-08</v>
      </c>
      <c r="E22" s="306" t="str">
        <v>2008-09</v>
      </c>
      <c r="F22" s="306" t="str">
        <v>2009-10</v>
      </c>
      <c r="G22" s="306" t="str">
        <v>2010-11</v>
      </c>
      <c r="H22" s="307" t="str">
        <f>CRCP_y1</f>
        <v>2011-12</v>
      </c>
      <c r="I22" s="307" t="str">
        <f>CRCP_y2</f>
        <v>2012-13</v>
      </c>
      <c r="J22" s="307" t="str">
        <f>CRCP_y3</f>
        <v>2013-14</v>
      </c>
      <c r="K22" s="307" t="str">
        <f>CRCP_y4</f>
        <v>2014-15</v>
      </c>
      <c r="L22" s="307" t="str">
        <f>CRCP_y5</f>
        <v>2015-16</v>
      </c>
      <c r="M22" s="306" t="str">
        <f t="array" ref="M22:Q22">FRCP</f>
        <v>2016-17</v>
      </c>
      <c r="N22" s="306" t="str">
        <v>2017-18</v>
      </c>
      <c r="O22" s="306" t="str">
        <v>2018-19</v>
      </c>
      <c r="P22" s="306" t="str">
        <v>2019-20</v>
      </c>
      <c r="Q22" s="308" t="str">
        <v>2020-21</v>
      </c>
      <c r="R22" s="304"/>
      <c r="S22" s="304"/>
    </row>
    <row r="23" spans="1:134" s="295" customFormat="1" ht="13.5" thickBot="1">
      <c r="A23" s="290"/>
      <c r="B23" s="291"/>
      <c r="C23" s="291"/>
      <c r="D23" s="291"/>
      <c r="E23" s="291"/>
      <c r="F23" s="291"/>
      <c r="G23" s="291"/>
      <c r="H23" s="291"/>
      <c r="I23" s="291"/>
      <c r="J23" s="291"/>
      <c r="K23" s="291"/>
      <c r="L23" s="291"/>
      <c r="M23" s="291"/>
      <c r="N23" s="291"/>
      <c r="O23" s="291"/>
      <c r="P23" s="291"/>
      <c r="Q23" s="291"/>
      <c r="R23" s="290"/>
      <c r="S23" s="290"/>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row>
    <row r="24" spans="1:134" s="198" customFormat="1" ht="20.25" customHeight="1" thickBot="1">
      <c r="A24" s="191"/>
      <c r="B24" s="309" t="s">
        <v>208</v>
      </c>
      <c r="C24" s="310"/>
      <c r="D24" s="310"/>
      <c r="E24" s="310"/>
      <c r="F24" s="310"/>
      <c r="G24" s="310"/>
      <c r="H24" s="310"/>
      <c r="I24" s="310"/>
      <c r="J24" s="310"/>
      <c r="K24" s="310"/>
      <c r="L24" s="310"/>
      <c r="M24" s="310"/>
      <c r="N24" s="310"/>
      <c r="O24" s="310"/>
      <c r="P24" s="310"/>
      <c r="Q24" s="311"/>
      <c r="R24" s="191"/>
      <c r="S24" s="191"/>
    </row>
    <row r="25" spans="1:134" ht="23.25" customHeight="1" outlineLevel="1">
      <c r="A25" s="290"/>
      <c r="B25" s="312" t="s">
        <v>209</v>
      </c>
      <c r="C25" s="313"/>
      <c r="D25" s="314"/>
      <c r="E25" s="314"/>
      <c r="F25" s="314"/>
      <c r="G25" s="315"/>
      <c r="H25" s="316"/>
      <c r="I25" s="317"/>
      <c r="J25" s="317"/>
      <c r="K25" s="317"/>
      <c r="L25" s="315"/>
      <c r="M25" s="316"/>
      <c r="N25" s="317"/>
      <c r="O25" s="317"/>
      <c r="P25" s="317"/>
      <c r="Q25" s="315"/>
      <c r="R25" s="290"/>
      <c r="S25" s="290"/>
      <c r="DE25" s="193"/>
      <c r="DF25" s="193"/>
      <c r="DG25" s="193"/>
      <c r="DH25" s="193"/>
      <c r="DI25" s="193"/>
      <c r="DJ25" s="193"/>
      <c r="DK25" s="193"/>
      <c r="DL25" s="193"/>
      <c r="DM25" s="193"/>
      <c r="DN25" s="193"/>
      <c r="DO25" s="193"/>
      <c r="DP25" s="193"/>
      <c r="DQ25" s="193"/>
      <c r="DR25" s="193"/>
      <c r="DS25" s="193"/>
      <c r="DT25" s="193"/>
      <c r="DU25" s="193"/>
      <c r="DV25" s="193"/>
      <c r="DW25" s="193"/>
      <c r="DX25" s="193"/>
      <c r="DY25" s="193"/>
      <c r="DZ25" s="193"/>
      <c r="EA25" s="193"/>
      <c r="EB25" s="193"/>
      <c r="EC25" s="193"/>
      <c r="ED25" s="193"/>
    </row>
    <row r="26" spans="1:134" outlineLevel="1">
      <c r="A26" s="290"/>
      <c r="B26" s="318" t="s">
        <v>210</v>
      </c>
      <c r="C26" s="200">
        <v>358057</v>
      </c>
      <c r="D26" s="319">
        <f>C27</f>
        <v>364805</v>
      </c>
      <c r="E26" s="319">
        <f t="shared" ref="E26:Q26" si="0">D27</f>
        <v>371503</v>
      </c>
      <c r="F26" s="319">
        <f t="shared" si="0"/>
        <v>378249</v>
      </c>
      <c r="G26" s="320">
        <f t="shared" si="0"/>
        <v>385225</v>
      </c>
      <c r="H26" s="321">
        <f t="shared" si="0"/>
        <v>393279</v>
      </c>
      <c r="I26" s="319">
        <f t="shared" si="0"/>
        <v>400460</v>
      </c>
      <c r="J26" s="319">
        <f t="shared" si="0"/>
        <v>406873</v>
      </c>
      <c r="K26" s="319">
        <f t="shared" si="0"/>
        <v>412860</v>
      </c>
      <c r="L26" s="320">
        <f t="shared" si="0"/>
        <v>418753.62785653968</v>
      </c>
      <c r="M26" s="321">
        <f t="shared" si="0"/>
        <v>420827.96375783993</v>
      </c>
      <c r="N26" s="319">
        <f t="shared" si="0"/>
        <v>424320.56242572574</v>
      </c>
      <c r="O26" s="319">
        <f t="shared" si="0"/>
        <v>429376.35813564545</v>
      </c>
      <c r="P26" s="319">
        <f t="shared" si="0"/>
        <v>434603.28465682792</v>
      </c>
      <c r="Q26" s="320">
        <f t="shared" si="0"/>
        <v>440208.06568107702</v>
      </c>
      <c r="R26" s="290"/>
      <c r="S26" s="290"/>
    </row>
    <row r="27" spans="1:134" outlineLevel="1">
      <c r="A27" s="290"/>
      <c r="B27" s="318" t="s">
        <v>211</v>
      </c>
      <c r="C27" s="200">
        <v>364805</v>
      </c>
      <c r="D27" s="322">
        <v>371503</v>
      </c>
      <c r="E27" s="322">
        <v>378249</v>
      </c>
      <c r="F27" s="322">
        <v>385225</v>
      </c>
      <c r="G27" s="323">
        <v>393279</v>
      </c>
      <c r="H27" s="200">
        <v>400460</v>
      </c>
      <c r="I27" s="322">
        <v>406873</v>
      </c>
      <c r="J27" s="322">
        <v>412860</v>
      </c>
      <c r="K27" s="322">
        <v>418753.62785653968</v>
      </c>
      <c r="L27" s="323">
        <v>420827.96375783993</v>
      </c>
      <c r="M27" s="200">
        <v>424320.56242572574</v>
      </c>
      <c r="N27" s="322">
        <v>429376.35813564545</v>
      </c>
      <c r="O27" s="322">
        <v>434603.28465682792</v>
      </c>
      <c r="P27" s="322">
        <v>440208.06568107702</v>
      </c>
      <c r="Q27" s="323">
        <v>446003.903192472</v>
      </c>
      <c r="R27" s="290"/>
      <c r="S27" s="290"/>
    </row>
    <row r="28" spans="1:134" outlineLevel="1">
      <c r="A28" s="290"/>
      <c r="B28" s="318" t="s">
        <v>212</v>
      </c>
      <c r="C28" s="324">
        <f t="shared" ref="C28:Q28" si="1">IF(ISERROR(AVERAGE(C26:C27)),0,AVERAGE(C26:C27))</f>
        <v>361431</v>
      </c>
      <c r="D28" s="325">
        <f t="shared" si="1"/>
        <v>368154</v>
      </c>
      <c r="E28" s="325">
        <f t="shared" si="1"/>
        <v>374876</v>
      </c>
      <c r="F28" s="325">
        <f t="shared" si="1"/>
        <v>381737</v>
      </c>
      <c r="G28" s="326">
        <f t="shared" si="1"/>
        <v>389252</v>
      </c>
      <c r="H28" s="324">
        <f t="shared" si="1"/>
        <v>396869.5</v>
      </c>
      <c r="I28" s="325">
        <f t="shared" si="1"/>
        <v>403666.5</v>
      </c>
      <c r="J28" s="325">
        <f t="shared" si="1"/>
        <v>409866.5</v>
      </c>
      <c r="K28" s="325">
        <f t="shared" si="1"/>
        <v>415806.81392826984</v>
      </c>
      <c r="L28" s="326">
        <f t="shared" si="1"/>
        <v>419790.79580718977</v>
      </c>
      <c r="M28" s="324">
        <f>IF(ISERROR(AVERAGE(M26:M27)),0,AVERAGE(M26:M27))</f>
        <v>422574.26309178281</v>
      </c>
      <c r="N28" s="325">
        <f t="shared" si="1"/>
        <v>426848.46028068557</v>
      </c>
      <c r="O28" s="325">
        <f t="shared" si="1"/>
        <v>431989.82139623666</v>
      </c>
      <c r="P28" s="325">
        <f t="shared" si="1"/>
        <v>437405.67516895244</v>
      </c>
      <c r="Q28" s="326">
        <f t="shared" si="1"/>
        <v>443105.98443677451</v>
      </c>
      <c r="R28" s="290"/>
      <c r="S28" s="290"/>
    </row>
    <row r="29" spans="1:134" outlineLevel="1">
      <c r="A29" s="290"/>
      <c r="B29" s="318" t="s">
        <v>213</v>
      </c>
      <c r="C29" s="200">
        <v>8380</v>
      </c>
      <c r="D29" s="322">
        <v>8905</v>
      </c>
      <c r="E29" s="322">
        <v>8428</v>
      </c>
      <c r="F29" s="322">
        <v>8603</v>
      </c>
      <c r="G29" s="323">
        <v>9682</v>
      </c>
      <c r="H29" s="200">
        <v>8201</v>
      </c>
      <c r="I29" s="322">
        <v>7486</v>
      </c>
      <c r="J29" s="322">
        <v>7254</v>
      </c>
      <c r="K29" s="322">
        <v>6767.1728128416371</v>
      </c>
      <c r="L29" s="323">
        <v>6861.8459480841038</v>
      </c>
      <c r="M29" s="327">
        <v>6818.9026280664648</v>
      </c>
      <c r="N29" s="328">
        <v>6491.229065559025</v>
      </c>
      <c r="O29" s="328">
        <v>6679.4631200863878</v>
      </c>
      <c r="P29" s="328">
        <v>7074.9997845667676</v>
      </c>
      <c r="Q29" s="329">
        <v>7285.0166765236991</v>
      </c>
      <c r="R29" s="290"/>
      <c r="S29" s="290"/>
    </row>
    <row r="30" spans="1:134" outlineLevel="1">
      <c r="A30" s="290"/>
      <c r="B30" s="318" t="s">
        <v>214</v>
      </c>
      <c r="C30" s="200">
        <v>1632</v>
      </c>
      <c r="D30" s="322">
        <v>2207</v>
      </c>
      <c r="E30" s="322">
        <v>1682</v>
      </c>
      <c r="F30" s="322">
        <v>1627</v>
      </c>
      <c r="G30" s="323">
        <v>1628</v>
      </c>
      <c r="H30" s="200">
        <v>1020</v>
      </c>
      <c r="I30" s="322">
        <v>1073</v>
      </c>
      <c r="J30" s="322">
        <v>1267</v>
      </c>
      <c r="K30" s="322">
        <v>1396.6634372403221</v>
      </c>
      <c r="L30" s="323">
        <v>1416.6009815408843</v>
      </c>
      <c r="M30" s="200">
        <v>1423.6182491616298</v>
      </c>
      <c r="N30" s="322">
        <v>1435.4333556393472</v>
      </c>
      <c r="O30" s="322">
        <v>1452.5365989038951</v>
      </c>
      <c r="P30" s="322">
        <v>1470.2187603176367</v>
      </c>
      <c r="Q30" s="323">
        <v>1489.1791651287278</v>
      </c>
      <c r="R30" s="290"/>
      <c r="S30" s="290"/>
    </row>
    <row r="31" spans="1:134" ht="23.25" customHeight="1" outlineLevel="1">
      <c r="A31" s="290"/>
      <c r="B31" s="312" t="s">
        <v>215</v>
      </c>
      <c r="C31" s="330"/>
      <c r="D31" s="331"/>
      <c r="E31" s="331"/>
      <c r="F31" s="331"/>
      <c r="G31" s="332"/>
      <c r="H31" s="333"/>
      <c r="I31" s="334"/>
      <c r="J31" s="334"/>
      <c r="K31" s="334"/>
      <c r="L31" s="332"/>
      <c r="M31" s="333"/>
      <c r="N31" s="334"/>
      <c r="O31" s="334"/>
      <c r="P31" s="334"/>
      <c r="Q31" s="332"/>
      <c r="R31" s="290"/>
      <c r="S31" s="290"/>
      <c r="DE31" s="193"/>
      <c r="DF31" s="193"/>
      <c r="DG31" s="193"/>
      <c r="DH31" s="193"/>
      <c r="DI31" s="193"/>
      <c r="DJ31" s="193"/>
      <c r="DK31" s="193"/>
      <c r="DL31" s="193"/>
      <c r="DM31" s="193"/>
      <c r="DN31" s="193"/>
      <c r="DO31" s="193"/>
      <c r="DP31" s="193"/>
      <c r="DQ31" s="193"/>
      <c r="DR31" s="193"/>
      <c r="DS31" s="193"/>
      <c r="DT31" s="193"/>
      <c r="DU31" s="193"/>
      <c r="DV31" s="193"/>
      <c r="DW31" s="193"/>
      <c r="DX31" s="193"/>
      <c r="DY31" s="193"/>
      <c r="DZ31" s="193"/>
      <c r="EA31" s="193"/>
      <c r="EB31" s="193"/>
      <c r="EC31" s="193"/>
      <c r="ED31" s="193"/>
    </row>
    <row r="32" spans="1:134" outlineLevel="1">
      <c r="A32" s="290"/>
      <c r="B32" s="318" t="s">
        <v>210</v>
      </c>
      <c r="C32" s="335"/>
      <c r="D32" s="319">
        <f t="shared" ref="D32:I32" si="2">C33</f>
        <v>0</v>
      </c>
      <c r="E32" s="319">
        <f t="shared" si="2"/>
        <v>0</v>
      </c>
      <c r="F32" s="319">
        <f t="shared" si="2"/>
        <v>0</v>
      </c>
      <c r="G32" s="320">
        <f t="shared" si="2"/>
        <v>0</v>
      </c>
      <c r="H32" s="321">
        <f t="shared" si="2"/>
        <v>0</v>
      </c>
      <c r="I32" s="319">
        <f t="shared" si="2"/>
        <v>0</v>
      </c>
      <c r="J32" s="319">
        <f>H33</f>
        <v>0</v>
      </c>
      <c r="K32" s="319">
        <f>I33</f>
        <v>0</v>
      </c>
      <c r="L32" s="320">
        <f t="shared" ref="L32:Q32" si="3">K33</f>
        <v>0</v>
      </c>
      <c r="M32" s="321">
        <f t="shared" si="3"/>
        <v>0</v>
      </c>
      <c r="N32" s="319">
        <f t="shared" si="3"/>
        <v>0</v>
      </c>
      <c r="O32" s="319">
        <f t="shared" si="3"/>
        <v>0</v>
      </c>
      <c r="P32" s="319">
        <f t="shared" si="3"/>
        <v>0</v>
      </c>
      <c r="Q32" s="320">
        <f t="shared" si="3"/>
        <v>0</v>
      </c>
      <c r="R32" s="290"/>
      <c r="S32" s="290"/>
    </row>
    <row r="33" spans="1:134" outlineLevel="1">
      <c r="A33" s="290"/>
      <c r="B33" s="318" t="s">
        <v>211</v>
      </c>
      <c r="C33" s="335"/>
      <c r="D33" s="336"/>
      <c r="E33" s="336"/>
      <c r="F33" s="336"/>
      <c r="G33" s="337"/>
      <c r="H33" s="335"/>
      <c r="I33" s="336"/>
      <c r="J33" s="336"/>
      <c r="K33" s="336"/>
      <c r="L33" s="337"/>
      <c r="M33" s="335"/>
      <c r="N33" s="336"/>
      <c r="O33" s="336"/>
      <c r="P33" s="336"/>
      <c r="Q33" s="337"/>
      <c r="R33" s="290"/>
      <c r="S33" s="290"/>
    </row>
    <row r="34" spans="1:134" outlineLevel="1">
      <c r="A34" s="290"/>
      <c r="B34" s="318" t="s">
        <v>212</v>
      </c>
      <c r="C34" s="324">
        <f t="shared" ref="C34:Q34" si="4">IF(ISERROR(AVERAGE(C32:C33)),0,AVERAGE(C32:C33))</f>
        <v>0</v>
      </c>
      <c r="D34" s="325">
        <f t="shared" si="4"/>
        <v>0</v>
      </c>
      <c r="E34" s="325">
        <f t="shared" si="4"/>
        <v>0</v>
      </c>
      <c r="F34" s="325">
        <f t="shared" si="4"/>
        <v>0</v>
      </c>
      <c r="G34" s="326">
        <f t="shared" si="4"/>
        <v>0</v>
      </c>
      <c r="H34" s="324">
        <f t="shared" si="4"/>
        <v>0</v>
      </c>
      <c r="I34" s="325">
        <f t="shared" si="4"/>
        <v>0</v>
      </c>
      <c r="J34" s="325">
        <f t="shared" si="4"/>
        <v>0</v>
      </c>
      <c r="K34" s="325">
        <f t="shared" si="4"/>
        <v>0</v>
      </c>
      <c r="L34" s="326">
        <f t="shared" si="4"/>
        <v>0</v>
      </c>
      <c r="M34" s="324">
        <f>IF(ISERROR(AVERAGE(M32:M33)),0,AVERAGE(M32:M33))</f>
        <v>0</v>
      </c>
      <c r="N34" s="325">
        <f t="shared" si="4"/>
        <v>0</v>
      </c>
      <c r="O34" s="325">
        <f t="shared" si="4"/>
        <v>0</v>
      </c>
      <c r="P34" s="325">
        <f t="shared" si="4"/>
        <v>0</v>
      </c>
      <c r="Q34" s="326">
        <f t="shared" si="4"/>
        <v>0</v>
      </c>
      <c r="R34" s="290"/>
      <c r="S34" s="290"/>
    </row>
    <row r="35" spans="1:134" outlineLevel="1">
      <c r="A35" s="290"/>
      <c r="B35" s="318" t="s">
        <v>213</v>
      </c>
      <c r="C35" s="335"/>
      <c r="D35" s="336"/>
      <c r="E35" s="336"/>
      <c r="F35" s="336"/>
      <c r="G35" s="337"/>
      <c r="H35" s="335"/>
      <c r="I35" s="336"/>
      <c r="J35" s="336"/>
      <c r="K35" s="336"/>
      <c r="L35" s="337"/>
      <c r="M35" s="335"/>
      <c r="N35" s="336"/>
      <c r="O35" s="336"/>
      <c r="P35" s="336"/>
      <c r="Q35" s="337"/>
      <c r="R35" s="290"/>
      <c r="S35" s="290"/>
    </row>
    <row r="36" spans="1:134" outlineLevel="1">
      <c r="A36" s="290"/>
      <c r="B36" s="318" t="s">
        <v>214</v>
      </c>
      <c r="C36" s="335"/>
      <c r="D36" s="336"/>
      <c r="E36" s="336"/>
      <c r="F36" s="336"/>
      <c r="G36" s="337"/>
      <c r="H36" s="335"/>
      <c r="I36" s="336"/>
      <c r="J36" s="336"/>
      <c r="K36" s="336"/>
      <c r="L36" s="337"/>
      <c r="M36" s="335"/>
      <c r="N36" s="336"/>
      <c r="O36" s="336"/>
      <c r="P36" s="336"/>
      <c r="Q36" s="337"/>
      <c r="R36" s="290"/>
      <c r="S36" s="290"/>
    </row>
    <row r="37" spans="1:134" ht="23.25" customHeight="1" outlineLevel="1">
      <c r="A37" s="290"/>
      <c r="B37" s="312" t="s">
        <v>215</v>
      </c>
      <c r="C37" s="330"/>
      <c r="D37" s="331"/>
      <c r="E37" s="331"/>
      <c r="F37" s="331"/>
      <c r="G37" s="332"/>
      <c r="H37" s="333"/>
      <c r="I37" s="334"/>
      <c r="J37" s="334"/>
      <c r="K37" s="334"/>
      <c r="L37" s="332"/>
      <c r="M37" s="333"/>
      <c r="N37" s="334"/>
      <c r="O37" s="334"/>
      <c r="P37" s="334"/>
      <c r="Q37" s="332"/>
      <c r="R37" s="290"/>
      <c r="S37" s="290"/>
      <c r="DE37" s="193"/>
      <c r="DF37" s="193"/>
      <c r="DG37" s="193"/>
      <c r="DH37" s="193"/>
      <c r="DI37" s="193"/>
      <c r="DJ37" s="193"/>
      <c r="DK37" s="193"/>
      <c r="DL37" s="193"/>
      <c r="DM37" s="193"/>
      <c r="DN37" s="193"/>
      <c r="DO37" s="193"/>
      <c r="DP37" s="193"/>
      <c r="DQ37" s="193"/>
      <c r="DR37" s="193"/>
      <c r="DS37" s="193"/>
      <c r="DT37" s="193"/>
      <c r="DU37" s="193"/>
      <c r="DV37" s="193"/>
      <c r="DW37" s="193"/>
      <c r="DX37" s="193"/>
      <c r="DY37" s="193"/>
      <c r="DZ37" s="193"/>
      <c r="EA37" s="193"/>
      <c r="EB37" s="193"/>
      <c r="EC37" s="193"/>
      <c r="ED37" s="193"/>
    </row>
    <row r="38" spans="1:134" outlineLevel="1">
      <c r="A38" s="290"/>
      <c r="B38" s="318" t="s">
        <v>210</v>
      </c>
      <c r="C38" s="335"/>
      <c r="D38" s="319">
        <f t="shared" ref="D38:I38" si="5">C39</f>
        <v>0</v>
      </c>
      <c r="E38" s="319">
        <f t="shared" si="5"/>
        <v>0</v>
      </c>
      <c r="F38" s="319">
        <f t="shared" si="5"/>
        <v>0</v>
      </c>
      <c r="G38" s="320">
        <f t="shared" si="5"/>
        <v>0</v>
      </c>
      <c r="H38" s="321">
        <f t="shared" si="5"/>
        <v>0</v>
      </c>
      <c r="I38" s="319">
        <f t="shared" si="5"/>
        <v>0</v>
      </c>
      <c r="J38" s="319">
        <f>H39</f>
        <v>0</v>
      </c>
      <c r="K38" s="319">
        <f>I39</f>
        <v>0</v>
      </c>
      <c r="L38" s="320">
        <f t="shared" ref="L38:Q38" si="6">K39</f>
        <v>0</v>
      </c>
      <c r="M38" s="321">
        <f t="shared" si="6"/>
        <v>0</v>
      </c>
      <c r="N38" s="319">
        <f t="shared" si="6"/>
        <v>0</v>
      </c>
      <c r="O38" s="319">
        <f t="shared" si="6"/>
        <v>0</v>
      </c>
      <c r="P38" s="319">
        <f t="shared" si="6"/>
        <v>0</v>
      </c>
      <c r="Q38" s="320">
        <f t="shared" si="6"/>
        <v>0</v>
      </c>
      <c r="R38" s="290"/>
      <c r="S38" s="290"/>
    </row>
    <row r="39" spans="1:134" outlineLevel="1">
      <c r="A39" s="290"/>
      <c r="B39" s="318" t="s">
        <v>211</v>
      </c>
      <c r="C39" s="335"/>
      <c r="D39" s="336"/>
      <c r="E39" s="336"/>
      <c r="F39" s="336"/>
      <c r="G39" s="337"/>
      <c r="H39" s="335"/>
      <c r="I39" s="336"/>
      <c r="J39" s="336"/>
      <c r="K39" s="336"/>
      <c r="L39" s="337"/>
      <c r="M39" s="335"/>
      <c r="N39" s="336"/>
      <c r="O39" s="336"/>
      <c r="P39" s="336"/>
      <c r="Q39" s="337"/>
      <c r="R39" s="290"/>
      <c r="S39" s="290"/>
    </row>
    <row r="40" spans="1:134" outlineLevel="1">
      <c r="A40" s="290"/>
      <c r="B40" s="318" t="s">
        <v>212</v>
      </c>
      <c r="C40" s="324">
        <f t="shared" ref="C40:Q40" si="7">IF(ISERROR(AVERAGE(C38:C39)),0,AVERAGE(C38:C39))</f>
        <v>0</v>
      </c>
      <c r="D40" s="325">
        <f t="shared" si="7"/>
        <v>0</v>
      </c>
      <c r="E40" s="325">
        <f t="shared" si="7"/>
        <v>0</v>
      </c>
      <c r="F40" s="325">
        <f t="shared" si="7"/>
        <v>0</v>
      </c>
      <c r="G40" s="326">
        <f t="shared" si="7"/>
        <v>0</v>
      </c>
      <c r="H40" s="324">
        <f t="shared" si="7"/>
        <v>0</v>
      </c>
      <c r="I40" s="325">
        <f t="shared" si="7"/>
        <v>0</v>
      </c>
      <c r="J40" s="325">
        <f t="shared" si="7"/>
        <v>0</v>
      </c>
      <c r="K40" s="325">
        <f t="shared" si="7"/>
        <v>0</v>
      </c>
      <c r="L40" s="326">
        <f t="shared" si="7"/>
        <v>0</v>
      </c>
      <c r="M40" s="324">
        <f>IF(ISERROR(AVERAGE(M38:M39)),0,AVERAGE(M38:M39))</f>
        <v>0</v>
      </c>
      <c r="N40" s="325">
        <f t="shared" si="7"/>
        <v>0</v>
      </c>
      <c r="O40" s="325">
        <f t="shared" si="7"/>
        <v>0</v>
      </c>
      <c r="P40" s="325">
        <f t="shared" si="7"/>
        <v>0</v>
      </c>
      <c r="Q40" s="326">
        <f t="shared" si="7"/>
        <v>0</v>
      </c>
      <c r="R40" s="290"/>
      <c r="S40" s="290"/>
    </row>
    <row r="41" spans="1:134" outlineLevel="1">
      <c r="A41" s="290"/>
      <c r="B41" s="318" t="s">
        <v>213</v>
      </c>
      <c r="C41" s="335"/>
      <c r="D41" s="336"/>
      <c r="E41" s="336"/>
      <c r="F41" s="336"/>
      <c r="G41" s="337"/>
      <c r="H41" s="335"/>
      <c r="I41" s="336"/>
      <c r="J41" s="336"/>
      <c r="K41" s="336"/>
      <c r="L41" s="337"/>
      <c r="M41" s="335"/>
      <c r="N41" s="336"/>
      <c r="O41" s="336"/>
      <c r="P41" s="336"/>
      <c r="Q41" s="337"/>
      <c r="R41" s="290"/>
      <c r="S41" s="290"/>
    </row>
    <row r="42" spans="1:134" outlineLevel="1">
      <c r="A42" s="290"/>
      <c r="B42" s="318" t="s">
        <v>214</v>
      </c>
      <c r="C42" s="335"/>
      <c r="D42" s="336"/>
      <c r="E42" s="336"/>
      <c r="F42" s="336"/>
      <c r="G42" s="337"/>
      <c r="H42" s="335"/>
      <c r="I42" s="336"/>
      <c r="J42" s="336"/>
      <c r="K42" s="336"/>
      <c r="L42" s="337"/>
      <c r="M42" s="335"/>
      <c r="N42" s="336"/>
      <c r="O42" s="336"/>
      <c r="P42" s="336"/>
      <c r="Q42" s="337"/>
      <c r="R42" s="290"/>
      <c r="S42" s="290"/>
    </row>
    <row r="43" spans="1:134" ht="23.25" customHeight="1" outlineLevel="1">
      <c r="A43" s="290"/>
      <c r="B43" s="312" t="s">
        <v>215</v>
      </c>
      <c r="C43" s="330"/>
      <c r="D43" s="331"/>
      <c r="E43" s="331"/>
      <c r="F43" s="331"/>
      <c r="G43" s="332"/>
      <c r="H43" s="333"/>
      <c r="I43" s="334"/>
      <c r="J43" s="334"/>
      <c r="K43" s="334"/>
      <c r="L43" s="332"/>
      <c r="M43" s="333"/>
      <c r="N43" s="334"/>
      <c r="O43" s="334"/>
      <c r="P43" s="334"/>
      <c r="Q43" s="332"/>
      <c r="R43" s="290"/>
      <c r="S43" s="290"/>
      <c r="DE43" s="193"/>
      <c r="DF43" s="193"/>
      <c r="DG43" s="193"/>
      <c r="DH43" s="193"/>
      <c r="DI43" s="193"/>
      <c r="DJ43" s="193"/>
      <c r="DK43" s="193"/>
      <c r="DL43" s="193"/>
      <c r="DM43" s="193"/>
      <c r="DN43" s="193"/>
      <c r="DO43" s="193"/>
      <c r="DP43" s="193"/>
      <c r="DQ43" s="193"/>
      <c r="DR43" s="193"/>
      <c r="DS43" s="193"/>
      <c r="DT43" s="193"/>
      <c r="DU43" s="193"/>
      <c r="DV43" s="193"/>
      <c r="DW43" s="193"/>
      <c r="DX43" s="193"/>
      <c r="DY43" s="193"/>
      <c r="DZ43" s="193"/>
      <c r="EA43" s="193"/>
      <c r="EB43" s="193"/>
      <c r="EC43" s="193"/>
      <c r="ED43" s="193"/>
    </row>
    <row r="44" spans="1:134" outlineLevel="1">
      <c r="A44" s="290"/>
      <c r="B44" s="318" t="s">
        <v>210</v>
      </c>
      <c r="C44" s="335"/>
      <c r="D44" s="319">
        <f>C45</f>
        <v>0</v>
      </c>
      <c r="E44" s="319">
        <f t="shared" ref="E44:Q44" si="8">D45</f>
        <v>0</v>
      </c>
      <c r="F44" s="319">
        <f t="shared" si="8"/>
        <v>0</v>
      </c>
      <c r="G44" s="320">
        <f t="shared" si="8"/>
        <v>0</v>
      </c>
      <c r="H44" s="321">
        <f t="shared" si="8"/>
        <v>0</v>
      </c>
      <c r="I44" s="319">
        <f t="shared" si="8"/>
        <v>0</v>
      </c>
      <c r="J44" s="319">
        <f>H45</f>
        <v>0</v>
      </c>
      <c r="K44" s="319">
        <f>I45</f>
        <v>0</v>
      </c>
      <c r="L44" s="320">
        <f t="shared" si="8"/>
        <v>0</v>
      </c>
      <c r="M44" s="321">
        <f t="shared" si="8"/>
        <v>0</v>
      </c>
      <c r="N44" s="319">
        <f t="shared" si="8"/>
        <v>0</v>
      </c>
      <c r="O44" s="319">
        <f t="shared" si="8"/>
        <v>0</v>
      </c>
      <c r="P44" s="319">
        <f t="shared" si="8"/>
        <v>0</v>
      </c>
      <c r="Q44" s="320">
        <f t="shared" si="8"/>
        <v>0</v>
      </c>
      <c r="R44" s="290"/>
      <c r="S44" s="290"/>
    </row>
    <row r="45" spans="1:134" outlineLevel="1">
      <c r="A45" s="290"/>
      <c r="B45" s="318" t="s">
        <v>211</v>
      </c>
      <c r="C45" s="335"/>
      <c r="D45" s="336"/>
      <c r="E45" s="336"/>
      <c r="F45" s="336"/>
      <c r="G45" s="337"/>
      <c r="H45" s="335"/>
      <c r="I45" s="336"/>
      <c r="J45" s="336"/>
      <c r="K45" s="336"/>
      <c r="L45" s="337"/>
      <c r="M45" s="335"/>
      <c r="N45" s="336"/>
      <c r="O45" s="336"/>
      <c r="P45" s="336"/>
      <c r="Q45" s="337"/>
      <c r="R45" s="290"/>
      <c r="S45" s="290"/>
    </row>
    <row r="46" spans="1:134" outlineLevel="1">
      <c r="A46" s="290"/>
      <c r="B46" s="318" t="s">
        <v>212</v>
      </c>
      <c r="C46" s="324">
        <f t="shared" ref="C46:Q46" si="9">IF(ISERROR(AVERAGE(C44:C45)),0,AVERAGE(C44:C45))</f>
        <v>0</v>
      </c>
      <c r="D46" s="325">
        <f t="shared" si="9"/>
        <v>0</v>
      </c>
      <c r="E46" s="325">
        <f t="shared" si="9"/>
        <v>0</v>
      </c>
      <c r="F46" s="325">
        <f t="shared" si="9"/>
        <v>0</v>
      </c>
      <c r="G46" s="326">
        <f t="shared" si="9"/>
        <v>0</v>
      </c>
      <c r="H46" s="324">
        <f t="shared" si="9"/>
        <v>0</v>
      </c>
      <c r="I46" s="325">
        <f t="shared" si="9"/>
        <v>0</v>
      </c>
      <c r="J46" s="325">
        <f t="shared" si="9"/>
        <v>0</v>
      </c>
      <c r="K46" s="325">
        <f t="shared" si="9"/>
        <v>0</v>
      </c>
      <c r="L46" s="326">
        <f t="shared" si="9"/>
        <v>0</v>
      </c>
      <c r="M46" s="324">
        <f>IF(ISERROR(AVERAGE(M44:M45)),0,AVERAGE(M44:M45))</f>
        <v>0</v>
      </c>
      <c r="N46" s="325">
        <f t="shared" si="9"/>
        <v>0</v>
      </c>
      <c r="O46" s="325">
        <f t="shared" si="9"/>
        <v>0</v>
      </c>
      <c r="P46" s="325">
        <f t="shared" si="9"/>
        <v>0</v>
      </c>
      <c r="Q46" s="326">
        <f t="shared" si="9"/>
        <v>0</v>
      </c>
      <c r="R46" s="290"/>
      <c r="S46" s="290"/>
    </row>
    <row r="47" spans="1:134" outlineLevel="1">
      <c r="A47" s="290"/>
      <c r="B47" s="318" t="s">
        <v>213</v>
      </c>
      <c r="C47" s="335"/>
      <c r="D47" s="336"/>
      <c r="E47" s="336"/>
      <c r="F47" s="336"/>
      <c r="G47" s="337"/>
      <c r="H47" s="335"/>
      <c r="I47" s="336"/>
      <c r="J47" s="336"/>
      <c r="K47" s="336"/>
      <c r="L47" s="337"/>
      <c r="M47" s="335"/>
      <c r="N47" s="336"/>
      <c r="O47" s="336"/>
      <c r="P47" s="336"/>
      <c r="Q47" s="337"/>
      <c r="R47" s="290"/>
      <c r="S47" s="290"/>
    </row>
    <row r="48" spans="1:134" ht="13.5" outlineLevel="1" thickBot="1">
      <c r="A48" s="290"/>
      <c r="B48" s="338" t="s">
        <v>214</v>
      </c>
      <c r="C48" s="339"/>
      <c r="D48" s="340"/>
      <c r="E48" s="340"/>
      <c r="F48" s="340"/>
      <c r="G48" s="341"/>
      <c r="H48" s="339"/>
      <c r="I48" s="340"/>
      <c r="J48" s="340"/>
      <c r="K48" s="340"/>
      <c r="L48" s="341"/>
      <c r="M48" s="339"/>
      <c r="N48" s="340"/>
      <c r="O48" s="340"/>
      <c r="P48" s="340"/>
      <c r="Q48" s="341"/>
      <c r="R48" s="290"/>
      <c r="S48" s="290"/>
    </row>
    <row r="49" spans="1:134" outlineLevel="1">
      <c r="A49" s="290"/>
      <c r="B49" s="342" t="s">
        <v>216</v>
      </c>
      <c r="C49" s="343"/>
      <c r="D49" s="344"/>
      <c r="E49" s="344"/>
      <c r="F49" s="344"/>
      <c r="G49" s="345"/>
      <c r="H49" s="343"/>
      <c r="I49" s="344"/>
      <c r="J49" s="344"/>
      <c r="K49" s="344"/>
      <c r="L49" s="345"/>
      <c r="M49" s="343"/>
      <c r="N49" s="344"/>
      <c r="O49" s="344"/>
      <c r="P49" s="344"/>
      <c r="Q49" s="345"/>
      <c r="R49" s="290"/>
      <c r="S49" s="290"/>
    </row>
    <row r="50" spans="1:134" outlineLevel="1">
      <c r="A50" s="290"/>
      <c r="B50" s="346" t="s">
        <v>210</v>
      </c>
      <c r="C50" s="321">
        <f t="shared" ref="C50:Q51" si="10">SUM(C26,C44)</f>
        <v>358057</v>
      </c>
      <c r="D50" s="319">
        <f t="shared" si="10"/>
        <v>364805</v>
      </c>
      <c r="E50" s="319">
        <f t="shared" si="10"/>
        <v>371503</v>
      </c>
      <c r="F50" s="319">
        <f t="shared" si="10"/>
        <v>378249</v>
      </c>
      <c r="G50" s="320">
        <f t="shared" si="10"/>
        <v>385225</v>
      </c>
      <c r="H50" s="321">
        <f t="shared" si="10"/>
        <v>393279</v>
      </c>
      <c r="I50" s="319">
        <f t="shared" si="10"/>
        <v>400460</v>
      </c>
      <c r="J50" s="319">
        <f t="shared" si="10"/>
        <v>406873</v>
      </c>
      <c r="K50" s="319">
        <f t="shared" si="10"/>
        <v>412860</v>
      </c>
      <c r="L50" s="320">
        <f t="shared" si="10"/>
        <v>418753.62785653968</v>
      </c>
      <c r="M50" s="321">
        <f>SUM(M26,M44)</f>
        <v>420827.96375783993</v>
      </c>
      <c r="N50" s="319">
        <f t="shared" si="10"/>
        <v>424320.56242572574</v>
      </c>
      <c r="O50" s="319">
        <f t="shared" si="10"/>
        <v>429376.35813564545</v>
      </c>
      <c r="P50" s="319">
        <f t="shared" si="10"/>
        <v>434603.28465682792</v>
      </c>
      <c r="Q50" s="320">
        <f t="shared" si="10"/>
        <v>440208.06568107702</v>
      </c>
      <c r="R50" s="290"/>
      <c r="S50" s="290"/>
    </row>
    <row r="51" spans="1:134" outlineLevel="1">
      <c r="A51" s="290"/>
      <c r="B51" s="346" t="s">
        <v>211</v>
      </c>
      <c r="C51" s="321">
        <f t="shared" si="10"/>
        <v>364805</v>
      </c>
      <c r="D51" s="319">
        <f t="shared" si="10"/>
        <v>371503</v>
      </c>
      <c r="E51" s="319">
        <f t="shared" si="10"/>
        <v>378249</v>
      </c>
      <c r="F51" s="319">
        <f t="shared" si="10"/>
        <v>385225</v>
      </c>
      <c r="G51" s="320">
        <f t="shared" si="10"/>
        <v>393279</v>
      </c>
      <c r="H51" s="321">
        <f t="shared" si="10"/>
        <v>400460</v>
      </c>
      <c r="I51" s="319">
        <f t="shared" si="10"/>
        <v>406873</v>
      </c>
      <c r="J51" s="319">
        <f t="shared" si="10"/>
        <v>412860</v>
      </c>
      <c r="K51" s="319">
        <f t="shared" si="10"/>
        <v>418753.62785653968</v>
      </c>
      <c r="L51" s="320">
        <f t="shared" si="10"/>
        <v>420827.96375783993</v>
      </c>
      <c r="M51" s="321">
        <f t="shared" si="10"/>
        <v>424320.56242572574</v>
      </c>
      <c r="N51" s="319">
        <f t="shared" si="10"/>
        <v>429376.35813564545</v>
      </c>
      <c r="O51" s="319">
        <f t="shared" si="10"/>
        <v>434603.28465682792</v>
      </c>
      <c r="P51" s="319">
        <f t="shared" si="10"/>
        <v>440208.06568107702</v>
      </c>
      <c r="Q51" s="320">
        <f t="shared" si="10"/>
        <v>446003.903192472</v>
      </c>
      <c r="R51" s="290"/>
      <c r="S51" s="290"/>
    </row>
    <row r="52" spans="1:134">
      <c r="A52" s="290"/>
      <c r="B52" s="347" t="s">
        <v>212</v>
      </c>
      <c r="C52" s="348">
        <f t="shared" ref="C52:Q52" si="11">IF(ISERROR(AVERAGE(C50:C51)),0,AVERAGE(C50:C51))</f>
        <v>361431</v>
      </c>
      <c r="D52" s="349">
        <f t="shared" si="11"/>
        <v>368154</v>
      </c>
      <c r="E52" s="349">
        <f t="shared" si="11"/>
        <v>374876</v>
      </c>
      <c r="F52" s="349">
        <f t="shared" si="11"/>
        <v>381737</v>
      </c>
      <c r="G52" s="350">
        <f t="shared" si="11"/>
        <v>389252</v>
      </c>
      <c r="H52" s="348">
        <f t="shared" si="11"/>
        <v>396869.5</v>
      </c>
      <c r="I52" s="349">
        <f t="shared" si="11"/>
        <v>403666.5</v>
      </c>
      <c r="J52" s="349">
        <f t="shared" si="11"/>
        <v>409866.5</v>
      </c>
      <c r="K52" s="349">
        <f t="shared" si="11"/>
        <v>415806.81392826984</v>
      </c>
      <c r="L52" s="350">
        <f t="shared" si="11"/>
        <v>419790.79580718977</v>
      </c>
      <c r="M52" s="348">
        <f t="shared" si="11"/>
        <v>422574.26309178281</v>
      </c>
      <c r="N52" s="349">
        <f t="shared" si="11"/>
        <v>426848.46028068557</v>
      </c>
      <c r="O52" s="349">
        <f t="shared" si="11"/>
        <v>431989.82139623666</v>
      </c>
      <c r="P52" s="349">
        <f t="shared" si="11"/>
        <v>437405.67516895244</v>
      </c>
      <c r="Q52" s="350">
        <f t="shared" si="11"/>
        <v>443105.98443677451</v>
      </c>
      <c r="R52" s="290"/>
      <c r="S52" s="290"/>
    </row>
    <row r="53" spans="1:134">
      <c r="A53" s="290"/>
      <c r="B53" s="347" t="s">
        <v>213</v>
      </c>
      <c r="C53" s="321">
        <f t="shared" ref="C53:Q54" si="12">SUM(C29,C47)</f>
        <v>8380</v>
      </c>
      <c r="D53" s="319">
        <f t="shared" si="12"/>
        <v>8905</v>
      </c>
      <c r="E53" s="319">
        <f t="shared" si="12"/>
        <v>8428</v>
      </c>
      <c r="F53" s="319">
        <f t="shared" si="12"/>
        <v>8603</v>
      </c>
      <c r="G53" s="320">
        <f t="shared" si="12"/>
        <v>9682</v>
      </c>
      <c r="H53" s="321">
        <f t="shared" si="12"/>
        <v>8201</v>
      </c>
      <c r="I53" s="319">
        <f t="shared" si="12"/>
        <v>7486</v>
      </c>
      <c r="J53" s="319">
        <f t="shared" si="12"/>
        <v>7254</v>
      </c>
      <c r="K53" s="319">
        <f t="shared" si="12"/>
        <v>6767.1728128416371</v>
      </c>
      <c r="L53" s="320">
        <f t="shared" si="12"/>
        <v>6861.8459480841038</v>
      </c>
      <c r="M53" s="321">
        <f t="shared" si="12"/>
        <v>6818.9026280664648</v>
      </c>
      <c r="N53" s="319">
        <f t="shared" si="12"/>
        <v>6491.229065559025</v>
      </c>
      <c r="O53" s="319">
        <f t="shared" si="12"/>
        <v>6679.4631200863878</v>
      </c>
      <c r="P53" s="319">
        <f t="shared" si="12"/>
        <v>7074.9997845667676</v>
      </c>
      <c r="Q53" s="320">
        <f t="shared" si="12"/>
        <v>7285.0166765236991</v>
      </c>
      <c r="R53" s="290"/>
      <c r="S53" s="290"/>
    </row>
    <row r="54" spans="1:134" ht="13.5" thickBot="1">
      <c r="A54" s="290"/>
      <c r="B54" s="351" t="s">
        <v>214</v>
      </c>
      <c r="C54" s="352">
        <f t="shared" si="12"/>
        <v>1632</v>
      </c>
      <c r="D54" s="353">
        <f t="shared" si="12"/>
        <v>2207</v>
      </c>
      <c r="E54" s="353">
        <f t="shared" si="12"/>
        <v>1682</v>
      </c>
      <c r="F54" s="353">
        <f t="shared" si="12"/>
        <v>1627</v>
      </c>
      <c r="G54" s="354">
        <f t="shared" si="12"/>
        <v>1628</v>
      </c>
      <c r="H54" s="352">
        <f t="shared" si="12"/>
        <v>1020</v>
      </c>
      <c r="I54" s="353">
        <f t="shared" si="12"/>
        <v>1073</v>
      </c>
      <c r="J54" s="353">
        <f t="shared" si="12"/>
        <v>1267</v>
      </c>
      <c r="K54" s="353">
        <f t="shared" si="12"/>
        <v>1396.6634372403221</v>
      </c>
      <c r="L54" s="354">
        <f t="shared" si="12"/>
        <v>1416.6009815408843</v>
      </c>
      <c r="M54" s="352">
        <f t="shared" si="12"/>
        <v>1423.6182491616298</v>
      </c>
      <c r="N54" s="353">
        <f t="shared" si="12"/>
        <v>1435.4333556393472</v>
      </c>
      <c r="O54" s="353">
        <f t="shared" si="12"/>
        <v>1452.5365989038951</v>
      </c>
      <c r="P54" s="353">
        <f t="shared" si="12"/>
        <v>1470.2187603176367</v>
      </c>
      <c r="Q54" s="354">
        <f t="shared" si="12"/>
        <v>1489.1791651287278</v>
      </c>
      <c r="R54" s="290"/>
      <c r="S54" s="290"/>
    </row>
    <row r="55" spans="1:134" s="195" customFormat="1" ht="26.25" customHeight="1" thickBot="1">
      <c r="R55" s="194"/>
      <c r="S55" s="194"/>
    </row>
    <row r="56" spans="1:134" s="198" customFormat="1" ht="20.25" customHeight="1" thickBot="1">
      <c r="A56" s="191"/>
      <c r="B56" s="309" t="s">
        <v>217</v>
      </c>
      <c r="C56" s="310"/>
      <c r="D56" s="310"/>
      <c r="E56" s="310"/>
      <c r="F56" s="310"/>
      <c r="G56" s="310"/>
      <c r="H56" s="310"/>
      <c r="I56" s="310"/>
      <c r="J56" s="310"/>
      <c r="K56" s="310"/>
      <c r="L56" s="310"/>
      <c r="M56" s="310"/>
      <c r="N56" s="310"/>
      <c r="O56" s="310"/>
      <c r="P56" s="310"/>
      <c r="Q56" s="311"/>
      <c r="R56" s="191"/>
      <c r="S56" s="191"/>
    </row>
    <row r="57" spans="1:134" ht="27.75" customHeight="1" outlineLevel="1">
      <c r="A57" s="290"/>
      <c r="B57" s="355" t="s">
        <v>218</v>
      </c>
      <c r="C57" s="313"/>
      <c r="D57" s="314"/>
      <c r="E57" s="314"/>
      <c r="F57" s="314"/>
      <c r="G57" s="315"/>
      <c r="H57" s="316"/>
      <c r="I57" s="317"/>
      <c r="J57" s="317"/>
      <c r="K57" s="317"/>
      <c r="L57" s="315"/>
      <c r="M57" s="317"/>
      <c r="N57" s="317"/>
      <c r="O57" s="317"/>
      <c r="P57" s="317"/>
      <c r="Q57" s="315"/>
      <c r="R57" s="290"/>
      <c r="S57" s="290"/>
      <c r="DE57" s="193"/>
      <c r="DF57" s="193"/>
      <c r="DG57" s="193"/>
      <c r="DH57" s="193"/>
      <c r="DI57" s="193"/>
      <c r="DJ57" s="193"/>
      <c r="DK57" s="193"/>
      <c r="DL57" s="193"/>
      <c r="DM57" s="193"/>
      <c r="DN57" s="193"/>
      <c r="DO57" s="193"/>
      <c r="DP57" s="193"/>
      <c r="DQ57" s="193"/>
      <c r="DR57" s="193"/>
      <c r="DS57" s="193"/>
      <c r="DT57" s="193"/>
      <c r="DU57" s="193"/>
      <c r="DV57" s="193"/>
      <c r="DW57" s="193"/>
      <c r="DX57" s="193"/>
      <c r="DY57" s="193"/>
      <c r="DZ57" s="193"/>
      <c r="EA57" s="193"/>
      <c r="EB57" s="193"/>
      <c r="EC57" s="193"/>
      <c r="ED57" s="193"/>
    </row>
    <row r="58" spans="1:134" outlineLevel="1">
      <c r="A58" s="290"/>
      <c r="B58" s="356" t="s">
        <v>210</v>
      </c>
      <c r="C58" s="200">
        <v>9275</v>
      </c>
      <c r="D58" s="319">
        <f t="shared" ref="D58:I58" si="13">C59</f>
        <v>9434</v>
      </c>
      <c r="E58" s="319">
        <f t="shared" si="13"/>
        <v>9603</v>
      </c>
      <c r="F58" s="319">
        <f t="shared" si="13"/>
        <v>9772</v>
      </c>
      <c r="G58" s="320">
        <f t="shared" si="13"/>
        <v>9885</v>
      </c>
      <c r="H58" s="321">
        <f t="shared" si="13"/>
        <v>10022</v>
      </c>
      <c r="I58" s="319">
        <f t="shared" si="13"/>
        <v>10068</v>
      </c>
      <c r="J58" s="319">
        <f>H59</f>
        <v>10068</v>
      </c>
      <c r="K58" s="319">
        <f>I59</f>
        <v>10189</v>
      </c>
      <c r="L58" s="320">
        <f t="shared" ref="L58:Q58" si="14">K59</f>
        <v>10587.226688383527</v>
      </c>
      <c r="M58" s="357">
        <f t="shared" si="14"/>
        <v>9983.2714153202051</v>
      </c>
      <c r="N58" s="319">
        <f t="shared" si="14"/>
        <v>9781.3787047079659</v>
      </c>
      <c r="O58" s="319">
        <f t="shared" si="14"/>
        <v>9912.8352586676174</v>
      </c>
      <c r="P58" s="319">
        <f t="shared" si="14"/>
        <v>10085.622448583124</v>
      </c>
      <c r="Q58" s="320">
        <f t="shared" si="14"/>
        <v>10261.123081654358</v>
      </c>
      <c r="R58" s="290"/>
      <c r="S58" s="290"/>
    </row>
    <row r="59" spans="1:134" outlineLevel="1">
      <c r="A59" s="290"/>
      <c r="B59" s="356" t="s">
        <v>211</v>
      </c>
      <c r="C59" s="200">
        <v>9434</v>
      </c>
      <c r="D59" s="322">
        <v>9603</v>
      </c>
      <c r="E59" s="322">
        <v>9772</v>
      </c>
      <c r="F59" s="322">
        <v>9885</v>
      </c>
      <c r="G59" s="323">
        <v>10022</v>
      </c>
      <c r="H59" s="200">
        <v>10068</v>
      </c>
      <c r="I59" s="322">
        <v>10189</v>
      </c>
      <c r="J59" s="322">
        <v>10446</v>
      </c>
      <c r="K59" s="322">
        <v>10587.226688383527</v>
      </c>
      <c r="L59" s="323">
        <v>9983.2714153202051</v>
      </c>
      <c r="M59" s="358">
        <v>9781.3787047079659</v>
      </c>
      <c r="N59" s="322">
        <v>9912.8352586676174</v>
      </c>
      <c r="O59" s="322">
        <v>10085.622448583124</v>
      </c>
      <c r="P59" s="322">
        <v>10261.123081654358</v>
      </c>
      <c r="Q59" s="323">
        <v>10439.379769684672</v>
      </c>
      <c r="R59" s="290"/>
      <c r="S59" s="290"/>
    </row>
    <row r="60" spans="1:134" outlineLevel="1">
      <c r="A60" s="290"/>
      <c r="B60" s="356" t="s">
        <v>212</v>
      </c>
      <c r="C60" s="324">
        <f t="shared" ref="C60:Q60" si="15">IF(ISERROR(AVERAGE(C58:C59)),0,AVERAGE(C58:C59))</f>
        <v>9354.5</v>
      </c>
      <c r="D60" s="325">
        <f t="shared" si="15"/>
        <v>9518.5</v>
      </c>
      <c r="E60" s="325">
        <f t="shared" si="15"/>
        <v>9687.5</v>
      </c>
      <c r="F60" s="325">
        <f t="shared" si="15"/>
        <v>9828.5</v>
      </c>
      <c r="G60" s="326">
        <f t="shared" si="15"/>
        <v>9953.5</v>
      </c>
      <c r="H60" s="324">
        <f t="shared" si="15"/>
        <v>10045</v>
      </c>
      <c r="I60" s="325">
        <f t="shared" si="15"/>
        <v>10128.5</v>
      </c>
      <c r="J60" s="325">
        <f t="shared" si="15"/>
        <v>10257</v>
      </c>
      <c r="K60" s="325">
        <f t="shared" si="15"/>
        <v>10388.113344191763</v>
      </c>
      <c r="L60" s="326">
        <f t="shared" si="15"/>
        <v>10285.249051851866</v>
      </c>
      <c r="M60" s="359">
        <f>IF(ISERROR(AVERAGE(M58:M59)),0,AVERAGE(M58:M59))</f>
        <v>9882.3250600140855</v>
      </c>
      <c r="N60" s="325">
        <f t="shared" si="15"/>
        <v>9847.1069816877916</v>
      </c>
      <c r="O60" s="325">
        <f t="shared" si="15"/>
        <v>9999.2288536253709</v>
      </c>
      <c r="P60" s="325">
        <f t="shared" si="15"/>
        <v>10173.37276511874</v>
      </c>
      <c r="Q60" s="326">
        <f t="shared" si="15"/>
        <v>10350.251425669514</v>
      </c>
      <c r="R60" s="290"/>
      <c r="S60" s="290"/>
    </row>
    <row r="61" spans="1:134" outlineLevel="1">
      <c r="A61" s="290"/>
      <c r="B61" s="356" t="s">
        <v>213</v>
      </c>
      <c r="C61" s="200">
        <v>380</v>
      </c>
      <c r="D61" s="322">
        <v>274</v>
      </c>
      <c r="E61" s="322">
        <v>219</v>
      </c>
      <c r="F61" s="322">
        <v>253</v>
      </c>
      <c r="G61" s="323">
        <v>272</v>
      </c>
      <c r="H61" s="200">
        <v>239</v>
      </c>
      <c r="I61" s="322">
        <v>245</v>
      </c>
      <c r="J61" s="322">
        <v>262</v>
      </c>
      <c r="K61" s="322">
        <v>235.79061749777975</v>
      </c>
      <c r="L61" s="323">
        <v>220.83998976828661</v>
      </c>
      <c r="M61" s="358">
        <v>260.04418463865295</v>
      </c>
      <c r="N61" s="322">
        <v>230.8798208952212</v>
      </c>
      <c r="O61" s="322">
        <v>274.39143371505634</v>
      </c>
      <c r="P61" s="322">
        <v>278.66905795244202</v>
      </c>
      <c r="Q61" s="323">
        <v>283.01385783065598</v>
      </c>
      <c r="R61" s="290"/>
      <c r="S61" s="290"/>
    </row>
    <row r="62" spans="1:134" ht="13.5" outlineLevel="1" thickBot="1">
      <c r="A62" s="290"/>
      <c r="B62" s="360" t="s">
        <v>214</v>
      </c>
      <c r="C62" s="200">
        <v>68</v>
      </c>
      <c r="D62" s="322">
        <v>100</v>
      </c>
      <c r="E62" s="322">
        <v>94</v>
      </c>
      <c r="F62" s="322">
        <v>46</v>
      </c>
      <c r="G62" s="323">
        <v>105</v>
      </c>
      <c r="H62" s="200">
        <v>104</v>
      </c>
      <c r="I62" s="322">
        <v>105</v>
      </c>
      <c r="J62" s="322">
        <v>93</v>
      </c>
      <c r="K62" s="322">
        <v>94.563929114252772</v>
      </c>
      <c r="L62" s="323">
        <v>823.79526283160976</v>
      </c>
      <c r="M62" s="358">
        <v>460.93689525089269</v>
      </c>
      <c r="N62" s="322">
        <v>98.423266935570197</v>
      </c>
      <c r="O62" s="322">
        <v>99.604243799549735</v>
      </c>
      <c r="P62" s="322">
        <v>101.16842488120979</v>
      </c>
      <c r="Q62" s="323">
        <v>102.75716980034196</v>
      </c>
      <c r="R62" s="290"/>
      <c r="S62" s="290"/>
    </row>
    <row r="63" spans="1:134" ht="27.75" customHeight="1" outlineLevel="1">
      <c r="A63" s="290"/>
      <c r="B63" s="355" t="s">
        <v>215</v>
      </c>
      <c r="C63" s="313"/>
      <c r="D63" s="314"/>
      <c r="E63" s="314"/>
      <c r="F63" s="314"/>
      <c r="G63" s="315"/>
      <c r="H63" s="316"/>
      <c r="I63" s="317"/>
      <c r="J63" s="317"/>
      <c r="K63" s="317"/>
      <c r="L63" s="315"/>
      <c r="M63" s="317"/>
      <c r="N63" s="317"/>
      <c r="O63" s="317"/>
      <c r="P63" s="317"/>
      <c r="Q63" s="315"/>
      <c r="R63" s="290"/>
      <c r="S63" s="290"/>
      <c r="DE63" s="193"/>
      <c r="DF63" s="193"/>
      <c r="DG63" s="193"/>
      <c r="DH63" s="193"/>
      <c r="DI63" s="193"/>
      <c r="DJ63" s="193"/>
      <c r="DK63" s="193"/>
      <c r="DL63" s="193"/>
      <c r="DM63" s="193"/>
      <c r="DN63" s="193"/>
      <c r="DO63" s="193"/>
      <c r="DP63" s="193"/>
      <c r="DQ63" s="193"/>
      <c r="DR63" s="193"/>
      <c r="DS63" s="193"/>
      <c r="DT63" s="193"/>
      <c r="DU63" s="193"/>
      <c r="DV63" s="193"/>
      <c r="DW63" s="193"/>
      <c r="DX63" s="193"/>
      <c r="DY63" s="193"/>
      <c r="DZ63" s="193"/>
      <c r="EA63" s="193"/>
      <c r="EB63" s="193"/>
      <c r="EC63" s="193"/>
      <c r="ED63" s="193"/>
    </row>
    <row r="64" spans="1:134" outlineLevel="1">
      <c r="A64" s="290"/>
      <c r="B64" s="356" t="s">
        <v>210</v>
      </c>
      <c r="C64" s="335"/>
      <c r="D64" s="319">
        <f t="shared" ref="D64:I64" si="16">C65</f>
        <v>0</v>
      </c>
      <c r="E64" s="319">
        <f t="shared" si="16"/>
        <v>0</v>
      </c>
      <c r="F64" s="319">
        <f t="shared" si="16"/>
        <v>0</v>
      </c>
      <c r="G64" s="320">
        <f t="shared" si="16"/>
        <v>0</v>
      </c>
      <c r="H64" s="321">
        <f t="shared" si="16"/>
        <v>0</v>
      </c>
      <c r="I64" s="319">
        <f t="shared" si="16"/>
        <v>0</v>
      </c>
      <c r="J64" s="319">
        <f>H65</f>
        <v>0</v>
      </c>
      <c r="K64" s="319">
        <f>I65</f>
        <v>0</v>
      </c>
      <c r="L64" s="320">
        <f t="shared" ref="L64:Q64" si="17">K65</f>
        <v>0</v>
      </c>
      <c r="M64" s="357">
        <f t="shared" si="17"/>
        <v>0</v>
      </c>
      <c r="N64" s="319">
        <f t="shared" si="17"/>
        <v>0</v>
      </c>
      <c r="O64" s="319">
        <f t="shared" si="17"/>
        <v>0</v>
      </c>
      <c r="P64" s="319">
        <f t="shared" si="17"/>
        <v>0</v>
      </c>
      <c r="Q64" s="320">
        <f t="shared" si="17"/>
        <v>0</v>
      </c>
      <c r="R64" s="290"/>
      <c r="S64" s="290"/>
    </row>
    <row r="65" spans="1:134" outlineLevel="1">
      <c r="A65" s="290"/>
      <c r="B65" s="356" t="s">
        <v>211</v>
      </c>
      <c r="C65" s="335"/>
      <c r="D65" s="336"/>
      <c r="E65" s="336"/>
      <c r="F65" s="336"/>
      <c r="G65" s="337"/>
      <c r="H65" s="335"/>
      <c r="I65" s="336"/>
      <c r="J65" s="336"/>
      <c r="K65" s="336"/>
      <c r="L65" s="337"/>
      <c r="M65" s="361"/>
      <c r="N65" s="336"/>
      <c r="O65" s="336"/>
      <c r="P65" s="336"/>
      <c r="Q65" s="337"/>
      <c r="R65" s="290"/>
      <c r="S65" s="290"/>
    </row>
    <row r="66" spans="1:134" outlineLevel="1">
      <c r="A66" s="290"/>
      <c r="B66" s="356" t="s">
        <v>212</v>
      </c>
      <c r="C66" s="324">
        <f t="shared" ref="C66:Q66" si="18">IF(ISERROR(AVERAGE(C64:C65)),0,AVERAGE(C64:C65))</f>
        <v>0</v>
      </c>
      <c r="D66" s="325">
        <f t="shared" si="18"/>
        <v>0</v>
      </c>
      <c r="E66" s="325">
        <f t="shared" si="18"/>
        <v>0</v>
      </c>
      <c r="F66" s="325">
        <f t="shared" si="18"/>
        <v>0</v>
      </c>
      <c r="G66" s="326">
        <f t="shared" si="18"/>
        <v>0</v>
      </c>
      <c r="H66" s="324">
        <f t="shared" si="18"/>
        <v>0</v>
      </c>
      <c r="I66" s="325">
        <f t="shared" si="18"/>
        <v>0</v>
      </c>
      <c r="J66" s="325">
        <f t="shared" si="18"/>
        <v>0</v>
      </c>
      <c r="K66" s="325">
        <f t="shared" si="18"/>
        <v>0</v>
      </c>
      <c r="L66" s="326">
        <f t="shared" si="18"/>
        <v>0</v>
      </c>
      <c r="M66" s="359">
        <f>IF(ISERROR(AVERAGE(M64:M65)),0,AVERAGE(M64:M65))</f>
        <v>0</v>
      </c>
      <c r="N66" s="325">
        <f t="shared" si="18"/>
        <v>0</v>
      </c>
      <c r="O66" s="325">
        <f t="shared" si="18"/>
        <v>0</v>
      </c>
      <c r="P66" s="325">
        <f t="shared" si="18"/>
        <v>0</v>
      </c>
      <c r="Q66" s="326">
        <f t="shared" si="18"/>
        <v>0</v>
      </c>
      <c r="R66" s="290"/>
      <c r="S66" s="290"/>
    </row>
    <row r="67" spans="1:134" outlineLevel="1">
      <c r="A67" s="290"/>
      <c r="B67" s="356" t="s">
        <v>213</v>
      </c>
      <c r="C67" s="335"/>
      <c r="D67" s="336"/>
      <c r="E67" s="336"/>
      <c r="F67" s="336"/>
      <c r="G67" s="337"/>
      <c r="H67" s="335"/>
      <c r="I67" s="336"/>
      <c r="J67" s="336"/>
      <c r="K67" s="336"/>
      <c r="L67" s="337"/>
      <c r="M67" s="361"/>
      <c r="N67" s="336"/>
      <c r="O67" s="336"/>
      <c r="P67" s="336"/>
      <c r="Q67" s="337"/>
      <c r="R67" s="290"/>
      <c r="S67" s="290"/>
    </row>
    <row r="68" spans="1:134" ht="13.5" outlineLevel="1" thickBot="1">
      <c r="A68" s="290"/>
      <c r="B68" s="360" t="s">
        <v>214</v>
      </c>
      <c r="C68" s="335"/>
      <c r="D68" s="336"/>
      <c r="E68" s="336"/>
      <c r="F68" s="336"/>
      <c r="G68" s="337"/>
      <c r="H68" s="335"/>
      <c r="I68" s="336"/>
      <c r="J68" s="336"/>
      <c r="K68" s="336"/>
      <c r="L68" s="337"/>
      <c r="M68" s="361"/>
      <c r="N68" s="336"/>
      <c r="O68" s="336"/>
      <c r="P68" s="336"/>
      <c r="Q68" s="337"/>
      <c r="R68" s="290"/>
      <c r="S68" s="290"/>
    </row>
    <row r="69" spans="1:134" ht="27.75" customHeight="1" outlineLevel="1">
      <c r="A69" s="290"/>
      <c r="B69" s="355" t="s">
        <v>215</v>
      </c>
      <c r="C69" s="313"/>
      <c r="D69" s="314"/>
      <c r="E69" s="314"/>
      <c r="F69" s="314"/>
      <c r="G69" s="315"/>
      <c r="H69" s="316"/>
      <c r="I69" s="317"/>
      <c r="J69" s="317"/>
      <c r="K69" s="317"/>
      <c r="L69" s="315"/>
      <c r="M69" s="317"/>
      <c r="N69" s="317"/>
      <c r="O69" s="317"/>
      <c r="P69" s="317"/>
      <c r="Q69" s="315"/>
      <c r="R69" s="290"/>
      <c r="S69" s="290"/>
      <c r="DE69" s="193"/>
      <c r="DF69" s="193"/>
      <c r="DG69" s="193"/>
      <c r="DH69" s="193"/>
      <c r="DI69" s="193"/>
      <c r="DJ69" s="193"/>
      <c r="DK69" s="193"/>
      <c r="DL69" s="193"/>
      <c r="DM69" s="193"/>
      <c r="DN69" s="193"/>
      <c r="DO69" s="193"/>
      <c r="DP69" s="193"/>
      <c r="DQ69" s="193"/>
      <c r="DR69" s="193"/>
      <c r="DS69" s="193"/>
      <c r="DT69" s="193"/>
      <c r="DU69" s="193"/>
      <c r="DV69" s="193"/>
      <c r="DW69" s="193"/>
      <c r="DX69" s="193"/>
      <c r="DY69" s="193"/>
      <c r="DZ69" s="193"/>
      <c r="EA69" s="193"/>
      <c r="EB69" s="193"/>
      <c r="EC69" s="193"/>
      <c r="ED69" s="193"/>
    </row>
    <row r="70" spans="1:134" outlineLevel="1">
      <c r="A70" s="290"/>
      <c r="B70" s="356" t="s">
        <v>210</v>
      </c>
      <c r="C70" s="335"/>
      <c r="D70" s="319">
        <f>C71</f>
        <v>0</v>
      </c>
      <c r="E70" s="319">
        <f t="shared" ref="E70:Q70" si="19">D71</f>
        <v>0</v>
      </c>
      <c r="F70" s="319">
        <f t="shared" si="19"/>
        <v>0</v>
      </c>
      <c r="G70" s="320">
        <f t="shared" si="19"/>
        <v>0</v>
      </c>
      <c r="H70" s="321">
        <f t="shared" si="19"/>
        <v>0</v>
      </c>
      <c r="I70" s="319">
        <f t="shared" si="19"/>
        <v>0</v>
      </c>
      <c r="J70" s="319">
        <f>H71</f>
        <v>0</v>
      </c>
      <c r="K70" s="319">
        <f>I71</f>
        <v>0</v>
      </c>
      <c r="L70" s="320">
        <f t="shared" si="19"/>
        <v>0</v>
      </c>
      <c r="M70" s="357">
        <f t="shared" si="19"/>
        <v>0</v>
      </c>
      <c r="N70" s="319">
        <f t="shared" si="19"/>
        <v>0</v>
      </c>
      <c r="O70" s="319">
        <f t="shared" si="19"/>
        <v>0</v>
      </c>
      <c r="P70" s="319">
        <f t="shared" si="19"/>
        <v>0</v>
      </c>
      <c r="Q70" s="320">
        <f t="shared" si="19"/>
        <v>0</v>
      </c>
      <c r="R70" s="290"/>
      <c r="S70" s="290"/>
    </row>
    <row r="71" spans="1:134" outlineLevel="1">
      <c r="A71" s="290"/>
      <c r="B71" s="356" t="s">
        <v>211</v>
      </c>
      <c r="C71" s="335"/>
      <c r="D71" s="336"/>
      <c r="E71" s="336"/>
      <c r="F71" s="336"/>
      <c r="G71" s="337"/>
      <c r="H71" s="335"/>
      <c r="I71" s="336"/>
      <c r="J71" s="336"/>
      <c r="K71" s="336"/>
      <c r="L71" s="337"/>
      <c r="M71" s="361"/>
      <c r="N71" s="336"/>
      <c r="O71" s="336"/>
      <c r="P71" s="336"/>
      <c r="Q71" s="337"/>
      <c r="R71" s="290"/>
      <c r="S71" s="290"/>
    </row>
    <row r="72" spans="1:134" outlineLevel="1">
      <c r="A72" s="290"/>
      <c r="B72" s="356" t="s">
        <v>212</v>
      </c>
      <c r="C72" s="324">
        <f t="shared" ref="C72:Q72" si="20">IF(ISERROR(AVERAGE(C70:C71)),0,AVERAGE(C70:C71))</f>
        <v>0</v>
      </c>
      <c r="D72" s="325">
        <f t="shared" si="20"/>
        <v>0</v>
      </c>
      <c r="E72" s="325">
        <f t="shared" si="20"/>
        <v>0</v>
      </c>
      <c r="F72" s="325">
        <f t="shared" si="20"/>
        <v>0</v>
      </c>
      <c r="G72" s="326">
        <f t="shared" si="20"/>
        <v>0</v>
      </c>
      <c r="H72" s="324">
        <f t="shared" si="20"/>
        <v>0</v>
      </c>
      <c r="I72" s="325">
        <f t="shared" si="20"/>
        <v>0</v>
      </c>
      <c r="J72" s="325">
        <f t="shared" si="20"/>
        <v>0</v>
      </c>
      <c r="K72" s="325">
        <f t="shared" si="20"/>
        <v>0</v>
      </c>
      <c r="L72" s="326">
        <f t="shared" si="20"/>
        <v>0</v>
      </c>
      <c r="M72" s="359">
        <f>IF(ISERROR(AVERAGE(M70:M71)),0,AVERAGE(M70:M71))</f>
        <v>0</v>
      </c>
      <c r="N72" s="325">
        <f t="shared" si="20"/>
        <v>0</v>
      </c>
      <c r="O72" s="325">
        <f t="shared" si="20"/>
        <v>0</v>
      </c>
      <c r="P72" s="325">
        <f t="shared" si="20"/>
        <v>0</v>
      </c>
      <c r="Q72" s="326">
        <f t="shared" si="20"/>
        <v>0</v>
      </c>
      <c r="R72" s="290"/>
      <c r="S72" s="290"/>
    </row>
    <row r="73" spans="1:134" outlineLevel="1">
      <c r="A73" s="290"/>
      <c r="B73" s="356" t="s">
        <v>213</v>
      </c>
      <c r="C73" s="335"/>
      <c r="D73" s="336"/>
      <c r="E73" s="336"/>
      <c r="F73" s="336"/>
      <c r="G73" s="337"/>
      <c r="H73" s="335"/>
      <c r="I73" s="336"/>
      <c r="J73" s="336"/>
      <c r="K73" s="336"/>
      <c r="L73" s="337"/>
      <c r="M73" s="361"/>
      <c r="N73" s="336"/>
      <c r="O73" s="336"/>
      <c r="P73" s="336"/>
      <c r="Q73" s="337"/>
      <c r="R73" s="290"/>
      <c r="S73" s="290"/>
    </row>
    <row r="74" spans="1:134" ht="13.5" outlineLevel="1" thickBot="1">
      <c r="A74" s="290"/>
      <c r="B74" s="360" t="s">
        <v>214</v>
      </c>
      <c r="C74" s="335"/>
      <c r="D74" s="336"/>
      <c r="E74" s="336"/>
      <c r="F74" s="336"/>
      <c r="G74" s="337"/>
      <c r="H74" s="335"/>
      <c r="I74" s="336"/>
      <c r="J74" s="336"/>
      <c r="K74" s="336"/>
      <c r="L74" s="337"/>
      <c r="M74" s="361"/>
      <c r="N74" s="336"/>
      <c r="O74" s="336"/>
      <c r="P74" s="336"/>
      <c r="Q74" s="337"/>
      <c r="R74" s="290"/>
      <c r="S74" s="290"/>
    </row>
    <row r="75" spans="1:134" ht="27.75" customHeight="1" outlineLevel="1">
      <c r="A75" s="290"/>
      <c r="B75" s="362" t="s">
        <v>215</v>
      </c>
      <c r="C75" s="313"/>
      <c r="D75" s="314"/>
      <c r="E75" s="314"/>
      <c r="F75" s="314"/>
      <c r="G75" s="315"/>
      <c r="H75" s="316"/>
      <c r="I75" s="317"/>
      <c r="J75" s="317"/>
      <c r="K75" s="317"/>
      <c r="L75" s="315"/>
      <c r="M75" s="317"/>
      <c r="N75" s="317"/>
      <c r="O75" s="317"/>
      <c r="P75" s="317"/>
      <c r="Q75" s="315"/>
      <c r="R75" s="290"/>
      <c r="S75" s="290"/>
      <c r="DE75" s="193"/>
      <c r="DF75" s="193"/>
      <c r="DG75" s="193"/>
      <c r="DH75" s="193"/>
      <c r="DI75" s="193"/>
      <c r="DJ75" s="193"/>
      <c r="DK75" s="193"/>
      <c r="DL75" s="193"/>
      <c r="DM75" s="193"/>
      <c r="DN75" s="193"/>
      <c r="DO75" s="193"/>
      <c r="DP75" s="193"/>
      <c r="DQ75" s="193"/>
      <c r="DR75" s="193"/>
      <c r="DS75" s="193"/>
      <c r="DT75" s="193"/>
      <c r="DU75" s="193"/>
      <c r="DV75" s="193"/>
      <c r="DW75" s="193"/>
      <c r="DX75" s="193"/>
      <c r="DY75" s="193"/>
      <c r="DZ75" s="193"/>
      <c r="EA75" s="193"/>
      <c r="EB75" s="193"/>
      <c r="EC75" s="193"/>
      <c r="ED75" s="193"/>
    </row>
    <row r="76" spans="1:134" outlineLevel="1">
      <c r="A76" s="290"/>
      <c r="B76" s="318" t="s">
        <v>210</v>
      </c>
      <c r="C76" s="335"/>
      <c r="D76" s="319">
        <f>C77</f>
        <v>0</v>
      </c>
      <c r="E76" s="319">
        <f t="shared" ref="E76:Q76" si="21">D77</f>
        <v>0</v>
      </c>
      <c r="F76" s="319">
        <f t="shared" si="21"/>
        <v>0</v>
      </c>
      <c r="G76" s="320">
        <f t="shared" si="21"/>
        <v>0</v>
      </c>
      <c r="H76" s="321">
        <f t="shared" si="21"/>
        <v>0</v>
      </c>
      <c r="I76" s="319">
        <f t="shared" si="21"/>
        <v>0</v>
      </c>
      <c r="J76" s="319">
        <f>H77</f>
        <v>0</v>
      </c>
      <c r="K76" s="319">
        <f>I77</f>
        <v>0</v>
      </c>
      <c r="L76" s="320">
        <f t="shared" si="21"/>
        <v>0</v>
      </c>
      <c r="M76" s="357">
        <f t="shared" si="21"/>
        <v>0</v>
      </c>
      <c r="N76" s="319">
        <f t="shared" si="21"/>
        <v>0</v>
      </c>
      <c r="O76" s="319">
        <f t="shared" si="21"/>
        <v>0</v>
      </c>
      <c r="P76" s="319">
        <f t="shared" si="21"/>
        <v>0</v>
      </c>
      <c r="Q76" s="320">
        <f t="shared" si="21"/>
        <v>0</v>
      </c>
      <c r="R76" s="290"/>
      <c r="S76" s="290"/>
    </row>
    <row r="77" spans="1:134" outlineLevel="1">
      <c r="A77" s="290"/>
      <c r="B77" s="318" t="s">
        <v>211</v>
      </c>
      <c r="C77" s="335"/>
      <c r="D77" s="336"/>
      <c r="E77" s="336"/>
      <c r="F77" s="336"/>
      <c r="G77" s="337"/>
      <c r="H77" s="335"/>
      <c r="I77" s="336"/>
      <c r="J77" s="336"/>
      <c r="K77" s="336"/>
      <c r="L77" s="337"/>
      <c r="M77" s="361"/>
      <c r="N77" s="336"/>
      <c r="O77" s="336"/>
      <c r="P77" s="336"/>
      <c r="Q77" s="337"/>
      <c r="R77" s="290"/>
      <c r="S77" s="290"/>
    </row>
    <row r="78" spans="1:134" outlineLevel="1">
      <c r="A78" s="290"/>
      <c r="B78" s="318" t="s">
        <v>212</v>
      </c>
      <c r="C78" s="324">
        <f t="shared" ref="C78:Q78" si="22">IF(ISERROR(AVERAGE(C76:C77)),0,AVERAGE(C76:C77))</f>
        <v>0</v>
      </c>
      <c r="D78" s="325">
        <f t="shared" si="22"/>
        <v>0</v>
      </c>
      <c r="E78" s="325">
        <f t="shared" si="22"/>
        <v>0</v>
      </c>
      <c r="F78" s="325">
        <f t="shared" si="22"/>
        <v>0</v>
      </c>
      <c r="G78" s="326">
        <f t="shared" si="22"/>
        <v>0</v>
      </c>
      <c r="H78" s="324">
        <f t="shared" si="22"/>
        <v>0</v>
      </c>
      <c r="I78" s="325">
        <f t="shared" si="22"/>
        <v>0</v>
      </c>
      <c r="J78" s="325">
        <f t="shared" si="22"/>
        <v>0</v>
      </c>
      <c r="K78" s="325">
        <f t="shared" si="22"/>
        <v>0</v>
      </c>
      <c r="L78" s="326">
        <f t="shared" si="22"/>
        <v>0</v>
      </c>
      <c r="M78" s="359">
        <f>IF(ISERROR(AVERAGE(M76:M77)),0,AVERAGE(M76:M77))</f>
        <v>0</v>
      </c>
      <c r="N78" s="325">
        <f t="shared" si="22"/>
        <v>0</v>
      </c>
      <c r="O78" s="325">
        <f t="shared" si="22"/>
        <v>0</v>
      </c>
      <c r="P78" s="325">
        <f t="shared" si="22"/>
        <v>0</v>
      </c>
      <c r="Q78" s="326">
        <f t="shared" si="22"/>
        <v>0</v>
      </c>
      <c r="R78" s="290"/>
      <c r="S78" s="290"/>
    </row>
    <row r="79" spans="1:134" outlineLevel="1">
      <c r="A79" s="290"/>
      <c r="B79" s="318" t="s">
        <v>213</v>
      </c>
      <c r="C79" s="335"/>
      <c r="D79" s="336"/>
      <c r="E79" s="336"/>
      <c r="F79" s="336"/>
      <c r="G79" s="337"/>
      <c r="H79" s="335"/>
      <c r="I79" s="336"/>
      <c r="J79" s="336"/>
      <c r="K79" s="336"/>
      <c r="L79" s="337"/>
      <c r="M79" s="361"/>
      <c r="N79" s="336"/>
      <c r="O79" s="336"/>
      <c r="P79" s="336"/>
      <c r="Q79" s="337"/>
      <c r="R79" s="290"/>
      <c r="S79" s="290"/>
    </row>
    <row r="80" spans="1:134" ht="13.5" outlineLevel="1" thickBot="1">
      <c r="A80" s="290"/>
      <c r="B80" s="338" t="s">
        <v>214</v>
      </c>
      <c r="C80" s="339"/>
      <c r="D80" s="340"/>
      <c r="E80" s="340"/>
      <c r="F80" s="340"/>
      <c r="G80" s="341"/>
      <c r="H80" s="339"/>
      <c r="I80" s="340"/>
      <c r="J80" s="340"/>
      <c r="K80" s="340"/>
      <c r="L80" s="341"/>
      <c r="M80" s="363"/>
      <c r="N80" s="340"/>
      <c r="O80" s="340"/>
      <c r="P80" s="340"/>
      <c r="Q80" s="341"/>
      <c r="R80" s="290"/>
      <c r="S80" s="290"/>
    </row>
    <row r="81" spans="1:19" outlineLevel="1">
      <c r="A81" s="290"/>
      <c r="B81" s="364" t="s">
        <v>219</v>
      </c>
      <c r="C81" s="343"/>
      <c r="D81" s="344"/>
      <c r="E81" s="344"/>
      <c r="F81" s="344"/>
      <c r="G81" s="345"/>
      <c r="H81" s="343"/>
      <c r="I81" s="344"/>
      <c r="J81" s="344"/>
      <c r="K81" s="344"/>
      <c r="L81" s="345"/>
      <c r="M81" s="365"/>
      <c r="N81" s="344"/>
      <c r="O81" s="344"/>
      <c r="P81" s="344"/>
      <c r="Q81" s="345"/>
      <c r="R81" s="290"/>
      <c r="S81" s="290"/>
    </row>
    <row r="82" spans="1:19" outlineLevel="1">
      <c r="A82" s="290"/>
      <c r="B82" s="366" t="s">
        <v>210</v>
      </c>
      <c r="C82" s="367">
        <f>SUM(C58,C76)</f>
        <v>9275</v>
      </c>
      <c r="D82" s="368">
        <f t="shared" ref="D82:Q83" si="23">SUM(D58,D76)</f>
        <v>9434</v>
      </c>
      <c r="E82" s="368">
        <f t="shared" si="23"/>
        <v>9603</v>
      </c>
      <c r="F82" s="368">
        <f t="shared" si="23"/>
        <v>9772</v>
      </c>
      <c r="G82" s="369">
        <f t="shared" si="23"/>
        <v>9885</v>
      </c>
      <c r="H82" s="367">
        <f t="shared" si="23"/>
        <v>10022</v>
      </c>
      <c r="I82" s="368">
        <f t="shared" si="23"/>
        <v>10068</v>
      </c>
      <c r="J82" s="368">
        <f t="shared" si="23"/>
        <v>10068</v>
      </c>
      <c r="K82" s="368">
        <f t="shared" si="23"/>
        <v>10189</v>
      </c>
      <c r="L82" s="369">
        <f t="shared" si="23"/>
        <v>10587.226688383527</v>
      </c>
      <c r="M82" s="370">
        <f t="shared" si="23"/>
        <v>9983.2714153202051</v>
      </c>
      <c r="N82" s="368">
        <f t="shared" si="23"/>
        <v>9781.3787047079659</v>
      </c>
      <c r="O82" s="368">
        <f t="shared" si="23"/>
        <v>9912.8352586676174</v>
      </c>
      <c r="P82" s="368">
        <f t="shared" si="23"/>
        <v>10085.622448583124</v>
      </c>
      <c r="Q82" s="369">
        <f t="shared" si="23"/>
        <v>10261.123081654358</v>
      </c>
      <c r="R82" s="290"/>
      <c r="S82" s="290"/>
    </row>
    <row r="83" spans="1:19" outlineLevel="1">
      <c r="A83" s="290"/>
      <c r="B83" s="366" t="s">
        <v>211</v>
      </c>
      <c r="C83" s="367">
        <f>SUM(C59,C77)</f>
        <v>9434</v>
      </c>
      <c r="D83" s="368">
        <f t="shared" si="23"/>
        <v>9603</v>
      </c>
      <c r="E83" s="368">
        <f t="shared" si="23"/>
        <v>9772</v>
      </c>
      <c r="F83" s="368">
        <f t="shared" si="23"/>
        <v>9885</v>
      </c>
      <c r="G83" s="369">
        <f t="shared" si="23"/>
        <v>10022</v>
      </c>
      <c r="H83" s="367">
        <f t="shared" si="23"/>
        <v>10068</v>
      </c>
      <c r="I83" s="368">
        <f t="shared" si="23"/>
        <v>10189</v>
      </c>
      <c r="J83" s="368">
        <f t="shared" si="23"/>
        <v>10446</v>
      </c>
      <c r="K83" s="368">
        <f t="shared" si="23"/>
        <v>10587.226688383527</v>
      </c>
      <c r="L83" s="369">
        <f t="shared" si="23"/>
        <v>9983.2714153202051</v>
      </c>
      <c r="M83" s="370">
        <f t="shared" si="23"/>
        <v>9781.3787047079659</v>
      </c>
      <c r="N83" s="368">
        <f t="shared" si="23"/>
        <v>9912.8352586676174</v>
      </c>
      <c r="O83" s="368">
        <f t="shared" si="23"/>
        <v>10085.622448583124</v>
      </c>
      <c r="P83" s="368">
        <f t="shared" si="23"/>
        <v>10261.123081654358</v>
      </c>
      <c r="Q83" s="369">
        <f t="shared" si="23"/>
        <v>10439.379769684672</v>
      </c>
      <c r="R83" s="290"/>
      <c r="S83" s="290"/>
    </row>
    <row r="84" spans="1:19">
      <c r="A84" s="290"/>
      <c r="B84" s="371" t="s">
        <v>212</v>
      </c>
      <c r="C84" s="348">
        <f t="shared" ref="C84:Q84" si="24">IF(ISERROR(AVERAGE(C82:C83)),0,AVERAGE(C82:C83))</f>
        <v>9354.5</v>
      </c>
      <c r="D84" s="349">
        <f t="shared" si="24"/>
        <v>9518.5</v>
      </c>
      <c r="E84" s="349">
        <f t="shared" si="24"/>
        <v>9687.5</v>
      </c>
      <c r="F84" s="349">
        <f t="shared" si="24"/>
        <v>9828.5</v>
      </c>
      <c r="G84" s="350">
        <f t="shared" si="24"/>
        <v>9953.5</v>
      </c>
      <c r="H84" s="348">
        <f t="shared" si="24"/>
        <v>10045</v>
      </c>
      <c r="I84" s="349">
        <f t="shared" si="24"/>
        <v>10128.5</v>
      </c>
      <c r="J84" s="349">
        <f t="shared" si="24"/>
        <v>10257</v>
      </c>
      <c r="K84" s="349">
        <f t="shared" si="24"/>
        <v>10388.113344191763</v>
      </c>
      <c r="L84" s="350">
        <f t="shared" si="24"/>
        <v>10285.249051851866</v>
      </c>
      <c r="M84" s="372">
        <f t="shared" si="24"/>
        <v>9882.3250600140855</v>
      </c>
      <c r="N84" s="349">
        <f t="shared" si="24"/>
        <v>9847.1069816877916</v>
      </c>
      <c r="O84" s="349">
        <f t="shared" si="24"/>
        <v>9999.2288536253709</v>
      </c>
      <c r="P84" s="349">
        <f t="shared" si="24"/>
        <v>10173.37276511874</v>
      </c>
      <c r="Q84" s="350">
        <f t="shared" si="24"/>
        <v>10350.251425669514</v>
      </c>
      <c r="R84" s="290"/>
      <c r="S84" s="290"/>
    </row>
    <row r="85" spans="1:19">
      <c r="A85" s="290"/>
      <c r="B85" s="371" t="s">
        <v>213</v>
      </c>
      <c r="C85" s="367">
        <f>SUM(C61,C79)</f>
        <v>380</v>
      </c>
      <c r="D85" s="368">
        <f t="shared" ref="D85:Q86" si="25">SUM(D61,D79)</f>
        <v>274</v>
      </c>
      <c r="E85" s="368">
        <f t="shared" si="25"/>
        <v>219</v>
      </c>
      <c r="F85" s="368">
        <f t="shared" si="25"/>
        <v>253</v>
      </c>
      <c r="G85" s="369">
        <f t="shared" si="25"/>
        <v>272</v>
      </c>
      <c r="H85" s="367">
        <f t="shared" si="25"/>
        <v>239</v>
      </c>
      <c r="I85" s="368">
        <f t="shared" si="25"/>
        <v>245</v>
      </c>
      <c r="J85" s="368">
        <f t="shared" si="25"/>
        <v>262</v>
      </c>
      <c r="K85" s="368">
        <f t="shared" si="25"/>
        <v>235.79061749777975</v>
      </c>
      <c r="L85" s="369">
        <f t="shared" si="25"/>
        <v>220.83998976828661</v>
      </c>
      <c r="M85" s="370">
        <f t="shared" si="25"/>
        <v>260.04418463865295</v>
      </c>
      <c r="N85" s="368">
        <f t="shared" si="25"/>
        <v>230.8798208952212</v>
      </c>
      <c r="O85" s="368">
        <f t="shared" si="25"/>
        <v>274.39143371505634</v>
      </c>
      <c r="P85" s="368">
        <f t="shared" si="25"/>
        <v>278.66905795244202</v>
      </c>
      <c r="Q85" s="369">
        <f t="shared" si="25"/>
        <v>283.01385783065598</v>
      </c>
      <c r="R85" s="290"/>
      <c r="S85" s="290"/>
    </row>
    <row r="86" spans="1:19" ht="13.5" thickBot="1">
      <c r="A86" s="290"/>
      <c r="B86" s="373" t="s">
        <v>214</v>
      </c>
      <c r="C86" s="374">
        <f>SUM(C62,C80)</f>
        <v>68</v>
      </c>
      <c r="D86" s="375">
        <f t="shared" si="25"/>
        <v>100</v>
      </c>
      <c r="E86" s="375">
        <f t="shared" si="25"/>
        <v>94</v>
      </c>
      <c r="F86" s="375">
        <f t="shared" si="25"/>
        <v>46</v>
      </c>
      <c r="G86" s="376">
        <f t="shared" si="25"/>
        <v>105</v>
      </c>
      <c r="H86" s="374">
        <f t="shared" si="25"/>
        <v>104</v>
      </c>
      <c r="I86" s="375">
        <f t="shared" si="25"/>
        <v>105</v>
      </c>
      <c r="J86" s="375">
        <f t="shared" si="25"/>
        <v>93</v>
      </c>
      <c r="K86" s="375">
        <f t="shared" si="25"/>
        <v>94.563929114252772</v>
      </c>
      <c r="L86" s="376">
        <f t="shared" si="25"/>
        <v>823.79526283160976</v>
      </c>
      <c r="M86" s="377">
        <f t="shared" si="25"/>
        <v>460.93689525089269</v>
      </c>
      <c r="N86" s="375">
        <f t="shared" si="25"/>
        <v>98.423266935570197</v>
      </c>
      <c r="O86" s="375">
        <f t="shared" si="25"/>
        <v>99.604243799549735</v>
      </c>
      <c r="P86" s="375">
        <f t="shared" si="25"/>
        <v>101.16842488120979</v>
      </c>
      <c r="Q86" s="376">
        <f t="shared" si="25"/>
        <v>102.75716980034196</v>
      </c>
      <c r="R86" s="290"/>
      <c r="S86" s="290"/>
    </row>
    <row r="87" spans="1:19" s="195" customFormat="1" ht="32.25" customHeight="1" thickBot="1">
      <c r="C87" s="280"/>
      <c r="D87" s="280"/>
      <c r="E87" s="280"/>
      <c r="F87" s="280"/>
      <c r="G87" s="280"/>
      <c r="H87" s="280"/>
      <c r="I87" s="280"/>
      <c r="J87" s="280"/>
      <c r="K87" s="280"/>
      <c r="L87" s="280"/>
      <c r="M87" s="280"/>
      <c r="N87" s="280"/>
      <c r="O87" s="280"/>
      <c r="P87" s="280"/>
      <c r="Q87" s="280"/>
      <c r="R87" s="194"/>
      <c r="S87" s="194"/>
    </row>
    <row r="88" spans="1:19" s="198" customFormat="1" ht="20.25" customHeight="1" thickBot="1">
      <c r="A88" s="191"/>
      <c r="B88" s="309" t="s">
        <v>220</v>
      </c>
      <c r="C88" s="310"/>
      <c r="D88" s="310"/>
      <c r="E88" s="310"/>
      <c r="F88" s="310"/>
      <c r="G88" s="310"/>
      <c r="H88" s="310"/>
      <c r="I88" s="310"/>
      <c r="J88" s="310"/>
      <c r="K88" s="310"/>
      <c r="L88" s="310"/>
      <c r="M88" s="310"/>
      <c r="N88" s="310"/>
      <c r="O88" s="310"/>
      <c r="P88" s="310"/>
      <c r="Q88" s="311"/>
      <c r="R88" s="191"/>
      <c r="S88" s="191"/>
    </row>
    <row r="89" spans="1:19" outlineLevel="1">
      <c r="A89" s="290"/>
      <c r="B89" s="316" t="s">
        <v>210</v>
      </c>
      <c r="C89" s="378">
        <v>296</v>
      </c>
      <c r="D89" s="379">
        <f t="shared" ref="D89:I89" si="26">C90</f>
        <v>296</v>
      </c>
      <c r="E89" s="379">
        <f t="shared" si="26"/>
        <v>298</v>
      </c>
      <c r="F89" s="379">
        <f t="shared" si="26"/>
        <v>306</v>
      </c>
      <c r="G89" s="380">
        <f t="shared" si="26"/>
        <v>292</v>
      </c>
      <c r="H89" s="381">
        <f t="shared" si="26"/>
        <v>296</v>
      </c>
      <c r="I89" s="379">
        <f t="shared" si="26"/>
        <v>284</v>
      </c>
      <c r="J89" s="379">
        <f>H90</f>
        <v>284</v>
      </c>
      <c r="K89" s="379">
        <f>I90</f>
        <v>272</v>
      </c>
      <c r="L89" s="380">
        <f t="shared" ref="L89:Q89" si="27">K90</f>
        <v>249.99999999999997</v>
      </c>
      <c r="M89" s="382">
        <f t="shared" si="27"/>
        <v>249.99999999999997</v>
      </c>
      <c r="N89" s="379">
        <f t="shared" si="27"/>
        <v>249.99999999999997</v>
      </c>
      <c r="O89" s="379">
        <f t="shared" si="27"/>
        <v>236</v>
      </c>
      <c r="P89" s="379">
        <f t="shared" si="27"/>
        <v>230.86654263565887</v>
      </c>
      <c r="Q89" s="380">
        <f t="shared" si="27"/>
        <v>225.84474791755304</v>
      </c>
      <c r="R89" s="290"/>
      <c r="S89" s="290"/>
    </row>
    <row r="90" spans="1:19" outlineLevel="1">
      <c r="A90" s="290"/>
      <c r="B90" s="333" t="s">
        <v>211</v>
      </c>
      <c r="C90" s="200">
        <v>296</v>
      </c>
      <c r="D90" s="322">
        <v>298</v>
      </c>
      <c r="E90" s="322">
        <v>306</v>
      </c>
      <c r="F90" s="322">
        <v>292</v>
      </c>
      <c r="G90" s="323">
        <v>296</v>
      </c>
      <c r="H90" s="200">
        <v>284</v>
      </c>
      <c r="I90" s="322">
        <v>272</v>
      </c>
      <c r="J90" s="322">
        <v>262</v>
      </c>
      <c r="K90" s="322">
        <v>249.99999999999997</v>
      </c>
      <c r="L90" s="323">
        <v>249.99999999999997</v>
      </c>
      <c r="M90" s="358">
        <v>249.99999999999997</v>
      </c>
      <c r="N90" s="322">
        <v>236</v>
      </c>
      <c r="O90" s="322">
        <v>230.86654263565887</v>
      </c>
      <c r="P90" s="322">
        <v>225.84474791755304</v>
      </c>
      <c r="Q90" s="323">
        <v>220.93218696672625</v>
      </c>
      <c r="R90" s="290"/>
      <c r="S90" s="290"/>
    </row>
    <row r="91" spans="1:19">
      <c r="A91" s="290"/>
      <c r="B91" s="383" t="s">
        <v>212</v>
      </c>
      <c r="C91" s="324">
        <f t="shared" ref="C91:L91" si="28">IF(ISERROR(AVERAGE(C89:C90)),0,AVERAGE(C89:C90))</f>
        <v>296</v>
      </c>
      <c r="D91" s="325">
        <f t="shared" si="28"/>
        <v>297</v>
      </c>
      <c r="E91" s="325">
        <f t="shared" si="28"/>
        <v>302</v>
      </c>
      <c r="F91" s="325">
        <f t="shared" si="28"/>
        <v>299</v>
      </c>
      <c r="G91" s="326">
        <f t="shared" si="28"/>
        <v>294</v>
      </c>
      <c r="H91" s="324">
        <f t="shared" si="28"/>
        <v>290</v>
      </c>
      <c r="I91" s="325">
        <f t="shared" si="28"/>
        <v>278</v>
      </c>
      <c r="J91" s="325">
        <f t="shared" si="28"/>
        <v>273</v>
      </c>
      <c r="K91" s="325">
        <f t="shared" si="28"/>
        <v>261</v>
      </c>
      <c r="L91" s="326">
        <f t="shared" si="28"/>
        <v>249.99999999999997</v>
      </c>
      <c r="M91" s="359">
        <f>IF(ISERROR(AVERAGE(M89:M90)),0,AVERAGE(M89:M90))</f>
        <v>249.99999999999997</v>
      </c>
      <c r="N91" s="325">
        <f t="shared" ref="N91:Q91" si="29">IF(ISERROR(AVERAGE(N89:N90)),0,AVERAGE(N89:N90))</f>
        <v>243</v>
      </c>
      <c r="O91" s="325">
        <f t="shared" si="29"/>
        <v>233.43327131782945</v>
      </c>
      <c r="P91" s="325">
        <f t="shared" si="29"/>
        <v>228.35564527660597</v>
      </c>
      <c r="Q91" s="326">
        <f t="shared" si="29"/>
        <v>223.38846744213964</v>
      </c>
      <c r="R91" s="290"/>
      <c r="S91" s="290"/>
    </row>
    <row r="92" spans="1:19">
      <c r="A92" s="290"/>
      <c r="B92" s="383" t="s">
        <v>213</v>
      </c>
      <c r="C92" s="200">
        <v>0</v>
      </c>
      <c r="D92" s="322">
        <v>2</v>
      </c>
      <c r="E92" s="322">
        <v>8</v>
      </c>
      <c r="F92" s="322">
        <v>-14</v>
      </c>
      <c r="G92" s="323">
        <v>4</v>
      </c>
      <c r="H92" s="200">
        <v>-12</v>
      </c>
      <c r="I92" s="322">
        <v>-12</v>
      </c>
      <c r="J92" s="322">
        <v>-22</v>
      </c>
      <c r="K92" s="322">
        <v>-22.000000000000028</v>
      </c>
      <c r="L92" s="323">
        <v>0</v>
      </c>
      <c r="M92" s="358">
        <v>0</v>
      </c>
      <c r="N92" s="322">
        <v>-13.999999999999972</v>
      </c>
      <c r="O92" s="322">
        <v>-5.1334573643411261</v>
      </c>
      <c r="P92" s="322">
        <v>-5.0217947181058378</v>
      </c>
      <c r="Q92" s="323">
        <v>-4.9125609508267871</v>
      </c>
      <c r="R92" s="290"/>
      <c r="S92" s="290"/>
    </row>
    <row r="93" spans="1:19" ht="13.5" thickBot="1">
      <c r="A93" s="290"/>
      <c r="B93" s="384" t="s">
        <v>214</v>
      </c>
      <c r="C93" s="385">
        <v>0</v>
      </c>
      <c r="D93" s="386">
        <v>0</v>
      </c>
      <c r="E93" s="386">
        <v>0</v>
      </c>
      <c r="F93" s="386">
        <v>0</v>
      </c>
      <c r="G93" s="387">
        <v>0</v>
      </c>
      <c r="H93" s="385">
        <v>0</v>
      </c>
      <c r="I93" s="386">
        <v>0</v>
      </c>
      <c r="J93" s="386">
        <v>0</v>
      </c>
      <c r="K93" s="386">
        <v>0</v>
      </c>
      <c r="L93" s="387">
        <v>0</v>
      </c>
      <c r="M93" s="388">
        <v>0</v>
      </c>
      <c r="N93" s="386">
        <v>0</v>
      </c>
      <c r="O93" s="386">
        <v>0</v>
      </c>
      <c r="P93" s="386">
        <v>0</v>
      </c>
      <c r="Q93" s="387">
        <v>0</v>
      </c>
      <c r="R93" s="290"/>
      <c r="S93" s="290"/>
    </row>
    <row r="94" spans="1:19" s="195" customFormat="1" ht="27.75" customHeight="1" thickBot="1">
      <c r="C94" s="280"/>
      <c r="D94" s="280"/>
      <c r="E94" s="280"/>
      <c r="F94" s="280"/>
      <c r="G94" s="280"/>
      <c r="H94" s="280"/>
      <c r="I94" s="280"/>
      <c r="J94" s="280"/>
      <c r="K94" s="280"/>
      <c r="L94" s="280"/>
      <c r="M94" s="280"/>
      <c r="N94" s="280"/>
      <c r="O94" s="280"/>
      <c r="P94" s="280"/>
      <c r="Q94" s="280"/>
      <c r="R94" s="194"/>
      <c r="S94" s="194"/>
    </row>
    <row r="95" spans="1:19" s="193" customFormat="1" ht="47.25" customHeight="1" thickBot="1">
      <c r="A95" s="196"/>
      <c r="B95" s="199" t="s">
        <v>142</v>
      </c>
      <c r="C95" s="495" t="s">
        <v>221</v>
      </c>
      <c r="D95" s="496"/>
      <c r="E95" s="496"/>
      <c r="F95" s="496"/>
      <c r="G95" s="496"/>
      <c r="H95" s="496"/>
      <c r="I95" s="496"/>
      <c r="J95" s="496"/>
      <c r="K95" s="496"/>
      <c r="L95" s="496"/>
      <c r="M95" s="496"/>
      <c r="N95" s="496"/>
      <c r="O95" s="496"/>
      <c r="P95" s="496"/>
      <c r="Q95" s="497"/>
      <c r="R95" s="196"/>
      <c r="S95" s="192"/>
    </row>
  </sheetData>
  <mergeCells count="11">
    <mergeCell ref="M19:Q19"/>
    <mergeCell ref="C20:Q20"/>
    <mergeCell ref="C21:K21"/>
    <mergeCell ref="L21:Q21"/>
    <mergeCell ref="C95:Q95"/>
    <mergeCell ref="B12:L12"/>
    <mergeCell ref="B13:K13"/>
    <mergeCell ref="B14:L14"/>
    <mergeCell ref="B19:B22"/>
    <mergeCell ref="C19:G19"/>
    <mergeCell ref="H19:L19"/>
  </mergeCell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59999389629810485"/>
  </sheetPr>
  <dimension ref="A1:U86"/>
  <sheetViews>
    <sheetView topLeftCell="A67" zoomScale="70" zoomScaleNormal="70" workbookViewId="0">
      <selection activeCell="D93" sqref="D93"/>
    </sheetView>
  </sheetViews>
  <sheetFormatPr defaultColWidth="9.140625" defaultRowHeight="12.75"/>
  <cols>
    <col min="1" max="1" width="16.28515625" style="400" bestFit="1" customWidth="1"/>
    <col min="2" max="2" width="32.28515625" style="400" customWidth="1"/>
    <col min="3" max="17" width="15.7109375" style="400" customWidth="1"/>
    <col min="18" max="16384" width="9.140625" style="400"/>
  </cols>
  <sheetData>
    <row r="1" spans="1:21" s="394" customFormat="1" ht="24.95" customHeight="1">
      <c r="B1" s="395" t="str">
        <f>SheetHeader</f>
        <v>REGULATORY REPORTING STATEMENT</v>
      </c>
      <c r="C1" s="396"/>
      <c r="D1" s="396"/>
      <c r="E1" s="396"/>
      <c r="F1" s="396"/>
      <c r="G1" s="396"/>
      <c r="H1" s="396"/>
      <c r="I1" s="396"/>
      <c r="J1" s="396"/>
      <c r="K1" s="396"/>
      <c r="L1" s="396"/>
      <c r="M1" s="396"/>
      <c r="N1" s="396"/>
      <c r="O1" s="396"/>
      <c r="P1" s="396"/>
      <c r="Q1" s="396"/>
    </row>
    <row r="2" spans="1:21" s="394" customFormat="1" ht="24.95" customHeight="1">
      <c r="B2" s="397" t="str">
        <f>dms_TradingName</f>
        <v>AGN</v>
      </c>
      <c r="C2" s="397"/>
      <c r="D2" s="397"/>
      <c r="E2" s="397"/>
      <c r="F2" s="397"/>
      <c r="G2" s="397"/>
      <c r="H2" s="397"/>
      <c r="I2" s="397"/>
      <c r="J2" s="397"/>
      <c r="K2" s="397"/>
      <c r="L2" s="397"/>
      <c r="M2" s="397"/>
      <c r="N2" s="397"/>
      <c r="O2" s="397"/>
      <c r="P2" s="397"/>
      <c r="Q2" s="397"/>
    </row>
    <row r="3" spans="1:21" s="394" customFormat="1" ht="24.95" customHeight="1">
      <c r="B3" s="398" t="str">
        <f>CONCATENATE(FRCP_y1," to ",FRCP_y5)</f>
        <v>2016-17 to 2020-21</v>
      </c>
      <c r="C3" s="398"/>
      <c r="D3" s="398"/>
      <c r="E3" s="398"/>
      <c r="F3" s="398"/>
      <c r="G3" s="398"/>
      <c r="H3" s="398"/>
      <c r="I3" s="398"/>
      <c r="J3" s="398"/>
      <c r="K3" s="398"/>
      <c r="L3" s="398"/>
      <c r="M3" s="398"/>
      <c r="N3" s="398"/>
      <c r="O3" s="398"/>
      <c r="P3" s="398"/>
      <c r="Q3" s="398"/>
    </row>
    <row r="4" spans="1:21" s="394" customFormat="1" ht="24.95" customHeight="1">
      <c r="B4" s="190" t="s">
        <v>227</v>
      </c>
      <c r="C4" s="190"/>
      <c r="D4" s="190"/>
      <c r="E4" s="190"/>
      <c r="F4" s="190"/>
      <c r="G4" s="190"/>
      <c r="H4" s="190"/>
      <c r="I4" s="190"/>
      <c r="J4" s="190"/>
      <c r="K4" s="190"/>
      <c r="L4" s="190"/>
      <c r="M4" s="190"/>
      <c r="N4" s="190"/>
      <c r="O4" s="190"/>
      <c r="P4" s="190"/>
      <c r="Q4" s="190"/>
    </row>
    <row r="5" spans="1:21">
      <c r="A5" s="399"/>
      <c r="B5" s="399"/>
      <c r="C5" s="399"/>
      <c r="D5" s="399"/>
      <c r="E5" s="399"/>
      <c r="F5" s="399"/>
      <c r="G5" s="399"/>
      <c r="H5" s="399"/>
      <c r="I5" s="399"/>
      <c r="J5" s="399"/>
      <c r="K5" s="399"/>
      <c r="L5" s="399"/>
      <c r="M5" s="399"/>
      <c r="N5" s="399"/>
      <c r="O5" s="399"/>
      <c r="P5" s="399"/>
      <c r="Q5" s="399"/>
    </row>
    <row r="6" spans="1:21">
      <c r="A6" s="399"/>
      <c r="B6" s="399"/>
      <c r="C6" s="399"/>
      <c r="D6" s="399"/>
      <c r="E6" s="399"/>
      <c r="F6" s="399"/>
      <c r="G6" s="399"/>
      <c r="H6" s="399"/>
      <c r="I6" s="399"/>
      <c r="J6" s="399"/>
      <c r="K6" s="399"/>
      <c r="L6" s="399"/>
      <c r="M6" s="399"/>
      <c r="N6" s="399"/>
      <c r="O6" s="399"/>
      <c r="P6" s="399"/>
      <c r="Q6" s="399"/>
    </row>
    <row r="7" spans="1:21" ht="24" customHeight="1">
      <c r="A7" s="399"/>
      <c r="B7" s="498" t="s">
        <v>136</v>
      </c>
      <c r="C7" s="498"/>
      <c r="D7" s="498"/>
      <c r="E7" s="498"/>
      <c r="F7" s="401"/>
      <c r="G7" s="401"/>
      <c r="H7" s="401"/>
      <c r="I7" s="401"/>
      <c r="J7" s="401"/>
      <c r="K7" s="401"/>
      <c r="L7" s="401"/>
      <c r="M7" s="399"/>
      <c r="N7" s="399"/>
      <c r="O7" s="399"/>
      <c r="P7" s="399"/>
      <c r="Q7" s="399"/>
    </row>
    <row r="8" spans="1:21" ht="24" customHeight="1">
      <c r="A8" s="399"/>
      <c r="B8" s="499" t="s">
        <v>228</v>
      </c>
      <c r="C8" s="499"/>
      <c r="D8" s="499"/>
      <c r="E8" s="499"/>
      <c r="F8" s="401"/>
      <c r="G8" s="401"/>
      <c r="H8" s="401"/>
      <c r="I8" s="401"/>
      <c r="J8" s="401"/>
      <c r="K8" s="401"/>
      <c r="L8" s="401"/>
      <c r="M8" s="399"/>
      <c r="N8" s="399"/>
      <c r="O8" s="399"/>
      <c r="P8" s="399"/>
      <c r="Q8" s="399"/>
    </row>
    <row r="9" spans="1:21" ht="24" customHeight="1">
      <c r="A9" s="399"/>
      <c r="B9" s="499" t="s">
        <v>229</v>
      </c>
      <c r="C9" s="499"/>
      <c r="D9" s="499"/>
      <c r="E9" s="499"/>
      <c r="F9" s="401"/>
      <c r="G9" s="401"/>
      <c r="H9" s="401"/>
      <c r="I9" s="401"/>
      <c r="J9" s="401"/>
      <c r="K9" s="401"/>
      <c r="L9" s="401"/>
      <c r="M9" s="399"/>
      <c r="N9" s="399"/>
      <c r="O9" s="399"/>
      <c r="P9" s="399"/>
      <c r="Q9" s="399"/>
    </row>
    <row r="10" spans="1:21" ht="24" customHeight="1">
      <c r="A10" s="399"/>
      <c r="B10" s="499" t="s">
        <v>230</v>
      </c>
      <c r="C10" s="499"/>
      <c r="D10" s="499"/>
      <c r="E10" s="499"/>
      <c r="F10" s="401"/>
      <c r="G10" s="401"/>
      <c r="H10" s="401"/>
      <c r="I10" s="401"/>
      <c r="J10" s="401"/>
      <c r="K10" s="401"/>
      <c r="L10" s="401"/>
      <c r="M10" s="399"/>
      <c r="N10" s="399"/>
      <c r="O10" s="399"/>
      <c r="P10" s="399"/>
      <c r="Q10" s="399"/>
    </row>
    <row r="11" spans="1:21" s="402" customFormat="1">
      <c r="A11" s="401"/>
      <c r="B11" s="401"/>
      <c r="C11" s="401"/>
      <c r="D11" s="401"/>
      <c r="E11" s="401"/>
      <c r="F11" s="401"/>
      <c r="G11" s="401"/>
      <c r="H11" s="401"/>
      <c r="I11" s="401"/>
      <c r="J11" s="401"/>
      <c r="K11" s="401"/>
      <c r="L11" s="401"/>
      <c r="M11" s="401"/>
      <c r="N11" s="401"/>
      <c r="O11" s="401"/>
      <c r="P11" s="401"/>
      <c r="Q11" s="401"/>
    </row>
    <row r="12" spans="1:21" s="402" customFormat="1" ht="13.5" thickBot="1">
      <c r="A12" s="401"/>
      <c r="B12" s="401"/>
      <c r="C12" s="401"/>
      <c r="D12" s="401"/>
      <c r="E12" s="401"/>
      <c r="F12" s="401"/>
      <c r="G12" s="401"/>
      <c r="H12" s="401"/>
      <c r="I12" s="401"/>
      <c r="J12" s="401"/>
      <c r="K12" s="401"/>
      <c r="L12" s="401"/>
      <c r="M12" s="401"/>
      <c r="N12" s="401"/>
      <c r="O12" s="401"/>
      <c r="P12" s="401"/>
      <c r="Q12" s="401"/>
    </row>
    <row r="13" spans="1:21" s="193" customFormat="1" ht="34.5" customHeight="1" thickBot="1">
      <c r="A13" s="192"/>
      <c r="B13" s="403" t="s">
        <v>231</v>
      </c>
      <c r="C13" s="404"/>
      <c r="D13" s="404"/>
      <c r="E13" s="404"/>
      <c r="F13" s="404"/>
      <c r="G13" s="404"/>
      <c r="H13" s="404"/>
      <c r="I13" s="404"/>
      <c r="J13" s="404"/>
      <c r="K13" s="405"/>
      <c r="L13" s="405"/>
      <c r="M13" s="405"/>
      <c r="N13" s="405"/>
      <c r="O13" s="405"/>
      <c r="P13" s="405"/>
      <c r="Q13" s="405"/>
    </row>
    <row r="14" spans="1:21" s="303" customFormat="1" ht="16.5" customHeight="1">
      <c r="A14" s="300"/>
      <c r="B14" s="479"/>
      <c r="C14" s="500" t="s">
        <v>137</v>
      </c>
      <c r="D14" s="501"/>
      <c r="E14" s="501"/>
      <c r="F14" s="501"/>
      <c r="G14" s="501"/>
      <c r="H14" s="502" t="s">
        <v>138</v>
      </c>
      <c r="I14" s="503"/>
      <c r="J14" s="503"/>
      <c r="K14" s="503"/>
      <c r="L14" s="503"/>
      <c r="M14" s="504" t="s">
        <v>139</v>
      </c>
      <c r="N14" s="504"/>
      <c r="O14" s="504"/>
      <c r="P14" s="504"/>
      <c r="Q14" s="505"/>
      <c r="R14" s="406"/>
      <c r="S14" s="406"/>
      <c r="T14" s="406"/>
      <c r="U14" s="406"/>
    </row>
    <row r="15" spans="1:21" s="201" customFormat="1" ht="15" customHeight="1">
      <c r="A15" s="300"/>
      <c r="B15" s="480"/>
      <c r="C15" s="506" t="s">
        <v>232</v>
      </c>
      <c r="D15" s="507"/>
      <c r="E15" s="507"/>
      <c r="F15" s="507"/>
      <c r="G15" s="507"/>
      <c r="H15" s="507"/>
      <c r="I15" s="507"/>
      <c r="J15" s="507"/>
      <c r="K15" s="507"/>
      <c r="L15" s="507"/>
      <c r="M15" s="507"/>
      <c r="N15" s="507"/>
      <c r="O15" s="507"/>
      <c r="P15" s="507"/>
      <c r="Q15" s="508"/>
    </row>
    <row r="16" spans="1:21" s="303" customFormat="1" ht="16.5" customHeight="1">
      <c r="A16" s="300"/>
      <c r="B16" s="480"/>
      <c r="C16" s="506" t="s">
        <v>140</v>
      </c>
      <c r="D16" s="507"/>
      <c r="E16" s="507"/>
      <c r="F16" s="507"/>
      <c r="G16" s="507"/>
      <c r="H16" s="507"/>
      <c r="I16" s="507"/>
      <c r="J16" s="507"/>
      <c r="K16" s="509"/>
      <c r="L16" s="510" t="s">
        <v>141</v>
      </c>
      <c r="M16" s="511"/>
      <c r="N16" s="511"/>
      <c r="O16" s="511"/>
      <c r="P16" s="511"/>
      <c r="Q16" s="512"/>
    </row>
    <row r="17" spans="1:17" s="201" customFormat="1" ht="12.75" customHeight="1" thickBot="1">
      <c r="A17" s="304"/>
      <c r="B17" s="480"/>
      <c r="C17" s="407" t="str">
        <f t="array" ref="C17:G17">PRCP</f>
        <v>2006-07</v>
      </c>
      <c r="D17" s="408" t="str">
        <v>2007-08</v>
      </c>
      <c r="E17" s="408" t="str">
        <v>2008-09</v>
      </c>
      <c r="F17" s="408" t="str">
        <v>2009-10</v>
      </c>
      <c r="G17" s="408" t="str">
        <v>2010-11</v>
      </c>
      <c r="H17" s="409" t="str">
        <f>CRCP_y1</f>
        <v>2011-12</v>
      </c>
      <c r="I17" s="409" t="str">
        <f>CRCP_y2</f>
        <v>2012-13</v>
      </c>
      <c r="J17" s="409" t="str">
        <f>CRCP_y3</f>
        <v>2013-14</v>
      </c>
      <c r="K17" s="409" t="str">
        <f>CRCP_y4</f>
        <v>2014-15</v>
      </c>
      <c r="L17" s="409" t="str">
        <f>CRCP_y5</f>
        <v>2015-16</v>
      </c>
      <c r="M17" s="408" t="str">
        <f t="array" ref="M17:Q17">FRCP</f>
        <v>2016-17</v>
      </c>
      <c r="N17" s="408" t="str">
        <v>2017-18</v>
      </c>
      <c r="O17" s="408" t="str">
        <v>2018-19</v>
      </c>
      <c r="P17" s="408" t="str">
        <v>2019-20</v>
      </c>
      <c r="Q17" s="410" t="str">
        <v>2020-21</v>
      </c>
    </row>
    <row r="18" spans="1:17">
      <c r="A18" s="399"/>
      <c r="B18" s="411" t="s">
        <v>233</v>
      </c>
      <c r="C18" s="412"/>
      <c r="D18" s="413"/>
      <c r="E18" s="413"/>
      <c r="F18" s="413"/>
      <c r="G18" s="414"/>
      <c r="H18" s="412"/>
      <c r="I18" s="413"/>
      <c r="J18" s="413"/>
      <c r="K18" s="413"/>
      <c r="L18" s="414"/>
      <c r="M18" s="412"/>
      <c r="N18" s="413"/>
      <c r="O18" s="413"/>
      <c r="P18" s="413"/>
      <c r="Q18" s="414"/>
    </row>
    <row r="19" spans="1:17">
      <c r="A19" s="399"/>
      <c r="B19" s="197" t="s">
        <v>234</v>
      </c>
      <c r="C19" s="200">
        <v>1387814</v>
      </c>
      <c r="D19" s="322">
        <v>1322237</v>
      </c>
      <c r="E19" s="322">
        <v>1279990</v>
      </c>
      <c r="F19" s="322">
        <v>1226947</v>
      </c>
      <c r="G19" s="323">
        <v>1158497</v>
      </c>
      <c r="H19" s="200">
        <v>1055749</v>
      </c>
      <c r="I19" s="322">
        <v>940857</v>
      </c>
      <c r="J19" s="322">
        <v>766037</v>
      </c>
      <c r="K19" s="322">
        <v>635478</v>
      </c>
      <c r="L19" s="323">
        <v>506588</v>
      </c>
      <c r="M19" s="200">
        <v>403802</v>
      </c>
      <c r="N19" s="322">
        <v>302647</v>
      </c>
      <c r="O19" s="322">
        <v>201493</v>
      </c>
      <c r="P19" s="322">
        <v>100339</v>
      </c>
      <c r="Q19" s="323">
        <v>0</v>
      </c>
    </row>
    <row r="20" spans="1:17">
      <c r="A20" s="399"/>
      <c r="B20" s="197" t="s">
        <v>235</v>
      </c>
      <c r="C20" s="200">
        <v>0</v>
      </c>
      <c r="D20" s="322">
        <v>0</v>
      </c>
      <c r="E20" s="322">
        <v>0</v>
      </c>
      <c r="F20" s="322">
        <v>0</v>
      </c>
      <c r="G20" s="323">
        <v>0</v>
      </c>
      <c r="H20" s="200">
        <v>0</v>
      </c>
      <c r="I20" s="322">
        <v>0</v>
      </c>
      <c r="J20" s="322">
        <v>0</v>
      </c>
      <c r="K20" s="322">
        <v>0</v>
      </c>
      <c r="L20" s="323">
        <v>0</v>
      </c>
      <c r="M20" s="200">
        <v>0</v>
      </c>
      <c r="N20" s="322">
        <v>0</v>
      </c>
      <c r="O20" s="322">
        <v>0</v>
      </c>
      <c r="P20" s="322">
        <v>0</v>
      </c>
      <c r="Q20" s="323">
        <v>0</v>
      </c>
    </row>
    <row r="21" spans="1:17">
      <c r="A21" s="399"/>
      <c r="B21" s="197" t="s">
        <v>236</v>
      </c>
      <c r="C21" s="200">
        <v>0</v>
      </c>
      <c r="D21" s="322">
        <v>0</v>
      </c>
      <c r="E21" s="322">
        <v>0</v>
      </c>
      <c r="F21" s="322">
        <v>0</v>
      </c>
      <c r="G21" s="323">
        <v>0</v>
      </c>
      <c r="H21" s="200">
        <v>0</v>
      </c>
      <c r="I21" s="322">
        <v>0</v>
      </c>
      <c r="J21" s="322">
        <v>0</v>
      </c>
      <c r="K21" s="322">
        <v>0</v>
      </c>
      <c r="L21" s="323">
        <v>0</v>
      </c>
      <c r="M21" s="200">
        <v>0</v>
      </c>
      <c r="N21" s="322">
        <v>0</v>
      </c>
      <c r="O21" s="322">
        <v>0</v>
      </c>
      <c r="P21" s="322">
        <v>0</v>
      </c>
      <c r="Q21" s="323">
        <v>0</v>
      </c>
    </row>
    <row r="22" spans="1:17">
      <c r="A22" s="399"/>
      <c r="B22" s="197" t="s">
        <v>237</v>
      </c>
      <c r="C22" s="200">
        <v>575956</v>
      </c>
      <c r="D22" s="322">
        <v>565919</v>
      </c>
      <c r="E22" s="322">
        <v>562767</v>
      </c>
      <c r="F22" s="322">
        <v>556966</v>
      </c>
      <c r="G22" s="323">
        <v>548202</v>
      </c>
      <c r="H22" s="200">
        <v>527467</v>
      </c>
      <c r="I22" s="322">
        <v>498362</v>
      </c>
      <c r="J22" s="322">
        <v>446959</v>
      </c>
      <c r="K22" s="322">
        <v>423000</v>
      </c>
      <c r="L22" s="323">
        <v>361000</v>
      </c>
      <c r="M22" s="200">
        <v>312000</v>
      </c>
      <c r="N22" s="322">
        <v>264000</v>
      </c>
      <c r="O22" s="322">
        <v>216000</v>
      </c>
      <c r="P22" s="322">
        <v>168000</v>
      </c>
      <c r="Q22" s="323">
        <v>120000</v>
      </c>
    </row>
    <row r="23" spans="1:17">
      <c r="A23" s="399"/>
      <c r="B23" s="197" t="s">
        <v>238</v>
      </c>
      <c r="C23" s="200">
        <v>138040</v>
      </c>
      <c r="D23" s="322">
        <v>127840</v>
      </c>
      <c r="E23" s="322">
        <v>118900</v>
      </c>
      <c r="F23" s="322">
        <v>115950</v>
      </c>
      <c r="G23" s="323">
        <v>113000</v>
      </c>
      <c r="H23" s="200">
        <v>106500</v>
      </c>
      <c r="I23" s="322">
        <v>100000</v>
      </c>
      <c r="J23" s="322">
        <v>88000</v>
      </c>
      <c r="K23" s="322">
        <v>73835</v>
      </c>
      <c r="L23" s="323">
        <v>58859</v>
      </c>
      <c r="M23" s="200">
        <v>46917</v>
      </c>
      <c r="N23" s="322">
        <v>35164</v>
      </c>
      <c r="O23" s="322">
        <v>23411</v>
      </c>
      <c r="P23" s="322">
        <v>11658</v>
      </c>
      <c r="Q23" s="323">
        <v>0</v>
      </c>
    </row>
    <row r="24" spans="1:17">
      <c r="A24" s="399"/>
      <c r="B24" s="197" t="s">
        <v>239</v>
      </c>
      <c r="C24" s="200">
        <v>64960</v>
      </c>
      <c r="D24" s="322">
        <v>60160</v>
      </c>
      <c r="E24" s="322">
        <v>55700</v>
      </c>
      <c r="F24" s="322">
        <v>54050</v>
      </c>
      <c r="G24" s="323">
        <v>50500</v>
      </c>
      <c r="H24" s="200">
        <v>46100</v>
      </c>
      <c r="I24" s="322">
        <v>42000</v>
      </c>
      <c r="J24" s="322">
        <v>39000</v>
      </c>
      <c r="K24" s="322">
        <v>36000</v>
      </c>
      <c r="L24" s="323">
        <v>33000</v>
      </c>
      <c r="M24" s="200">
        <v>30000</v>
      </c>
      <c r="N24" s="322">
        <v>27000</v>
      </c>
      <c r="O24" s="322">
        <v>24000</v>
      </c>
      <c r="P24" s="322">
        <v>21000</v>
      </c>
      <c r="Q24" s="323">
        <v>18000</v>
      </c>
    </row>
    <row r="25" spans="1:17">
      <c r="A25" s="399"/>
      <c r="B25" s="415" t="s">
        <v>240</v>
      </c>
      <c r="C25" s="335"/>
      <c r="D25" s="336"/>
      <c r="E25" s="336"/>
      <c r="F25" s="336"/>
      <c r="G25" s="337"/>
      <c r="H25" s="335"/>
      <c r="I25" s="336"/>
      <c r="J25" s="336"/>
      <c r="K25" s="336"/>
      <c r="L25" s="337"/>
      <c r="M25" s="335"/>
      <c r="N25" s="336"/>
      <c r="O25" s="336"/>
      <c r="P25" s="336"/>
      <c r="Q25" s="337"/>
    </row>
    <row r="26" spans="1:17" ht="13.5" thickBot="1">
      <c r="A26" s="399"/>
      <c r="B26" s="416" t="s">
        <v>240</v>
      </c>
      <c r="C26" s="335"/>
      <c r="D26" s="336"/>
      <c r="E26" s="336"/>
      <c r="F26" s="336"/>
      <c r="G26" s="337"/>
      <c r="H26" s="335"/>
      <c r="I26" s="336"/>
      <c r="J26" s="336"/>
      <c r="K26" s="336"/>
      <c r="L26" s="337"/>
      <c r="M26" s="335"/>
      <c r="N26" s="336"/>
      <c r="O26" s="336"/>
      <c r="P26" s="336"/>
      <c r="Q26" s="337"/>
    </row>
    <row r="27" spans="1:17">
      <c r="A27" s="399"/>
      <c r="B27" s="411" t="s">
        <v>241</v>
      </c>
      <c r="C27" s="412"/>
      <c r="D27" s="413"/>
      <c r="E27" s="413"/>
      <c r="F27" s="413"/>
      <c r="G27" s="414"/>
      <c r="H27" s="412"/>
      <c r="I27" s="413"/>
      <c r="J27" s="413"/>
      <c r="K27" s="413"/>
      <c r="L27" s="414"/>
      <c r="M27" s="412"/>
      <c r="N27" s="413"/>
      <c r="O27" s="413"/>
      <c r="P27" s="413"/>
      <c r="Q27" s="414"/>
    </row>
    <row r="28" spans="1:17">
      <c r="A28" s="399"/>
      <c r="B28" s="197" t="s">
        <v>234</v>
      </c>
      <c r="C28" s="200">
        <v>90270</v>
      </c>
      <c r="D28" s="322">
        <v>84494</v>
      </c>
      <c r="E28" s="322">
        <v>80683</v>
      </c>
      <c r="F28" s="322">
        <v>77809</v>
      </c>
      <c r="G28" s="323">
        <v>77353</v>
      </c>
      <c r="H28" s="200">
        <v>74707</v>
      </c>
      <c r="I28" s="322">
        <v>73879</v>
      </c>
      <c r="J28" s="322">
        <v>68000</v>
      </c>
      <c r="K28" s="322">
        <v>56413</v>
      </c>
      <c r="L28" s="323">
        <v>44971</v>
      </c>
      <c r="M28" s="200">
        <v>35847</v>
      </c>
      <c r="N28" s="322">
        <v>26867</v>
      </c>
      <c r="O28" s="322">
        <v>17887</v>
      </c>
      <c r="P28" s="322">
        <v>8907</v>
      </c>
      <c r="Q28" s="323">
        <v>0</v>
      </c>
    </row>
    <row r="29" spans="1:17">
      <c r="A29" s="399"/>
      <c r="B29" s="197" t="s">
        <v>235</v>
      </c>
      <c r="C29" s="200">
        <v>0</v>
      </c>
      <c r="D29" s="322">
        <v>0</v>
      </c>
      <c r="E29" s="322">
        <v>0</v>
      </c>
      <c r="F29" s="322">
        <v>0</v>
      </c>
      <c r="G29" s="323">
        <v>0</v>
      </c>
      <c r="H29" s="200">
        <v>0</v>
      </c>
      <c r="I29" s="322">
        <v>0</v>
      </c>
      <c r="J29" s="322">
        <v>0</v>
      </c>
      <c r="K29" s="322">
        <v>0</v>
      </c>
      <c r="L29" s="323">
        <v>0</v>
      </c>
      <c r="M29" s="200">
        <v>0</v>
      </c>
      <c r="N29" s="322">
        <v>0</v>
      </c>
      <c r="O29" s="322">
        <v>0</v>
      </c>
      <c r="P29" s="322">
        <v>0</v>
      </c>
      <c r="Q29" s="323">
        <v>0</v>
      </c>
    </row>
    <row r="30" spans="1:17">
      <c r="A30" s="399"/>
      <c r="B30" s="197" t="s">
        <v>236</v>
      </c>
      <c r="C30" s="200">
        <v>0</v>
      </c>
      <c r="D30" s="322">
        <v>0</v>
      </c>
      <c r="E30" s="322">
        <v>0</v>
      </c>
      <c r="F30" s="322">
        <v>0</v>
      </c>
      <c r="G30" s="323">
        <v>0</v>
      </c>
      <c r="H30" s="200">
        <v>0</v>
      </c>
      <c r="I30" s="322">
        <v>0</v>
      </c>
      <c r="J30" s="322">
        <v>0</v>
      </c>
      <c r="K30" s="322">
        <v>0</v>
      </c>
      <c r="L30" s="323">
        <v>0</v>
      </c>
      <c r="M30" s="200">
        <v>0</v>
      </c>
      <c r="N30" s="322">
        <v>0</v>
      </c>
      <c r="O30" s="322">
        <v>0</v>
      </c>
      <c r="P30" s="322">
        <v>0</v>
      </c>
      <c r="Q30" s="323">
        <v>0</v>
      </c>
    </row>
    <row r="31" spans="1:17">
      <c r="A31" s="399"/>
      <c r="B31" s="197" t="s">
        <v>237</v>
      </c>
      <c r="C31" s="200">
        <v>1583635</v>
      </c>
      <c r="D31" s="322">
        <v>1694019</v>
      </c>
      <c r="E31" s="322">
        <v>1785561</v>
      </c>
      <c r="F31" s="322">
        <v>1839650</v>
      </c>
      <c r="G31" s="323">
        <v>1884141</v>
      </c>
      <c r="H31" s="200">
        <v>1990678</v>
      </c>
      <c r="I31" s="322">
        <v>2022298</v>
      </c>
      <c r="J31" s="322">
        <v>2081293</v>
      </c>
      <c r="K31" s="322">
        <v>2167066</v>
      </c>
      <c r="L31" s="323">
        <v>2269401</v>
      </c>
      <c r="M31" s="200">
        <v>2353654</v>
      </c>
      <c r="N31" s="322">
        <v>2436222</v>
      </c>
      <c r="O31" s="322">
        <v>2518350</v>
      </c>
      <c r="P31" s="322">
        <v>2600544</v>
      </c>
      <c r="Q31" s="323">
        <v>2682385</v>
      </c>
    </row>
    <row r="32" spans="1:17">
      <c r="A32" s="399"/>
      <c r="B32" s="197" t="s">
        <v>238</v>
      </c>
      <c r="C32" s="200">
        <v>37240</v>
      </c>
      <c r="D32" s="322">
        <v>34000</v>
      </c>
      <c r="E32" s="322">
        <v>33900</v>
      </c>
      <c r="F32" s="322">
        <v>33800</v>
      </c>
      <c r="G32" s="323">
        <v>32500</v>
      </c>
      <c r="H32" s="200">
        <v>25400</v>
      </c>
      <c r="I32" s="322">
        <v>19000</v>
      </c>
      <c r="J32" s="322">
        <v>16000</v>
      </c>
      <c r="K32" s="322">
        <v>13274</v>
      </c>
      <c r="L32" s="323">
        <v>10581</v>
      </c>
      <c r="M32" s="200">
        <v>8435</v>
      </c>
      <c r="N32" s="322">
        <v>6322</v>
      </c>
      <c r="O32" s="322">
        <v>4209</v>
      </c>
      <c r="P32" s="322">
        <v>2096</v>
      </c>
      <c r="Q32" s="323">
        <v>0</v>
      </c>
    </row>
    <row r="33" spans="1:17">
      <c r="A33" s="399"/>
      <c r="B33" s="197" t="s">
        <v>239</v>
      </c>
      <c r="C33" s="200">
        <v>494760</v>
      </c>
      <c r="D33" s="322">
        <v>493000</v>
      </c>
      <c r="E33" s="322">
        <v>492000</v>
      </c>
      <c r="F33" s="322">
        <v>491600</v>
      </c>
      <c r="G33" s="323">
        <v>491500</v>
      </c>
      <c r="H33" s="200">
        <v>491500</v>
      </c>
      <c r="I33" s="322">
        <v>491000</v>
      </c>
      <c r="J33" s="322">
        <v>490000</v>
      </c>
      <c r="K33" s="322">
        <v>490000</v>
      </c>
      <c r="L33" s="323">
        <v>490000</v>
      </c>
      <c r="M33" s="200">
        <v>490000</v>
      </c>
      <c r="N33" s="322">
        <v>490000</v>
      </c>
      <c r="O33" s="322">
        <v>490000</v>
      </c>
      <c r="P33" s="322">
        <v>490000</v>
      </c>
      <c r="Q33" s="323">
        <v>490000</v>
      </c>
    </row>
    <row r="34" spans="1:17">
      <c r="A34" s="399"/>
      <c r="B34" s="415" t="s">
        <v>240</v>
      </c>
      <c r="C34" s="335"/>
      <c r="D34" s="336"/>
      <c r="E34" s="336"/>
      <c r="F34" s="336"/>
      <c r="G34" s="337"/>
      <c r="H34" s="335"/>
      <c r="I34" s="336"/>
      <c r="J34" s="336"/>
      <c r="K34" s="336"/>
      <c r="L34" s="337"/>
      <c r="M34" s="335"/>
      <c r="N34" s="336"/>
      <c r="O34" s="336"/>
      <c r="P34" s="336"/>
      <c r="Q34" s="337"/>
    </row>
    <row r="35" spans="1:17" ht="13.5" thickBot="1">
      <c r="A35" s="399"/>
      <c r="B35" s="416" t="s">
        <v>240</v>
      </c>
      <c r="C35" s="335"/>
      <c r="D35" s="336"/>
      <c r="E35" s="336"/>
      <c r="F35" s="336"/>
      <c r="G35" s="337"/>
      <c r="H35" s="335"/>
      <c r="I35" s="336"/>
      <c r="J35" s="336"/>
      <c r="K35" s="336"/>
      <c r="L35" s="337"/>
      <c r="M35" s="335"/>
      <c r="N35" s="336"/>
      <c r="O35" s="336"/>
      <c r="P35" s="336"/>
      <c r="Q35" s="337"/>
    </row>
    <row r="36" spans="1:17">
      <c r="A36" s="399"/>
      <c r="B36" s="411" t="s">
        <v>242</v>
      </c>
      <c r="C36" s="412"/>
      <c r="D36" s="413"/>
      <c r="E36" s="413"/>
      <c r="F36" s="413"/>
      <c r="G36" s="414"/>
      <c r="H36" s="412"/>
      <c r="I36" s="413"/>
      <c r="J36" s="413"/>
      <c r="K36" s="413"/>
      <c r="L36" s="414"/>
      <c r="M36" s="412"/>
      <c r="N36" s="413"/>
      <c r="O36" s="413"/>
      <c r="P36" s="413"/>
      <c r="Q36" s="414"/>
    </row>
    <row r="37" spans="1:17">
      <c r="A37" s="399"/>
      <c r="B37" s="197" t="s">
        <v>234</v>
      </c>
      <c r="C37" s="200">
        <v>0</v>
      </c>
      <c r="D37" s="322">
        <v>0</v>
      </c>
      <c r="E37" s="322">
        <v>0</v>
      </c>
      <c r="F37" s="322">
        <v>0</v>
      </c>
      <c r="G37" s="323">
        <v>0</v>
      </c>
      <c r="H37" s="200">
        <v>0</v>
      </c>
      <c r="I37" s="322">
        <v>0</v>
      </c>
      <c r="J37" s="322">
        <v>0</v>
      </c>
      <c r="K37" s="322">
        <v>0</v>
      </c>
      <c r="L37" s="323">
        <v>0</v>
      </c>
      <c r="M37" s="200">
        <v>0</v>
      </c>
      <c r="N37" s="322">
        <v>0</v>
      </c>
      <c r="O37" s="322">
        <v>0</v>
      </c>
      <c r="P37" s="322">
        <v>0</v>
      </c>
      <c r="Q37" s="323">
        <v>0</v>
      </c>
    </row>
    <row r="38" spans="1:17">
      <c r="A38" s="399"/>
      <c r="B38" s="197" t="s">
        <v>235</v>
      </c>
      <c r="C38" s="200">
        <v>0</v>
      </c>
      <c r="D38" s="322">
        <v>0</v>
      </c>
      <c r="E38" s="322">
        <v>0</v>
      </c>
      <c r="F38" s="322">
        <v>0</v>
      </c>
      <c r="G38" s="323">
        <v>0</v>
      </c>
      <c r="H38" s="200">
        <v>0</v>
      </c>
      <c r="I38" s="322">
        <v>0</v>
      </c>
      <c r="J38" s="322">
        <v>0</v>
      </c>
      <c r="K38" s="322">
        <v>0</v>
      </c>
      <c r="L38" s="323">
        <v>0</v>
      </c>
      <c r="M38" s="200">
        <v>0</v>
      </c>
      <c r="N38" s="322">
        <v>0</v>
      </c>
      <c r="O38" s="322">
        <v>0</v>
      </c>
      <c r="P38" s="322">
        <v>0</v>
      </c>
      <c r="Q38" s="323">
        <v>0</v>
      </c>
    </row>
    <row r="39" spans="1:17">
      <c r="A39" s="399"/>
      <c r="B39" s="197" t="s">
        <v>236</v>
      </c>
      <c r="C39" s="200">
        <v>0</v>
      </c>
      <c r="D39" s="322">
        <v>0</v>
      </c>
      <c r="E39" s="322">
        <v>0</v>
      </c>
      <c r="F39" s="322">
        <v>0</v>
      </c>
      <c r="G39" s="323">
        <v>0</v>
      </c>
      <c r="H39" s="200">
        <v>0</v>
      </c>
      <c r="I39" s="322">
        <v>0</v>
      </c>
      <c r="J39" s="322">
        <v>0</v>
      </c>
      <c r="K39" s="322">
        <v>0</v>
      </c>
      <c r="L39" s="323">
        <v>0</v>
      </c>
      <c r="M39" s="200">
        <v>0</v>
      </c>
      <c r="N39" s="322">
        <v>0</v>
      </c>
      <c r="O39" s="322">
        <v>0</v>
      </c>
      <c r="P39" s="322">
        <v>0</v>
      </c>
      <c r="Q39" s="323">
        <v>0</v>
      </c>
    </row>
    <row r="40" spans="1:17">
      <c r="A40" s="399"/>
      <c r="B40" s="197" t="s">
        <v>237</v>
      </c>
      <c r="C40" s="200">
        <v>1682043</v>
      </c>
      <c r="D40" s="322">
        <v>1769854</v>
      </c>
      <c r="E40" s="322">
        <v>1833935</v>
      </c>
      <c r="F40" s="322">
        <v>1922621</v>
      </c>
      <c r="G40" s="323">
        <v>2036317</v>
      </c>
      <c r="H40" s="200">
        <v>2139149</v>
      </c>
      <c r="I40" s="322">
        <v>2320000</v>
      </c>
      <c r="J40" s="322">
        <v>2615838</v>
      </c>
      <c r="K40" s="322">
        <v>2761561</v>
      </c>
      <c r="L40" s="323">
        <v>2934765</v>
      </c>
      <c r="M40" s="200">
        <v>3080722</v>
      </c>
      <c r="N40" s="322">
        <v>3223427</v>
      </c>
      <c r="O40" s="322">
        <v>3364812</v>
      </c>
      <c r="P40" s="322">
        <v>3506392</v>
      </c>
      <c r="Q40" s="323">
        <v>3647518</v>
      </c>
    </row>
    <row r="41" spans="1:17">
      <c r="A41" s="399"/>
      <c r="B41" s="197" t="s">
        <v>238</v>
      </c>
      <c r="C41" s="200">
        <v>0</v>
      </c>
      <c r="D41" s="322">
        <v>0</v>
      </c>
      <c r="E41" s="322">
        <v>0</v>
      </c>
      <c r="F41" s="322">
        <v>0</v>
      </c>
      <c r="G41" s="323">
        <v>0</v>
      </c>
      <c r="H41" s="200">
        <v>0</v>
      </c>
      <c r="I41" s="322">
        <v>0</v>
      </c>
      <c r="J41" s="322">
        <v>0</v>
      </c>
      <c r="K41" s="322">
        <v>0</v>
      </c>
      <c r="L41" s="323">
        <v>0</v>
      </c>
      <c r="M41" s="200">
        <v>0</v>
      </c>
      <c r="N41" s="322">
        <v>0</v>
      </c>
      <c r="O41" s="322">
        <v>0</v>
      </c>
      <c r="P41" s="322">
        <v>0</v>
      </c>
      <c r="Q41" s="323">
        <v>0</v>
      </c>
    </row>
    <row r="42" spans="1:17">
      <c r="A42" s="399"/>
      <c r="B42" s="197" t="s">
        <v>239</v>
      </c>
      <c r="C42" s="200">
        <v>1119536</v>
      </c>
      <c r="D42" s="322">
        <v>1126418</v>
      </c>
      <c r="E42" s="322">
        <v>1126887</v>
      </c>
      <c r="F42" s="322">
        <v>1127225</v>
      </c>
      <c r="G42" s="323">
        <v>1127476</v>
      </c>
      <c r="H42" s="200">
        <v>1128074</v>
      </c>
      <c r="I42" s="322">
        <v>1129087</v>
      </c>
      <c r="J42" s="322">
        <v>1129334</v>
      </c>
      <c r="K42" s="322">
        <v>1129334</v>
      </c>
      <c r="L42" s="323">
        <v>1129334</v>
      </c>
      <c r="M42" s="200">
        <v>1129334</v>
      </c>
      <c r="N42" s="322">
        <v>1129334</v>
      </c>
      <c r="O42" s="322">
        <v>1129334</v>
      </c>
      <c r="P42" s="322">
        <v>1129334</v>
      </c>
      <c r="Q42" s="323">
        <v>1129334</v>
      </c>
    </row>
    <row r="43" spans="1:17">
      <c r="A43" s="399"/>
      <c r="B43" s="415" t="s">
        <v>240</v>
      </c>
      <c r="C43" s="335"/>
      <c r="D43" s="336"/>
      <c r="E43" s="336"/>
      <c r="F43" s="336"/>
      <c r="G43" s="337"/>
      <c r="H43" s="335"/>
      <c r="I43" s="336"/>
      <c r="J43" s="336"/>
      <c r="K43" s="336"/>
      <c r="L43" s="337"/>
      <c r="M43" s="335"/>
      <c r="N43" s="336"/>
      <c r="O43" s="336"/>
      <c r="P43" s="336"/>
      <c r="Q43" s="337"/>
    </row>
    <row r="44" spans="1:17" ht="13.5" thickBot="1">
      <c r="A44" s="399"/>
      <c r="B44" s="416" t="s">
        <v>240</v>
      </c>
      <c r="C44" s="335"/>
      <c r="D44" s="336"/>
      <c r="E44" s="336"/>
      <c r="F44" s="336"/>
      <c r="G44" s="337"/>
      <c r="H44" s="335"/>
      <c r="I44" s="336"/>
      <c r="J44" s="336"/>
      <c r="K44" s="336"/>
      <c r="L44" s="337"/>
      <c r="M44" s="335"/>
      <c r="N44" s="336"/>
      <c r="O44" s="336"/>
      <c r="P44" s="336"/>
      <c r="Q44" s="337"/>
    </row>
    <row r="45" spans="1:17">
      <c r="A45" s="399"/>
      <c r="B45" s="411" t="s">
        <v>243</v>
      </c>
      <c r="C45" s="412"/>
      <c r="D45" s="413"/>
      <c r="E45" s="413"/>
      <c r="F45" s="413"/>
      <c r="G45" s="414"/>
      <c r="H45" s="412"/>
      <c r="I45" s="413"/>
      <c r="J45" s="413"/>
      <c r="K45" s="413"/>
      <c r="L45" s="414"/>
      <c r="M45" s="412"/>
      <c r="N45" s="413"/>
      <c r="O45" s="413"/>
      <c r="P45" s="413"/>
      <c r="Q45" s="414"/>
    </row>
    <row r="46" spans="1:17">
      <c r="A46" s="399"/>
      <c r="B46" s="417" t="s">
        <v>239</v>
      </c>
      <c r="C46" s="200">
        <v>200721</v>
      </c>
      <c r="D46" s="322">
        <v>198150</v>
      </c>
      <c r="E46" s="322">
        <v>198178</v>
      </c>
      <c r="F46" s="322">
        <v>200582</v>
      </c>
      <c r="G46" s="323">
        <v>200812</v>
      </c>
      <c r="H46" s="200">
        <v>200591</v>
      </c>
      <c r="I46" s="322">
        <v>201716</v>
      </c>
      <c r="J46" s="322">
        <v>208953</v>
      </c>
      <c r="K46" s="322">
        <v>208953</v>
      </c>
      <c r="L46" s="323">
        <v>210953</v>
      </c>
      <c r="M46" s="200">
        <v>210953</v>
      </c>
      <c r="N46" s="322">
        <v>210953</v>
      </c>
      <c r="O46" s="322">
        <v>210953</v>
      </c>
      <c r="P46" s="322">
        <v>210953</v>
      </c>
      <c r="Q46" s="323">
        <v>210953</v>
      </c>
    </row>
    <row r="47" spans="1:17">
      <c r="A47" s="399"/>
      <c r="B47" s="415" t="s">
        <v>240</v>
      </c>
      <c r="C47" s="335"/>
      <c r="D47" s="336"/>
      <c r="E47" s="336"/>
      <c r="F47" s="336"/>
      <c r="G47" s="337"/>
      <c r="H47" s="335"/>
      <c r="I47" s="336"/>
      <c r="J47" s="336"/>
      <c r="K47" s="336"/>
      <c r="L47" s="337"/>
      <c r="M47" s="335"/>
      <c r="N47" s="336"/>
      <c r="O47" s="336"/>
      <c r="P47" s="336"/>
      <c r="Q47" s="337"/>
    </row>
    <row r="48" spans="1:17">
      <c r="A48" s="399"/>
      <c r="B48" s="415" t="s">
        <v>240</v>
      </c>
      <c r="C48" s="335"/>
      <c r="D48" s="336"/>
      <c r="E48" s="336"/>
      <c r="F48" s="336"/>
      <c r="G48" s="337"/>
      <c r="H48" s="335"/>
      <c r="I48" s="336"/>
      <c r="J48" s="336"/>
      <c r="K48" s="336"/>
      <c r="L48" s="337"/>
      <c r="M48" s="335"/>
      <c r="N48" s="336"/>
      <c r="O48" s="336"/>
      <c r="P48" s="336"/>
      <c r="Q48" s="337"/>
    </row>
    <row r="49" spans="1:21">
      <c r="A49" s="399"/>
      <c r="B49" s="415" t="s">
        <v>240</v>
      </c>
      <c r="C49" s="335"/>
      <c r="D49" s="336"/>
      <c r="E49" s="336"/>
      <c r="F49" s="336"/>
      <c r="G49" s="337"/>
      <c r="H49" s="335"/>
      <c r="I49" s="336"/>
      <c r="J49" s="336"/>
      <c r="K49" s="336"/>
      <c r="L49" s="337"/>
      <c r="M49" s="335"/>
      <c r="N49" s="336"/>
      <c r="O49" s="336"/>
      <c r="P49" s="336"/>
      <c r="Q49" s="337"/>
    </row>
    <row r="50" spans="1:21">
      <c r="A50" s="399"/>
      <c r="B50" s="415" t="s">
        <v>240</v>
      </c>
      <c r="C50" s="335"/>
      <c r="D50" s="336"/>
      <c r="E50" s="336"/>
      <c r="F50" s="336"/>
      <c r="G50" s="337"/>
      <c r="H50" s="335"/>
      <c r="I50" s="336"/>
      <c r="J50" s="336"/>
      <c r="K50" s="336"/>
      <c r="L50" s="337"/>
      <c r="M50" s="335"/>
      <c r="N50" s="336"/>
      <c r="O50" s="336"/>
      <c r="P50" s="336"/>
      <c r="Q50" s="337"/>
    </row>
    <row r="51" spans="1:21">
      <c r="A51" s="399"/>
      <c r="B51" s="415" t="s">
        <v>240</v>
      </c>
      <c r="C51" s="335"/>
      <c r="D51" s="336"/>
      <c r="E51" s="336"/>
      <c r="F51" s="336"/>
      <c r="G51" s="337"/>
      <c r="H51" s="335"/>
      <c r="I51" s="336"/>
      <c r="J51" s="336"/>
      <c r="K51" s="336"/>
      <c r="L51" s="337"/>
      <c r="M51" s="335"/>
      <c r="N51" s="336"/>
      <c r="O51" s="336"/>
      <c r="P51" s="336"/>
      <c r="Q51" s="337"/>
    </row>
    <row r="52" spans="1:21" ht="19.5" customHeight="1" thickBot="1">
      <c r="A52" s="399"/>
      <c r="B52" s="418" t="s">
        <v>244</v>
      </c>
      <c r="C52" s="419">
        <f>SUM(C19:C51)</f>
        <v>7374975</v>
      </c>
      <c r="D52" s="420">
        <f t="shared" ref="D52:Q52" si="0">SUM(D19:D51)</f>
        <v>7476091</v>
      </c>
      <c r="E52" s="420">
        <f t="shared" si="0"/>
        <v>7568501</v>
      </c>
      <c r="F52" s="420">
        <f t="shared" si="0"/>
        <v>7647200</v>
      </c>
      <c r="G52" s="421">
        <f t="shared" si="0"/>
        <v>7720298</v>
      </c>
      <c r="H52" s="419">
        <f t="shared" si="0"/>
        <v>7785915</v>
      </c>
      <c r="I52" s="420">
        <f t="shared" si="0"/>
        <v>7838199</v>
      </c>
      <c r="J52" s="420">
        <f t="shared" si="0"/>
        <v>7949414</v>
      </c>
      <c r="K52" s="420">
        <f>SUM(K19:K51)</f>
        <v>7994914</v>
      </c>
      <c r="L52" s="421">
        <f t="shared" si="0"/>
        <v>8049452</v>
      </c>
      <c r="M52" s="419">
        <f t="shared" si="0"/>
        <v>8101664</v>
      </c>
      <c r="N52" s="420">
        <f t="shared" si="0"/>
        <v>8151936</v>
      </c>
      <c r="O52" s="420">
        <f t="shared" si="0"/>
        <v>8200449</v>
      </c>
      <c r="P52" s="420">
        <f t="shared" si="0"/>
        <v>8249223</v>
      </c>
      <c r="Q52" s="421">
        <f t="shared" si="0"/>
        <v>8298190</v>
      </c>
    </row>
    <row r="53" spans="1:21" s="427" customFormat="1" ht="28.5" customHeight="1" thickBot="1">
      <c r="A53" s="422"/>
      <c r="B53" s="423" t="s">
        <v>142</v>
      </c>
      <c r="C53" s="424" t="s">
        <v>245</v>
      </c>
      <c r="D53" s="425"/>
      <c r="E53" s="425"/>
      <c r="F53" s="425"/>
      <c r="G53" s="425"/>
      <c r="H53" s="425"/>
      <c r="I53" s="425"/>
      <c r="J53" s="425"/>
      <c r="K53" s="425"/>
      <c r="L53" s="425"/>
      <c r="M53" s="425"/>
      <c r="N53" s="425"/>
      <c r="O53" s="425"/>
      <c r="P53" s="425"/>
      <c r="Q53" s="426"/>
    </row>
    <row r="54" spans="1:21" ht="18.75" customHeight="1" thickBot="1">
      <c r="A54" s="399"/>
    </row>
    <row r="55" spans="1:21" s="193" customFormat="1" ht="34.5" customHeight="1" thickBot="1">
      <c r="A55" s="192"/>
      <c r="B55" s="403" t="s">
        <v>246</v>
      </c>
      <c r="C55" s="404"/>
      <c r="D55" s="404"/>
      <c r="E55" s="404"/>
      <c r="F55" s="404"/>
      <c r="G55" s="404"/>
      <c r="H55" s="404"/>
      <c r="I55" s="404"/>
      <c r="J55" s="404"/>
      <c r="K55" s="405"/>
      <c r="L55" s="405"/>
      <c r="M55" s="405"/>
      <c r="N55" s="405"/>
      <c r="O55" s="405"/>
      <c r="P55" s="405"/>
      <c r="Q55" s="405"/>
    </row>
    <row r="56" spans="1:21" s="303" customFormat="1" ht="16.5" customHeight="1">
      <c r="A56" s="300"/>
      <c r="B56" s="522"/>
      <c r="C56" s="500" t="s">
        <v>137</v>
      </c>
      <c r="D56" s="501"/>
      <c r="E56" s="501"/>
      <c r="F56" s="501"/>
      <c r="G56" s="501"/>
      <c r="H56" s="502" t="s">
        <v>138</v>
      </c>
      <c r="I56" s="503"/>
      <c r="J56" s="503"/>
      <c r="K56" s="503"/>
      <c r="L56" s="503"/>
      <c r="M56" s="504" t="s">
        <v>139</v>
      </c>
      <c r="N56" s="504"/>
      <c r="O56" s="504"/>
      <c r="P56" s="504"/>
      <c r="Q56" s="505"/>
      <c r="R56" s="406"/>
      <c r="S56" s="406"/>
      <c r="T56" s="406"/>
      <c r="U56" s="406"/>
    </row>
    <row r="57" spans="1:21" s="201" customFormat="1" ht="15" customHeight="1">
      <c r="A57" s="300"/>
      <c r="B57" s="523"/>
      <c r="C57" s="513" t="s">
        <v>207</v>
      </c>
      <c r="D57" s="514"/>
      <c r="E57" s="514"/>
      <c r="F57" s="514"/>
      <c r="G57" s="514"/>
      <c r="H57" s="514"/>
      <c r="I57" s="514"/>
      <c r="J57" s="514"/>
      <c r="K57" s="514"/>
      <c r="L57" s="514"/>
      <c r="M57" s="514"/>
      <c r="N57" s="514"/>
      <c r="O57" s="514"/>
      <c r="P57" s="514"/>
      <c r="Q57" s="524"/>
    </row>
    <row r="58" spans="1:21" s="303" customFormat="1" ht="16.5" customHeight="1">
      <c r="A58" s="300"/>
      <c r="B58" s="523"/>
      <c r="C58" s="513" t="s">
        <v>140</v>
      </c>
      <c r="D58" s="514"/>
      <c r="E58" s="514"/>
      <c r="F58" s="514"/>
      <c r="G58" s="514"/>
      <c r="H58" s="514"/>
      <c r="I58" s="514"/>
      <c r="J58" s="514"/>
      <c r="K58" s="514"/>
      <c r="L58" s="515" t="s">
        <v>141</v>
      </c>
      <c r="M58" s="515"/>
      <c r="N58" s="515"/>
      <c r="O58" s="515"/>
      <c r="P58" s="515"/>
      <c r="Q58" s="516"/>
    </row>
    <row r="59" spans="1:21" s="201" customFormat="1" ht="12.75" customHeight="1" thickBot="1">
      <c r="A59" s="304"/>
      <c r="B59" s="523"/>
      <c r="C59" s="428" t="str">
        <f t="array" ref="C59:G59">PRCP</f>
        <v>2006-07</v>
      </c>
      <c r="D59" s="429" t="str">
        <v>2007-08</v>
      </c>
      <c r="E59" s="429" t="str">
        <v>2008-09</v>
      </c>
      <c r="F59" s="429" t="str">
        <v>2009-10</v>
      </c>
      <c r="G59" s="429" t="str">
        <v>2010-11</v>
      </c>
      <c r="H59" s="430" t="str">
        <f>CRCP_y1</f>
        <v>2011-12</v>
      </c>
      <c r="I59" s="430" t="str">
        <f>CRCP_y2</f>
        <v>2012-13</v>
      </c>
      <c r="J59" s="430" t="str">
        <f>CRCP_y3</f>
        <v>2013-14</v>
      </c>
      <c r="K59" s="430" t="str">
        <f>CRCP_y4</f>
        <v>2014-15</v>
      </c>
      <c r="L59" s="430" t="str">
        <f>CRCP_y5</f>
        <v>2015-16</v>
      </c>
      <c r="M59" s="429" t="str">
        <f t="array" ref="M59:Q59">FRCP</f>
        <v>2016-17</v>
      </c>
      <c r="N59" s="429" t="str">
        <v>2017-18</v>
      </c>
      <c r="O59" s="429" t="str">
        <v>2018-19</v>
      </c>
      <c r="P59" s="429" t="str">
        <v>2019-20</v>
      </c>
      <c r="Q59" s="431" t="str">
        <v>2020-21</v>
      </c>
    </row>
    <row r="60" spans="1:21">
      <c r="A60" s="399"/>
      <c r="B60" s="432" t="s">
        <v>247</v>
      </c>
      <c r="C60" s="433">
        <v>16</v>
      </c>
      <c r="D60" s="434">
        <v>16</v>
      </c>
      <c r="E60" s="434">
        <v>16</v>
      </c>
      <c r="F60" s="434">
        <v>16</v>
      </c>
      <c r="G60" s="435">
        <v>16</v>
      </c>
      <c r="H60" s="433">
        <v>16</v>
      </c>
      <c r="I60" s="434">
        <v>16</v>
      </c>
      <c r="J60" s="434">
        <v>16</v>
      </c>
      <c r="K60" s="434">
        <v>16</v>
      </c>
      <c r="L60" s="435">
        <v>16</v>
      </c>
      <c r="M60" s="433">
        <v>16</v>
      </c>
      <c r="N60" s="434">
        <v>16</v>
      </c>
      <c r="O60" s="434">
        <v>16</v>
      </c>
      <c r="P60" s="434">
        <v>16</v>
      </c>
      <c r="Q60" s="435">
        <v>16</v>
      </c>
    </row>
    <row r="61" spans="1:21">
      <c r="A61" s="399"/>
      <c r="B61" s="436" t="s">
        <v>248</v>
      </c>
      <c r="C61" s="335">
        <v>329</v>
      </c>
      <c r="D61" s="336">
        <v>329</v>
      </c>
      <c r="E61" s="336">
        <v>333</v>
      </c>
      <c r="F61" s="336">
        <v>336</v>
      </c>
      <c r="G61" s="337">
        <v>339</v>
      </c>
      <c r="H61" s="335">
        <v>338</v>
      </c>
      <c r="I61" s="336">
        <v>336</v>
      </c>
      <c r="J61" s="336">
        <v>322</v>
      </c>
      <c r="K61" s="336">
        <v>313</v>
      </c>
      <c r="L61" s="337">
        <v>284</v>
      </c>
      <c r="M61" s="335">
        <v>274</v>
      </c>
      <c r="N61" s="336">
        <v>258</v>
      </c>
      <c r="O61" s="336">
        <v>246</v>
      </c>
      <c r="P61" s="336">
        <v>246</v>
      </c>
      <c r="Q61" s="337">
        <v>246</v>
      </c>
    </row>
    <row r="62" spans="1:21">
      <c r="A62" s="399"/>
      <c r="B62" s="436" t="s">
        <v>249</v>
      </c>
      <c r="C62" s="335">
        <v>0</v>
      </c>
      <c r="D62" s="336">
        <v>0</v>
      </c>
      <c r="E62" s="336">
        <v>0</v>
      </c>
      <c r="F62" s="336">
        <v>0</v>
      </c>
      <c r="G62" s="337">
        <v>0</v>
      </c>
      <c r="H62" s="335">
        <v>0</v>
      </c>
      <c r="I62" s="336">
        <v>0</v>
      </c>
      <c r="J62" s="336">
        <v>0</v>
      </c>
      <c r="K62" s="336">
        <v>0</v>
      </c>
      <c r="L62" s="337">
        <v>0</v>
      </c>
      <c r="M62" s="335">
        <v>0</v>
      </c>
      <c r="N62" s="336">
        <v>0</v>
      </c>
      <c r="O62" s="336">
        <v>0</v>
      </c>
      <c r="P62" s="336">
        <v>0</v>
      </c>
      <c r="Q62" s="337">
        <v>0</v>
      </c>
    </row>
    <row r="63" spans="1:21" ht="13.5" thickBot="1">
      <c r="A63" s="399"/>
      <c r="B63" s="437" t="s">
        <v>9</v>
      </c>
      <c r="C63" s="438">
        <f>C60+C61+C62</f>
        <v>345</v>
      </c>
      <c r="D63" s="439">
        <f t="shared" ref="D63:Q63" si="1">D60+D61+D62</f>
        <v>345</v>
      </c>
      <c r="E63" s="439">
        <f t="shared" si="1"/>
        <v>349</v>
      </c>
      <c r="F63" s="439">
        <f t="shared" si="1"/>
        <v>352</v>
      </c>
      <c r="G63" s="440">
        <f t="shared" si="1"/>
        <v>355</v>
      </c>
      <c r="H63" s="438">
        <f t="shared" si="1"/>
        <v>354</v>
      </c>
      <c r="I63" s="439">
        <f t="shared" si="1"/>
        <v>352</v>
      </c>
      <c r="J63" s="439">
        <f t="shared" si="1"/>
        <v>338</v>
      </c>
      <c r="K63" s="439">
        <f>K60+K61+K62</f>
        <v>329</v>
      </c>
      <c r="L63" s="440">
        <f t="shared" si="1"/>
        <v>300</v>
      </c>
      <c r="M63" s="438">
        <f t="shared" si="1"/>
        <v>290</v>
      </c>
      <c r="N63" s="439">
        <f t="shared" si="1"/>
        <v>274</v>
      </c>
      <c r="O63" s="439">
        <f t="shared" si="1"/>
        <v>262</v>
      </c>
      <c r="P63" s="439">
        <f t="shared" si="1"/>
        <v>262</v>
      </c>
      <c r="Q63" s="440">
        <f t="shared" si="1"/>
        <v>262</v>
      </c>
    </row>
    <row r="64" spans="1:21" s="427" customFormat="1" ht="28.5" customHeight="1" thickBot="1">
      <c r="A64" s="422"/>
      <c r="B64" s="441" t="s">
        <v>142</v>
      </c>
      <c r="C64" s="424" t="s">
        <v>245</v>
      </c>
      <c r="D64" s="425"/>
      <c r="E64" s="425"/>
      <c r="F64" s="425"/>
      <c r="G64" s="425"/>
      <c r="H64" s="425"/>
      <c r="I64" s="425"/>
      <c r="J64" s="425"/>
      <c r="K64" s="425"/>
      <c r="L64" s="425"/>
      <c r="M64" s="425"/>
      <c r="N64" s="425"/>
      <c r="O64" s="425"/>
      <c r="P64" s="425"/>
      <c r="Q64" s="426"/>
    </row>
    <row r="65" spans="1:21" ht="18.75" customHeight="1" thickBot="1">
      <c r="A65" s="399"/>
    </row>
    <row r="66" spans="1:21" s="193" customFormat="1" ht="34.5" customHeight="1" thickBot="1">
      <c r="A66" s="192"/>
      <c r="B66" s="403" t="s">
        <v>250</v>
      </c>
      <c r="C66" s="404"/>
      <c r="D66" s="404"/>
      <c r="E66" s="404"/>
      <c r="F66" s="404"/>
      <c r="G66" s="404"/>
      <c r="H66" s="404"/>
      <c r="I66" s="404"/>
      <c r="J66" s="404"/>
      <c r="K66" s="405"/>
      <c r="L66" s="405"/>
      <c r="M66" s="405"/>
      <c r="N66" s="405"/>
      <c r="O66" s="405"/>
      <c r="P66" s="405"/>
      <c r="Q66" s="405"/>
    </row>
    <row r="67" spans="1:21" s="303" customFormat="1" ht="16.5" customHeight="1">
      <c r="A67" s="300"/>
      <c r="B67" s="517" t="s">
        <v>251</v>
      </c>
      <c r="C67" s="500" t="s">
        <v>137</v>
      </c>
      <c r="D67" s="501"/>
      <c r="E67" s="501"/>
      <c r="F67" s="501"/>
      <c r="G67" s="501"/>
      <c r="H67" s="502" t="s">
        <v>138</v>
      </c>
      <c r="I67" s="503"/>
      <c r="J67" s="503"/>
      <c r="K67" s="503"/>
      <c r="L67" s="503"/>
      <c r="M67" s="504" t="s">
        <v>139</v>
      </c>
      <c r="N67" s="504"/>
      <c r="O67" s="504"/>
      <c r="P67" s="504"/>
      <c r="Q67" s="519"/>
      <c r="R67" s="406"/>
      <c r="S67" s="406"/>
      <c r="T67" s="406"/>
      <c r="U67" s="406"/>
    </row>
    <row r="68" spans="1:21" s="201" customFormat="1" ht="15" customHeight="1">
      <c r="A68" s="300"/>
      <c r="B68" s="518"/>
      <c r="C68" s="506" t="s">
        <v>252</v>
      </c>
      <c r="D68" s="507"/>
      <c r="E68" s="507"/>
      <c r="F68" s="507"/>
      <c r="G68" s="507"/>
      <c r="H68" s="507"/>
      <c r="I68" s="507"/>
      <c r="J68" s="507"/>
      <c r="K68" s="507"/>
      <c r="L68" s="507"/>
      <c r="M68" s="507"/>
      <c r="N68" s="507"/>
      <c r="O68" s="507"/>
      <c r="P68" s="507"/>
      <c r="Q68" s="520"/>
    </row>
    <row r="69" spans="1:21" s="303" customFormat="1" ht="16.5" customHeight="1">
      <c r="A69" s="300"/>
      <c r="B69" s="518"/>
      <c r="C69" s="506" t="s">
        <v>140</v>
      </c>
      <c r="D69" s="507"/>
      <c r="E69" s="507"/>
      <c r="F69" s="507"/>
      <c r="G69" s="507"/>
      <c r="H69" s="507"/>
      <c r="I69" s="507"/>
      <c r="J69" s="507"/>
      <c r="K69" s="509"/>
      <c r="L69" s="510" t="s">
        <v>141</v>
      </c>
      <c r="M69" s="511"/>
      <c r="N69" s="511"/>
      <c r="O69" s="511"/>
      <c r="P69" s="511"/>
      <c r="Q69" s="521"/>
    </row>
    <row r="70" spans="1:21" s="201" customFormat="1" ht="12.75" customHeight="1" thickBot="1">
      <c r="A70" s="304"/>
      <c r="B70" s="518"/>
      <c r="C70" s="428" t="str">
        <f t="array" ref="C70:G70">PRCP</f>
        <v>2006-07</v>
      </c>
      <c r="D70" s="429" t="str">
        <v>2007-08</v>
      </c>
      <c r="E70" s="429" t="str">
        <v>2008-09</v>
      </c>
      <c r="F70" s="429" t="str">
        <v>2009-10</v>
      </c>
      <c r="G70" s="429" t="str">
        <v>2010-11</v>
      </c>
      <c r="H70" s="430" t="str">
        <f>CRCP_y1</f>
        <v>2011-12</v>
      </c>
      <c r="I70" s="430" t="str">
        <f>CRCP_y2</f>
        <v>2012-13</v>
      </c>
      <c r="J70" s="430" t="str">
        <f>CRCP_y3</f>
        <v>2013-14</v>
      </c>
      <c r="K70" s="430" t="str">
        <f>CRCP_y4</f>
        <v>2014-15</v>
      </c>
      <c r="L70" s="430" t="str">
        <f>CRCP_y5</f>
        <v>2015-16</v>
      </c>
      <c r="M70" s="429" t="str">
        <f t="array" ref="M70:Q70">FRCP</f>
        <v>2016-17</v>
      </c>
      <c r="N70" s="429" t="str">
        <v>2017-18</v>
      </c>
      <c r="O70" s="429" t="str">
        <v>2018-19</v>
      </c>
      <c r="P70" s="429" t="str">
        <v>2019-20</v>
      </c>
      <c r="Q70" s="442" t="str">
        <v>2020-21</v>
      </c>
    </row>
    <row r="71" spans="1:21" ht="15" customHeight="1">
      <c r="A71" s="399"/>
      <c r="B71" s="443" t="s">
        <v>9</v>
      </c>
      <c r="C71" s="433">
        <v>1834</v>
      </c>
      <c r="D71" s="434">
        <v>1799</v>
      </c>
      <c r="E71" s="434">
        <v>2009</v>
      </c>
      <c r="F71" s="434">
        <v>2182</v>
      </c>
      <c r="G71" s="435">
        <v>1935</v>
      </c>
      <c r="H71" s="433">
        <v>1837</v>
      </c>
      <c r="I71" s="434">
        <v>1613</v>
      </c>
      <c r="J71" s="434">
        <v>1433</v>
      </c>
      <c r="K71" s="434">
        <v>1340</v>
      </c>
      <c r="L71" s="435">
        <v>1270</v>
      </c>
      <c r="M71" s="433">
        <v>1205</v>
      </c>
      <c r="N71" s="434">
        <v>1153</v>
      </c>
      <c r="O71" s="434">
        <v>1110</v>
      </c>
      <c r="P71" s="434">
        <v>1070</v>
      </c>
      <c r="Q71" s="435">
        <v>1035</v>
      </c>
    </row>
    <row r="72" spans="1:21" ht="15" customHeight="1">
      <c r="A72" s="399"/>
      <c r="B72" s="444" t="s">
        <v>253</v>
      </c>
      <c r="C72" s="200"/>
      <c r="D72" s="322"/>
      <c r="E72" s="322"/>
      <c r="F72" s="322"/>
      <c r="G72" s="323"/>
      <c r="H72" s="200"/>
      <c r="I72" s="322"/>
      <c r="J72" s="322"/>
      <c r="K72" s="322"/>
      <c r="L72" s="323"/>
      <c r="M72" s="200"/>
      <c r="N72" s="322"/>
      <c r="O72" s="322"/>
      <c r="P72" s="322"/>
      <c r="Q72" s="323"/>
    </row>
    <row r="73" spans="1:21" ht="15" customHeight="1">
      <c r="A73" s="399"/>
      <c r="B73" s="444" t="s">
        <v>253</v>
      </c>
      <c r="C73" s="200"/>
      <c r="D73" s="322"/>
      <c r="E73" s="322"/>
      <c r="F73" s="322"/>
      <c r="G73" s="323"/>
      <c r="H73" s="200"/>
      <c r="I73" s="322"/>
      <c r="J73" s="322"/>
      <c r="K73" s="322"/>
      <c r="L73" s="323"/>
      <c r="M73" s="200"/>
      <c r="N73" s="322"/>
      <c r="O73" s="322"/>
      <c r="P73" s="322"/>
      <c r="Q73" s="323"/>
    </row>
    <row r="74" spans="1:21" ht="13.5" thickBot="1">
      <c r="A74" s="399"/>
      <c r="B74" s="437" t="s">
        <v>9</v>
      </c>
      <c r="C74" s="438">
        <f>SUM(C71:C73)</f>
        <v>1834</v>
      </c>
      <c r="D74" s="439">
        <f t="shared" ref="D74:Q74" si="2">SUM(D71:D73)</f>
        <v>1799</v>
      </c>
      <c r="E74" s="439">
        <f t="shared" si="2"/>
        <v>2009</v>
      </c>
      <c r="F74" s="439">
        <f t="shared" si="2"/>
        <v>2182</v>
      </c>
      <c r="G74" s="440">
        <f t="shared" si="2"/>
        <v>1935</v>
      </c>
      <c r="H74" s="438">
        <f t="shared" si="2"/>
        <v>1837</v>
      </c>
      <c r="I74" s="439">
        <f t="shared" si="2"/>
        <v>1613</v>
      </c>
      <c r="J74" s="439">
        <f t="shared" si="2"/>
        <v>1433</v>
      </c>
      <c r="K74" s="439">
        <f t="shared" si="2"/>
        <v>1340</v>
      </c>
      <c r="L74" s="440">
        <f t="shared" si="2"/>
        <v>1270</v>
      </c>
      <c r="M74" s="438">
        <f t="shared" si="2"/>
        <v>1205</v>
      </c>
      <c r="N74" s="439">
        <f t="shared" si="2"/>
        <v>1153</v>
      </c>
      <c r="O74" s="439">
        <f t="shared" si="2"/>
        <v>1110</v>
      </c>
      <c r="P74" s="439">
        <f t="shared" si="2"/>
        <v>1070</v>
      </c>
      <c r="Q74" s="440">
        <f t="shared" si="2"/>
        <v>1035</v>
      </c>
    </row>
    <row r="75" spans="1:21" s="427" customFormat="1" ht="28.5" customHeight="1" thickBot="1">
      <c r="A75" s="422"/>
      <c r="B75" s="441" t="s">
        <v>142</v>
      </c>
      <c r="C75" s="495" t="s">
        <v>245</v>
      </c>
      <c r="D75" s="496"/>
      <c r="E75" s="496"/>
      <c r="F75" s="496"/>
      <c r="G75" s="496"/>
      <c r="H75" s="496"/>
      <c r="I75" s="496"/>
      <c r="J75" s="496"/>
      <c r="K75" s="496"/>
      <c r="L75" s="496"/>
      <c r="M75" s="496"/>
      <c r="N75" s="496"/>
      <c r="O75" s="496"/>
      <c r="P75" s="496"/>
      <c r="Q75" s="497"/>
    </row>
    <row r="85" ht="12.75" customHeight="1"/>
    <row r="86" ht="12.75" customHeight="1"/>
  </sheetData>
  <mergeCells count="26">
    <mergeCell ref="C75:Q75"/>
    <mergeCell ref="C58:K58"/>
    <mergeCell ref="L58:Q58"/>
    <mergeCell ref="B67:B70"/>
    <mergeCell ref="C67:G67"/>
    <mergeCell ref="H67:L67"/>
    <mergeCell ref="M67:Q67"/>
    <mergeCell ref="C68:Q68"/>
    <mergeCell ref="C69:K69"/>
    <mergeCell ref="L69:Q69"/>
    <mergeCell ref="B56:B59"/>
    <mergeCell ref="C56:G56"/>
    <mergeCell ref="H56:L56"/>
    <mergeCell ref="M56:Q56"/>
    <mergeCell ref="C57:Q57"/>
    <mergeCell ref="H14:L14"/>
    <mergeCell ref="M14:Q14"/>
    <mergeCell ref="C15:Q15"/>
    <mergeCell ref="C16:K16"/>
    <mergeCell ref="L16:Q16"/>
    <mergeCell ref="B7:E7"/>
    <mergeCell ref="B8:E8"/>
    <mergeCell ref="B9:E9"/>
    <mergeCell ref="B10:E10"/>
    <mergeCell ref="B14:B17"/>
    <mergeCell ref="C14:G14"/>
  </mergeCell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8"/>
  <sheetViews>
    <sheetView workbookViewId="0">
      <selection activeCell="E26" sqref="E26"/>
    </sheetView>
  </sheetViews>
  <sheetFormatPr defaultRowHeight="12.75"/>
  <cols>
    <col min="1" max="2" width="9.140625" style="445"/>
    <col min="3" max="3" width="11.5703125" style="445" customWidth="1"/>
    <col min="4" max="16384" width="9.140625" style="445"/>
  </cols>
  <sheetData>
    <row r="3" spans="2:10">
      <c r="B3" s="445" t="s">
        <v>256</v>
      </c>
    </row>
    <row r="4" spans="2:10">
      <c r="B4" s="445" t="s">
        <v>70</v>
      </c>
      <c r="C4" s="445">
        <f>[11]Residential!B4</f>
        <v>2014</v>
      </c>
      <c r="D4" s="445">
        <f>[11]Residential!C4</f>
        <v>2015</v>
      </c>
      <c r="E4" s="445">
        <f>[11]Residential!D4</f>
        <v>2016</v>
      </c>
      <c r="F4" s="445">
        <f>[11]Residential!E4</f>
        <v>2017</v>
      </c>
      <c r="G4" s="445">
        <f>[11]Residential!F4</f>
        <v>2018</v>
      </c>
      <c r="H4" s="445">
        <f>[11]Residential!G4</f>
        <v>2019</v>
      </c>
      <c r="I4" s="445">
        <f>[11]Residential!H4</f>
        <v>2020</v>
      </c>
      <c r="J4" s="445">
        <f>[11]Residential!I4</f>
        <v>2021</v>
      </c>
    </row>
    <row r="5" spans="2:10">
      <c r="B5" s="445" t="s">
        <v>257</v>
      </c>
      <c r="C5" s="446">
        <f>[11]Residential!B8</f>
        <v>7154433.5978494873</v>
      </c>
      <c r="D5" s="446">
        <f>[11]Residential!C8</f>
        <v>6764836.3126796437</v>
      </c>
      <c r="E5" s="446">
        <f>[11]Residential!D8</f>
        <v>6531600.8264131956</v>
      </c>
      <c r="F5" s="446">
        <f>[11]Residential!E8</f>
        <v>6379505.9342303611</v>
      </c>
      <c r="G5" s="446">
        <f>[11]Residential!F8</f>
        <v>6223063.5215180293</v>
      </c>
      <c r="H5" s="446">
        <f>[11]Residential!G8</f>
        <v>6077899.2808483439</v>
      </c>
      <c r="I5" s="446">
        <f>[11]Residential!H8</f>
        <v>5943607.4973274423</v>
      </c>
      <c r="J5" s="446">
        <f>[11]Residential!I8</f>
        <v>5814819.6362511413</v>
      </c>
    </row>
    <row r="6" spans="2:10">
      <c r="B6" s="445" t="s">
        <v>218</v>
      </c>
      <c r="C6" s="446">
        <f>[11]Commercial!B8</f>
        <v>3065890.7175078844</v>
      </c>
      <c r="D6" s="446">
        <v>2963297</v>
      </c>
      <c r="E6" s="446">
        <v>2920874</v>
      </c>
      <c r="F6" s="446">
        <v>2909806</v>
      </c>
      <c r="G6" s="446">
        <v>2904930</v>
      </c>
      <c r="H6" s="446">
        <v>2884557</v>
      </c>
      <c r="I6" s="446">
        <v>2861440</v>
      </c>
      <c r="J6" s="446">
        <v>2849001</v>
      </c>
    </row>
    <row r="8" spans="2:10">
      <c r="C8" s="446">
        <f>C5+C6</f>
        <v>10220324.315357372</v>
      </c>
      <c r="D8" s="446">
        <f t="shared" ref="D8:J8" si="0">D5+D6</f>
        <v>9728133.3126796447</v>
      </c>
      <c r="E8" s="446">
        <f t="shared" si="0"/>
        <v>9452474.8264131956</v>
      </c>
      <c r="F8" s="446">
        <f t="shared" si="0"/>
        <v>9289311.9342303611</v>
      </c>
      <c r="G8" s="446">
        <f t="shared" si="0"/>
        <v>9127993.5215180293</v>
      </c>
      <c r="H8" s="446">
        <f t="shared" si="0"/>
        <v>8962456.2808483429</v>
      </c>
      <c r="I8" s="446">
        <f t="shared" si="0"/>
        <v>8805047.4973274432</v>
      </c>
      <c r="J8" s="446">
        <f t="shared" si="0"/>
        <v>8663820.6362511404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Q66"/>
  <sheetViews>
    <sheetView workbookViewId="0"/>
  </sheetViews>
  <sheetFormatPr defaultColWidth="12.42578125" defaultRowHeight="15.75" outlineLevelCol="1"/>
  <cols>
    <col min="1" max="2" width="9.85546875" style="204" customWidth="1"/>
    <col min="3" max="6" width="17.5703125" style="204" customWidth="1"/>
    <col min="7" max="7" width="7.28515625" style="204" customWidth="1"/>
    <col min="8" max="8" width="14" style="204" customWidth="1"/>
    <col min="9" max="11" width="14" style="204" customWidth="1" outlineLevel="1"/>
    <col min="12" max="12" width="23.5703125" style="204" bestFit="1" customWidth="1"/>
    <col min="13" max="13" width="15" style="204" bestFit="1" customWidth="1"/>
    <col min="14" max="256" width="12.42578125" style="204"/>
    <col min="257" max="258" width="9.85546875" style="204" customWidth="1"/>
    <col min="259" max="262" width="17.5703125" style="204" customWidth="1"/>
    <col min="263" max="263" width="7.28515625" style="204" customWidth="1"/>
    <col min="264" max="267" width="14" style="204" customWidth="1"/>
    <col min="268" max="268" width="23.5703125" style="204" bestFit="1" customWidth="1"/>
    <col min="269" max="512" width="12.42578125" style="204"/>
    <col min="513" max="514" width="9.85546875" style="204" customWidth="1"/>
    <col min="515" max="518" width="17.5703125" style="204" customWidth="1"/>
    <col min="519" max="519" width="7.28515625" style="204" customWidth="1"/>
    <col min="520" max="523" width="14" style="204" customWidth="1"/>
    <col min="524" max="524" width="23.5703125" style="204" bestFit="1" customWidth="1"/>
    <col min="525" max="768" width="12.42578125" style="204"/>
    <col min="769" max="770" width="9.85546875" style="204" customWidth="1"/>
    <col min="771" max="774" width="17.5703125" style="204" customWidth="1"/>
    <col min="775" max="775" width="7.28515625" style="204" customWidth="1"/>
    <col min="776" max="779" width="14" style="204" customWidth="1"/>
    <col min="780" max="780" width="23.5703125" style="204" bestFit="1" customWidth="1"/>
    <col min="781" max="1024" width="12.42578125" style="204"/>
    <col min="1025" max="1026" width="9.85546875" style="204" customWidth="1"/>
    <col min="1027" max="1030" width="17.5703125" style="204" customWidth="1"/>
    <col min="1031" max="1031" width="7.28515625" style="204" customWidth="1"/>
    <col min="1032" max="1035" width="14" style="204" customWidth="1"/>
    <col min="1036" max="1036" width="23.5703125" style="204" bestFit="1" customWidth="1"/>
    <col min="1037" max="1280" width="12.42578125" style="204"/>
    <col min="1281" max="1282" width="9.85546875" style="204" customWidth="1"/>
    <col min="1283" max="1286" width="17.5703125" style="204" customWidth="1"/>
    <col min="1287" max="1287" width="7.28515625" style="204" customWidth="1"/>
    <col min="1288" max="1291" width="14" style="204" customWidth="1"/>
    <col min="1292" max="1292" width="23.5703125" style="204" bestFit="1" customWidth="1"/>
    <col min="1293" max="1536" width="12.42578125" style="204"/>
    <col min="1537" max="1538" width="9.85546875" style="204" customWidth="1"/>
    <col min="1539" max="1542" width="17.5703125" style="204" customWidth="1"/>
    <col min="1543" max="1543" width="7.28515625" style="204" customWidth="1"/>
    <col min="1544" max="1547" width="14" style="204" customWidth="1"/>
    <col min="1548" max="1548" width="23.5703125" style="204" bestFit="1" customWidth="1"/>
    <col min="1549" max="1792" width="12.42578125" style="204"/>
    <col min="1793" max="1794" width="9.85546875" style="204" customWidth="1"/>
    <col min="1795" max="1798" width="17.5703125" style="204" customWidth="1"/>
    <col min="1799" max="1799" width="7.28515625" style="204" customWidth="1"/>
    <col min="1800" max="1803" width="14" style="204" customWidth="1"/>
    <col min="1804" max="1804" width="23.5703125" style="204" bestFit="1" customWidth="1"/>
    <col min="1805" max="2048" width="12.42578125" style="204"/>
    <col min="2049" max="2050" width="9.85546875" style="204" customWidth="1"/>
    <col min="2051" max="2054" width="17.5703125" style="204" customWidth="1"/>
    <col min="2055" max="2055" width="7.28515625" style="204" customWidth="1"/>
    <col min="2056" max="2059" width="14" style="204" customWidth="1"/>
    <col min="2060" max="2060" width="23.5703125" style="204" bestFit="1" customWidth="1"/>
    <col min="2061" max="2304" width="12.42578125" style="204"/>
    <col min="2305" max="2306" width="9.85546875" style="204" customWidth="1"/>
    <col min="2307" max="2310" width="17.5703125" style="204" customWidth="1"/>
    <col min="2311" max="2311" width="7.28515625" style="204" customWidth="1"/>
    <col min="2312" max="2315" width="14" style="204" customWidth="1"/>
    <col min="2316" max="2316" width="23.5703125" style="204" bestFit="1" customWidth="1"/>
    <col min="2317" max="2560" width="12.42578125" style="204"/>
    <col min="2561" max="2562" width="9.85546875" style="204" customWidth="1"/>
    <col min="2563" max="2566" width="17.5703125" style="204" customWidth="1"/>
    <col min="2567" max="2567" width="7.28515625" style="204" customWidth="1"/>
    <col min="2568" max="2571" width="14" style="204" customWidth="1"/>
    <col min="2572" max="2572" width="23.5703125" style="204" bestFit="1" customWidth="1"/>
    <col min="2573" max="2816" width="12.42578125" style="204"/>
    <col min="2817" max="2818" width="9.85546875" style="204" customWidth="1"/>
    <col min="2819" max="2822" width="17.5703125" style="204" customWidth="1"/>
    <col min="2823" max="2823" width="7.28515625" style="204" customWidth="1"/>
    <col min="2824" max="2827" width="14" style="204" customWidth="1"/>
    <col min="2828" max="2828" width="23.5703125" style="204" bestFit="1" customWidth="1"/>
    <col min="2829" max="3072" width="12.42578125" style="204"/>
    <col min="3073" max="3074" width="9.85546875" style="204" customWidth="1"/>
    <col min="3075" max="3078" width="17.5703125" style="204" customWidth="1"/>
    <col min="3079" max="3079" width="7.28515625" style="204" customWidth="1"/>
    <col min="3080" max="3083" width="14" style="204" customWidth="1"/>
    <col min="3084" max="3084" width="23.5703125" style="204" bestFit="1" customWidth="1"/>
    <col min="3085" max="3328" width="12.42578125" style="204"/>
    <col min="3329" max="3330" width="9.85546875" style="204" customWidth="1"/>
    <col min="3331" max="3334" width="17.5703125" style="204" customWidth="1"/>
    <col min="3335" max="3335" width="7.28515625" style="204" customWidth="1"/>
    <col min="3336" max="3339" width="14" style="204" customWidth="1"/>
    <col min="3340" max="3340" width="23.5703125" style="204" bestFit="1" customWidth="1"/>
    <col min="3341" max="3584" width="12.42578125" style="204"/>
    <col min="3585" max="3586" width="9.85546875" style="204" customWidth="1"/>
    <col min="3587" max="3590" width="17.5703125" style="204" customWidth="1"/>
    <col min="3591" max="3591" width="7.28515625" style="204" customWidth="1"/>
    <col min="3592" max="3595" width="14" style="204" customWidth="1"/>
    <col min="3596" max="3596" width="23.5703125" style="204" bestFit="1" customWidth="1"/>
    <col min="3597" max="3840" width="12.42578125" style="204"/>
    <col min="3841" max="3842" width="9.85546875" style="204" customWidth="1"/>
    <col min="3843" max="3846" width="17.5703125" style="204" customWidth="1"/>
    <col min="3847" max="3847" width="7.28515625" style="204" customWidth="1"/>
    <col min="3848" max="3851" width="14" style="204" customWidth="1"/>
    <col min="3852" max="3852" width="23.5703125" style="204" bestFit="1" customWidth="1"/>
    <col min="3853" max="4096" width="12.42578125" style="204"/>
    <col min="4097" max="4098" width="9.85546875" style="204" customWidth="1"/>
    <col min="4099" max="4102" width="17.5703125" style="204" customWidth="1"/>
    <col min="4103" max="4103" width="7.28515625" style="204" customWidth="1"/>
    <col min="4104" max="4107" width="14" style="204" customWidth="1"/>
    <col min="4108" max="4108" width="23.5703125" style="204" bestFit="1" customWidth="1"/>
    <col min="4109" max="4352" width="12.42578125" style="204"/>
    <col min="4353" max="4354" width="9.85546875" style="204" customWidth="1"/>
    <col min="4355" max="4358" width="17.5703125" style="204" customWidth="1"/>
    <col min="4359" max="4359" width="7.28515625" style="204" customWidth="1"/>
    <col min="4360" max="4363" width="14" style="204" customWidth="1"/>
    <col min="4364" max="4364" width="23.5703125" style="204" bestFit="1" customWidth="1"/>
    <col min="4365" max="4608" width="12.42578125" style="204"/>
    <col min="4609" max="4610" width="9.85546875" style="204" customWidth="1"/>
    <col min="4611" max="4614" width="17.5703125" style="204" customWidth="1"/>
    <col min="4615" max="4615" width="7.28515625" style="204" customWidth="1"/>
    <col min="4616" max="4619" width="14" style="204" customWidth="1"/>
    <col min="4620" max="4620" width="23.5703125" style="204" bestFit="1" customWidth="1"/>
    <col min="4621" max="4864" width="12.42578125" style="204"/>
    <col min="4865" max="4866" width="9.85546875" style="204" customWidth="1"/>
    <col min="4867" max="4870" width="17.5703125" style="204" customWidth="1"/>
    <col min="4871" max="4871" width="7.28515625" style="204" customWidth="1"/>
    <col min="4872" max="4875" width="14" style="204" customWidth="1"/>
    <col min="4876" max="4876" width="23.5703125" style="204" bestFit="1" customWidth="1"/>
    <col min="4877" max="5120" width="12.42578125" style="204"/>
    <col min="5121" max="5122" width="9.85546875" style="204" customWidth="1"/>
    <col min="5123" max="5126" width="17.5703125" style="204" customWidth="1"/>
    <col min="5127" max="5127" width="7.28515625" style="204" customWidth="1"/>
    <col min="5128" max="5131" width="14" style="204" customWidth="1"/>
    <col min="5132" max="5132" width="23.5703125" style="204" bestFit="1" customWidth="1"/>
    <col min="5133" max="5376" width="12.42578125" style="204"/>
    <col min="5377" max="5378" width="9.85546875" style="204" customWidth="1"/>
    <col min="5379" max="5382" width="17.5703125" style="204" customWidth="1"/>
    <col min="5383" max="5383" width="7.28515625" style="204" customWidth="1"/>
    <col min="5384" max="5387" width="14" style="204" customWidth="1"/>
    <col min="5388" max="5388" width="23.5703125" style="204" bestFit="1" customWidth="1"/>
    <col min="5389" max="5632" width="12.42578125" style="204"/>
    <col min="5633" max="5634" width="9.85546875" style="204" customWidth="1"/>
    <col min="5635" max="5638" width="17.5703125" style="204" customWidth="1"/>
    <col min="5639" max="5639" width="7.28515625" style="204" customWidth="1"/>
    <col min="5640" max="5643" width="14" style="204" customWidth="1"/>
    <col min="5644" max="5644" width="23.5703125" style="204" bestFit="1" customWidth="1"/>
    <col min="5645" max="5888" width="12.42578125" style="204"/>
    <col min="5889" max="5890" width="9.85546875" style="204" customWidth="1"/>
    <col min="5891" max="5894" width="17.5703125" style="204" customWidth="1"/>
    <col min="5895" max="5895" width="7.28515625" style="204" customWidth="1"/>
    <col min="5896" max="5899" width="14" style="204" customWidth="1"/>
    <col min="5900" max="5900" width="23.5703125" style="204" bestFit="1" customWidth="1"/>
    <col min="5901" max="6144" width="12.42578125" style="204"/>
    <col min="6145" max="6146" width="9.85546875" style="204" customWidth="1"/>
    <col min="6147" max="6150" width="17.5703125" style="204" customWidth="1"/>
    <col min="6151" max="6151" width="7.28515625" style="204" customWidth="1"/>
    <col min="6152" max="6155" width="14" style="204" customWidth="1"/>
    <col min="6156" max="6156" width="23.5703125" style="204" bestFit="1" customWidth="1"/>
    <col min="6157" max="6400" width="12.42578125" style="204"/>
    <col min="6401" max="6402" width="9.85546875" style="204" customWidth="1"/>
    <col min="6403" max="6406" width="17.5703125" style="204" customWidth="1"/>
    <col min="6407" max="6407" width="7.28515625" style="204" customWidth="1"/>
    <col min="6408" max="6411" width="14" style="204" customWidth="1"/>
    <col min="6412" max="6412" width="23.5703125" style="204" bestFit="1" customWidth="1"/>
    <col min="6413" max="6656" width="12.42578125" style="204"/>
    <col min="6657" max="6658" width="9.85546875" style="204" customWidth="1"/>
    <col min="6659" max="6662" width="17.5703125" style="204" customWidth="1"/>
    <col min="6663" max="6663" width="7.28515625" style="204" customWidth="1"/>
    <col min="6664" max="6667" width="14" style="204" customWidth="1"/>
    <col min="6668" max="6668" width="23.5703125" style="204" bestFit="1" customWidth="1"/>
    <col min="6669" max="6912" width="12.42578125" style="204"/>
    <col min="6913" max="6914" width="9.85546875" style="204" customWidth="1"/>
    <col min="6915" max="6918" width="17.5703125" style="204" customWidth="1"/>
    <col min="6919" max="6919" width="7.28515625" style="204" customWidth="1"/>
    <col min="6920" max="6923" width="14" style="204" customWidth="1"/>
    <col min="6924" max="6924" width="23.5703125" style="204" bestFit="1" customWidth="1"/>
    <col min="6925" max="7168" width="12.42578125" style="204"/>
    <col min="7169" max="7170" width="9.85546875" style="204" customWidth="1"/>
    <col min="7171" max="7174" width="17.5703125" style="204" customWidth="1"/>
    <col min="7175" max="7175" width="7.28515625" style="204" customWidth="1"/>
    <col min="7176" max="7179" width="14" style="204" customWidth="1"/>
    <col min="7180" max="7180" width="23.5703125" style="204" bestFit="1" customWidth="1"/>
    <col min="7181" max="7424" width="12.42578125" style="204"/>
    <col min="7425" max="7426" width="9.85546875" style="204" customWidth="1"/>
    <col min="7427" max="7430" width="17.5703125" style="204" customWidth="1"/>
    <col min="7431" max="7431" width="7.28515625" style="204" customWidth="1"/>
    <col min="7432" max="7435" width="14" style="204" customWidth="1"/>
    <col min="7436" max="7436" width="23.5703125" style="204" bestFit="1" customWidth="1"/>
    <col min="7437" max="7680" width="12.42578125" style="204"/>
    <col min="7681" max="7682" width="9.85546875" style="204" customWidth="1"/>
    <col min="7683" max="7686" width="17.5703125" style="204" customWidth="1"/>
    <col min="7687" max="7687" width="7.28515625" style="204" customWidth="1"/>
    <col min="7688" max="7691" width="14" style="204" customWidth="1"/>
    <col min="7692" max="7692" width="23.5703125" style="204" bestFit="1" customWidth="1"/>
    <col min="7693" max="7936" width="12.42578125" style="204"/>
    <col min="7937" max="7938" width="9.85546875" style="204" customWidth="1"/>
    <col min="7939" max="7942" width="17.5703125" style="204" customWidth="1"/>
    <col min="7943" max="7943" width="7.28515625" style="204" customWidth="1"/>
    <col min="7944" max="7947" width="14" style="204" customWidth="1"/>
    <col min="7948" max="7948" width="23.5703125" style="204" bestFit="1" customWidth="1"/>
    <col min="7949" max="8192" width="12.42578125" style="204"/>
    <col min="8193" max="8194" width="9.85546875" style="204" customWidth="1"/>
    <col min="8195" max="8198" width="17.5703125" style="204" customWidth="1"/>
    <col min="8199" max="8199" width="7.28515625" style="204" customWidth="1"/>
    <col min="8200" max="8203" width="14" style="204" customWidth="1"/>
    <col min="8204" max="8204" width="23.5703125" style="204" bestFit="1" customWidth="1"/>
    <col min="8205" max="8448" width="12.42578125" style="204"/>
    <col min="8449" max="8450" width="9.85546875" style="204" customWidth="1"/>
    <col min="8451" max="8454" width="17.5703125" style="204" customWidth="1"/>
    <col min="8455" max="8455" width="7.28515625" style="204" customWidth="1"/>
    <col min="8456" max="8459" width="14" style="204" customWidth="1"/>
    <col min="8460" max="8460" width="23.5703125" style="204" bestFit="1" customWidth="1"/>
    <col min="8461" max="8704" width="12.42578125" style="204"/>
    <col min="8705" max="8706" width="9.85546875" style="204" customWidth="1"/>
    <col min="8707" max="8710" width="17.5703125" style="204" customWidth="1"/>
    <col min="8711" max="8711" width="7.28515625" style="204" customWidth="1"/>
    <col min="8712" max="8715" width="14" style="204" customWidth="1"/>
    <col min="8716" max="8716" width="23.5703125" style="204" bestFit="1" customWidth="1"/>
    <col min="8717" max="8960" width="12.42578125" style="204"/>
    <col min="8961" max="8962" width="9.85546875" style="204" customWidth="1"/>
    <col min="8963" max="8966" width="17.5703125" style="204" customWidth="1"/>
    <col min="8967" max="8967" width="7.28515625" style="204" customWidth="1"/>
    <col min="8968" max="8971" width="14" style="204" customWidth="1"/>
    <col min="8972" max="8972" width="23.5703125" style="204" bestFit="1" customWidth="1"/>
    <col min="8973" max="9216" width="12.42578125" style="204"/>
    <col min="9217" max="9218" width="9.85546875" style="204" customWidth="1"/>
    <col min="9219" max="9222" width="17.5703125" style="204" customWidth="1"/>
    <col min="9223" max="9223" width="7.28515625" style="204" customWidth="1"/>
    <col min="9224" max="9227" width="14" style="204" customWidth="1"/>
    <col min="9228" max="9228" width="23.5703125" style="204" bestFit="1" customWidth="1"/>
    <col min="9229" max="9472" width="12.42578125" style="204"/>
    <col min="9473" max="9474" width="9.85546875" style="204" customWidth="1"/>
    <col min="9475" max="9478" width="17.5703125" style="204" customWidth="1"/>
    <col min="9479" max="9479" width="7.28515625" style="204" customWidth="1"/>
    <col min="9480" max="9483" width="14" style="204" customWidth="1"/>
    <col min="9484" max="9484" width="23.5703125" style="204" bestFit="1" customWidth="1"/>
    <col min="9485" max="9728" width="12.42578125" style="204"/>
    <col min="9729" max="9730" width="9.85546875" style="204" customWidth="1"/>
    <col min="9731" max="9734" width="17.5703125" style="204" customWidth="1"/>
    <col min="9735" max="9735" width="7.28515625" style="204" customWidth="1"/>
    <col min="9736" max="9739" width="14" style="204" customWidth="1"/>
    <col min="9740" max="9740" width="23.5703125" style="204" bestFit="1" customWidth="1"/>
    <col min="9741" max="9984" width="12.42578125" style="204"/>
    <col min="9985" max="9986" width="9.85546875" style="204" customWidth="1"/>
    <col min="9987" max="9990" width="17.5703125" style="204" customWidth="1"/>
    <col min="9991" max="9991" width="7.28515625" style="204" customWidth="1"/>
    <col min="9992" max="9995" width="14" style="204" customWidth="1"/>
    <col min="9996" max="9996" width="23.5703125" style="204" bestFit="1" customWidth="1"/>
    <col min="9997" max="10240" width="12.42578125" style="204"/>
    <col min="10241" max="10242" width="9.85546875" style="204" customWidth="1"/>
    <col min="10243" max="10246" width="17.5703125" style="204" customWidth="1"/>
    <col min="10247" max="10247" width="7.28515625" style="204" customWidth="1"/>
    <col min="10248" max="10251" width="14" style="204" customWidth="1"/>
    <col min="10252" max="10252" width="23.5703125" style="204" bestFit="1" customWidth="1"/>
    <col min="10253" max="10496" width="12.42578125" style="204"/>
    <col min="10497" max="10498" width="9.85546875" style="204" customWidth="1"/>
    <col min="10499" max="10502" width="17.5703125" style="204" customWidth="1"/>
    <col min="10503" max="10503" width="7.28515625" style="204" customWidth="1"/>
    <col min="10504" max="10507" width="14" style="204" customWidth="1"/>
    <col min="10508" max="10508" width="23.5703125" style="204" bestFit="1" customWidth="1"/>
    <col min="10509" max="10752" width="12.42578125" style="204"/>
    <col min="10753" max="10754" width="9.85546875" style="204" customWidth="1"/>
    <col min="10755" max="10758" width="17.5703125" style="204" customWidth="1"/>
    <col min="10759" max="10759" width="7.28515625" style="204" customWidth="1"/>
    <col min="10760" max="10763" width="14" style="204" customWidth="1"/>
    <col min="10764" max="10764" width="23.5703125" style="204" bestFit="1" customWidth="1"/>
    <col min="10765" max="11008" width="12.42578125" style="204"/>
    <col min="11009" max="11010" width="9.85546875" style="204" customWidth="1"/>
    <col min="11011" max="11014" width="17.5703125" style="204" customWidth="1"/>
    <col min="11015" max="11015" width="7.28515625" style="204" customWidth="1"/>
    <col min="11016" max="11019" width="14" style="204" customWidth="1"/>
    <col min="11020" max="11020" width="23.5703125" style="204" bestFit="1" customWidth="1"/>
    <col min="11021" max="11264" width="12.42578125" style="204"/>
    <col min="11265" max="11266" width="9.85546875" style="204" customWidth="1"/>
    <col min="11267" max="11270" width="17.5703125" style="204" customWidth="1"/>
    <col min="11271" max="11271" width="7.28515625" style="204" customWidth="1"/>
    <col min="11272" max="11275" width="14" style="204" customWidth="1"/>
    <col min="11276" max="11276" width="23.5703125" style="204" bestFit="1" customWidth="1"/>
    <col min="11277" max="11520" width="12.42578125" style="204"/>
    <col min="11521" max="11522" width="9.85546875" style="204" customWidth="1"/>
    <col min="11523" max="11526" width="17.5703125" style="204" customWidth="1"/>
    <col min="11527" max="11527" width="7.28515625" style="204" customWidth="1"/>
    <col min="11528" max="11531" width="14" style="204" customWidth="1"/>
    <col min="11532" max="11532" width="23.5703125" style="204" bestFit="1" customWidth="1"/>
    <col min="11533" max="11776" width="12.42578125" style="204"/>
    <col min="11777" max="11778" width="9.85546875" style="204" customWidth="1"/>
    <col min="11779" max="11782" width="17.5703125" style="204" customWidth="1"/>
    <col min="11783" max="11783" width="7.28515625" style="204" customWidth="1"/>
    <col min="11784" max="11787" width="14" style="204" customWidth="1"/>
    <col min="11788" max="11788" width="23.5703125" style="204" bestFit="1" customWidth="1"/>
    <col min="11789" max="12032" width="12.42578125" style="204"/>
    <col min="12033" max="12034" width="9.85546875" style="204" customWidth="1"/>
    <col min="12035" max="12038" width="17.5703125" style="204" customWidth="1"/>
    <col min="12039" max="12039" width="7.28515625" style="204" customWidth="1"/>
    <col min="12040" max="12043" width="14" style="204" customWidth="1"/>
    <col min="12044" max="12044" width="23.5703125" style="204" bestFit="1" customWidth="1"/>
    <col min="12045" max="12288" width="12.42578125" style="204"/>
    <col min="12289" max="12290" width="9.85546875" style="204" customWidth="1"/>
    <col min="12291" max="12294" width="17.5703125" style="204" customWidth="1"/>
    <col min="12295" max="12295" width="7.28515625" style="204" customWidth="1"/>
    <col min="12296" max="12299" width="14" style="204" customWidth="1"/>
    <col min="12300" max="12300" width="23.5703125" style="204" bestFit="1" customWidth="1"/>
    <col min="12301" max="12544" width="12.42578125" style="204"/>
    <col min="12545" max="12546" width="9.85546875" style="204" customWidth="1"/>
    <col min="12547" max="12550" width="17.5703125" style="204" customWidth="1"/>
    <col min="12551" max="12551" width="7.28515625" style="204" customWidth="1"/>
    <col min="12552" max="12555" width="14" style="204" customWidth="1"/>
    <col min="12556" max="12556" width="23.5703125" style="204" bestFit="1" customWidth="1"/>
    <col min="12557" max="12800" width="12.42578125" style="204"/>
    <col min="12801" max="12802" width="9.85546875" style="204" customWidth="1"/>
    <col min="12803" max="12806" width="17.5703125" style="204" customWidth="1"/>
    <col min="12807" max="12807" width="7.28515625" style="204" customWidth="1"/>
    <col min="12808" max="12811" width="14" style="204" customWidth="1"/>
    <col min="12812" max="12812" width="23.5703125" style="204" bestFit="1" customWidth="1"/>
    <col min="12813" max="13056" width="12.42578125" style="204"/>
    <col min="13057" max="13058" width="9.85546875" style="204" customWidth="1"/>
    <col min="13059" max="13062" width="17.5703125" style="204" customWidth="1"/>
    <col min="13063" max="13063" width="7.28515625" style="204" customWidth="1"/>
    <col min="13064" max="13067" width="14" style="204" customWidth="1"/>
    <col min="13068" max="13068" width="23.5703125" style="204" bestFit="1" customWidth="1"/>
    <col min="13069" max="13312" width="12.42578125" style="204"/>
    <col min="13313" max="13314" width="9.85546875" style="204" customWidth="1"/>
    <col min="13315" max="13318" width="17.5703125" style="204" customWidth="1"/>
    <col min="13319" max="13319" width="7.28515625" style="204" customWidth="1"/>
    <col min="13320" max="13323" width="14" style="204" customWidth="1"/>
    <col min="13324" max="13324" width="23.5703125" style="204" bestFit="1" customWidth="1"/>
    <col min="13325" max="13568" width="12.42578125" style="204"/>
    <col min="13569" max="13570" width="9.85546875" style="204" customWidth="1"/>
    <col min="13571" max="13574" width="17.5703125" style="204" customWidth="1"/>
    <col min="13575" max="13575" width="7.28515625" style="204" customWidth="1"/>
    <col min="13576" max="13579" width="14" style="204" customWidth="1"/>
    <col min="13580" max="13580" width="23.5703125" style="204" bestFit="1" customWidth="1"/>
    <col min="13581" max="13824" width="12.42578125" style="204"/>
    <col min="13825" max="13826" width="9.85546875" style="204" customWidth="1"/>
    <col min="13827" max="13830" width="17.5703125" style="204" customWidth="1"/>
    <col min="13831" max="13831" width="7.28515625" style="204" customWidth="1"/>
    <col min="13832" max="13835" width="14" style="204" customWidth="1"/>
    <col min="13836" max="13836" width="23.5703125" style="204" bestFit="1" customWidth="1"/>
    <col min="13837" max="14080" width="12.42578125" style="204"/>
    <col min="14081" max="14082" width="9.85546875" style="204" customWidth="1"/>
    <col min="14083" max="14086" width="17.5703125" style="204" customWidth="1"/>
    <col min="14087" max="14087" width="7.28515625" style="204" customWidth="1"/>
    <col min="14088" max="14091" width="14" style="204" customWidth="1"/>
    <col min="14092" max="14092" width="23.5703125" style="204" bestFit="1" customWidth="1"/>
    <col min="14093" max="14336" width="12.42578125" style="204"/>
    <col min="14337" max="14338" width="9.85546875" style="204" customWidth="1"/>
    <col min="14339" max="14342" width="17.5703125" style="204" customWidth="1"/>
    <col min="14343" max="14343" width="7.28515625" style="204" customWidth="1"/>
    <col min="14344" max="14347" width="14" style="204" customWidth="1"/>
    <col min="14348" max="14348" width="23.5703125" style="204" bestFit="1" customWidth="1"/>
    <col min="14349" max="14592" width="12.42578125" style="204"/>
    <col min="14593" max="14594" width="9.85546875" style="204" customWidth="1"/>
    <col min="14595" max="14598" width="17.5703125" style="204" customWidth="1"/>
    <col min="14599" max="14599" width="7.28515625" style="204" customWidth="1"/>
    <col min="14600" max="14603" width="14" style="204" customWidth="1"/>
    <col min="14604" max="14604" width="23.5703125" style="204" bestFit="1" customWidth="1"/>
    <col min="14605" max="14848" width="12.42578125" style="204"/>
    <col min="14849" max="14850" width="9.85546875" style="204" customWidth="1"/>
    <col min="14851" max="14854" width="17.5703125" style="204" customWidth="1"/>
    <col min="14855" max="14855" width="7.28515625" style="204" customWidth="1"/>
    <col min="14856" max="14859" width="14" style="204" customWidth="1"/>
    <col min="14860" max="14860" width="23.5703125" style="204" bestFit="1" customWidth="1"/>
    <col min="14861" max="15104" width="12.42578125" style="204"/>
    <col min="15105" max="15106" width="9.85546875" style="204" customWidth="1"/>
    <col min="15107" max="15110" width="17.5703125" style="204" customWidth="1"/>
    <col min="15111" max="15111" width="7.28515625" style="204" customWidth="1"/>
    <col min="15112" max="15115" width="14" style="204" customWidth="1"/>
    <col min="15116" max="15116" width="23.5703125" style="204" bestFit="1" customWidth="1"/>
    <col min="15117" max="15360" width="12.42578125" style="204"/>
    <col min="15361" max="15362" width="9.85546875" style="204" customWidth="1"/>
    <col min="15363" max="15366" width="17.5703125" style="204" customWidth="1"/>
    <col min="15367" max="15367" width="7.28515625" style="204" customWidth="1"/>
    <col min="15368" max="15371" width="14" style="204" customWidth="1"/>
    <col min="15372" max="15372" width="23.5703125" style="204" bestFit="1" customWidth="1"/>
    <col min="15373" max="15616" width="12.42578125" style="204"/>
    <col min="15617" max="15618" width="9.85546875" style="204" customWidth="1"/>
    <col min="15619" max="15622" width="17.5703125" style="204" customWidth="1"/>
    <col min="15623" max="15623" width="7.28515625" style="204" customWidth="1"/>
    <col min="15624" max="15627" width="14" style="204" customWidth="1"/>
    <col min="15628" max="15628" width="23.5703125" style="204" bestFit="1" customWidth="1"/>
    <col min="15629" max="15872" width="12.42578125" style="204"/>
    <col min="15873" max="15874" width="9.85546875" style="204" customWidth="1"/>
    <col min="15875" max="15878" width="17.5703125" style="204" customWidth="1"/>
    <col min="15879" max="15879" width="7.28515625" style="204" customWidth="1"/>
    <col min="15880" max="15883" width="14" style="204" customWidth="1"/>
    <col min="15884" max="15884" width="23.5703125" style="204" bestFit="1" customWidth="1"/>
    <col min="15885" max="16128" width="12.42578125" style="204"/>
    <col min="16129" max="16130" width="9.85546875" style="204" customWidth="1"/>
    <col min="16131" max="16134" width="17.5703125" style="204" customWidth="1"/>
    <col min="16135" max="16135" width="7.28515625" style="204" customWidth="1"/>
    <col min="16136" max="16139" width="14" style="204" customWidth="1"/>
    <col min="16140" max="16140" width="23.5703125" style="204" bestFit="1" customWidth="1"/>
    <col min="16141" max="16384" width="12.42578125" style="204"/>
  </cols>
  <sheetData>
    <row r="1" spans="1:11">
      <c r="E1" s="205" t="s">
        <v>143</v>
      </c>
      <c r="F1" s="205" t="s">
        <v>144</v>
      </c>
    </row>
    <row r="2" spans="1:11">
      <c r="A2" s="206"/>
    </row>
    <row r="3" spans="1:11">
      <c r="A3" s="207" t="s">
        <v>135</v>
      </c>
      <c r="B3" s="208"/>
      <c r="C3" s="208"/>
      <c r="D3" s="208"/>
      <c r="E3" s="208"/>
      <c r="F3" s="208"/>
    </row>
    <row r="4" spans="1:11" ht="18.75">
      <c r="A4" s="209" t="s">
        <v>145</v>
      </c>
      <c r="B4" s="208"/>
      <c r="C4" s="208"/>
      <c r="D4" s="208"/>
      <c r="E4" s="208"/>
      <c r="F4" s="208"/>
      <c r="G4" s="208"/>
    </row>
    <row r="5" spans="1:11" ht="12.75" customHeight="1">
      <c r="A5" s="210"/>
      <c r="B5" s="525" t="s">
        <v>146</v>
      </c>
      <c r="C5" s="526"/>
      <c r="D5" s="526"/>
      <c r="E5" s="526"/>
      <c r="F5" s="526"/>
    </row>
    <row r="6" spans="1:11" ht="12.75" customHeight="1">
      <c r="A6" s="210"/>
    </row>
    <row r="7" spans="1:11">
      <c r="A7" s="204" t="s">
        <v>147</v>
      </c>
    </row>
    <row r="8" spans="1:11">
      <c r="A8" s="204" t="s">
        <v>148</v>
      </c>
    </row>
    <row r="9" spans="1:11" ht="12.75" customHeight="1">
      <c r="A9" s="207"/>
      <c r="B9" s="207"/>
      <c r="C9" s="207" t="s">
        <v>135</v>
      </c>
      <c r="D9" s="207" t="s">
        <v>135</v>
      </c>
      <c r="E9" s="207"/>
      <c r="F9" s="207" t="s">
        <v>135</v>
      </c>
    </row>
    <row r="10" spans="1:11" ht="12.75" customHeight="1"/>
    <row r="11" spans="1:11" ht="12.75" customHeight="1">
      <c r="A11" s="211"/>
      <c r="B11" s="212"/>
      <c r="C11" s="212"/>
      <c r="D11" s="212"/>
      <c r="E11" s="212"/>
      <c r="F11" s="212"/>
      <c r="H11" s="213" t="s">
        <v>149</v>
      </c>
      <c r="I11" s="213" t="s">
        <v>149</v>
      </c>
      <c r="J11" s="213" t="s">
        <v>149</v>
      </c>
      <c r="K11" s="213" t="s">
        <v>149</v>
      </c>
    </row>
    <row r="12" spans="1:11" ht="12.75" customHeight="1">
      <c r="A12" s="214" t="s">
        <v>135</v>
      </c>
      <c r="B12" s="215" t="s">
        <v>150</v>
      </c>
      <c r="C12" s="215" t="s">
        <v>151</v>
      </c>
      <c r="D12" s="215" t="s">
        <v>152</v>
      </c>
      <c r="E12" s="215" t="s">
        <v>153</v>
      </c>
      <c r="F12" s="215" t="s">
        <v>154</v>
      </c>
      <c r="H12" s="213" t="s">
        <v>151</v>
      </c>
      <c r="I12" s="213" t="s">
        <v>152</v>
      </c>
      <c r="J12" s="213" t="s">
        <v>153</v>
      </c>
      <c r="K12" s="213" t="s">
        <v>155</v>
      </c>
    </row>
    <row r="13" spans="1:11" ht="12.75" customHeight="1">
      <c r="A13" s="211"/>
      <c r="B13" s="216"/>
      <c r="C13" s="217"/>
      <c r="D13" s="216"/>
      <c r="E13" s="216"/>
      <c r="F13" s="216"/>
    </row>
    <row r="14" spans="1:11" ht="12.75" customHeight="1">
      <c r="A14" s="214" t="s">
        <v>135</v>
      </c>
      <c r="B14" s="218"/>
      <c r="C14" s="219"/>
      <c r="D14" s="220"/>
      <c r="E14" s="219"/>
      <c r="F14" s="219"/>
    </row>
    <row r="15" spans="1:11" ht="15" customHeight="1">
      <c r="A15" s="211"/>
      <c r="B15" s="221" t="s">
        <v>156</v>
      </c>
      <c r="C15" s="222">
        <v>37.9</v>
      </c>
      <c r="D15" s="223">
        <v>38.799999999999997</v>
      </c>
      <c r="E15" s="224">
        <v>39.700000000000003</v>
      </c>
      <c r="F15" s="224">
        <v>40.5</v>
      </c>
    </row>
    <row r="16" spans="1:11" ht="15" customHeight="1">
      <c r="A16" s="211"/>
      <c r="B16" s="221" t="s">
        <v>157</v>
      </c>
      <c r="C16" s="224">
        <v>41.4</v>
      </c>
      <c r="D16" s="225">
        <v>42.1</v>
      </c>
      <c r="E16" s="224">
        <v>43.2</v>
      </c>
      <c r="F16" s="224">
        <v>44.4</v>
      </c>
      <c r="H16" s="226"/>
      <c r="I16" s="226"/>
      <c r="J16" s="226">
        <f>+E16/E15-1</f>
        <v>8.8161209068010171E-2</v>
      </c>
      <c r="K16" s="226">
        <f>+F16/F15-1</f>
        <v>9.6296296296296324E-2</v>
      </c>
    </row>
    <row r="17" spans="1:16" ht="15" customHeight="1">
      <c r="A17" s="211"/>
      <c r="B17" s="221" t="s">
        <v>158</v>
      </c>
      <c r="C17" s="224">
        <v>45.3</v>
      </c>
      <c r="D17" s="225">
        <v>46</v>
      </c>
      <c r="E17" s="224">
        <v>46.8</v>
      </c>
      <c r="F17" s="224">
        <v>47.6</v>
      </c>
      <c r="H17" s="226">
        <f t="shared" ref="H17:K33" si="0">+C17/C16-1</f>
        <v>9.4202898550724612E-2</v>
      </c>
      <c r="I17" s="226">
        <f t="shared" si="0"/>
        <v>9.263657957244642E-2</v>
      </c>
      <c r="J17" s="226">
        <f t="shared" si="0"/>
        <v>8.3333333333333259E-2</v>
      </c>
      <c r="K17" s="226">
        <f t="shared" si="0"/>
        <v>7.2072072072072224E-2</v>
      </c>
    </row>
    <row r="18" spans="1:16" ht="15" customHeight="1">
      <c r="A18" s="211"/>
      <c r="B18" s="221" t="s">
        <v>159</v>
      </c>
      <c r="C18" s="224">
        <v>48.4</v>
      </c>
      <c r="D18" s="225">
        <v>49.3</v>
      </c>
      <c r="E18" s="224">
        <v>50.2</v>
      </c>
      <c r="F18" s="224">
        <v>51.2</v>
      </c>
      <c r="H18" s="226">
        <f t="shared" si="0"/>
        <v>6.8432671081677832E-2</v>
      </c>
      <c r="I18" s="226">
        <f t="shared" si="0"/>
        <v>7.1739130434782528E-2</v>
      </c>
      <c r="J18" s="226">
        <f t="shared" si="0"/>
        <v>7.2649572649572836E-2</v>
      </c>
      <c r="K18" s="226">
        <f t="shared" si="0"/>
        <v>7.5630252100840289E-2</v>
      </c>
    </row>
    <row r="19" spans="1:16" ht="15" customHeight="1">
      <c r="A19" s="211"/>
      <c r="B19" s="221" t="s">
        <v>160</v>
      </c>
      <c r="C19" s="224">
        <v>51.7</v>
      </c>
      <c r="D19" s="225">
        <v>53</v>
      </c>
      <c r="E19" s="224">
        <v>54.2</v>
      </c>
      <c r="F19" s="224">
        <v>55.2</v>
      </c>
      <c r="H19" s="226">
        <f t="shared" si="0"/>
        <v>6.8181818181818343E-2</v>
      </c>
      <c r="I19" s="226">
        <f t="shared" si="0"/>
        <v>7.5050709939148197E-2</v>
      </c>
      <c r="J19" s="226">
        <f t="shared" si="0"/>
        <v>7.9681274900398336E-2</v>
      </c>
      <c r="K19" s="226">
        <f t="shared" si="0"/>
        <v>7.8125E-2</v>
      </c>
    </row>
    <row r="20" spans="1:16" ht="15" customHeight="1">
      <c r="A20" s="211"/>
      <c r="B20" s="221" t="s">
        <v>161</v>
      </c>
      <c r="C20" s="224">
        <v>56.2</v>
      </c>
      <c r="D20" s="225">
        <v>57.1</v>
      </c>
      <c r="E20" s="224">
        <v>57.5</v>
      </c>
      <c r="F20" s="224">
        <v>59</v>
      </c>
      <c r="H20" s="226">
        <f t="shared" si="0"/>
        <v>8.7040618955512628E-2</v>
      </c>
      <c r="I20" s="226">
        <f t="shared" si="0"/>
        <v>7.735849056603783E-2</v>
      </c>
      <c r="J20" s="226">
        <f t="shared" si="0"/>
        <v>6.0885608856088513E-2</v>
      </c>
      <c r="K20" s="226">
        <f t="shared" si="0"/>
        <v>6.8840579710144789E-2</v>
      </c>
    </row>
    <row r="21" spans="1:16" ht="15" customHeight="1">
      <c r="A21" s="211"/>
      <c r="B21" s="221" t="s">
        <v>162</v>
      </c>
      <c r="C21" s="224">
        <v>58.9</v>
      </c>
      <c r="D21" s="225">
        <v>59</v>
      </c>
      <c r="E21" s="224">
        <v>59.3</v>
      </c>
      <c r="F21" s="224">
        <v>59.9</v>
      </c>
      <c r="H21" s="226">
        <f t="shared" si="0"/>
        <v>4.8042704626334531E-2</v>
      </c>
      <c r="I21" s="226">
        <f t="shared" si="0"/>
        <v>3.327495621716281E-2</v>
      </c>
      <c r="J21" s="226">
        <f t="shared" si="0"/>
        <v>3.130434782608682E-2</v>
      </c>
      <c r="K21" s="226">
        <f t="shared" si="0"/>
        <v>1.5254237288135464E-2</v>
      </c>
    </row>
    <row r="22" spans="1:16" ht="15" customHeight="1">
      <c r="A22" s="211"/>
      <c r="B22" s="221" t="s">
        <v>163</v>
      </c>
      <c r="C22" s="224">
        <v>59.9</v>
      </c>
      <c r="D22" s="225">
        <v>59.7</v>
      </c>
      <c r="E22" s="224">
        <v>59.8</v>
      </c>
      <c r="F22" s="224">
        <v>60.1</v>
      </c>
      <c r="H22" s="226">
        <f t="shared" si="0"/>
        <v>1.6977928692699429E-2</v>
      </c>
      <c r="I22" s="226">
        <f t="shared" si="0"/>
        <v>1.1864406779661163E-2</v>
      </c>
      <c r="J22" s="226">
        <f t="shared" si="0"/>
        <v>8.4317032040472917E-3</v>
      </c>
      <c r="K22" s="226">
        <f t="shared" si="0"/>
        <v>3.3388981636059967E-3</v>
      </c>
    </row>
    <row r="23" spans="1:16" ht="15" customHeight="1">
      <c r="A23" s="211"/>
      <c r="B23" s="221" t="s">
        <v>164</v>
      </c>
      <c r="C23" s="224">
        <v>60.6</v>
      </c>
      <c r="D23" s="225">
        <v>60.8</v>
      </c>
      <c r="E23" s="224">
        <v>61.1</v>
      </c>
      <c r="F23" s="224">
        <v>61.2</v>
      </c>
      <c r="H23" s="226">
        <f t="shared" si="0"/>
        <v>1.1686143572620988E-2</v>
      </c>
      <c r="I23" s="226">
        <f t="shared" si="0"/>
        <v>1.8425460636515734E-2</v>
      </c>
      <c r="J23" s="226">
        <f t="shared" si="0"/>
        <v>2.1739130434782705E-2</v>
      </c>
      <c r="K23" s="226">
        <f t="shared" si="0"/>
        <v>1.830282861896837E-2</v>
      </c>
      <c r="M23" s="227"/>
    </row>
    <row r="24" spans="1:16" ht="15" customHeight="1">
      <c r="A24" s="214"/>
      <c r="B24" s="228" t="s">
        <v>165</v>
      </c>
      <c r="C24" s="229">
        <v>61.5</v>
      </c>
      <c r="D24" s="230">
        <v>61.9</v>
      </c>
      <c r="E24" s="229">
        <v>62.3</v>
      </c>
      <c r="F24" s="229">
        <v>62.8</v>
      </c>
      <c r="H24" s="226">
        <f t="shared" si="0"/>
        <v>1.4851485148514865E-2</v>
      </c>
      <c r="I24" s="226">
        <f t="shared" si="0"/>
        <v>1.8092105263157965E-2</v>
      </c>
      <c r="J24" s="226">
        <f t="shared" si="0"/>
        <v>1.9639934533551395E-2</v>
      </c>
      <c r="K24" s="226">
        <f t="shared" si="0"/>
        <v>2.614379084967311E-2</v>
      </c>
      <c r="M24" s="227"/>
    </row>
    <row r="25" spans="1:16" ht="15" customHeight="1">
      <c r="A25" s="211"/>
      <c r="B25" s="221" t="s">
        <v>166</v>
      </c>
      <c r="C25" s="224">
        <v>63.8</v>
      </c>
      <c r="D25" s="225">
        <v>64.7</v>
      </c>
      <c r="E25" s="224">
        <v>65.5</v>
      </c>
      <c r="F25" s="224">
        <v>66</v>
      </c>
      <c r="H25" s="226">
        <f t="shared" si="0"/>
        <v>3.7398373983739797E-2</v>
      </c>
      <c r="I25" s="226">
        <f t="shared" si="0"/>
        <v>4.5234248788368348E-2</v>
      </c>
      <c r="J25" s="226">
        <f t="shared" si="0"/>
        <v>5.1364365971107606E-2</v>
      </c>
      <c r="K25" s="226">
        <f t="shared" si="0"/>
        <v>5.0955414012738842E-2</v>
      </c>
      <c r="M25" s="227"/>
    </row>
    <row r="26" spans="1:16" ht="15" customHeight="1">
      <c r="A26" s="211"/>
      <c r="B26" s="221" t="s">
        <v>167</v>
      </c>
      <c r="C26" s="224">
        <v>66.2</v>
      </c>
      <c r="D26" s="225">
        <v>66.7</v>
      </c>
      <c r="E26" s="224">
        <v>66.900000000000006</v>
      </c>
      <c r="F26" s="224">
        <v>67</v>
      </c>
      <c r="H26" s="226">
        <f t="shared" si="0"/>
        <v>3.7617554858934366E-2</v>
      </c>
      <c r="I26" s="226">
        <f t="shared" si="0"/>
        <v>3.0911901081916549E-2</v>
      </c>
      <c r="J26" s="226">
        <f t="shared" si="0"/>
        <v>2.1374045801526798E-2</v>
      </c>
      <c r="K26" s="226">
        <f t="shared" si="0"/>
        <v>1.5151515151515138E-2</v>
      </c>
      <c r="M26" s="227"/>
    </row>
    <row r="27" spans="1:16" ht="15" customHeight="1">
      <c r="A27" s="211"/>
      <c r="B27" s="221" t="s">
        <v>168</v>
      </c>
      <c r="C27" s="224">
        <v>67.099999999999994</v>
      </c>
      <c r="D27" s="225">
        <v>66.900000000000006</v>
      </c>
      <c r="E27" s="224">
        <v>66.599999999999994</v>
      </c>
      <c r="F27" s="224">
        <v>66.8</v>
      </c>
      <c r="H27" s="226">
        <f t="shared" si="0"/>
        <v>1.3595166163141936E-2</v>
      </c>
      <c r="I27" s="226">
        <f t="shared" si="0"/>
        <v>2.9985007496251548E-3</v>
      </c>
      <c r="J27" s="226">
        <f t="shared" si="0"/>
        <v>-4.48430493273555E-3</v>
      </c>
      <c r="K27" s="226">
        <f t="shared" si="0"/>
        <v>-2.9850746268657025E-3</v>
      </c>
      <c r="L27" s="231"/>
      <c r="M27" s="227"/>
    </row>
    <row r="28" spans="1:16" ht="15" customHeight="1">
      <c r="A28" s="211"/>
      <c r="B28" s="221">
        <v>1998</v>
      </c>
      <c r="C28" s="224">
        <v>67</v>
      </c>
      <c r="D28" s="225">
        <v>67.400000000000006</v>
      </c>
      <c r="E28" s="224">
        <v>67.5</v>
      </c>
      <c r="F28" s="222">
        <v>67.8</v>
      </c>
      <c r="H28" s="226">
        <f t="shared" si="0"/>
        <v>-1.4903129657226621E-3</v>
      </c>
      <c r="I28" s="226">
        <f t="shared" si="0"/>
        <v>7.4738415545589909E-3</v>
      </c>
      <c r="J28" s="226">
        <f t="shared" si="0"/>
        <v>1.3513513513513598E-2</v>
      </c>
      <c r="K28" s="226">
        <f t="shared" si="0"/>
        <v>1.4970059880239583E-2</v>
      </c>
      <c r="L28" s="231"/>
      <c r="M28" s="227"/>
    </row>
    <row r="29" spans="1:16" ht="15" customHeight="1">
      <c r="A29" s="211"/>
      <c r="B29" s="221">
        <v>1999</v>
      </c>
      <c r="C29" s="224">
        <v>67.8</v>
      </c>
      <c r="D29" s="223">
        <v>68.099999999999994</v>
      </c>
      <c r="E29" s="222">
        <v>68.7</v>
      </c>
      <c r="F29" s="222">
        <v>69.099999999999994</v>
      </c>
      <c r="H29" s="226">
        <f t="shared" ref="H29:H43" si="1">C29/C28</f>
        <v>1.0119402985074626</v>
      </c>
      <c r="I29" s="226">
        <f t="shared" si="0"/>
        <v>1.0385756676557722E-2</v>
      </c>
      <c r="J29" s="226">
        <f t="shared" si="0"/>
        <v>1.7777777777777892E-2</v>
      </c>
      <c r="K29" s="226">
        <f t="shared" si="0"/>
        <v>1.9174041297935096E-2</v>
      </c>
      <c r="L29" s="231"/>
      <c r="M29" s="232"/>
      <c r="N29" s="233"/>
      <c r="O29" s="233"/>
      <c r="P29" s="233"/>
    </row>
    <row r="30" spans="1:16" ht="15" customHeight="1">
      <c r="A30" s="211"/>
      <c r="B30" s="221">
        <v>2000</v>
      </c>
      <c r="C30" s="224">
        <v>69.7</v>
      </c>
      <c r="D30" s="223">
        <v>70.2</v>
      </c>
      <c r="E30" s="224">
        <v>72.900000000000006</v>
      </c>
      <c r="F30" s="222">
        <v>73.099999999999994</v>
      </c>
      <c r="H30" s="226">
        <f t="shared" si="1"/>
        <v>1.028023598820059</v>
      </c>
      <c r="I30" s="226">
        <f t="shared" si="0"/>
        <v>3.0837004405286361E-2</v>
      </c>
      <c r="J30" s="226">
        <f t="shared" si="0"/>
        <v>6.1135371179039444E-2</v>
      </c>
      <c r="K30" s="226">
        <f t="shared" si="0"/>
        <v>5.7887120115774238E-2</v>
      </c>
      <c r="L30" s="231"/>
      <c r="M30" s="232"/>
      <c r="N30" s="233"/>
      <c r="O30" s="233"/>
      <c r="P30" s="233"/>
    </row>
    <row r="31" spans="1:16" ht="15" customHeight="1">
      <c r="A31" s="211"/>
      <c r="B31" s="221">
        <v>2001</v>
      </c>
      <c r="C31" s="224">
        <v>73.900000000000006</v>
      </c>
      <c r="D31" s="223">
        <v>74.5</v>
      </c>
      <c r="E31" s="224">
        <v>74.7</v>
      </c>
      <c r="F31" s="222">
        <v>75.400000000000006</v>
      </c>
      <c r="H31" s="226">
        <f t="shared" si="1"/>
        <v>1.06025824964132</v>
      </c>
      <c r="I31" s="226">
        <f t="shared" si="0"/>
        <v>6.1253561253561184E-2</v>
      </c>
      <c r="J31" s="226">
        <f t="shared" si="0"/>
        <v>2.4691358024691246E-2</v>
      </c>
      <c r="K31" s="226">
        <f t="shared" si="0"/>
        <v>3.1463748290013749E-2</v>
      </c>
      <c r="L31" s="231"/>
      <c r="M31" s="232"/>
      <c r="N31" s="233"/>
      <c r="O31" s="233"/>
      <c r="P31" s="233"/>
    </row>
    <row r="32" spans="1:16" ht="15" customHeight="1">
      <c r="A32" s="211"/>
      <c r="B32" s="221">
        <v>2002</v>
      </c>
      <c r="C32" s="224">
        <v>76.099999999999994</v>
      </c>
      <c r="D32" s="223">
        <v>76.599999999999994</v>
      </c>
      <c r="E32" s="224">
        <v>77.099999999999994</v>
      </c>
      <c r="F32" s="222">
        <v>77.599999999999994</v>
      </c>
      <c r="H32" s="226">
        <f t="shared" si="1"/>
        <v>1.0297699594046006</v>
      </c>
      <c r="I32" s="226">
        <f t="shared" si="0"/>
        <v>2.8187919463087185E-2</v>
      </c>
      <c r="J32" s="226">
        <f t="shared" si="0"/>
        <v>3.2128514056224855E-2</v>
      </c>
      <c r="K32" s="226">
        <f t="shared" si="0"/>
        <v>2.9177718832890998E-2</v>
      </c>
      <c r="L32" s="231"/>
      <c r="M32" s="232"/>
      <c r="N32" s="233"/>
      <c r="O32" s="233"/>
      <c r="P32" s="233"/>
    </row>
    <row r="33" spans="1:17" ht="15" customHeight="1">
      <c r="A33" s="211"/>
      <c r="B33" s="221">
        <v>2003</v>
      </c>
      <c r="C33" s="224">
        <v>78.599999999999994</v>
      </c>
      <c r="D33" s="223">
        <v>78.599999999999994</v>
      </c>
      <c r="E33" s="224">
        <v>79.099999999999994</v>
      </c>
      <c r="F33" s="224">
        <v>79.5</v>
      </c>
      <c r="H33" s="226">
        <f t="shared" si="1"/>
        <v>1.0328515111695138</v>
      </c>
      <c r="I33" s="226">
        <f t="shared" si="0"/>
        <v>2.6109660574412441E-2</v>
      </c>
      <c r="J33" s="226">
        <f t="shared" si="0"/>
        <v>2.5940337224383825E-2</v>
      </c>
      <c r="K33" s="226">
        <f t="shared" si="0"/>
        <v>2.4484536082474362E-2</v>
      </c>
      <c r="L33" s="231"/>
      <c r="M33" s="232"/>
      <c r="N33" s="233"/>
      <c r="O33" s="233"/>
      <c r="P33" s="233"/>
    </row>
    <row r="34" spans="1:17" ht="15" customHeight="1">
      <c r="A34" s="211"/>
      <c r="B34" s="221">
        <v>2004</v>
      </c>
      <c r="C34" s="224">
        <v>80.2</v>
      </c>
      <c r="D34" s="223">
        <v>80.599999999999994</v>
      </c>
      <c r="E34" s="224">
        <v>80.900000000000006</v>
      </c>
      <c r="F34" s="224">
        <v>81.5</v>
      </c>
      <c r="H34" s="226">
        <f t="shared" si="1"/>
        <v>1.0203562340966923</v>
      </c>
      <c r="I34" s="226">
        <f t="shared" ref="I34:K44" si="2">+D34/D33-1</f>
        <v>2.5445292620865034E-2</v>
      </c>
      <c r="J34" s="226">
        <f t="shared" si="2"/>
        <v>2.2756005056890238E-2</v>
      </c>
      <c r="K34" s="226">
        <f t="shared" si="2"/>
        <v>2.515723270440251E-2</v>
      </c>
      <c r="L34" s="231"/>
      <c r="M34" s="232"/>
      <c r="N34" s="233"/>
      <c r="O34" s="233"/>
      <c r="P34" s="233"/>
    </row>
    <row r="35" spans="1:17" ht="15" customHeight="1">
      <c r="A35" s="211"/>
      <c r="B35" s="221">
        <v>2005</v>
      </c>
      <c r="C35" s="224">
        <v>82.1</v>
      </c>
      <c r="D35" s="223">
        <v>82.6</v>
      </c>
      <c r="E35" s="224">
        <v>83.4</v>
      </c>
      <c r="F35" s="224">
        <v>83.8</v>
      </c>
      <c r="H35" s="226">
        <f t="shared" si="1"/>
        <v>1.0236907730673315</v>
      </c>
      <c r="I35" s="226">
        <f t="shared" si="2"/>
        <v>2.4813895781637729E-2</v>
      </c>
      <c r="J35" s="226">
        <f t="shared" si="2"/>
        <v>3.0902348578492056E-2</v>
      </c>
      <c r="K35" s="226">
        <f t="shared" si="2"/>
        <v>2.8220858895705581E-2</v>
      </c>
      <c r="L35" s="231"/>
      <c r="M35" s="232"/>
      <c r="N35" s="233"/>
      <c r="O35" s="233"/>
      <c r="P35" s="233"/>
    </row>
    <row r="36" spans="1:17" ht="15" customHeight="1">
      <c r="A36" s="211"/>
      <c r="B36" s="221">
        <f>+B35+1</f>
        <v>2006</v>
      </c>
      <c r="C36" s="224">
        <v>84.5</v>
      </c>
      <c r="D36" s="223">
        <v>85.9</v>
      </c>
      <c r="E36" s="224">
        <v>86.7</v>
      </c>
      <c r="F36" s="234">
        <v>86.6</v>
      </c>
      <c r="H36" s="226">
        <f t="shared" si="1"/>
        <v>1.0292326431181487</v>
      </c>
      <c r="I36" s="226">
        <f>+D36/D35-1</f>
        <v>3.9951573849879018E-2</v>
      </c>
      <c r="J36" s="226">
        <f t="shared" si="2"/>
        <v>3.9568345323740983E-2</v>
      </c>
      <c r="K36" s="226">
        <f t="shared" si="2"/>
        <v>3.3412887828162319E-2</v>
      </c>
      <c r="L36" s="231"/>
      <c r="M36" s="232"/>
      <c r="N36" s="233"/>
      <c r="O36" s="233"/>
      <c r="P36" s="233"/>
    </row>
    <row r="37" spans="1:17" ht="15" customHeight="1">
      <c r="A37" s="211"/>
      <c r="B37" s="221">
        <f>+B36+1</f>
        <v>2007</v>
      </c>
      <c r="C37" s="224">
        <v>86.6</v>
      </c>
      <c r="D37" s="223">
        <v>87.7</v>
      </c>
      <c r="E37" s="224">
        <v>88.3</v>
      </c>
      <c r="F37" s="234">
        <v>89.1</v>
      </c>
      <c r="H37" s="226">
        <f t="shared" si="1"/>
        <v>1.024852071005917</v>
      </c>
      <c r="I37" s="226">
        <f t="shared" si="2"/>
        <v>2.0954598370197974E-2</v>
      </c>
      <c r="J37" s="226">
        <f t="shared" si="2"/>
        <v>1.8454440599769306E-2</v>
      </c>
      <c r="K37" s="226">
        <f t="shared" si="2"/>
        <v>2.886836027713624E-2</v>
      </c>
      <c r="L37" s="231"/>
      <c r="M37" s="232"/>
      <c r="N37" s="233"/>
      <c r="O37" s="233"/>
      <c r="P37" s="233"/>
    </row>
    <row r="38" spans="1:17" ht="15" customHeight="1">
      <c r="A38" s="211"/>
      <c r="B38" s="221">
        <f>+B37+1</f>
        <v>2008</v>
      </c>
      <c r="C38" s="224">
        <v>90.3</v>
      </c>
      <c r="D38" s="223">
        <v>91.6</v>
      </c>
      <c r="E38" s="224">
        <v>92.7</v>
      </c>
      <c r="F38" s="234">
        <v>92.4</v>
      </c>
      <c r="H38" s="226">
        <f t="shared" si="1"/>
        <v>1.0427251732101617</v>
      </c>
      <c r="I38" s="226">
        <f t="shared" si="2"/>
        <v>4.4469783352337311E-2</v>
      </c>
      <c r="J38" s="226">
        <f t="shared" si="2"/>
        <v>4.9830124575311441E-2</v>
      </c>
      <c r="K38" s="226">
        <f t="shared" si="2"/>
        <v>3.7037037037037202E-2</v>
      </c>
      <c r="L38" s="231"/>
      <c r="M38" s="232"/>
      <c r="N38" s="233"/>
      <c r="O38" s="233"/>
      <c r="P38" s="233"/>
    </row>
    <row r="39" spans="1:17" ht="15" customHeight="1">
      <c r="A39" s="211"/>
      <c r="B39" s="221">
        <v>2009</v>
      </c>
      <c r="C39" s="224">
        <v>92.5</v>
      </c>
      <c r="D39" s="223">
        <v>92.9</v>
      </c>
      <c r="E39" s="235">
        <v>93.8</v>
      </c>
      <c r="F39" s="234">
        <v>94.3</v>
      </c>
      <c r="H39" s="226">
        <f t="shared" si="1"/>
        <v>1.0243632336655593</v>
      </c>
      <c r="I39" s="226">
        <f t="shared" si="2"/>
        <v>1.4192139737991383E-2</v>
      </c>
      <c r="J39" s="226">
        <f t="shared" si="2"/>
        <v>1.1866235167206085E-2</v>
      </c>
      <c r="K39" s="226">
        <f t="shared" si="2"/>
        <v>2.0562770562770449E-2</v>
      </c>
      <c r="L39" s="231"/>
      <c r="M39" s="232"/>
      <c r="N39" s="233"/>
      <c r="O39" s="233"/>
      <c r="P39" s="233"/>
    </row>
    <row r="40" spans="1:17" ht="15" customHeight="1">
      <c r="A40" s="211"/>
      <c r="B40" s="221">
        <v>2010</v>
      </c>
      <c r="C40" s="224">
        <v>95.2</v>
      </c>
      <c r="D40" s="223">
        <v>95.8</v>
      </c>
      <c r="E40" s="224">
        <v>96.5</v>
      </c>
      <c r="F40" s="234">
        <v>96.9</v>
      </c>
      <c r="H40" s="226">
        <f t="shared" si="1"/>
        <v>1.0291891891891891</v>
      </c>
      <c r="I40" s="226">
        <f t="shared" si="2"/>
        <v>3.1216361679224924E-2</v>
      </c>
      <c r="J40" s="226">
        <f t="shared" si="2"/>
        <v>2.8784648187633266E-2</v>
      </c>
      <c r="K40" s="226">
        <f t="shared" si="2"/>
        <v>2.7571580063626921E-2</v>
      </c>
      <c r="L40" s="231"/>
      <c r="M40" s="232"/>
      <c r="N40" s="233"/>
      <c r="O40" s="233"/>
      <c r="P40" s="233"/>
    </row>
    <row r="41" spans="1:17" ht="15" customHeight="1">
      <c r="A41" s="211"/>
      <c r="B41" s="221">
        <v>2011</v>
      </c>
      <c r="C41" s="224">
        <v>98.3</v>
      </c>
      <c r="D41" s="223">
        <v>99.2</v>
      </c>
      <c r="E41" s="224">
        <v>99.8</v>
      </c>
      <c r="F41" s="234">
        <v>99.8</v>
      </c>
      <c r="H41" s="226">
        <f t="shared" si="1"/>
        <v>1.0325630252100839</v>
      </c>
      <c r="I41" s="226">
        <f t="shared" si="2"/>
        <v>3.5490605427975108E-2</v>
      </c>
      <c r="J41" s="226">
        <f t="shared" si="2"/>
        <v>3.4196891191709877E-2</v>
      </c>
      <c r="K41" s="226">
        <f t="shared" si="2"/>
        <v>2.9927760577915352E-2</v>
      </c>
      <c r="L41" s="231"/>
      <c r="M41" s="232"/>
      <c r="N41" s="233"/>
      <c r="O41" s="233"/>
      <c r="P41" s="233"/>
    </row>
    <row r="42" spans="1:17" ht="15" customHeight="1">
      <c r="A42" s="211"/>
      <c r="B42" s="221">
        <v>2012</v>
      </c>
      <c r="C42" s="224">
        <v>99.9</v>
      </c>
      <c r="D42" s="223">
        <v>100.4</v>
      </c>
      <c r="E42" s="224">
        <v>101.8</v>
      </c>
      <c r="F42" s="234">
        <v>102</v>
      </c>
      <c r="H42" s="226">
        <f t="shared" si="1"/>
        <v>1.0162767039674467</v>
      </c>
      <c r="I42" s="226">
        <f t="shared" si="2"/>
        <v>1.2096774193548487E-2</v>
      </c>
      <c r="J42" s="226">
        <f t="shared" si="2"/>
        <v>2.0040080160320661E-2</v>
      </c>
      <c r="K42" s="226">
        <f t="shared" si="2"/>
        <v>2.2044088176352838E-2</v>
      </c>
      <c r="L42" s="231"/>
      <c r="M42" s="232"/>
      <c r="N42" s="233"/>
      <c r="O42" s="233"/>
      <c r="P42" s="233"/>
    </row>
    <row r="43" spans="1:17" ht="15" customHeight="1">
      <c r="A43" s="211"/>
      <c r="B43" s="221">
        <v>2013</v>
      </c>
      <c r="C43" s="235">
        <v>102.4</v>
      </c>
      <c r="D43" s="223">
        <v>102.8</v>
      </c>
      <c r="E43" s="224">
        <v>104</v>
      </c>
      <c r="F43" s="234">
        <v>104.8</v>
      </c>
      <c r="H43" s="226">
        <f t="shared" si="1"/>
        <v>1.025025025025025</v>
      </c>
      <c r="I43" s="226">
        <f t="shared" si="2"/>
        <v>2.3904382470119501E-2</v>
      </c>
      <c r="J43" s="226">
        <f t="shared" si="2"/>
        <v>2.16110019646365E-2</v>
      </c>
      <c r="K43" s="226">
        <f t="shared" si="2"/>
        <v>2.7450980392156765E-2</v>
      </c>
      <c r="L43" s="231"/>
      <c r="M43" s="232"/>
    </row>
    <row r="44" spans="1:17" ht="15" customHeight="1">
      <c r="A44" s="211"/>
      <c r="B44" s="221">
        <v>2014</v>
      </c>
      <c r="C44" s="235">
        <v>105.4</v>
      </c>
      <c r="D44" s="223">
        <v>105.9</v>
      </c>
      <c r="E44" s="224"/>
      <c r="F44" s="234"/>
      <c r="H44" s="226">
        <f>C44/C43</f>
        <v>1.029296875</v>
      </c>
      <c r="I44" s="226">
        <f t="shared" si="2"/>
        <v>3.0155642023346418E-2</v>
      </c>
      <c r="J44" s="226"/>
      <c r="K44" s="226"/>
      <c r="L44" s="231"/>
      <c r="M44" s="232"/>
    </row>
    <row r="45" spans="1:17" ht="15" customHeight="1">
      <c r="A45" s="211"/>
      <c r="B45" s="221">
        <v>2015</v>
      </c>
      <c r="C45" s="236">
        <f>C44*$D$66</f>
        <v>108.035</v>
      </c>
      <c r="D45" s="237">
        <v>107.5</v>
      </c>
      <c r="E45" s="224"/>
      <c r="F45" s="234"/>
      <c r="H45" s="226"/>
      <c r="I45" s="226"/>
      <c r="J45" s="226"/>
      <c r="K45" s="226"/>
      <c r="L45" s="231"/>
      <c r="M45" s="238">
        <f>'[12]AER opex sheet'!C31/$L47</f>
        <v>15011.990774381848</v>
      </c>
      <c r="N45" s="238">
        <f>'[12]AER opex sheet'!D31/$L47</f>
        <v>16859.878434001872</v>
      </c>
      <c r="O45" s="238">
        <f>'[12]AER opex sheet'!E31/$L47</f>
        <v>15065.963690550596</v>
      </c>
      <c r="P45" s="238">
        <f>'[12]AER opex sheet'!F31/$L47</f>
        <v>15631.204598805458</v>
      </c>
      <c r="Q45" s="238">
        <f>'[12]AER opex sheet'!G31/$L47</f>
        <v>16922.602525064845</v>
      </c>
    </row>
    <row r="46" spans="1:17" ht="15" customHeight="1">
      <c r="A46" s="211"/>
      <c r="B46" s="221">
        <v>2016</v>
      </c>
      <c r="C46" s="236">
        <f t="shared" ref="C46:D56" si="3">C45*$D$66</f>
        <v>110.73587499999999</v>
      </c>
      <c r="D46" s="239">
        <f>D45*1.0255</f>
        <v>110.24125000000001</v>
      </c>
      <c r="E46" s="224"/>
      <c r="F46" s="234"/>
      <c r="H46" s="226"/>
      <c r="I46" s="226"/>
      <c r="J46" s="226"/>
      <c r="K46" s="226"/>
      <c r="L46" s="231"/>
      <c r="M46" s="232"/>
    </row>
    <row r="47" spans="1:17" ht="15" customHeight="1">
      <c r="A47" s="211"/>
      <c r="B47" s="221">
        <v>2017</v>
      </c>
      <c r="C47" s="236">
        <f t="shared" si="3"/>
        <v>113.50427187499999</v>
      </c>
      <c r="D47" s="239">
        <f t="shared" si="3"/>
        <v>112.99728125</v>
      </c>
      <c r="E47" s="224"/>
      <c r="F47" s="234"/>
      <c r="H47" s="226"/>
      <c r="I47" s="226"/>
      <c r="J47" s="226" t="s">
        <v>169</v>
      </c>
      <c r="K47" s="226"/>
      <c r="L47" s="240">
        <f>D41/D46</f>
        <v>0.89984465887315312</v>
      </c>
      <c r="M47" s="232"/>
    </row>
    <row r="48" spans="1:17" ht="15" customHeight="1">
      <c r="A48" s="211"/>
      <c r="B48" s="221">
        <v>2018</v>
      </c>
      <c r="C48" s="236">
        <f t="shared" si="3"/>
        <v>116.34187867187498</v>
      </c>
      <c r="D48" s="239">
        <f t="shared" si="3"/>
        <v>115.82221328124999</v>
      </c>
      <c r="E48" s="224"/>
      <c r="F48" s="234"/>
      <c r="H48" s="226"/>
      <c r="I48" s="226"/>
      <c r="J48" s="226"/>
      <c r="K48" s="226"/>
      <c r="L48" s="231"/>
      <c r="M48" s="232"/>
    </row>
    <row r="49" spans="1:13" ht="15" customHeight="1">
      <c r="A49" s="211"/>
      <c r="B49" s="221">
        <v>2019</v>
      </c>
      <c r="C49" s="236">
        <f t="shared" si="3"/>
        <v>119.25042563867184</v>
      </c>
      <c r="D49" s="239">
        <f t="shared" si="3"/>
        <v>118.71776861328122</v>
      </c>
      <c r="E49" s="224"/>
      <c r="F49" s="234"/>
      <c r="H49" s="226"/>
      <c r="I49" s="226"/>
      <c r="J49" s="226"/>
      <c r="K49" s="226"/>
      <c r="L49" s="231"/>
      <c r="M49" s="232"/>
    </row>
    <row r="50" spans="1:13" ht="15" customHeight="1">
      <c r="A50" s="211"/>
      <c r="B50" s="221">
        <v>2020</v>
      </c>
      <c r="C50" s="236">
        <f t="shared" si="3"/>
        <v>122.23168627963862</v>
      </c>
      <c r="D50" s="239">
        <f>D49*$D$66</f>
        <v>121.68571282861325</v>
      </c>
      <c r="E50" s="224"/>
      <c r="F50" s="234"/>
      <c r="H50" s="226"/>
      <c r="I50" s="226"/>
      <c r="J50" s="226"/>
      <c r="K50" s="226"/>
      <c r="L50" s="231"/>
      <c r="M50" s="232"/>
    </row>
    <row r="51" spans="1:13" ht="15" customHeight="1">
      <c r="A51" s="211"/>
      <c r="B51" s="221">
        <v>2021</v>
      </c>
      <c r="C51" s="236">
        <f t="shared" si="3"/>
        <v>125.28747843662958</v>
      </c>
      <c r="D51" s="239">
        <f>D50*$D$66</f>
        <v>124.72785564932857</v>
      </c>
      <c r="E51" s="224"/>
      <c r="F51" s="234"/>
      <c r="H51" s="226"/>
      <c r="I51" s="226"/>
      <c r="J51" s="226"/>
      <c r="K51" s="226"/>
      <c r="L51" s="231"/>
      <c r="M51" s="232"/>
    </row>
    <row r="52" spans="1:13" ht="15" customHeight="1">
      <c r="A52" s="211"/>
      <c r="B52" s="221">
        <v>2022</v>
      </c>
      <c r="C52" s="236">
        <f t="shared" si="3"/>
        <v>128.41966539754532</v>
      </c>
      <c r="D52" s="239">
        <f t="shared" si="3"/>
        <v>127.84605204056177</v>
      </c>
      <c r="E52" s="224"/>
      <c r="F52" s="234"/>
      <c r="H52" s="226"/>
      <c r="I52" s="226"/>
      <c r="J52" s="226"/>
      <c r="K52" s="226"/>
      <c r="L52" s="231"/>
      <c r="M52" s="232"/>
    </row>
    <row r="53" spans="1:13" ht="15" customHeight="1">
      <c r="A53" s="211"/>
      <c r="B53" s="221">
        <v>2023</v>
      </c>
      <c r="C53" s="236">
        <f t="shared" si="3"/>
        <v>131.63015703248394</v>
      </c>
      <c r="D53" s="239">
        <f t="shared" si="3"/>
        <v>131.0422033415758</v>
      </c>
      <c r="E53" s="224"/>
      <c r="F53" s="234"/>
      <c r="H53" s="226"/>
      <c r="I53" s="226"/>
      <c r="J53" s="226"/>
      <c r="K53" s="226"/>
      <c r="L53" s="231"/>
      <c r="M53" s="232"/>
    </row>
    <row r="54" spans="1:13" ht="15" customHeight="1">
      <c r="A54" s="211"/>
      <c r="B54" s="221">
        <v>2024</v>
      </c>
      <c r="C54" s="236">
        <f t="shared" si="3"/>
        <v>134.92091095829602</v>
      </c>
      <c r="D54" s="239">
        <f t="shared" si="3"/>
        <v>134.31825842511518</v>
      </c>
      <c r="E54" s="224"/>
      <c r="F54" s="234"/>
      <c r="H54" s="226"/>
      <c r="I54" s="226"/>
      <c r="J54" s="226"/>
      <c r="K54" s="226"/>
      <c r="L54" s="231"/>
      <c r="M54" s="232"/>
    </row>
    <row r="55" spans="1:13" ht="15" customHeight="1">
      <c r="A55" s="211"/>
      <c r="B55" s="221">
        <v>2025</v>
      </c>
      <c r="C55" s="236">
        <f t="shared" si="3"/>
        <v>138.29393373225341</v>
      </c>
      <c r="D55" s="239">
        <f t="shared" si="3"/>
        <v>137.67621488574304</v>
      </c>
      <c r="E55" s="224"/>
      <c r="F55" s="234"/>
      <c r="H55" s="226"/>
      <c r="I55" s="226"/>
      <c r="J55" s="226"/>
      <c r="K55" s="226"/>
      <c r="L55" s="231"/>
      <c r="M55" s="232"/>
    </row>
    <row r="56" spans="1:13" ht="15" customHeight="1">
      <c r="A56" s="211"/>
      <c r="B56" s="221">
        <v>2026</v>
      </c>
      <c r="C56" s="236">
        <f t="shared" si="3"/>
        <v>141.75128207555974</v>
      </c>
      <c r="D56" s="239">
        <f t="shared" si="3"/>
        <v>141.1181202578866</v>
      </c>
      <c r="E56" s="224"/>
      <c r="F56" s="234"/>
      <c r="H56" s="226"/>
      <c r="I56" s="226"/>
      <c r="J56" s="226"/>
      <c r="K56" s="226"/>
      <c r="L56" s="231"/>
      <c r="M56" s="232"/>
    </row>
    <row r="57" spans="1:13" ht="12.75" customHeight="1">
      <c r="A57" s="211"/>
      <c r="B57" s="241"/>
      <c r="C57" s="242"/>
      <c r="D57" s="243"/>
      <c r="E57" s="242"/>
      <c r="F57" s="242"/>
      <c r="M57" s="227"/>
    </row>
    <row r="58" spans="1:13" ht="12.75" customHeight="1">
      <c r="A58" s="211"/>
      <c r="B58" s="211"/>
      <c r="C58" s="244"/>
      <c r="D58" s="244"/>
      <c r="E58" s="244"/>
      <c r="F58" s="244"/>
      <c r="H58" s="226"/>
      <c r="L58" s="245"/>
      <c r="M58" s="227"/>
    </row>
    <row r="59" spans="1:13" ht="12.75" customHeight="1">
      <c r="L59" s="245"/>
      <c r="M59" s="227"/>
    </row>
    <row r="60" spans="1:13">
      <c r="J60" s="246"/>
      <c r="M60" s="227"/>
    </row>
    <row r="61" spans="1:13" ht="12.75" customHeight="1">
      <c r="B61" s="206" t="s">
        <v>170</v>
      </c>
      <c r="C61" s="204" t="s">
        <v>171</v>
      </c>
      <c r="M61" s="227"/>
    </row>
    <row r="62" spans="1:13" ht="16.899999999999999" customHeight="1">
      <c r="B62" s="247" t="s">
        <v>172</v>
      </c>
      <c r="C62" s="204" t="s">
        <v>173</v>
      </c>
      <c r="M62" s="227"/>
    </row>
    <row r="63" spans="1:13" ht="12.75" customHeight="1"/>
    <row r="64" spans="1:13">
      <c r="B64" s="248"/>
      <c r="C64" s="249"/>
    </row>
    <row r="66" spans="2:4">
      <c r="B66" s="204" t="s">
        <v>174</v>
      </c>
      <c r="D66" s="250">
        <v>1.0249999999999999</v>
      </c>
    </row>
  </sheetData>
  <mergeCells count="1">
    <mergeCell ref="B5:F5"/>
  </mergeCells>
  <hyperlinks>
    <hyperlink ref="F1" r:id="rId1"/>
  </hyperlinks>
  <pageMargins left="0.94499999999999995" right="0.25" top="0.66" bottom="0.25" header="0.5" footer="0.5"/>
  <pageSetup paperSize="9" scale="76" orientation="landscape"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1"/>
  <sheetViews>
    <sheetView topLeftCell="A13" workbookViewId="0">
      <selection activeCell="J36" sqref="J36"/>
    </sheetView>
  </sheetViews>
  <sheetFormatPr defaultRowHeight="12.75"/>
  <cols>
    <col min="1" max="1" width="35.42578125" style="195" customWidth="1"/>
    <col min="2" max="2" width="28.5703125" style="259" customWidth="1"/>
    <col min="3" max="3" width="32.140625" style="195" customWidth="1"/>
    <col min="4" max="4" width="19.5703125" style="195" customWidth="1"/>
    <col min="5" max="5" width="19.85546875" style="195" bestFit="1" customWidth="1"/>
    <col min="6" max="6" width="18" style="195" bestFit="1" customWidth="1"/>
    <col min="7" max="16384" width="9.140625" style="253"/>
  </cols>
  <sheetData>
    <row r="1" spans="1:6">
      <c r="A1" s="251"/>
      <c r="B1" s="252"/>
      <c r="C1" s="251"/>
      <c r="D1" s="251"/>
      <c r="E1" s="251"/>
      <c r="F1" s="251"/>
    </row>
    <row r="2" spans="1:6" ht="13.5" thickBot="1">
      <c r="A2" s="251"/>
      <c r="B2" s="252"/>
      <c r="C2" s="251"/>
      <c r="D2" s="251"/>
      <c r="E2" s="251"/>
      <c r="F2" s="251"/>
    </row>
    <row r="3" spans="1:6" ht="13.5" thickBot="1">
      <c r="A3" s="254" t="s">
        <v>175</v>
      </c>
      <c r="B3" s="255">
        <v>100</v>
      </c>
      <c r="C3" s="256" t="s">
        <v>176</v>
      </c>
      <c r="D3" s="257">
        <v>37072</v>
      </c>
      <c r="E3" s="251"/>
      <c r="F3" s="251"/>
    </row>
    <row r="4" spans="1:6">
      <c r="A4" s="251"/>
      <c r="B4" s="252"/>
      <c r="C4" s="251"/>
      <c r="D4" s="251"/>
      <c r="E4" s="251"/>
      <c r="F4" s="251"/>
    </row>
    <row r="5" spans="1:6" ht="13.5" thickBot="1">
      <c r="A5" s="251"/>
      <c r="B5" s="252"/>
      <c r="C5" s="251"/>
      <c r="D5" s="251"/>
      <c r="E5" s="251"/>
      <c r="F5" s="251"/>
    </row>
    <row r="6" spans="1:6" ht="13.5" thickBot="1">
      <c r="A6" s="256" t="s">
        <v>176</v>
      </c>
      <c r="B6" s="257">
        <v>41090</v>
      </c>
      <c r="C6" s="254" t="s">
        <v>177</v>
      </c>
      <c r="D6" s="258">
        <v>134.82810164424515</v>
      </c>
      <c r="E6" s="251"/>
      <c r="F6" s="251"/>
    </row>
    <row r="7" spans="1:6">
      <c r="A7" s="251"/>
      <c r="B7" s="252"/>
      <c r="C7" s="251"/>
      <c r="D7" s="251"/>
      <c r="E7" s="251"/>
      <c r="F7" s="251"/>
    </row>
    <row r="8" spans="1:6">
      <c r="E8" s="260"/>
    </row>
    <row r="15" spans="1:6">
      <c r="A15" s="527" t="s">
        <v>178</v>
      </c>
      <c r="B15" s="527"/>
      <c r="C15" s="527"/>
      <c r="D15" s="527"/>
      <c r="E15" s="527"/>
      <c r="F15" s="527"/>
    </row>
    <row r="16" spans="1:6">
      <c r="A16" s="528" t="s">
        <v>179</v>
      </c>
      <c r="B16" s="528"/>
      <c r="C16" s="528"/>
      <c r="D16" s="528"/>
      <c r="E16" s="528"/>
      <c r="F16" s="528"/>
    </row>
    <row r="17" spans="1:9">
      <c r="A17" s="529" t="s">
        <v>180</v>
      </c>
      <c r="B17" s="530"/>
      <c r="C17" s="530"/>
      <c r="D17" s="530"/>
      <c r="E17" s="530"/>
      <c r="F17" s="530"/>
      <c r="G17" s="530"/>
      <c r="H17" s="530"/>
      <c r="I17" s="531"/>
    </row>
    <row r="18" spans="1:9">
      <c r="A18" s="532"/>
      <c r="B18" s="532"/>
      <c r="C18" s="532"/>
      <c r="D18" s="532"/>
      <c r="E18" s="532"/>
      <c r="F18" s="253"/>
    </row>
    <row r="19" spans="1:9">
      <c r="A19" s="261" t="s">
        <v>181</v>
      </c>
      <c r="B19" s="261" t="s">
        <v>182</v>
      </c>
      <c r="C19" s="261" t="s">
        <v>183</v>
      </c>
      <c r="D19" s="261" t="s">
        <v>65</v>
      </c>
      <c r="E19" s="262" t="s">
        <v>184</v>
      </c>
      <c r="F19" s="263" t="s">
        <v>185</v>
      </c>
    </row>
    <row r="20" spans="1:9" ht="12.75" customHeight="1">
      <c r="A20" s="264">
        <v>31137</v>
      </c>
      <c r="B20" s="265">
        <v>68.099999999999994</v>
      </c>
      <c r="C20" s="195">
        <v>37.9</v>
      </c>
      <c r="D20" s="266" t="s">
        <v>186</v>
      </c>
      <c r="E20" s="267"/>
    </row>
    <row r="21" spans="1:9">
      <c r="A21" s="264">
        <v>31228</v>
      </c>
      <c r="B21" s="265">
        <v>69.7</v>
      </c>
      <c r="C21" s="195">
        <v>38.799999999999997</v>
      </c>
      <c r="D21" s="266" t="s">
        <v>186</v>
      </c>
      <c r="E21" s="267"/>
    </row>
    <row r="22" spans="1:9">
      <c r="A22" s="264">
        <v>31320</v>
      </c>
      <c r="B22" s="265">
        <v>71.3</v>
      </c>
      <c r="C22" s="195">
        <v>39.700000000000003</v>
      </c>
      <c r="D22" s="266" t="s">
        <v>186</v>
      </c>
      <c r="E22" s="267"/>
    </row>
    <row r="23" spans="1:9">
      <c r="A23" s="264">
        <v>31412</v>
      </c>
      <c r="B23" s="265">
        <v>72.7</v>
      </c>
      <c r="C23" s="195">
        <v>40.5</v>
      </c>
      <c r="D23" s="266" t="s">
        <v>186</v>
      </c>
      <c r="E23" s="267"/>
    </row>
    <row r="24" spans="1:9" ht="15">
      <c r="A24" s="264">
        <v>31502</v>
      </c>
      <c r="B24" s="265">
        <v>74.400000000000006</v>
      </c>
      <c r="C24" s="195">
        <v>41.4</v>
      </c>
      <c r="D24" s="266" t="s">
        <v>186</v>
      </c>
      <c r="E24" s="268">
        <f>(B24/B20)-1</f>
        <v>9.2511013215859306E-2</v>
      </c>
      <c r="F24" s="269"/>
    </row>
    <row r="25" spans="1:9" ht="15">
      <c r="A25" s="264">
        <v>31593</v>
      </c>
      <c r="B25" s="265">
        <v>75.599999999999994</v>
      </c>
      <c r="C25" s="195">
        <v>42.1</v>
      </c>
      <c r="D25" s="266" t="s">
        <v>186</v>
      </c>
      <c r="E25" s="268">
        <f t="shared" ref="E25:E88" si="0">(B25/B21)-1</f>
        <v>8.4648493543758807E-2</v>
      </c>
      <c r="F25" s="269"/>
    </row>
    <row r="26" spans="1:9" ht="15">
      <c r="A26" s="264">
        <v>31685</v>
      </c>
      <c r="B26" s="265">
        <v>77.599999999999994</v>
      </c>
      <c r="C26" s="195">
        <v>43.2</v>
      </c>
      <c r="D26" s="266" t="s">
        <v>186</v>
      </c>
      <c r="E26" s="268">
        <f t="shared" si="0"/>
        <v>8.8359046283309928E-2</v>
      </c>
      <c r="F26" s="269"/>
    </row>
    <row r="27" spans="1:9" ht="15">
      <c r="A27" s="264">
        <v>31777</v>
      </c>
      <c r="B27" s="265">
        <v>79.8</v>
      </c>
      <c r="C27" s="195">
        <v>44.4</v>
      </c>
      <c r="D27" s="266" t="s">
        <v>186</v>
      </c>
      <c r="E27" s="268">
        <f t="shared" si="0"/>
        <v>9.7661623108665774E-2</v>
      </c>
      <c r="F27" s="269">
        <f>SUM(B24:B27)/SUM(B20:B23)-1</f>
        <v>9.0844570617458986E-2</v>
      </c>
    </row>
    <row r="28" spans="1:9" ht="15">
      <c r="A28" s="264">
        <v>31867</v>
      </c>
      <c r="B28" s="265">
        <v>81.400000000000006</v>
      </c>
      <c r="C28" s="195">
        <v>45.3</v>
      </c>
      <c r="D28" s="266" t="s">
        <v>186</v>
      </c>
      <c r="E28" s="268">
        <f t="shared" si="0"/>
        <v>9.4086021505376261E-2</v>
      </c>
      <c r="F28" s="269">
        <f t="shared" ref="F28:F58" si="1">SUM(B25:B28)/SUM(B21:B24)-1</f>
        <v>9.1287747309961587E-2</v>
      </c>
    </row>
    <row r="29" spans="1:9" ht="15">
      <c r="A29" s="264">
        <v>31958</v>
      </c>
      <c r="B29" s="265">
        <v>82.6</v>
      </c>
      <c r="C29" s="195">
        <v>46</v>
      </c>
      <c r="D29" s="266" t="s">
        <v>186</v>
      </c>
      <c r="E29" s="268">
        <f t="shared" si="0"/>
        <v>9.259259259259256E-2</v>
      </c>
      <c r="F29" s="269">
        <f t="shared" si="1"/>
        <v>9.3197278911564485E-2</v>
      </c>
    </row>
    <row r="30" spans="1:9" ht="15">
      <c r="A30" s="264">
        <v>32050</v>
      </c>
      <c r="B30" s="265">
        <v>84</v>
      </c>
      <c r="C30" s="195">
        <v>46.8</v>
      </c>
      <c r="D30" s="266" t="s">
        <v>186</v>
      </c>
      <c r="E30" s="268">
        <f t="shared" si="0"/>
        <v>8.2474226804123862E-2</v>
      </c>
      <c r="F30" s="269">
        <f t="shared" si="1"/>
        <v>9.1575091575091472E-2</v>
      </c>
    </row>
    <row r="31" spans="1:9" ht="15">
      <c r="A31" s="264">
        <v>32142</v>
      </c>
      <c r="B31" s="265">
        <v>85.5</v>
      </c>
      <c r="C31" s="195">
        <v>47.6</v>
      </c>
      <c r="D31" s="266" t="s">
        <v>186</v>
      </c>
      <c r="E31" s="268">
        <f t="shared" si="0"/>
        <v>7.1428571428571397E-2</v>
      </c>
      <c r="F31" s="269">
        <f t="shared" si="1"/>
        <v>8.4905660377358583E-2</v>
      </c>
    </row>
    <row r="32" spans="1:9" ht="15">
      <c r="A32" s="264">
        <v>32233</v>
      </c>
      <c r="B32" s="265">
        <v>87</v>
      </c>
      <c r="C32" s="195">
        <v>48.4</v>
      </c>
      <c r="D32" s="266" t="s">
        <v>186</v>
      </c>
      <c r="E32" s="268">
        <f t="shared" si="0"/>
        <v>6.8796068796068699E-2</v>
      </c>
      <c r="F32" s="269">
        <f t="shared" si="1"/>
        <v>7.8562340966921163E-2</v>
      </c>
    </row>
    <row r="33" spans="1:6" ht="15">
      <c r="A33" s="264">
        <v>32324</v>
      </c>
      <c r="B33" s="265">
        <v>88.5</v>
      </c>
      <c r="C33" s="195">
        <v>49.3</v>
      </c>
      <c r="D33" s="266" t="s">
        <v>186</v>
      </c>
      <c r="E33" s="268">
        <f t="shared" si="0"/>
        <v>7.1428571428571397E-2</v>
      </c>
      <c r="F33" s="269">
        <f t="shared" si="1"/>
        <v>7.3428749222153256E-2</v>
      </c>
    </row>
    <row r="34" spans="1:6" ht="15">
      <c r="A34" s="264">
        <v>32416</v>
      </c>
      <c r="B34" s="265">
        <v>90.2</v>
      </c>
      <c r="C34" s="195">
        <v>50.2</v>
      </c>
      <c r="D34" s="266" t="s">
        <v>186</v>
      </c>
      <c r="E34" s="268">
        <f t="shared" si="0"/>
        <v>7.3809523809523769E-2</v>
      </c>
      <c r="F34" s="269">
        <f t="shared" si="1"/>
        <v>7.1384990848078145E-2</v>
      </c>
    </row>
    <row r="35" spans="1:6" ht="15">
      <c r="A35" s="264">
        <v>32508</v>
      </c>
      <c r="B35" s="265">
        <v>92</v>
      </c>
      <c r="C35" s="195">
        <v>51.2</v>
      </c>
      <c r="D35" s="266" t="s">
        <v>186</v>
      </c>
      <c r="E35" s="268">
        <f t="shared" si="0"/>
        <v>7.6023391812865437E-2</v>
      </c>
      <c r="F35" s="269">
        <f t="shared" si="1"/>
        <v>7.2563718140929545E-2</v>
      </c>
    </row>
    <row r="36" spans="1:6" ht="15">
      <c r="A36" s="264">
        <v>32598</v>
      </c>
      <c r="B36" s="265">
        <v>92.9</v>
      </c>
      <c r="C36" s="195">
        <v>51.7</v>
      </c>
      <c r="D36" s="266" t="s">
        <v>186</v>
      </c>
      <c r="E36" s="268">
        <f t="shared" si="0"/>
        <v>6.7816091954023161E-2</v>
      </c>
      <c r="F36" s="269">
        <f t="shared" si="1"/>
        <v>7.2250073724565045E-2</v>
      </c>
    </row>
    <row r="37" spans="1:6" ht="15">
      <c r="A37" s="264">
        <v>32689</v>
      </c>
      <c r="B37" s="265">
        <v>95.2</v>
      </c>
      <c r="C37" s="195">
        <v>53</v>
      </c>
      <c r="D37" s="266" t="s">
        <v>186</v>
      </c>
      <c r="E37" s="268">
        <f t="shared" si="0"/>
        <v>7.5706214689265527E-2</v>
      </c>
      <c r="F37" s="269">
        <f t="shared" si="1"/>
        <v>7.3333333333333472E-2</v>
      </c>
    </row>
    <row r="38" spans="1:6" ht="15">
      <c r="A38" s="264">
        <v>32781</v>
      </c>
      <c r="B38" s="265">
        <v>97.4</v>
      </c>
      <c r="C38" s="195">
        <v>54.2</v>
      </c>
      <c r="D38" s="266" t="s">
        <v>186</v>
      </c>
      <c r="E38" s="268">
        <f t="shared" si="0"/>
        <v>7.9822616407982272E-2</v>
      </c>
      <c r="F38" s="269">
        <f t="shared" si="1"/>
        <v>7.4886104783599139E-2</v>
      </c>
    </row>
    <row r="39" spans="1:6" ht="15">
      <c r="A39" s="264">
        <v>32873</v>
      </c>
      <c r="B39" s="265">
        <v>99.2</v>
      </c>
      <c r="C39" s="195">
        <v>55.2</v>
      </c>
      <c r="D39" s="266" t="s">
        <v>186</v>
      </c>
      <c r="E39" s="268">
        <f t="shared" si="0"/>
        <v>7.8260869565217384E-2</v>
      </c>
      <c r="F39" s="269">
        <f t="shared" si="1"/>
        <v>7.5482247693597904E-2</v>
      </c>
    </row>
    <row r="40" spans="1:6" ht="15">
      <c r="A40" s="264">
        <v>32963</v>
      </c>
      <c r="B40" s="265">
        <v>100.9</v>
      </c>
      <c r="C40" s="195">
        <v>56.2</v>
      </c>
      <c r="D40" s="266" t="s">
        <v>186</v>
      </c>
      <c r="E40" s="268">
        <f t="shared" si="0"/>
        <v>8.6114101184068925E-2</v>
      </c>
      <c r="F40" s="269">
        <f t="shared" si="1"/>
        <v>8.003300330033003E-2</v>
      </c>
    </row>
    <row r="41" spans="1:6" ht="15">
      <c r="A41" s="264">
        <v>33054</v>
      </c>
      <c r="B41" s="265">
        <v>102.5</v>
      </c>
      <c r="C41" s="195">
        <v>57.1</v>
      </c>
      <c r="D41" s="266" t="s">
        <v>186</v>
      </c>
      <c r="E41" s="268">
        <f t="shared" si="0"/>
        <v>7.6680672268907513E-2</v>
      </c>
      <c r="F41" s="269">
        <f t="shared" si="1"/>
        <v>8.0205238995409101E-2</v>
      </c>
    </row>
    <row r="42" spans="1:6" ht="15">
      <c r="A42" s="264">
        <v>33146</v>
      </c>
      <c r="B42" s="265">
        <v>103.3</v>
      </c>
      <c r="C42" s="195">
        <v>57.5</v>
      </c>
      <c r="D42" s="266" t="s">
        <v>186</v>
      </c>
      <c r="E42" s="268">
        <f t="shared" si="0"/>
        <v>6.0574948665297557E-2</v>
      </c>
      <c r="F42" s="269">
        <f t="shared" si="1"/>
        <v>7.5231788079470396E-2</v>
      </c>
    </row>
    <row r="43" spans="1:6" ht="15">
      <c r="A43" s="264">
        <v>33238</v>
      </c>
      <c r="B43" s="265">
        <v>106</v>
      </c>
      <c r="C43" s="195">
        <v>59</v>
      </c>
      <c r="D43" s="266" t="s">
        <v>186</v>
      </c>
      <c r="E43" s="268">
        <f t="shared" si="0"/>
        <v>6.8548387096774244E-2</v>
      </c>
      <c r="F43" s="269">
        <f t="shared" si="1"/>
        <v>7.2783987522744953E-2</v>
      </c>
    </row>
    <row r="44" spans="1:6" ht="15">
      <c r="A44" s="264">
        <v>33328</v>
      </c>
      <c r="B44" s="265">
        <v>105.8</v>
      </c>
      <c r="C44" s="195">
        <v>58.9</v>
      </c>
      <c r="D44" s="266" t="s">
        <v>186</v>
      </c>
      <c r="E44" s="268">
        <f t="shared" si="0"/>
        <v>4.8562933597621427E-2</v>
      </c>
      <c r="F44" s="269">
        <f t="shared" si="1"/>
        <v>6.3407181054239814E-2</v>
      </c>
    </row>
    <row r="45" spans="1:6" ht="15">
      <c r="A45" s="264">
        <v>33419</v>
      </c>
      <c r="B45" s="265">
        <v>106</v>
      </c>
      <c r="C45" s="195">
        <v>59</v>
      </c>
      <c r="D45" s="266" t="s">
        <v>186</v>
      </c>
      <c r="E45" s="268">
        <f t="shared" si="0"/>
        <v>3.4146341463414664E-2</v>
      </c>
      <c r="F45" s="269">
        <f t="shared" si="1"/>
        <v>5.2750000000000075E-2</v>
      </c>
    </row>
    <row r="46" spans="1:6" ht="15">
      <c r="A46" s="264">
        <v>33511</v>
      </c>
      <c r="B46" s="265">
        <v>106.6</v>
      </c>
      <c r="C46" s="195">
        <v>59.3</v>
      </c>
      <c r="D46" s="266" t="s">
        <v>186</v>
      </c>
      <c r="E46" s="268">
        <f t="shared" si="0"/>
        <v>3.1945788964181876E-2</v>
      </c>
      <c r="F46" s="269">
        <f t="shared" si="1"/>
        <v>4.5577728504557546E-2</v>
      </c>
    </row>
    <row r="47" spans="1:6" ht="15">
      <c r="A47" s="264">
        <v>33603</v>
      </c>
      <c r="B47" s="265">
        <v>107.6</v>
      </c>
      <c r="C47" s="195">
        <v>59.9</v>
      </c>
      <c r="D47" s="266" t="s">
        <v>186</v>
      </c>
      <c r="E47" s="268">
        <f t="shared" si="0"/>
        <v>1.5094339622641506E-2</v>
      </c>
      <c r="F47" s="269">
        <f t="shared" si="1"/>
        <v>3.222679912769566E-2</v>
      </c>
    </row>
    <row r="48" spans="1:6" ht="15">
      <c r="A48" s="264">
        <v>33694</v>
      </c>
      <c r="B48" s="265">
        <v>107.6</v>
      </c>
      <c r="C48" s="195">
        <v>59.9</v>
      </c>
      <c r="D48" s="266" t="s">
        <v>186</v>
      </c>
      <c r="E48" s="268">
        <f t="shared" si="0"/>
        <v>1.7013232514177634E-2</v>
      </c>
      <c r="F48" s="269">
        <f t="shared" si="1"/>
        <v>2.4425287356321768E-2</v>
      </c>
    </row>
    <row r="49" spans="1:6" ht="15">
      <c r="A49" s="264">
        <v>33785</v>
      </c>
      <c r="B49" s="265">
        <v>107.3</v>
      </c>
      <c r="C49" s="195">
        <v>59.7</v>
      </c>
      <c r="D49" s="266" t="s">
        <v>186</v>
      </c>
      <c r="E49" s="268">
        <f t="shared" si="0"/>
        <v>1.2264150943396279E-2</v>
      </c>
      <c r="F49" s="269">
        <f t="shared" si="1"/>
        <v>1.8997862740441462E-2</v>
      </c>
    </row>
    <row r="50" spans="1:6" ht="15">
      <c r="A50" s="264">
        <v>33877</v>
      </c>
      <c r="B50" s="265">
        <v>107.4</v>
      </c>
      <c r="C50" s="195">
        <v>59.8</v>
      </c>
      <c r="D50" s="266" t="s">
        <v>186</v>
      </c>
      <c r="E50" s="268">
        <f t="shared" si="0"/>
        <v>7.5046904315199114E-3</v>
      </c>
      <c r="F50" s="269">
        <f t="shared" si="1"/>
        <v>1.2959472196041544E-2</v>
      </c>
    </row>
    <row r="51" spans="1:6" ht="15">
      <c r="A51" s="264">
        <v>33969</v>
      </c>
      <c r="B51" s="265">
        <v>107.9</v>
      </c>
      <c r="C51" s="195">
        <v>60.1</v>
      </c>
      <c r="D51" s="266" t="s">
        <v>186</v>
      </c>
      <c r="E51" s="268">
        <f t="shared" si="0"/>
        <v>2.7881040892194786E-3</v>
      </c>
      <c r="F51" s="269">
        <f t="shared" si="1"/>
        <v>9.8591549295772296E-3</v>
      </c>
    </row>
    <row r="52" spans="1:6" ht="15">
      <c r="A52" s="264">
        <v>34059</v>
      </c>
      <c r="B52" s="265">
        <v>108.9</v>
      </c>
      <c r="C52" s="195">
        <v>60.6</v>
      </c>
      <c r="D52" s="266" t="s">
        <v>186</v>
      </c>
      <c r="E52" s="268">
        <f t="shared" si="0"/>
        <v>1.2081784386617223E-2</v>
      </c>
      <c r="F52" s="269">
        <f t="shared" si="1"/>
        <v>8.6489013557737859E-3</v>
      </c>
    </row>
    <row r="53" spans="1:6" ht="15">
      <c r="A53" s="264">
        <v>34150</v>
      </c>
      <c r="B53" s="265">
        <v>109.3</v>
      </c>
      <c r="C53" s="195">
        <v>60.8</v>
      </c>
      <c r="D53" s="266" t="s">
        <v>186</v>
      </c>
      <c r="E53" s="268">
        <f t="shared" si="0"/>
        <v>1.8639328984156656E-2</v>
      </c>
      <c r="F53" s="269">
        <f t="shared" si="1"/>
        <v>1.0254020041948531E-2</v>
      </c>
    </row>
    <row r="54" spans="1:6" ht="15">
      <c r="A54" s="264">
        <v>34242</v>
      </c>
      <c r="B54" s="265">
        <v>109.8</v>
      </c>
      <c r="C54" s="195">
        <v>61.1</v>
      </c>
      <c r="D54" s="266" t="s">
        <v>186</v>
      </c>
      <c r="E54" s="268">
        <f t="shared" si="0"/>
        <v>2.2346368715083775E-2</v>
      </c>
      <c r="F54" s="269">
        <f t="shared" si="1"/>
        <v>1.3956734124215053E-2</v>
      </c>
    </row>
    <row r="55" spans="1:6" ht="15">
      <c r="A55" s="264">
        <v>34334</v>
      </c>
      <c r="B55" s="265">
        <v>110</v>
      </c>
      <c r="C55" s="195">
        <v>61.2</v>
      </c>
      <c r="D55" s="266" t="s">
        <v>186</v>
      </c>
      <c r="E55" s="268">
        <f t="shared" si="0"/>
        <v>1.9462465245597693E-2</v>
      </c>
      <c r="F55" s="269">
        <f t="shared" si="1"/>
        <v>1.8131101813110284E-2</v>
      </c>
    </row>
    <row r="56" spans="1:6" ht="15">
      <c r="A56" s="264">
        <v>34424</v>
      </c>
      <c r="B56" s="265">
        <v>110.4</v>
      </c>
      <c r="C56" s="195">
        <v>61.5</v>
      </c>
      <c r="D56" s="266" t="s">
        <v>186</v>
      </c>
      <c r="E56" s="268">
        <f t="shared" si="0"/>
        <v>1.377410468319562E-2</v>
      </c>
      <c r="F56" s="269">
        <f t="shared" si="1"/>
        <v>1.8539976825028948E-2</v>
      </c>
    </row>
    <row r="57" spans="1:6" ht="15">
      <c r="A57" s="264">
        <v>34515</v>
      </c>
      <c r="B57" s="265">
        <v>111.2</v>
      </c>
      <c r="C57" s="195">
        <v>61.9</v>
      </c>
      <c r="D57" s="266" t="s">
        <v>186</v>
      </c>
      <c r="E57" s="268">
        <f t="shared" si="0"/>
        <v>1.7383348581884839E-2</v>
      </c>
      <c r="F57" s="269">
        <f t="shared" si="1"/>
        <v>1.8223760092272112E-2</v>
      </c>
    </row>
    <row r="58" spans="1:6" ht="15">
      <c r="A58" s="264">
        <v>34607</v>
      </c>
      <c r="B58" s="265">
        <v>111.9</v>
      </c>
      <c r="C58" s="195">
        <v>62.3</v>
      </c>
      <c r="D58" s="266" t="s">
        <v>186</v>
      </c>
      <c r="E58" s="268">
        <f t="shared" si="0"/>
        <v>1.9125683060109422E-2</v>
      </c>
      <c r="F58" s="269">
        <f t="shared" si="1"/>
        <v>1.7435191557696683E-2</v>
      </c>
    </row>
    <row r="59" spans="1:6" ht="15">
      <c r="A59" s="264">
        <v>34699</v>
      </c>
      <c r="B59" s="265">
        <v>112.8</v>
      </c>
      <c r="C59" s="195">
        <v>62.8</v>
      </c>
      <c r="D59" s="266" t="s">
        <v>186</v>
      </c>
      <c r="E59" s="268">
        <f t="shared" si="0"/>
        <v>2.5454545454545396E-2</v>
      </c>
      <c r="F59" s="269">
        <f t="shared" ref="F59:F122" si="2">SUM(B56:B59)/SUM(B52:B55)-1</f>
        <v>1.8949771689497741E-2</v>
      </c>
    </row>
    <row r="60" spans="1:6" ht="15">
      <c r="A60" s="264">
        <v>34789</v>
      </c>
      <c r="B60" s="265">
        <v>114.7</v>
      </c>
      <c r="C60" s="195">
        <v>63.8</v>
      </c>
      <c r="D60" s="266" t="s">
        <v>186</v>
      </c>
      <c r="E60" s="268">
        <f t="shared" si="0"/>
        <v>3.8949275362318847E-2</v>
      </c>
      <c r="F60" s="269">
        <f t="shared" si="2"/>
        <v>2.5255972696245799E-2</v>
      </c>
    </row>
    <row r="61" spans="1:6" ht="15">
      <c r="A61" s="264">
        <v>34880</v>
      </c>
      <c r="B61" s="265">
        <v>116.2</v>
      </c>
      <c r="C61" s="195">
        <v>64.7</v>
      </c>
      <c r="D61" s="266" t="s">
        <v>186</v>
      </c>
      <c r="E61" s="268">
        <f t="shared" si="0"/>
        <v>4.496402877697836E-2</v>
      </c>
      <c r="F61" s="269">
        <f t="shared" si="2"/>
        <v>3.2170367014046075E-2</v>
      </c>
    </row>
    <row r="62" spans="1:6" ht="15">
      <c r="A62" s="264">
        <v>34972</v>
      </c>
      <c r="B62" s="265">
        <v>117.6</v>
      </c>
      <c r="C62" s="195">
        <v>65.5</v>
      </c>
      <c r="D62" s="266" t="s">
        <v>186</v>
      </c>
      <c r="E62" s="268">
        <f t="shared" si="0"/>
        <v>5.0938337801608391E-2</v>
      </c>
      <c r="F62" s="269">
        <f t="shared" si="2"/>
        <v>4.0135287485907556E-2</v>
      </c>
    </row>
    <row r="63" spans="1:6" ht="15">
      <c r="A63" s="264">
        <v>35064</v>
      </c>
      <c r="B63" s="265">
        <v>118.5</v>
      </c>
      <c r="C63" s="195">
        <v>66</v>
      </c>
      <c r="D63" s="266" t="s">
        <v>186</v>
      </c>
      <c r="E63" s="268">
        <f t="shared" si="0"/>
        <v>5.0531914893616969E-2</v>
      </c>
      <c r="F63" s="269">
        <f t="shared" si="2"/>
        <v>4.6381357831055237E-2</v>
      </c>
    </row>
    <row r="64" spans="1:6" ht="15">
      <c r="A64" s="264">
        <v>35155</v>
      </c>
      <c r="B64" s="265">
        <v>119</v>
      </c>
      <c r="C64" s="195">
        <v>66.2</v>
      </c>
      <c r="D64" s="266" t="s">
        <v>186</v>
      </c>
      <c r="E64" s="268">
        <f t="shared" si="0"/>
        <v>3.7489102005231034E-2</v>
      </c>
      <c r="F64" s="269">
        <f t="shared" si="2"/>
        <v>4.593874833555267E-2</v>
      </c>
    </row>
    <row r="65" spans="1:6" ht="15">
      <c r="A65" s="264">
        <v>35246</v>
      </c>
      <c r="B65" s="265">
        <v>119.8</v>
      </c>
      <c r="C65" s="195">
        <v>66.7</v>
      </c>
      <c r="D65" s="266" t="s">
        <v>186</v>
      </c>
      <c r="E65" s="268">
        <f t="shared" si="0"/>
        <v>3.0981067125645412E-2</v>
      </c>
      <c r="F65" s="269">
        <f t="shared" si="2"/>
        <v>4.2361720807726266E-2</v>
      </c>
    </row>
    <row r="66" spans="1:6" ht="15">
      <c r="A66" s="264">
        <v>35338</v>
      </c>
      <c r="B66" s="265">
        <v>120.1</v>
      </c>
      <c r="C66" s="195">
        <v>66.900000000000006</v>
      </c>
      <c r="D66" s="266" t="s">
        <v>186</v>
      </c>
      <c r="E66" s="268">
        <f t="shared" si="0"/>
        <v>2.1258503401360596E-2</v>
      </c>
      <c r="F66" s="269">
        <f t="shared" si="2"/>
        <v>3.4901365705614529E-2</v>
      </c>
    </row>
    <row r="67" spans="1:6" ht="15">
      <c r="A67" s="264">
        <v>35430</v>
      </c>
      <c r="B67" s="265">
        <v>120.3</v>
      </c>
      <c r="C67" s="195">
        <v>67</v>
      </c>
      <c r="D67" s="266" t="s">
        <v>186</v>
      </c>
      <c r="E67" s="268">
        <f t="shared" si="0"/>
        <v>1.51898734177216E-2</v>
      </c>
      <c r="F67" s="269">
        <f t="shared" si="2"/>
        <v>2.6124197002141303E-2</v>
      </c>
    </row>
    <row r="68" spans="1:6" ht="15">
      <c r="A68" s="264">
        <v>35520</v>
      </c>
      <c r="B68" s="265">
        <v>120.5</v>
      </c>
      <c r="C68" s="195">
        <v>67.099999999999994</v>
      </c>
      <c r="D68" s="266" t="s">
        <v>186</v>
      </c>
      <c r="E68" s="268">
        <f t="shared" si="0"/>
        <v>1.2605042016806678E-2</v>
      </c>
      <c r="F68" s="269">
        <f t="shared" si="2"/>
        <v>1.9944833439422771E-2</v>
      </c>
    </row>
    <row r="69" spans="1:6" ht="15">
      <c r="A69" s="264">
        <v>35611</v>
      </c>
      <c r="B69" s="265">
        <v>120.2</v>
      </c>
      <c r="C69" s="195">
        <v>66.900000000000006</v>
      </c>
      <c r="D69" s="266" t="s">
        <v>186</v>
      </c>
      <c r="E69" s="268">
        <f t="shared" si="0"/>
        <v>3.3388981636059967E-3</v>
      </c>
      <c r="F69" s="269">
        <f t="shared" si="2"/>
        <v>1.305538008001661E-2</v>
      </c>
    </row>
    <row r="70" spans="1:6" ht="15">
      <c r="A70" s="264">
        <v>35703</v>
      </c>
      <c r="B70" s="265">
        <v>119.7</v>
      </c>
      <c r="C70" s="195">
        <v>66.599999999999994</v>
      </c>
      <c r="D70" s="266" t="s">
        <v>186</v>
      </c>
      <c r="E70" s="268">
        <f t="shared" si="0"/>
        <v>-3.3305578684429404E-3</v>
      </c>
      <c r="F70" s="269">
        <f t="shared" si="2"/>
        <v>6.9124423963133896E-3</v>
      </c>
    </row>
    <row r="71" spans="1:6" ht="15">
      <c r="A71" s="264">
        <v>35795</v>
      </c>
      <c r="B71" s="265">
        <v>120</v>
      </c>
      <c r="C71" s="195">
        <v>66.8</v>
      </c>
      <c r="D71" s="266" t="s">
        <v>186</v>
      </c>
      <c r="E71" s="268">
        <f t="shared" si="0"/>
        <v>-2.4937655860348684E-3</v>
      </c>
      <c r="F71" s="269">
        <f t="shared" si="2"/>
        <v>2.5041736227044975E-3</v>
      </c>
    </row>
    <row r="72" spans="1:6" ht="15">
      <c r="A72" s="264">
        <v>35885</v>
      </c>
      <c r="B72" s="265">
        <v>120.3</v>
      </c>
      <c r="C72" s="195">
        <v>67</v>
      </c>
      <c r="D72" s="266" t="s">
        <v>186</v>
      </c>
      <c r="E72" s="268">
        <f t="shared" si="0"/>
        <v>-1.6597510373443924E-3</v>
      </c>
      <c r="F72" s="269">
        <f t="shared" si="2"/>
        <v>-1.0401497815685223E-3</v>
      </c>
    </row>
    <row r="73" spans="1:6" ht="15">
      <c r="A73" s="264">
        <v>35976</v>
      </c>
      <c r="B73" s="265">
        <v>121</v>
      </c>
      <c r="C73" s="195">
        <v>67.400000000000006</v>
      </c>
      <c r="D73" s="266" t="s">
        <v>186</v>
      </c>
      <c r="E73" s="268">
        <f t="shared" si="0"/>
        <v>6.6555740432612254E-3</v>
      </c>
      <c r="F73" s="269">
        <f t="shared" si="2"/>
        <v>-2.0785699438774508E-4</v>
      </c>
    </row>
    <row r="74" spans="1:6" ht="15">
      <c r="A74" s="264">
        <v>36068</v>
      </c>
      <c r="B74" s="265">
        <v>121.3</v>
      </c>
      <c r="C74" s="195">
        <v>67.5</v>
      </c>
      <c r="D74" s="266" t="s">
        <v>186</v>
      </c>
      <c r="E74" s="268">
        <f t="shared" si="0"/>
        <v>1.3366750208855471E-2</v>
      </c>
      <c r="F74" s="269">
        <f t="shared" si="2"/>
        <v>3.9525691699604515E-3</v>
      </c>
    </row>
    <row r="75" spans="1:6" ht="15">
      <c r="A75" s="264">
        <v>36160</v>
      </c>
      <c r="B75" s="265">
        <v>121.9</v>
      </c>
      <c r="C75" s="195">
        <v>67.8</v>
      </c>
      <c r="D75" s="266" t="s">
        <v>186</v>
      </c>
      <c r="E75" s="268">
        <f t="shared" si="0"/>
        <v>1.5833333333333366E-2</v>
      </c>
      <c r="F75" s="269">
        <f t="shared" si="2"/>
        <v>8.5345545378852083E-3</v>
      </c>
    </row>
    <row r="76" spans="1:6" ht="15">
      <c r="A76" s="264">
        <v>36250</v>
      </c>
      <c r="B76" s="265">
        <v>121.8</v>
      </c>
      <c r="C76" s="195">
        <v>67.8</v>
      </c>
      <c r="D76" s="266" t="s">
        <v>186</v>
      </c>
      <c r="E76" s="268">
        <f t="shared" si="0"/>
        <v>1.2468827930174564E-2</v>
      </c>
      <c r="F76" s="269">
        <f t="shared" si="2"/>
        <v>1.2078300708038503E-2</v>
      </c>
    </row>
    <row r="77" spans="1:6" ht="15">
      <c r="A77" s="264">
        <v>36341</v>
      </c>
      <c r="B77" s="265">
        <v>122.3</v>
      </c>
      <c r="C77" s="195">
        <v>68.099999999999994</v>
      </c>
      <c r="D77" s="266" t="s">
        <v>186</v>
      </c>
      <c r="E77" s="268">
        <f t="shared" si="0"/>
        <v>1.074380165289246E-2</v>
      </c>
      <c r="F77" s="269">
        <f t="shared" si="2"/>
        <v>1.3097713097713015E-2</v>
      </c>
    </row>
    <row r="78" spans="1:6" ht="15">
      <c r="A78" s="264">
        <v>36433</v>
      </c>
      <c r="B78" s="265">
        <v>123.4</v>
      </c>
      <c r="C78" s="195">
        <v>68.7</v>
      </c>
      <c r="D78" s="266" t="s">
        <v>186</v>
      </c>
      <c r="E78" s="268">
        <f t="shared" si="0"/>
        <v>1.7312448474855691E-2</v>
      </c>
      <c r="F78" s="269">
        <f t="shared" si="2"/>
        <v>1.4090343970161623E-2</v>
      </c>
    </row>
    <row r="79" spans="1:6" ht="15">
      <c r="A79" s="264">
        <v>36525</v>
      </c>
      <c r="B79" s="265">
        <v>124.1</v>
      </c>
      <c r="C79" s="195">
        <v>69.099999999999994</v>
      </c>
      <c r="D79" s="266" t="s">
        <v>186</v>
      </c>
      <c r="E79" s="268">
        <f t="shared" si="0"/>
        <v>1.8047579983593076E-2</v>
      </c>
      <c r="F79" s="269">
        <f t="shared" si="2"/>
        <v>1.465428276573788E-2</v>
      </c>
    </row>
    <row r="80" spans="1:6" ht="15">
      <c r="A80" s="264">
        <v>36616</v>
      </c>
      <c r="B80" s="265">
        <v>125.2</v>
      </c>
      <c r="C80" s="195">
        <v>69.7</v>
      </c>
      <c r="D80" s="266" t="s">
        <v>186</v>
      </c>
      <c r="E80" s="268">
        <f t="shared" si="0"/>
        <v>2.791461412151075E-2</v>
      </c>
      <c r="F80" s="269">
        <f t="shared" si="2"/>
        <v>1.8518518518518379E-2</v>
      </c>
    </row>
    <row r="81" spans="1:6" ht="15">
      <c r="A81" s="264">
        <v>36707</v>
      </c>
      <c r="B81" s="265">
        <v>126.2</v>
      </c>
      <c r="C81" s="195">
        <v>70.2</v>
      </c>
      <c r="D81" s="266" t="s">
        <v>186</v>
      </c>
      <c r="E81" s="268">
        <f t="shared" si="0"/>
        <v>3.1888798037612576E-2</v>
      </c>
      <c r="F81" s="269">
        <f t="shared" si="2"/>
        <v>2.3804637800123096E-2</v>
      </c>
    </row>
    <row r="82" spans="1:6" ht="15">
      <c r="A82" s="264">
        <v>36799</v>
      </c>
      <c r="B82" s="265">
        <v>130.9</v>
      </c>
      <c r="C82" s="195">
        <v>72.900000000000006</v>
      </c>
      <c r="D82" s="266" t="s">
        <v>186</v>
      </c>
      <c r="E82" s="268">
        <f t="shared" si="0"/>
        <v>6.0777957860615794E-2</v>
      </c>
      <c r="F82" s="269">
        <f t="shared" si="2"/>
        <v>3.4736411932979161E-2</v>
      </c>
    </row>
    <row r="83" spans="1:6" ht="15">
      <c r="A83" s="264">
        <v>36891</v>
      </c>
      <c r="B83" s="265">
        <v>131.30000000000001</v>
      </c>
      <c r="C83" s="195">
        <v>73.099999999999994</v>
      </c>
      <c r="D83" s="266" t="s">
        <v>186</v>
      </c>
      <c r="E83" s="268">
        <f t="shared" si="0"/>
        <v>5.8017727639001038E-2</v>
      </c>
      <c r="F83" s="269">
        <f t="shared" si="2"/>
        <v>4.475183075671274E-2</v>
      </c>
    </row>
    <row r="84" spans="1:6" ht="15">
      <c r="A84" s="264">
        <v>36981</v>
      </c>
      <c r="B84" s="265">
        <v>132.69999999999999</v>
      </c>
      <c r="C84" s="195">
        <v>73.900000000000006</v>
      </c>
      <c r="D84" s="266" t="s">
        <v>186</v>
      </c>
      <c r="E84" s="268">
        <f t="shared" si="0"/>
        <v>5.9904153354632506E-2</v>
      </c>
      <c r="F84" s="269">
        <f t="shared" si="2"/>
        <v>5.2727272727272956E-2</v>
      </c>
    </row>
    <row r="85" spans="1:6" ht="15">
      <c r="A85" s="264">
        <v>37072</v>
      </c>
      <c r="B85" s="265">
        <v>133.80000000000001</v>
      </c>
      <c r="C85" s="195">
        <v>74.5</v>
      </c>
      <c r="D85" s="266" t="s">
        <v>186</v>
      </c>
      <c r="E85" s="268">
        <f t="shared" si="0"/>
        <v>6.0221870047543646E-2</v>
      </c>
      <c r="F85" s="269">
        <f t="shared" si="2"/>
        <v>5.9731409100020283E-2</v>
      </c>
    </row>
    <row r="86" spans="1:6" ht="15">
      <c r="A86" s="264">
        <v>37164</v>
      </c>
      <c r="B86" s="265">
        <v>134.19999999999999</v>
      </c>
      <c r="C86" s="195">
        <v>74.7</v>
      </c>
      <c r="D86" s="266" t="s">
        <v>186</v>
      </c>
      <c r="E86" s="268">
        <f t="shared" si="0"/>
        <v>2.5210084033613356E-2</v>
      </c>
      <c r="F86" s="269">
        <f t="shared" si="2"/>
        <v>5.0552922590837435E-2</v>
      </c>
    </row>
    <row r="87" spans="1:6" ht="15">
      <c r="A87" s="264">
        <v>37256</v>
      </c>
      <c r="B87" s="265">
        <v>135.4</v>
      </c>
      <c r="C87" s="195">
        <v>75.400000000000006</v>
      </c>
      <c r="D87" s="266" t="s">
        <v>186</v>
      </c>
      <c r="E87" s="268">
        <f t="shared" si="0"/>
        <v>3.1226199543031186E-2</v>
      </c>
      <c r="F87" s="269">
        <f t="shared" si="2"/>
        <v>4.3808411214953269E-2</v>
      </c>
    </row>
    <row r="88" spans="1:6" ht="15">
      <c r="A88" s="264">
        <v>37346</v>
      </c>
      <c r="B88" s="265">
        <v>136.6</v>
      </c>
      <c r="C88" s="195">
        <v>76.099999999999994</v>
      </c>
      <c r="D88" s="266" t="s">
        <v>186</v>
      </c>
      <c r="E88" s="268">
        <f t="shared" si="0"/>
        <v>2.9389600602863553E-2</v>
      </c>
      <c r="F88" s="269">
        <f t="shared" si="2"/>
        <v>3.6269430051813378E-2</v>
      </c>
    </row>
    <row r="89" spans="1:6" ht="15">
      <c r="A89" s="264">
        <v>37437</v>
      </c>
      <c r="B89" s="265">
        <v>137.6</v>
      </c>
      <c r="C89" s="195">
        <v>76.599999999999994</v>
      </c>
      <c r="D89" s="266" t="s">
        <v>186</v>
      </c>
      <c r="E89" s="268">
        <f t="shared" ref="E89:E129" si="3">(B89/B85)-1</f>
        <v>2.8400597907324299E-2</v>
      </c>
      <c r="F89" s="269">
        <f t="shared" si="2"/>
        <v>2.8560620389634916E-2</v>
      </c>
    </row>
    <row r="90" spans="1:6" ht="15">
      <c r="A90" s="264">
        <v>37529</v>
      </c>
      <c r="B90" s="265">
        <v>138.5</v>
      </c>
      <c r="C90" s="195">
        <v>77.099999999999994</v>
      </c>
      <c r="D90" s="266" t="s">
        <v>186</v>
      </c>
      <c r="E90" s="268">
        <f t="shared" si="3"/>
        <v>3.2041728763040345E-2</v>
      </c>
      <c r="F90" s="269">
        <f t="shared" si="2"/>
        <v>3.0263157894736992E-2</v>
      </c>
    </row>
    <row r="91" spans="1:6" ht="15">
      <c r="A91" s="264">
        <v>37621</v>
      </c>
      <c r="B91" s="265">
        <v>139.5</v>
      </c>
      <c r="C91" s="195">
        <v>77.599999999999994</v>
      </c>
      <c r="D91" s="266" t="s">
        <v>186</v>
      </c>
      <c r="E91" s="268">
        <f t="shared" si="3"/>
        <v>3.0280649926144765E-2</v>
      </c>
      <c r="F91" s="269">
        <f t="shared" si="2"/>
        <v>3.0031710501772002E-2</v>
      </c>
    </row>
    <row r="92" spans="1:6" ht="15">
      <c r="A92" s="264">
        <v>37711</v>
      </c>
      <c r="B92" s="265">
        <v>141.30000000000001</v>
      </c>
      <c r="C92" s="195">
        <v>78.599999999999994</v>
      </c>
      <c r="D92" s="266" t="s">
        <v>186</v>
      </c>
      <c r="E92" s="268">
        <f t="shared" si="3"/>
        <v>3.4407027818448066E-2</v>
      </c>
      <c r="F92" s="269">
        <f t="shared" si="2"/>
        <v>3.1296296296296378E-2</v>
      </c>
    </row>
    <row r="93" spans="1:6" ht="15">
      <c r="A93" s="264">
        <v>37802</v>
      </c>
      <c r="B93" s="265">
        <v>141.30000000000001</v>
      </c>
      <c r="C93" s="195">
        <v>78.599999999999994</v>
      </c>
      <c r="D93" s="266" t="s">
        <v>186</v>
      </c>
      <c r="E93" s="268">
        <f t="shared" si="3"/>
        <v>2.6889534883721034E-2</v>
      </c>
      <c r="F93" s="269">
        <f t="shared" si="2"/>
        <v>3.0893710923133311E-2</v>
      </c>
    </row>
    <row r="94" spans="1:6" ht="15">
      <c r="A94" s="264">
        <v>37894</v>
      </c>
      <c r="B94" s="270">
        <v>142.1</v>
      </c>
      <c r="C94" s="195">
        <v>79.099999999999994</v>
      </c>
      <c r="D94" s="266" t="s">
        <v>186</v>
      </c>
      <c r="E94" s="268">
        <f t="shared" si="3"/>
        <v>2.5992779783393427E-2</v>
      </c>
      <c r="F94" s="269">
        <f t="shared" si="2"/>
        <v>2.9374201787994991E-2</v>
      </c>
    </row>
    <row r="95" spans="1:6" ht="15">
      <c r="A95" s="264">
        <v>37986</v>
      </c>
      <c r="B95" s="270">
        <v>142.80000000000001</v>
      </c>
      <c r="C95" s="195">
        <v>79.5</v>
      </c>
      <c r="D95" s="266" t="s">
        <v>186</v>
      </c>
      <c r="E95" s="268">
        <f t="shared" si="3"/>
        <v>2.3655913978494647E-2</v>
      </c>
      <c r="F95" s="269">
        <f t="shared" si="2"/>
        <v>2.7707352408547603E-2</v>
      </c>
    </row>
    <row r="96" spans="1:6" ht="15">
      <c r="A96" s="264">
        <v>38077</v>
      </c>
      <c r="B96" s="265">
        <v>144.1</v>
      </c>
      <c r="C96" s="195">
        <v>80.2</v>
      </c>
      <c r="D96" s="266" t="s">
        <v>186</v>
      </c>
      <c r="E96" s="268">
        <f t="shared" si="3"/>
        <v>1.9815994338287179E-2</v>
      </c>
      <c r="F96" s="269">
        <f t="shared" si="2"/>
        <v>2.4061770515352521E-2</v>
      </c>
    </row>
    <row r="97" spans="1:6" ht="15">
      <c r="A97" s="264">
        <v>38168</v>
      </c>
      <c r="B97" s="265">
        <v>144.80000000000001</v>
      </c>
      <c r="C97" s="195">
        <v>80.599999999999994</v>
      </c>
      <c r="D97" s="266" t="s">
        <v>186</v>
      </c>
      <c r="E97" s="268">
        <f t="shared" si="3"/>
        <v>2.4769992922859085E-2</v>
      </c>
      <c r="F97" s="269">
        <f>SUM(B94:B97)/SUM(B90:B93)-1</f>
        <v>2.3546200499464653E-2</v>
      </c>
    </row>
    <row r="98" spans="1:6" ht="15">
      <c r="A98" s="264">
        <v>38260</v>
      </c>
      <c r="B98" s="265">
        <v>145.4</v>
      </c>
      <c r="C98" s="195">
        <v>80.900000000000006</v>
      </c>
      <c r="D98" s="266" t="s">
        <v>186</v>
      </c>
      <c r="E98" s="268">
        <f t="shared" si="3"/>
        <v>2.3223082336382816E-2</v>
      </c>
      <c r="F98" s="269">
        <f t="shared" si="2"/>
        <v>2.286423254165193E-2</v>
      </c>
    </row>
    <row r="99" spans="1:6" ht="15">
      <c r="A99" s="264">
        <v>38352</v>
      </c>
      <c r="B99" s="265">
        <v>146.5</v>
      </c>
      <c r="C99" s="195">
        <v>81.5</v>
      </c>
      <c r="D99" s="266" t="s">
        <v>186</v>
      </c>
      <c r="E99" s="268">
        <f t="shared" si="3"/>
        <v>2.5910364145658171E-2</v>
      </c>
      <c r="F99" s="269">
        <f t="shared" si="2"/>
        <v>2.343612334801759E-2</v>
      </c>
    </row>
    <row r="100" spans="1:6" ht="15">
      <c r="A100" s="264">
        <v>38442</v>
      </c>
      <c r="B100" s="265">
        <v>147.5</v>
      </c>
      <c r="C100" s="195">
        <v>82.1</v>
      </c>
      <c r="D100" s="266" t="s">
        <v>186</v>
      </c>
      <c r="E100" s="268">
        <f t="shared" si="3"/>
        <v>2.3594725884802159E-2</v>
      </c>
      <c r="F100" s="269">
        <f t="shared" si="2"/>
        <v>2.4373136945467389E-2</v>
      </c>
    </row>
    <row r="101" spans="1:6" ht="15">
      <c r="A101" s="264">
        <v>38533</v>
      </c>
      <c r="B101" s="265">
        <v>148.4</v>
      </c>
      <c r="C101" s="195">
        <v>82.6</v>
      </c>
      <c r="D101" s="266" t="s">
        <v>186</v>
      </c>
      <c r="E101" s="268">
        <f t="shared" si="3"/>
        <v>2.4861878453038555E-2</v>
      </c>
      <c r="F101" s="269">
        <f t="shared" si="2"/>
        <v>2.4398745207389272E-2</v>
      </c>
    </row>
    <row r="102" spans="1:6" ht="15">
      <c r="A102" s="264">
        <v>38625</v>
      </c>
      <c r="B102" s="265">
        <v>149.80000000000001</v>
      </c>
      <c r="C102" s="195">
        <v>83.4</v>
      </c>
      <c r="D102" s="266" t="s">
        <v>186</v>
      </c>
      <c r="E102" s="268">
        <f t="shared" si="3"/>
        <v>3.0261348005502064E-2</v>
      </c>
      <c r="F102" s="269">
        <f t="shared" si="2"/>
        <v>2.6165309305146378E-2</v>
      </c>
    </row>
    <row r="103" spans="1:6" ht="15">
      <c r="A103" s="264">
        <v>38717</v>
      </c>
      <c r="B103" s="265">
        <v>150.6</v>
      </c>
      <c r="C103" s="195">
        <v>83.8</v>
      </c>
      <c r="D103" s="266" t="s">
        <v>186</v>
      </c>
      <c r="E103" s="268">
        <f t="shared" si="3"/>
        <v>2.7986348122866822E-2</v>
      </c>
      <c r="F103" s="269">
        <f t="shared" si="2"/>
        <v>2.6687327823691431E-2</v>
      </c>
    </row>
    <row r="104" spans="1:6" ht="15">
      <c r="A104" s="264">
        <v>38807</v>
      </c>
      <c r="B104" s="265">
        <v>151.9</v>
      </c>
      <c r="C104" s="195">
        <v>84.5</v>
      </c>
      <c r="D104" s="266" t="s">
        <v>186</v>
      </c>
      <c r="E104" s="268">
        <f t="shared" si="3"/>
        <v>2.9830508474576245E-2</v>
      </c>
      <c r="F104" s="269">
        <f t="shared" si="2"/>
        <v>2.8243752139678113E-2</v>
      </c>
    </row>
    <row r="105" spans="1:6" ht="15">
      <c r="A105" s="264">
        <v>38898</v>
      </c>
      <c r="B105" s="265">
        <v>154.30000000000001</v>
      </c>
      <c r="C105" s="195">
        <v>85.9</v>
      </c>
      <c r="D105" s="266" t="s">
        <v>186</v>
      </c>
      <c r="E105" s="268">
        <f t="shared" si="3"/>
        <v>3.9757412398921943E-2</v>
      </c>
      <c r="F105" s="269">
        <f t="shared" si="2"/>
        <v>3.1983667914256442E-2</v>
      </c>
    </row>
    <row r="106" spans="1:6" ht="15">
      <c r="A106" s="264">
        <v>38990</v>
      </c>
      <c r="B106" s="265">
        <v>155.69999999999999</v>
      </c>
      <c r="C106" s="195">
        <v>86.7</v>
      </c>
      <c r="D106" s="266" t="s">
        <v>186</v>
      </c>
      <c r="E106" s="268">
        <f t="shared" si="3"/>
        <v>3.9385847797062556E-2</v>
      </c>
      <c r="F106" s="269">
        <f t="shared" si="2"/>
        <v>3.4278959810874587E-2</v>
      </c>
    </row>
    <row r="107" spans="1:6" ht="15">
      <c r="A107" s="264">
        <v>39082</v>
      </c>
      <c r="B107" s="265">
        <v>155.5</v>
      </c>
      <c r="C107" s="195">
        <v>86.6</v>
      </c>
      <c r="D107" s="266" t="s">
        <v>186</v>
      </c>
      <c r="E107" s="268">
        <f t="shared" si="3"/>
        <v>3.253652058432932E-2</v>
      </c>
      <c r="F107" s="269">
        <f t="shared" si="2"/>
        <v>3.5384873385879922E-2</v>
      </c>
    </row>
    <row r="108" spans="1:6" ht="15">
      <c r="A108" s="264">
        <v>39172</v>
      </c>
      <c r="B108" s="265">
        <v>155.6</v>
      </c>
      <c r="C108" s="195">
        <v>86.6</v>
      </c>
      <c r="D108" s="266" t="s">
        <v>186</v>
      </c>
      <c r="E108" s="268">
        <f t="shared" si="3"/>
        <v>2.4358130348913765E-2</v>
      </c>
      <c r="F108" s="269">
        <f t="shared" si="2"/>
        <v>3.3960379557183229E-2</v>
      </c>
    </row>
    <row r="109" spans="1:6" ht="15">
      <c r="A109" s="264">
        <v>39263</v>
      </c>
      <c r="B109" s="265">
        <v>157.5</v>
      </c>
      <c r="C109" s="195">
        <v>87.7</v>
      </c>
      <c r="D109" s="266" t="s">
        <v>186</v>
      </c>
      <c r="E109" s="268">
        <f t="shared" si="3"/>
        <v>2.0738820479585085E-2</v>
      </c>
      <c r="F109" s="269">
        <f t="shared" si="2"/>
        <v>2.9179030662710215E-2</v>
      </c>
    </row>
    <row r="110" spans="1:6" ht="15">
      <c r="A110" s="264">
        <v>39355</v>
      </c>
      <c r="B110" s="265">
        <v>158.6</v>
      </c>
      <c r="C110" s="195">
        <v>88.3</v>
      </c>
      <c r="D110" s="266" t="s">
        <v>186</v>
      </c>
      <c r="E110" s="268">
        <f t="shared" si="3"/>
        <v>1.862556197816323E-2</v>
      </c>
      <c r="F110" s="269">
        <f t="shared" si="2"/>
        <v>2.4000000000000021E-2</v>
      </c>
    </row>
    <row r="111" spans="1:6" ht="15">
      <c r="A111" s="264">
        <v>39447</v>
      </c>
      <c r="B111" s="265">
        <v>160.1</v>
      </c>
      <c r="C111" s="195">
        <v>89.1</v>
      </c>
      <c r="D111" s="266" t="s">
        <v>186</v>
      </c>
      <c r="E111" s="268">
        <f t="shared" si="3"/>
        <v>2.9581993569131715E-2</v>
      </c>
      <c r="F111" s="269">
        <f t="shared" si="2"/>
        <v>2.3323615160349753E-2</v>
      </c>
    </row>
    <row r="112" spans="1:6" ht="15">
      <c r="A112" s="264">
        <v>39538</v>
      </c>
      <c r="B112" s="265">
        <v>162.19999999999999</v>
      </c>
      <c r="C112" s="195">
        <v>90.3</v>
      </c>
      <c r="D112" s="266" t="s">
        <v>186</v>
      </c>
      <c r="E112" s="268">
        <f t="shared" si="3"/>
        <v>4.2416452442159303E-2</v>
      </c>
      <c r="F112" s="269">
        <f t="shared" si="2"/>
        <v>2.785380776042512E-2</v>
      </c>
    </row>
    <row r="113" spans="1:6" ht="15">
      <c r="A113" s="264">
        <v>39629</v>
      </c>
      <c r="B113" s="265">
        <v>164.6</v>
      </c>
      <c r="C113" s="195">
        <v>91.6</v>
      </c>
      <c r="D113" s="266" t="s">
        <v>186</v>
      </c>
      <c r="E113" s="268">
        <f t="shared" si="3"/>
        <v>4.5079365079365052E-2</v>
      </c>
      <c r="F113" s="269">
        <f t="shared" si="2"/>
        <v>3.3958032996956655E-2</v>
      </c>
    </row>
    <row r="114" spans="1:6" ht="15">
      <c r="A114" s="264">
        <v>39721</v>
      </c>
      <c r="B114" s="265">
        <v>166.5</v>
      </c>
      <c r="C114" s="195">
        <v>92.7</v>
      </c>
      <c r="D114" s="266" t="s">
        <v>186</v>
      </c>
      <c r="E114" s="268">
        <f t="shared" si="3"/>
        <v>4.9810844892812067E-2</v>
      </c>
      <c r="F114" s="269">
        <f t="shared" si="2"/>
        <v>4.1772959183673297E-2</v>
      </c>
    </row>
    <row r="115" spans="1:6" ht="15">
      <c r="A115" s="264">
        <v>39813</v>
      </c>
      <c r="B115" s="265">
        <v>166</v>
      </c>
      <c r="C115" s="195">
        <v>92.4</v>
      </c>
      <c r="D115" s="266" t="s">
        <v>186</v>
      </c>
      <c r="E115" s="268">
        <f t="shared" si="3"/>
        <v>3.6851967520299844E-2</v>
      </c>
      <c r="F115" s="269">
        <f t="shared" si="2"/>
        <v>4.3526432415321059E-2</v>
      </c>
    </row>
    <row r="116" spans="1:6" ht="15">
      <c r="A116" s="264">
        <v>39903</v>
      </c>
      <c r="B116" s="265">
        <v>166.2</v>
      </c>
      <c r="C116" s="195">
        <v>92.5</v>
      </c>
      <c r="D116" s="266" t="s">
        <v>186</v>
      </c>
      <c r="E116" s="268">
        <f t="shared" si="3"/>
        <v>2.4660912453760897E-2</v>
      </c>
      <c r="F116" s="269">
        <f t="shared" si="2"/>
        <v>3.9003759398495985E-2</v>
      </c>
    </row>
    <row r="117" spans="1:6" ht="15">
      <c r="A117" s="264">
        <v>39994</v>
      </c>
      <c r="B117" s="265">
        <v>167</v>
      </c>
      <c r="C117" s="195">
        <v>92.9</v>
      </c>
      <c r="D117" s="266" t="s">
        <v>186</v>
      </c>
      <c r="E117" s="268">
        <f t="shared" si="3"/>
        <v>1.4580801944106936E-2</v>
      </c>
      <c r="F117" s="269">
        <f t="shared" si="2"/>
        <v>3.1293570875290611E-2</v>
      </c>
    </row>
    <row r="118" spans="1:6" ht="15">
      <c r="A118" s="264">
        <v>40086</v>
      </c>
      <c r="B118" s="265">
        <v>168.6</v>
      </c>
      <c r="C118" s="195">
        <v>93.8</v>
      </c>
      <c r="D118" s="266" t="s">
        <v>186</v>
      </c>
      <c r="E118" s="268">
        <f t="shared" si="3"/>
        <v>1.2612612612612484E-2</v>
      </c>
      <c r="F118" s="269">
        <f t="shared" si="2"/>
        <v>2.2038567493112948E-2</v>
      </c>
    </row>
    <row r="119" spans="1:6" ht="15">
      <c r="A119" s="264">
        <v>40178</v>
      </c>
      <c r="B119" s="265">
        <v>169.5</v>
      </c>
      <c r="C119" s="195">
        <v>94.3</v>
      </c>
      <c r="D119" s="266" t="s">
        <v>186</v>
      </c>
      <c r="E119" s="268">
        <f t="shared" si="3"/>
        <v>2.108433734939763E-2</v>
      </c>
      <c r="F119" s="269">
        <f t="shared" si="2"/>
        <v>1.8201122402548231E-2</v>
      </c>
    </row>
    <row r="120" spans="1:6" ht="15">
      <c r="A120" s="264">
        <v>40268</v>
      </c>
      <c r="B120" s="265">
        <v>171</v>
      </c>
      <c r="C120" s="195">
        <v>95.2</v>
      </c>
      <c r="D120" s="266" t="s">
        <v>186</v>
      </c>
      <c r="E120" s="268">
        <f t="shared" si="3"/>
        <v>2.8880866425992746E-2</v>
      </c>
      <c r="F120" s="269">
        <f t="shared" si="2"/>
        <v>1.9297452133273163E-2</v>
      </c>
    </row>
    <row r="121" spans="1:6" ht="15">
      <c r="A121" s="264">
        <v>40359</v>
      </c>
      <c r="B121" s="265">
        <v>172.1</v>
      </c>
      <c r="C121" s="195">
        <v>95.8</v>
      </c>
      <c r="D121" s="266" t="s">
        <v>186</v>
      </c>
      <c r="E121" s="268">
        <f t="shared" si="3"/>
        <v>3.0538922155688653E-2</v>
      </c>
      <c r="F121" s="269">
        <f t="shared" si="2"/>
        <v>2.3283761454108376E-2</v>
      </c>
    </row>
    <row r="122" spans="1:6" ht="15">
      <c r="A122" s="264">
        <v>40451</v>
      </c>
      <c r="B122" s="265">
        <v>173.3</v>
      </c>
      <c r="C122" s="195">
        <v>96.5</v>
      </c>
      <c r="D122" s="266" t="s">
        <v>186</v>
      </c>
      <c r="E122" s="268">
        <f t="shared" si="3"/>
        <v>2.7876631079478242E-2</v>
      </c>
      <c r="F122" s="269">
        <f t="shared" si="2"/>
        <v>2.7103923330338731E-2</v>
      </c>
    </row>
    <row r="123" spans="1:6" ht="15">
      <c r="A123" s="264">
        <v>40543</v>
      </c>
      <c r="B123" s="265">
        <v>174</v>
      </c>
      <c r="C123" s="195">
        <v>96.9</v>
      </c>
      <c r="D123" s="266" t="s">
        <v>186</v>
      </c>
      <c r="E123" s="268">
        <f t="shared" si="3"/>
        <v>2.6548672566371723E-2</v>
      </c>
      <c r="F123" s="269">
        <f t="shared" ref="F123:F129" si="4">SUM(B120:B123)/SUM(B116:B119)-1</f>
        <v>2.845225681513508E-2</v>
      </c>
    </row>
    <row r="124" spans="1:6" ht="15">
      <c r="A124" s="264">
        <v>40633</v>
      </c>
      <c r="B124" s="265">
        <v>176.7</v>
      </c>
      <c r="C124" s="195">
        <v>98.3</v>
      </c>
      <c r="D124" s="266" t="s">
        <v>186</v>
      </c>
      <c r="E124" s="268">
        <f t="shared" si="3"/>
        <v>3.3333333333333215E-2</v>
      </c>
      <c r="F124" s="269">
        <f t="shared" si="4"/>
        <v>2.9581422866439722E-2</v>
      </c>
    </row>
    <row r="125" spans="1:6" ht="15">
      <c r="A125" s="264">
        <v>40724</v>
      </c>
      <c r="B125" s="265">
        <v>178.3</v>
      </c>
      <c r="C125" s="195">
        <v>99.2</v>
      </c>
      <c r="D125" s="266" t="s">
        <v>186</v>
      </c>
      <c r="E125" s="268">
        <f t="shared" si="3"/>
        <v>3.6025566531086683E-2</v>
      </c>
      <c r="F125" s="269">
        <f t="shared" si="4"/>
        <v>3.0974750440399212E-2</v>
      </c>
    </row>
    <row r="126" spans="1:6" ht="15">
      <c r="A126" s="264">
        <v>40816</v>
      </c>
      <c r="B126" s="265">
        <v>179.4</v>
      </c>
      <c r="C126" s="195">
        <v>99.8</v>
      </c>
      <c r="D126" s="266" t="s">
        <v>186</v>
      </c>
      <c r="E126" s="268">
        <f t="shared" si="3"/>
        <v>3.5199076745527913E-2</v>
      </c>
      <c r="F126" s="269">
        <f t="shared" si="4"/>
        <v>3.2803615687417853E-2</v>
      </c>
    </row>
    <row r="127" spans="1:6">
      <c r="A127" s="264">
        <v>40908</v>
      </c>
      <c r="B127" s="265">
        <v>179.4</v>
      </c>
      <c r="C127" s="195">
        <v>99.8</v>
      </c>
      <c r="D127" s="266" t="s">
        <v>186</v>
      </c>
      <c r="E127" s="271">
        <f t="shared" si="3"/>
        <v>3.1034482758620641E-2</v>
      </c>
      <c r="F127" s="269">
        <f t="shared" si="4"/>
        <v>3.3893395133255844E-2</v>
      </c>
    </row>
    <row r="128" spans="1:6">
      <c r="A128" s="264">
        <v>40999</v>
      </c>
      <c r="B128" s="265">
        <v>179.5</v>
      </c>
      <c r="C128" s="195">
        <v>99.9</v>
      </c>
      <c r="D128" s="266" t="s">
        <v>186</v>
      </c>
      <c r="E128" s="271">
        <f t="shared" si="3"/>
        <v>1.5846066779853007E-2</v>
      </c>
      <c r="F128" s="269">
        <f t="shared" si="4"/>
        <v>2.9449791696595451E-2</v>
      </c>
    </row>
    <row r="129" spans="1:7">
      <c r="A129" s="264">
        <v>41090</v>
      </c>
      <c r="B129" s="265">
        <v>180.4</v>
      </c>
      <c r="C129" s="195">
        <v>100.4</v>
      </c>
      <c r="D129" s="266" t="s">
        <v>186</v>
      </c>
      <c r="E129" s="271">
        <f t="shared" si="3"/>
        <v>1.1777902411665764E-2</v>
      </c>
      <c r="F129" s="269">
        <f t="shared" si="4"/>
        <v>2.3351843941335604E-2</v>
      </c>
    </row>
    <row r="130" spans="1:7">
      <c r="A130" s="264">
        <v>41182</v>
      </c>
      <c r="B130" s="272" t="s">
        <v>187</v>
      </c>
      <c r="C130" s="195">
        <v>101.8</v>
      </c>
      <c r="D130" s="266" t="s">
        <v>186</v>
      </c>
      <c r="E130" s="271">
        <f>(C130/C126)-1</f>
        <v>2.0040080160320661E-2</v>
      </c>
      <c r="F130" s="269">
        <f>SUM(C127:C130)/SUM(C123:C126)-1</f>
        <v>1.9533231861999178E-2</v>
      </c>
    </row>
    <row r="131" spans="1:7">
      <c r="A131" s="264">
        <v>41274</v>
      </c>
      <c r="B131" s="273"/>
      <c r="C131" s="274">
        <v>102</v>
      </c>
      <c r="D131" s="266" t="s">
        <v>186</v>
      </c>
      <c r="E131" s="275">
        <f t="shared" ref="E131:E141" si="5">(C131/C127)-1</f>
        <v>2.2044088176352838E-2</v>
      </c>
      <c r="F131" s="276">
        <f t="shared" ref="F131:F141" si="6">SUM(C128:C131)/SUM(C124:C127)-1</f>
        <v>1.76278015613196E-2</v>
      </c>
    </row>
    <row r="132" spans="1:7">
      <c r="A132" s="264">
        <v>41364</v>
      </c>
      <c r="B132" s="273"/>
      <c r="C132" s="277">
        <v>102.4</v>
      </c>
      <c r="D132" s="266" t="s">
        <v>186</v>
      </c>
      <c r="E132" s="271">
        <f t="shared" si="5"/>
        <v>2.5025025025025016E-2</v>
      </c>
      <c r="F132" s="278">
        <f t="shared" si="6"/>
        <v>1.9814396789566091E-2</v>
      </c>
    </row>
    <row r="133" spans="1:7">
      <c r="A133" s="264">
        <v>41455</v>
      </c>
      <c r="B133" s="273"/>
      <c r="C133" s="277">
        <v>102.8</v>
      </c>
      <c r="D133" s="266" t="s">
        <v>186</v>
      </c>
      <c r="E133" s="271">
        <f t="shared" si="5"/>
        <v>2.3904382470119501E-2</v>
      </c>
      <c r="F133" s="278">
        <f t="shared" si="6"/>
        <v>2.2755688922230677E-2</v>
      </c>
    </row>
    <row r="134" spans="1:7">
      <c r="A134" s="264">
        <v>41547</v>
      </c>
      <c r="B134" s="273"/>
      <c r="C134" s="277">
        <v>104</v>
      </c>
      <c r="D134" s="266" t="s">
        <v>186</v>
      </c>
      <c r="E134" s="271">
        <f t="shared" si="5"/>
        <v>2.16110019646365E-2</v>
      </c>
      <c r="F134" s="278">
        <f t="shared" si="6"/>
        <v>2.3140084598158639E-2</v>
      </c>
    </row>
    <row r="135" spans="1:7">
      <c r="A135" s="264">
        <v>41639</v>
      </c>
      <c r="B135" s="273"/>
      <c r="C135" s="277">
        <v>104.8</v>
      </c>
      <c r="D135" s="266" t="s">
        <v>186</v>
      </c>
      <c r="E135" s="271">
        <f t="shared" si="5"/>
        <v>2.7450980392156765E-2</v>
      </c>
      <c r="F135" s="278">
        <f t="shared" si="6"/>
        <v>2.4498886414253906E-2</v>
      </c>
    </row>
    <row r="136" spans="1:7">
      <c r="A136" s="264">
        <v>41729</v>
      </c>
      <c r="B136" s="273"/>
      <c r="C136" s="277">
        <v>105.4</v>
      </c>
      <c r="D136" s="266" t="s">
        <v>186</v>
      </c>
      <c r="E136" s="271">
        <f t="shared" si="5"/>
        <v>2.9296875E-2</v>
      </c>
      <c r="F136" s="278">
        <f t="shared" si="6"/>
        <v>2.557796360059017E-2</v>
      </c>
    </row>
    <row r="137" spans="1:7">
      <c r="A137" s="264">
        <v>41820</v>
      </c>
      <c r="B137" s="273"/>
      <c r="C137" s="277">
        <v>105.9</v>
      </c>
      <c r="D137" s="266" t="s">
        <v>186</v>
      </c>
      <c r="E137" s="271">
        <f t="shared" si="5"/>
        <v>3.0155642023346418E-2</v>
      </c>
      <c r="F137" s="278">
        <f t="shared" si="6"/>
        <v>2.7139364303178315E-2</v>
      </c>
    </row>
    <row r="138" spans="1:7">
      <c r="A138" s="264">
        <v>41912</v>
      </c>
      <c r="B138" s="273"/>
      <c r="C138" s="277">
        <v>106.4</v>
      </c>
      <c r="D138" s="266" t="s">
        <v>186</v>
      </c>
      <c r="E138" s="271">
        <f t="shared" si="5"/>
        <v>2.3076923076923217E-2</v>
      </c>
      <c r="F138" s="278">
        <f t="shared" si="6"/>
        <v>2.7480544747081836E-2</v>
      </c>
      <c r="G138" s="279"/>
    </row>
    <row r="139" spans="1:7">
      <c r="A139" s="264">
        <v>42004</v>
      </c>
      <c r="B139" s="273"/>
      <c r="C139" s="277">
        <v>106.6</v>
      </c>
      <c r="D139" s="266" t="s">
        <v>186</v>
      </c>
      <c r="E139" s="271">
        <f t="shared" si="5"/>
        <v>1.7175572519083859E-2</v>
      </c>
      <c r="F139" s="278">
        <f t="shared" si="6"/>
        <v>2.4879227053140163E-2</v>
      </c>
      <c r="G139" s="279"/>
    </row>
    <row r="140" spans="1:7">
      <c r="A140" s="264">
        <v>42094</v>
      </c>
      <c r="B140" s="273"/>
      <c r="C140" s="277">
        <v>106.8</v>
      </c>
      <c r="D140" s="266" t="s">
        <v>186</v>
      </c>
      <c r="E140" s="271">
        <f t="shared" si="5"/>
        <v>1.3282732447817747E-2</v>
      </c>
      <c r="F140" s="278">
        <f t="shared" si="6"/>
        <v>2.08633093525179E-2</v>
      </c>
      <c r="G140" s="279"/>
    </row>
    <row r="141" spans="1:7">
      <c r="A141" s="264">
        <v>42185</v>
      </c>
      <c r="B141" s="273"/>
      <c r="C141" s="277">
        <v>107.5</v>
      </c>
      <c r="D141" s="266" t="s">
        <v>186</v>
      </c>
      <c r="E141" s="271">
        <f t="shared" si="5"/>
        <v>1.5108593012275628E-2</v>
      </c>
      <c r="F141" s="278">
        <f t="shared" si="6"/>
        <v>1.7138776481790075E-2</v>
      </c>
      <c r="G141" s="279"/>
    </row>
    <row r="142" spans="1:7">
      <c r="A142" s="264">
        <v>42277</v>
      </c>
      <c r="B142" s="273"/>
      <c r="C142" s="277"/>
      <c r="D142" s="266"/>
      <c r="E142" s="271"/>
      <c r="F142" s="278"/>
      <c r="G142" s="279"/>
    </row>
    <row r="143" spans="1:7">
      <c r="A143" s="264">
        <v>42369</v>
      </c>
      <c r="B143" s="273"/>
      <c r="C143" s="277"/>
      <c r="D143" s="266"/>
      <c r="E143" s="271"/>
      <c r="F143" s="278"/>
      <c r="G143" s="279"/>
    </row>
    <row r="144" spans="1:7">
      <c r="A144" s="264">
        <v>42460</v>
      </c>
      <c r="B144" s="273"/>
      <c r="C144" s="277"/>
      <c r="D144" s="266"/>
      <c r="E144" s="271"/>
      <c r="F144" s="278"/>
      <c r="G144" s="279"/>
    </row>
    <row r="145" spans="1:7">
      <c r="A145" s="264">
        <v>42551</v>
      </c>
      <c r="B145" s="273"/>
      <c r="C145" s="277"/>
      <c r="D145" s="266"/>
      <c r="E145" s="271"/>
      <c r="F145" s="278"/>
      <c r="G145" s="279"/>
    </row>
    <row r="146" spans="1:7">
      <c r="A146" s="264">
        <v>42643</v>
      </c>
      <c r="B146" s="273"/>
      <c r="C146" s="277"/>
      <c r="D146" s="266"/>
      <c r="E146" s="271"/>
      <c r="F146" s="278"/>
      <c r="G146" s="279"/>
    </row>
    <row r="147" spans="1:7">
      <c r="A147" s="264">
        <v>42735</v>
      </c>
      <c r="B147" s="273"/>
      <c r="C147" s="277"/>
      <c r="D147" s="266"/>
      <c r="E147" s="271"/>
      <c r="F147" s="278"/>
      <c r="G147" s="279"/>
    </row>
    <row r="148" spans="1:7">
      <c r="A148" s="264">
        <v>42825</v>
      </c>
      <c r="B148" s="273"/>
      <c r="C148" s="277"/>
      <c r="D148" s="266"/>
      <c r="E148" s="271"/>
      <c r="F148" s="278"/>
      <c r="G148" s="279"/>
    </row>
    <row r="149" spans="1:7">
      <c r="A149" s="264">
        <v>42916</v>
      </c>
      <c r="B149" s="273"/>
      <c r="C149" s="277"/>
      <c r="D149" s="266"/>
      <c r="E149" s="271"/>
      <c r="F149" s="278"/>
      <c r="G149" s="279"/>
    </row>
    <row r="150" spans="1:7">
      <c r="A150" s="264">
        <v>43008</v>
      </c>
      <c r="B150" s="273"/>
      <c r="C150" s="277"/>
      <c r="D150" s="266"/>
      <c r="E150" s="271"/>
      <c r="F150" s="278"/>
      <c r="G150" s="279"/>
    </row>
    <row r="151" spans="1:7">
      <c r="A151" s="264">
        <v>43100</v>
      </c>
      <c r="B151" s="273"/>
      <c r="C151" s="277"/>
      <c r="D151" s="266"/>
      <c r="E151" s="271"/>
      <c r="F151" s="278"/>
      <c r="G151" s="279"/>
    </row>
    <row r="152" spans="1:7">
      <c r="A152" s="264">
        <v>43190</v>
      </c>
      <c r="B152" s="273"/>
      <c r="C152" s="277"/>
      <c r="D152" s="266"/>
      <c r="E152" s="271"/>
      <c r="F152" s="278"/>
      <c r="G152" s="279"/>
    </row>
    <row r="153" spans="1:7">
      <c r="A153" s="264">
        <v>43281</v>
      </c>
      <c r="B153" s="273"/>
      <c r="C153" s="277"/>
      <c r="D153" s="266"/>
      <c r="E153" s="271"/>
      <c r="F153" s="278"/>
      <c r="G153" s="279"/>
    </row>
    <row r="154" spans="1:7">
      <c r="A154" s="264">
        <v>43373</v>
      </c>
      <c r="B154" s="273"/>
      <c r="C154" s="277"/>
      <c r="D154" s="266"/>
      <c r="E154" s="271"/>
      <c r="F154" s="278"/>
      <c r="G154" s="279"/>
    </row>
    <row r="155" spans="1:7">
      <c r="A155" s="264">
        <v>43465</v>
      </c>
      <c r="B155" s="273"/>
      <c r="C155" s="277"/>
      <c r="D155" s="266"/>
      <c r="E155" s="271"/>
      <c r="F155" s="278"/>
      <c r="G155" s="279"/>
    </row>
    <row r="156" spans="1:7">
      <c r="A156" s="264">
        <v>43555</v>
      </c>
      <c r="B156" s="273"/>
      <c r="C156" s="277"/>
      <c r="D156" s="266"/>
      <c r="E156" s="271"/>
      <c r="F156" s="278"/>
      <c r="G156" s="279"/>
    </row>
    <row r="157" spans="1:7">
      <c r="A157" s="264">
        <v>43646</v>
      </c>
      <c r="B157" s="273"/>
      <c r="C157" s="277"/>
      <c r="D157" s="266"/>
      <c r="E157" s="271"/>
      <c r="F157" s="278"/>
      <c r="G157" s="279"/>
    </row>
    <row r="158" spans="1:7">
      <c r="A158" s="264">
        <v>43738</v>
      </c>
      <c r="B158" s="273"/>
      <c r="C158" s="277"/>
      <c r="D158" s="266"/>
      <c r="E158" s="271"/>
      <c r="F158" s="278"/>
      <c r="G158" s="279"/>
    </row>
    <row r="159" spans="1:7">
      <c r="A159" s="264">
        <v>43830</v>
      </c>
      <c r="B159" s="273"/>
      <c r="C159" s="277"/>
      <c r="D159" s="266"/>
      <c r="E159" s="271"/>
      <c r="F159" s="278"/>
      <c r="G159" s="279"/>
    </row>
    <row r="160" spans="1:7">
      <c r="A160" s="264">
        <v>43921</v>
      </c>
      <c r="B160" s="273"/>
      <c r="C160" s="277"/>
      <c r="D160" s="266"/>
      <c r="E160" s="271"/>
      <c r="F160" s="278"/>
      <c r="G160" s="279"/>
    </row>
    <row r="161" spans="1:7">
      <c r="A161" s="264">
        <v>44012</v>
      </c>
      <c r="B161" s="273"/>
      <c r="C161" s="277"/>
      <c r="D161" s="266"/>
      <c r="E161" s="271"/>
      <c r="F161" s="278"/>
      <c r="G161" s="279"/>
    </row>
    <row r="162" spans="1:7">
      <c r="A162" s="264">
        <v>44104</v>
      </c>
      <c r="B162" s="273"/>
      <c r="C162" s="277"/>
      <c r="D162" s="266"/>
      <c r="E162" s="271"/>
      <c r="F162" s="278"/>
      <c r="G162" s="279"/>
    </row>
    <row r="163" spans="1:7">
      <c r="A163" s="264">
        <v>44196</v>
      </c>
      <c r="B163" s="273"/>
      <c r="C163" s="277"/>
      <c r="D163" s="266"/>
      <c r="E163" s="271"/>
      <c r="F163" s="278"/>
      <c r="G163" s="279"/>
    </row>
    <row r="164" spans="1:7">
      <c r="A164" s="264">
        <v>44286</v>
      </c>
      <c r="B164" s="273"/>
      <c r="C164" s="277"/>
      <c r="D164" s="266"/>
      <c r="E164" s="271"/>
      <c r="F164" s="278"/>
      <c r="G164" s="279"/>
    </row>
    <row r="165" spans="1:7">
      <c r="A165" s="264">
        <v>44377</v>
      </c>
      <c r="B165" s="273"/>
      <c r="C165" s="277"/>
      <c r="D165" s="266"/>
      <c r="E165" s="271"/>
      <c r="F165" s="278"/>
      <c r="G165" s="279"/>
    </row>
    <row r="166" spans="1:7">
      <c r="A166" s="264">
        <v>44469</v>
      </c>
      <c r="B166" s="273"/>
      <c r="C166" s="277"/>
      <c r="D166" s="266"/>
      <c r="E166" s="271"/>
      <c r="F166" s="278"/>
      <c r="G166" s="279"/>
    </row>
    <row r="167" spans="1:7">
      <c r="A167" s="264">
        <v>44561</v>
      </c>
      <c r="B167" s="273"/>
      <c r="C167" s="277"/>
      <c r="D167" s="266"/>
      <c r="E167" s="271"/>
      <c r="F167" s="278"/>
      <c r="G167" s="279"/>
    </row>
    <row r="168" spans="1:7">
      <c r="A168" s="264">
        <v>44651</v>
      </c>
      <c r="B168" s="273"/>
      <c r="C168" s="277"/>
      <c r="D168" s="266"/>
      <c r="E168" s="271"/>
      <c r="F168" s="278"/>
      <c r="G168" s="279"/>
    </row>
    <row r="169" spans="1:7">
      <c r="A169" s="264">
        <v>44742</v>
      </c>
      <c r="B169" s="273"/>
      <c r="C169" s="277"/>
      <c r="D169" s="266"/>
      <c r="E169" s="271"/>
      <c r="F169" s="278"/>
      <c r="G169" s="279"/>
    </row>
    <row r="170" spans="1:7">
      <c r="A170" s="264">
        <v>44834</v>
      </c>
      <c r="B170" s="273"/>
      <c r="C170" s="277"/>
      <c r="D170" s="266"/>
      <c r="E170" s="271"/>
      <c r="F170" s="278"/>
      <c r="G170" s="279"/>
    </row>
    <row r="171" spans="1:7">
      <c r="C171" s="280"/>
      <c r="D171" s="280"/>
      <c r="E171" s="280"/>
      <c r="F171" s="280"/>
      <c r="G171" s="279"/>
    </row>
  </sheetData>
  <mergeCells count="4">
    <mergeCell ref="A15:F15"/>
    <mergeCell ref="A16:F16"/>
    <mergeCell ref="A17:I17"/>
    <mergeCell ref="A18:E18"/>
  </mergeCells>
  <dataValidations count="1">
    <dataValidation type="list" allowBlank="1" showInputMessage="1" showErrorMessage="1" sqref="D3 B6">
      <formula1>$A$20:$A$170</formula1>
    </dataValidation>
  </dataValidations>
  <hyperlinks>
    <hyperlink ref="A17" r:id="rId1" location="CPI%20All%20Groups,%20Weighted%20Average "/>
  </hyperlinks>
  <pageMargins left="0.75" right="0.75" top="1" bottom="1" header="0.5" footer="0.5"/>
  <pageSetup paperSize="9" orientation="portrait" horizontalDpi="1200" verticalDpi="1200"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6145" r:id="rId5" name="Button 1">
              <controlPr defaultSize="0" print="0" autoFill="0" autoPict="0" macro="[13]!ConvertCPI">
                <anchor moveWithCells="1" sizeWithCells="1">
                  <from>
                    <xdr:col>1</xdr:col>
                    <xdr:colOff>295275</xdr:colOff>
                    <xdr:row>7</xdr:row>
                    <xdr:rowOff>142875</xdr:rowOff>
                  </from>
                  <to>
                    <xdr:col>3</xdr:col>
                    <xdr:colOff>561975</xdr:colOff>
                    <xdr:row>12</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33"/>
  <sheetViews>
    <sheetView workbookViewId="0">
      <selection activeCell="L18" sqref="L18"/>
    </sheetView>
  </sheetViews>
  <sheetFormatPr defaultColWidth="9.140625" defaultRowHeight="15"/>
  <cols>
    <col min="1" max="1" width="2.5703125" style="9" customWidth="1"/>
    <col min="2" max="2" width="30.42578125" style="9" customWidth="1"/>
    <col min="3" max="3" width="20.140625" style="9" customWidth="1"/>
    <col min="4" max="4" width="11.7109375" style="9" bestFit="1" customWidth="1"/>
    <col min="5" max="5" width="4.28515625" style="9" customWidth="1"/>
    <col min="6" max="6" width="2.28515625" style="9" customWidth="1"/>
    <col min="7" max="16384" width="9.140625" style="9"/>
  </cols>
  <sheetData>
    <row r="1" spans="1:9">
      <c r="A1" s="23"/>
      <c r="B1" s="23"/>
      <c r="C1" s="23"/>
      <c r="D1" s="23"/>
      <c r="E1" s="23"/>
      <c r="F1" s="23"/>
    </row>
    <row r="2" spans="1:9" s="34" customFormat="1" ht="27.95" customHeight="1">
      <c r="A2" s="29"/>
      <c r="B2" s="30" t="s">
        <v>130</v>
      </c>
      <c r="C2" s="31"/>
      <c r="D2" s="32"/>
      <c r="E2" s="32"/>
      <c r="F2" s="33"/>
    </row>
    <row r="3" spans="1:9">
      <c r="A3" s="23"/>
      <c r="B3" s="85" t="s">
        <v>50</v>
      </c>
      <c r="C3" s="28"/>
      <c r="D3" s="23"/>
      <c r="E3" s="23"/>
      <c r="F3" s="23"/>
    </row>
    <row r="4" spans="1:9" s="51" customFormat="1" ht="23.25" customHeight="1">
      <c r="A4" s="44"/>
      <c r="B4" s="44"/>
      <c r="C4" s="52"/>
      <c r="D4" s="39" t="s">
        <v>18</v>
      </c>
      <c r="E4" s="23"/>
      <c r="F4" s="44"/>
    </row>
    <row r="5" spans="1:9" s="51" customFormat="1" ht="14.1" customHeight="1">
      <c r="A5" s="44"/>
      <c r="B5" s="44"/>
      <c r="C5" s="52"/>
      <c r="D5" s="53"/>
      <c r="E5" s="23"/>
      <c r="F5" s="44"/>
    </row>
    <row r="6" spans="1:9" s="51" customFormat="1" ht="20.100000000000001" customHeight="1">
      <c r="A6" s="44"/>
      <c r="B6" s="86" t="s">
        <v>31</v>
      </c>
      <c r="C6" s="56"/>
      <c r="D6" s="57"/>
      <c r="E6" s="23"/>
      <c r="F6" s="44"/>
    </row>
    <row r="7" spans="1:9" s="51" customFormat="1" ht="18" customHeight="1">
      <c r="A7" s="44"/>
      <c r="B7" s="59" t="s">
        <v>119</v>
      </c>
      <c r="C7" s="60"/>
      <c r="D7" s="47">
        <v>42.390132292212222</v>
      </c>
      <c r="E7" s="23"/>
      <c r="F7" s="44"/>
    </row>
    <row r="8" spans="1:9" s="51" customFormat="1" ht="18" customHeight="1">
      <c r="A8" s="44"/>
      <c r="B8" s="45"/>
      <c r="C8" s="45" t="s">
        <v>117</v>
      </c>
      <c r="D8" s="47">
        <v>0.7</v>
      </c>
      <c r="E8" s="23"/>
      <c r="F8" s="44"/>
    </row>
    <row r="9" spans="1:9" s="51" customFormat="1" ht="18" customHeight="1">
      <c r="A9" s="44"/>
      <c r="B9" s="45"/>
      <c r="C9" s="45" t="s">
        <v>118</v>
      </c>
      <c r="D9" s="47"/>
      <c r="E9" s="23"/>
      <c r="F9" s="44"/>
      <c r="I9" s="203"/>
    </row>
    <row r="10" spans="1:9" s="51" customFormat="1" ht="18" customHeight="1">
      <c r="A10" s="44"/>
      <c r="B10" s="45"/>
      <c r="C10" s="45" t="s">
        <v>128</v>
      </c>
      <c r="D10" s="47"/>
      <c r="E10" s="23"/>
      <c r="F10" s="44"/>
      <c r="G10" s="9"/>
    </row>
    <row r="11" spans="1:9" s="51" customFormat="1" ht="18" customHeight="1" thickBot="1">
      <c r="A11" s="44"/>
      <c r="B11" s="67" t="s">
        <v>120</v>
      </c>
      <c r="C11" s="68"/>
      <c r="D11" s="183">
        <f>D7-D8-D9-D10</f>
        <v>41.690132292212219</v>
      </c>
      <c r="E11" s="23"/>
      <c r="F11" s="44"/>
    </row>
    <row r="12" spans="1:9" s="51" customFormat="1" ht="18" customHeight="1">
      <c r="A12" s="44"/>
      <c r="B12" s="72"/>
      <c r="C12" s="73"/>
      <c r="D12" s="74"/>
      <c r="E12" s="23"/>
      <c r="F12" s="44"/>
    </row>
    <row r="13" spans="1:9">
      <c r="A13" s="44"/>
      <c r="B13" s="44"/>
      <c r="C13" s="52"/>
      <c r="D13" s="53"/>
      <c r="E13" s="23"/>
      <c r="F13" s="44"/>
    </row>
    <row r="14" spans="1:9">
      <c r="A14" s="44"/>
      <c r="B14" s="86" t="s">
        <v>24</v>
      </c>
      <c r="C14" s="56"/>
      <c r="D14" s="57"/>
      <c r="E14" s="23"/>
      <c r="F14" s="44"/>
    </row>
    <row r="15" spans="1:9">
      <c r="A15" s="44"/>
      <c r="B15" s="59" t="s">
        <v>122</v>
      </c>
      <c r="C15" s="60"/>
      <c r="D15" s="47">
        <v>8.1682630797216458</v>
      </c>
      <c r="E15" s="23"/>
      <c r="F15" s="44"/>
    </row>
    <row r="16" spans="1:9">
      <c r="A16" s="44"/>
      <c r="B16" s="45"/>
      <c r="C16" s="45" t="s">
        <v>121</v>
      </c>
      <c r="D16" s="47"/>
      <c r="E16" s="23"/>
      <c r="F16" s="44"/>
    </row>
    <row r="17" spans="1:6" ht="15.75" thickBot="1">
      <c r="A17" s="44"/>
      <c r="B17" s="67" t="s">
        <v>123</v>
      </c>
      <c r="C17" s="68"/>
      <c r="D17" s="183">
        <f>D15-D16</f>
        <v>8.1682630797216458</v>
      </c>
      <c r="E17" s="23"/>
      <c r="F17" s="44"/>
    </row>
    <row r="18" spans="1:6">
      <c r="A18" s="44"/>
      <c r="B18" s="72"/>
      <c r="C18" s="73"/>
      <c r="D18" s="74"/>
      <c r="E18" s="23"/>
      <c r="F18" s="44"/>
    </row>
    <row r="19" spans="1:6">
      <c r="A19" s="44"/>
      <c r="B19" s="44"/>
      <c r="C19" s="52"/>
      <c r="D19" s="53"/>
      <c r="E19" s="23"/>
      <c r="F19" s="44"/>
    </row>
    <row r="20" spans="1:6">
      <c r="A20" s="44"/>
      <c r="B20" s="86" t="s">
        <v>23</v>
      </c>
      <c r="C20" s="56"/>
      <c r="D20" s="57"/>
      <c r="E20" s="23"/>
      <c r="F20" s="44"/>
    </row>
    <row r="21" spans="1:6" ht="15.75" thickBot="1">
      <c r="A21" s="44"/>
      <c r="B21" s="67" t="s">
        <v>28</v>
      </c>
      <c r="C21" s="68"/>
      <c r="D21" s="183">
        <v>6.5880000000000001</v>
      </c>
      <c r="E21" s="23"/>
      <c r="F21" s="44"/>
    </row>
    <row r="22" spans="1:6">
      <c r="A22" s="44"/>
      <c r="B22" s="23"/>
      <c r="C22" s="23"/>
      <c r="D22" s="23"/>
      <c r="E22" s="23"/>
      <c r="F22" s="44"/>
    </row>
    <row r="23" spans="1:6">
      <c r="A23" s="44"/>
      <c r="B23" s="23"/>
      <c r="C23" s="23"/>
      <c r="D23" s="23"/>
      <c r="E23" s="23"/>
      <c r="F23" s="44"/>
    </row>
    <row r="24" spans="1:6">
      <c r="A24" s="44"/>
      <c r="B24" s="86" t="s">
        <v>0</v>
      </c>
      <c r="C24" s="56"/>
      <c r="D24" s="57"/>
      <c r="E24" s="23"/>
      <c r="F24" s="44"/>
    </row>
    <row r="25" spans="1:6" ht="15.75" thickBot="1">
      <c r="A25" s="44"/>
      <c r="B25" s="67" t="s">
        <v>0</v>
      </c>
      <c r="C25" s="68"/>
      <c r="D25" s="69">
        <v>8.7724863200000005</v>
      </c>
      <c r="E25" s="23"/>
      <c r="F25" s="44"/>
    </row>
    <row r="26" spans="1:6">
      <c r="A26" s="44"/>
      <c r="B26" s="23"/>
      <c r="C26" s="23"/>
      <c r="D26" s="23"/>
      <c r="E26" s="23"/>
      <c r="F26" s="44"/>
    </row>
    <row r="27" spans="1:6">
      <c r="A27" s="44"/>
      <c r="B27" s="86" t="s">
        <v>124</v>
      </c>
      <c r="C27" s="56"/>
      <c r="D27" s="57"/>
      <c r="E27" s="23"/>
      <c r="F27" s="44"/>
    </row>
    <row r="28" spans="1:6" s="51" customFormat="1" ht="18" customHeight="1">
      <c r="A28" s="44"/>
      <c r="B28" s="59" t="s">
        <v>125</v>
      </c>
      <c r="C28" s="45"/>
      <c r="D28" s="47">
        <f>D7+D15+D21+D25</f>
        <v>65.918881691933876</v>
      </c>
      <c r="E28" s="23"/>
      <c r="F28" s="44"/>
    </row>
    <row r="29" spans="1:6" s="51" customFormat="1" ht="18" customHeight="1">
      <c r="A29" s="44"/>
      <c r="B29" s="59"/>
      <c r="C29" s="45" t="s">
        <v>129</v>
      </c>
      <c r="D29" s="47">
        <f>D25</f>
        <v>8.7724863200000005</v>
      </c>
      <c r="E29" s="23"/>
      <c r="F29" s="44"/>
    </row>
    <row r="30" spans="1:6" s="51" customFormat="1" ht="18" customHeight="1">
      <c r="A30" s="44"/>
      <c r="B30" s="45"/>
      <c r="C30" s="45" t="s">
        <v>127</v>
      </c>
      <c r="D30" s="47">
        <f>D8+D9+D10+D16</f>
        <v>0.7</v>
      </c>
      <c r="E30" s="23"/>
      <c r="F30" s="44"/>
    </row>
    <row r="31" spans="1:6" s="51" customFormat="1" ht="18" customHeight="1" thickBot="1">
      <c r="A31" s="44"/>
      <c r="B31" s="67" t="s">
        <v>126</v>
      </c>
      <c r="C31" s="68"/>
      <c r="D31" s="183">
        <f>D28-D29-D30</f>
        <v>56.446395371933875</v>
      </c>
      <c r="E31" s="23"/>
      <c r="F31" s="44"/>
    </row>
    <row r="32" spans="1:6">
      <c r="A32" s="23"/>
      <c r="B32" s="23"/>
      <c r="C32" s="23"/>
      <c r="D32" s="184" t="s">
        <v>133</v>
      </c>
      <c r="E32" s="23"/>
      <c r="F32" s="23"/>
    </row>
    <row r="33" spans="1:6">
      <c r="A33" s="23"/>
      <c r="B33" s="23"/>
      <c r="C33" s="23"/>
      <c r="D33" s="23"/>
      <c r="E33" s="23"/>
      <c r="F33" s="23"/>
    </row>
  </sheetData>
  <hyperlinks>
    <hyperlink ref="B3" location="Contents!A1" display="Contents!A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6"/>
  <sheetViews>
    <sheetView zoomScale="190" zoomScaleNormal="190" workbookViewId="0">
      <selection activeCell="D13" sqref="D13"/>
    </sheetView>
  </sheetViews>
  <sheetFormatPr defaultColWidth="9.140625" defaultRowHeight="15"/>
  <cols>
    <col min="1" max="1" width="2.5703125" style="9" customWidth="1"/>
    <col min="2" max="2" width="30.42578125" style="9" customWidth="1"/>
    <col min="3" max="3" width="7.5703125" style="9" customWidth="1"/>
    <col min="4" max="4" width="10.140625" style="9" bestFit="1" customWidth="1"/>
    <col min="5" max="5" width="10" style="9" bestFit="1" customWidth="1"/>
    <col min="6" max="10" width="9.140625" style="9"/>
    <col min="11" max="11" width="15.42578125" style="9" customWidth="1"/>
    <col min="12" max="16384" width="9.140625" style="9"/>
  </cols>
  <sheetData>
    <row r="1" spans="1:12">
      <c r="A1" s="23"/>
      <c r="B1" s="23"/>
      <c r="C1" s="23"/>
      <c r="D1" s="23"/>
      <c r="E1" s="23"/>
      <c r="F1" s="23"/>
      <c r="G1" s="23"/>
      <c r="H1" s="23"/>
      <c r="I1" s="23"/>
      <c r="J1" s="23"/>
      <c r="K1" s="23"/>
      <c r="L1" s="23"/>
    </row>
    <row r="2" spans="1:12" s="34" customFormat="1" ht="27.95" customHeight="1">
      <c r="A2" s="29"/>
      <c r="B2" s="30" t="s">
        <v>43</v>
      </c>
      <c r="C2" s="31"/>
      <c r="D2" s="32"/>
      <c r="E2" s="32"/>
      <c r="F2" s="32"/>
      <c r="G2" s="32"/>
      <c r="H2" s="32"/>
      <c r="I2" s="32"/>
      <c r="J2" s="32"/>
      <c r="K2" s="32"/>
      <c r="L2" s="33"/>
    </row>
    <row r="3" spans="1:12">
      <c r="A3" s="23"/>
      <c r="B3" s="85" t="s">
        <v>50</v>
      </c>
      <c r="C3" s="28"/>
      <c r="D3" s="23"/>
      <c r="E3" s="23"/>
      <c r="F3" s="23"/>
      <c r="G3" s="23"/>
      <c r="H3" s="23"/>
      <c r="I3" s="23"/>
      <c r="J3" s="23"/>
      <c r="K3" s="23"/>
      <c r="L3" s="23"/>
    </row>
    <row r="4" spans="1:12" s="51" customFormat="1" ht="23.25" customHeight="1">
      <c r="A4" s="44"/>
      <c r="B4" s="44"/>
      <c r="C4" s="52"/>
      <c r="D4" s="39" t="s">
        <v>18</v>
      </c>
      <c r="E4" s="40" t="s">
        <v>1</v>
      </c>
      <c r="F4" s="41" t="s">
        <v>2</v>
      </c>
      <c r="G4" s="40" t="s">
        <v>3</v>
      </c>
      <c r="H4" s="40" t="s">
        <v>4</v>
      </c>
      <c r="I4" s="40" t="s">
        <v>5</v>
      </c>
      <c r="J4" s="42" t="s">
        <v>6</v>
      </c>
      <c r="K4" s="39" t="s">
        <v>17</v>
      </c>
      <c r="L4" s="44"/>
    </row>
    <row r="5" spans="1:12" s="51" customFormat="1" ht="14.1" customHeight="1">
      <c r="A5" s="44"/>
      <c r="B5" s="44"/>
      <c r="C5" s="52"/>
      <c r="D5" s="53"/>
      <c r="E5" s="54"/>
      <c r="F5" s="54"/>
      <c r="G5" s="53"/>
      <c r="H5" s="53"/>
      <c r="I5" s="53"/>
      <c r="J5" s="53"/>
      <c r="K5" s="44"/>
      <c r="L5" s="44"/>
    </row>
    <row r="6" spans="1:12" s="51" customFormat="1" ht="20.100000000000001" customHeight="1">
      <c r="A6" s="44"/>
      <c r="B6" s="86" t="s">
        <v>13</v>
      </c>
      <c r="C6" s="56"/>
      <c r="D6" s="57"/>
      <c r="E6" s="58"/>
      <c r="F6" s="58"/>
      <c r="G6" s="57"/>
      <c r="H6" s="57"/>
      <c r="I6" s="57"/>
      <c r="J6" s="57"/>
      <c r="K6" s="55"/>
      <c r="L6" s="44"/>
    </row>
    <row r="7" spans="1:12" s="51" customFormat="1" ht="18" customHeight="1">
      <c r="A7" s="44"/>
      <c r="B7" s="59" t="s">
        <v>29</v>
      </c>
      <c r="C7" s="60"/>
      <c r="D7" s="61">
        <f>'Input - Base Year'!D11</f>
        <v>41.690132292212219</v>
      </c>
      <c r="E7" s="62"/>
      <c r="F7" s="63"/>
      <c r="G7" s="44"/>
      <c r="H7" s="44"/>
      <c r="I7" s="44"/>
      <c r="J7" s="44"/>
      <c r="K7" s="64"/>
      <c r="L7" s="44"/>
    </row>
    <row r="8" spans="1:12" s="51" customFormat="1" ht="18" customHeight="1">
      <c r="A8" s="44"/>
      <c r="B8" s="45" t="s">
        <v>8</v>
      </c>
      <c r="C8" s="65">
        <v>0.86</v>
      </c>
      <c r="D8" s="47">
        <f>D7*C8</f>
        <v>35.853513771302509</v>
      </c>
      <c r="E8" s="66">
        <f>$D$8</f>
        <v>35.853513771302509</v>
      </c>
      <c r="F8" s="49">
        <f t="shared" ref="F8:J8" si="0">$D$8</f>
        <v>35.853513771302509</v>
      </c>
      <c r="G8" s="49">
        <f t="shared" si="0"/>
        <v>35.853513771302509</v>
      </c>
      <c r="H8" s="49">
        <f t="shared" si="0"/>
        <v>35.853513771302509</v>
      </c>
      <c r="I8" s="49">
        <f t="shared" si="0"/>
        <v>35.853513771302509</v>
      </c>
      <c r="J8" s="49">
        <f t="shared" si="0"/>
        <v>35.853513771302509</v>
      </c>
      <c r="K8" s="50">
        <f>SUM(F8:J8)</f>
        <v>179.26756885651255</v>
      </c>
      <c r="L8" s="44"/>
    </row>
    <row r="9" spans="1:12" s="51" customFormat="1" ht="18" customHeight="1">
      <c r="A9" s="44"/>
      <c r="B9" s="45" t="s">
        <v>7</v>
      </c>
      <c r="C9" s="46">
        <v>0.14000000000000001</v>
      </c>
      <c r="D9" s="47">
        <f>$D$7*$C$9</f>
        <v>5.8366185209097114</v>
      </c>
      <c r="E9" s="48">
        <f>$D$9</f>
        <v>5.8366185209097114</v>
      </c>
      <c r="F9" s="49">
        <f t="shared" ref="F9:J9" si="1">$D$9</f>
        <v>5.8366185209097114</v>
      </c>
      <c r="G9" s="49">
        <f t="shared" si="1"/>
        <v>5.8366185209097114</v>
      </c>
      <c r="H9" s="49">
        <f t="shared" si="1"/>
        <v>5.8366185209097114</v>
      </c>
      <c r="I9" s="49">
        <f t="shared" si="1"/>
        <v>5.8366185209097114</v>
      </c>
      <c r="J9" s="49">
        <f t="shared" si="1"/>
        <v>5.8366185209097114</v>
      </c>
      <c r="K9" s="50">
        <f>SUM(F9:J9)</f>
        <v>29.183092604548555</v>
      </c>
      <c r="L9" s="44"/>
    </row>
    <row r="10" spans="1:12" s="51" customFormat="1" ht="18" customHeight="1" thickBot="1">
      <c r="A10" s="44"/>
      <c r="B10" s="67" t="s">
        <v>14</v>
      </c>
      <c r="C10" s="68">
        <f>SUM(C8:C9)</f>
        <v>1</v>
      </c>
      <c r="D10" s="69">
        <f>SUM(D8:D9)</f>
        <v>41.690132292212219</v>
      </c>
      <c r="E10" s="70">
        <f t="shared" ref="E10:J10" si="2">SUM(E8:E9)</f>
        <v>41.690132292212219</v>
      </c>
      <c r="F10" s="69">
        <f t="shared" si="2"/>
        <v>41.690132292212219</v>
      </c>
      <c r="G10" s="69">
        <f t="shared" si="2"/>
        <v>41.690132292212219</v>
      </c>
      <c r="H10" s="69">
        <f t="shared" si="2"/>
        <v>41.690132292212219</v>
      </c>
      <c r="I10" s="69">
        <f t="shared" si="2"/>
        <v>41.690132292212219</v>
      </c>
      <c r="J10" s="69">
        <f t="shared" si="2"/>
        <v>41.690132292212219</v>
      </c>
      <c r="K10" s="71">
        <f>SUM(F10:J10)</f>
        <v>208.45066146106109</v>
      </c>
      <c r="L10" s="44"/>
    </row>
    <row r="11" spans="1:12" s="51" customFormat="1" ht="18" customHeight="1" thickBot="1">
      <c r="A11" s="44"/>
      <c r="B11" s="72"/>
      <c r="C11" s="73"/>
      <c r="D11" s="74"/>
      <c r="E11" s="74"/>
      <c r="F11" s="74"/>
      <c r="G11" s="74"/>
      <c r="H11" s="74"/>
      <c r="I11" s="74"/>
      <c r="J11" s="75"/>
      <c r="K11" s="71"/>
      <c r="L11" s="44"/>
    </row>
    <row r="12" spans="1:12" s="51" customFormat="1" ht="18" customHeight="1" thickBot="1">
      <c r="A12" s="44"/>
      <c r="B12" s="82" t="s">
        <v>25</v>
      </c>
      <c r="C12" s="77"/>
      <c r="D12" s="78">
        <f>D10</f>
        <v>41.690132292212219</v>
      </c>
      <c r="E12" s="78">
        <f>E10*(1+'Input - Escalation'!E34)</f>
        <v>41.587596788599782</v>
      </c>
      <c r="F12" s="78">
        <f>F10*(1+'Input - Escalation'!F34)</f>
        <v>41.580880543528963</v>
      </c>
      <c r="G12" s="78">
        <f>G10*(1+'Input - Escalation'!G34)</f>
        <v>41.605856456314271</v>
      </c>
      <c r="H12" s="78">
        <f>H10*(1+'Input - Escalation'!H34)</f>
        <v>41.663136000819115</v>
      </c>
      <c r="I12" s="78">
        <f>I10*(1+'Input - Escalation'!I34)</f>
        <v>41.759197397162112</v>
      </c>
      <c r="J12" s="78">
        <f>J10*(1+'Input - Escalation'!J34)</f>
        <v>42.035601631186282</v>
      </c>
      <c r="K12" s="71">
        <f t="shared" ref="K12" si="3">SUM(F12:J12)</f>
        <v>208.64467202901074</v>
      </c>
      <c r="L12" s="44"/>
    </row>
    <row r="13" spans="1:12" s="51" customFormat="1" ht="18" customHeight="1">
      <c r="A13" s="44"/>
      <c r="B13" s="44"/>
      <c r="C13" s="44"/>
      <c r="D13" s="44"/>
      <c r="E13" s="44"/>
      <c r="F13" s="79"/>
      <c r="G13" s="44"/>
      <c r="H13" s="44"/>
      <c r="I13" s="44"/>
      <c r="J13" s="44"/>
      <c r="K13" s="47"/>
      <c r="L13" s="44"/>
    </row>
    <row r="16" spans="1:12">
      <c r="D16" s="15"/>
    </row>
  </sheetData>
  <hyperlinks>
    <hyperlink ref="B3" location="Contents!A1" display="Contents!A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3"/>
  <sheetViews>
    <sheetView topLeftCell="A7" zoomScale="190" zoomScaleNormal="190" workbookViewId="0">
      <selection activeCell="B11" sqref="B11:K11"/>
    </sheetView>
  </sheetViews>
  <sheetFormatPr defaultColWidth="9.140625" defaultRowHeight="15"/>
  <cols>
    <col min="1" max="1" width="2.7109375" style="9" customWidth="1"/>
    <col min="2" max="2" width="30.28515625" style="9" customWidth="1"/>
    <col min="3" max="3" width="7.42578125" style="9" customWidth="1"/>
    <col min="4" max="4" width="10.7109375" style="9" customWidth="1"/>
    <col min="5" max="10" width="9.140625" style="9"/>
    <col min="11" max="11" width="16.140625" style="9" customWidth="1"/>
    <col min="12" max="16384" width="9.140625" style="9"/>
  </cols>
  <sheetData>
    <row r="1" spans="1:12">
      <c r="A1" s="23"/>
      <c r="B1" s="23"/>
      <c r="C1" s="23"/>
      <c r="D1" s="23"/>
      <c r="E1" s="23"/>
      <c r="F1" s="23"/>
      <c r="G1" s="23"/>
      <c r="H1" s="23"/>
      <c r="I1" s="23"/>
      <c r="J1" s="23"/>
      <c r="K1" s="23"/>
      <c r="L1" s="23"/>
    </row>
    <row r="2" spans="1:12" ht="27.95" customHeight="1">
      <c r="A2" s="29"/>
      <c r="B2" s="30" t="s">
        <v>21</v>
      </c>
      <c r="C2" s="31"/>
      <c r="D2" s="32"/>
      <c r="E2" s="32"/>
      <c r="F2" s="32"/>
      <c r="G2" s="32"/>
      <c r="H2" s="32"/>
      <c r="I2" s="32"/>
      <c r="J2" s="32"/>
      <c r="K2" s="32"/>
      <c r="L2" s="33"/>
    </row>
    <row r="3" spans="1:12">
      <c r="A3" s="23"/>
      <c r="B3" s="85" t="s">
        <v>50</v>
      </c>
      <c r="C3" s="28"/>
      <c r="D3" s="87"/>
      <c r="E3" s="87"/>
      <c r="F3" s="87"/>
      <c r="G3" s="87"/>
      <c r="H3" s="87"/>
      <c r="I3" s="87"/>
      <c r="J3" s="87"/>
      <c r="K3" s="87"/>
      <c r="L3" s="23"/>
    </row>
    <row r="4" spans="1:12" ht="23.25">
      <c r="A4" s="44"/>
      <c r="B4" s="44"/>
      <c r="C4" s="52"/>
      <c r="D4" s="39" t="str">
        <f>'Input - O&amp;M'!D4</f>
        <v>Base Year
 2014/15</v>
      </c>
      <c r="E4" s="40" t="str">
        <f>'Input - O&amp;M'!E4</f>
        <v>2015/16</v>
      </c>
      <c r="F4" s="41" t="str">
        <f>'Input - O&amp;M'!F4</f>
        <v>2016/17</v>
      </c>
      <c r="G4" s="40" t="str">
        <f>'Input - O&amp;M'!G4</f>
        <v>2017/18</v>
      </c>
      <c r="H4" s="40" t="str">
        <f>'Input - O&amp;M'!H4</f>
        <v>2018/19</v>
      </c>
      <c r="I4" s="40" t="str">
        <f>'Input - O&amp;M'!I4</f>
        <v>2019/20</v>
      </c>
      <c r="J4" s="42" t="str">
        <f>'Input - O&amp;M'!J4</f>
        <v>2020/21</v>
      </c>
      <c r="K4" s="39" t="str">
        <f>'Input - O&amp;M'!K4</f>
        <v>Total for 
2016/17-2020/21</v>
      </c>
      <c r="L4" s="44"/>
    </row>
    <row r="5" spans="1:12">
      <c r="A5" s="44"/>
      <c r="B5" s="44"/>
      <c r="C5" s="52"/>
      <c r="D5" s="53"/>
      <c r="E5" s="54"/>
      <c r="F5" s="54"/>
      <c r="G5" s="53"/>
      <c r="H5" s="53"/>
      <c r="I5" s="53"/>
      <c r="J5" s="53"/>
      <c r="K5" s="44"/>
      <c r="L5" s="44"/>
    </row>
    <row r="6" spans="1:12" ht="20.100000000000001" customHeight="1">
      <c r="A6" s="44"/>
      <c r="B6" s="86" t="s">
        <v>15</v>
      </c>
      <c r="C6" s="56"/>
      <c r="D6" s="57"/>
      <c r="E6" s="58"/>
      <c r="F6" s="58"/>
      <c r="G6" s="57"/>
      <c r="H6" s="57"/>
      <c r="I6" s="57"/>
      <c r="J6" s="57"/>
      <c r="K6" s="55"/>
      <c r="L6" s="44"/>
    </row>
    <row r="7" spans="1:12" ht="18" customHeight="1">
      <c r="A7" s="44"/>
      <c r="B7" s="59" t="s">
        <v>30</v>
      </c>
      <c r="C7" s="60"/>
      <c r="D7" s="61">
        <f>'Input - Base Year'!D17</f>
        <v>8.1682630797216458</v>
      </c>
      <c r="E7" s="62"/>
      <c r="F7" s="63"/>
      <c r="G7" s="44"/>
      <c r="H7" s="44"/>
      <c r="I7" s="44"/>
      <c r="J7" s="44"/>
      <c r="K7" s="64"/>
      <c r="L7" s="44"/>
    </row>
    <row r="8" spans="1:12" ht="18" customHeight="1">
      <c r="A8" s="44"/>
      <c r="B8" s="45" t="s">
        <v>8</v>
      </c>
      <c r="C8" s="65">
        <v>0.64</v>
      </c>
      <c r="D8" s="47">
        <f>$D$7*$C$8</f>
        <v>5.2276883710218538</v>
      </c>
      <c r="E8" s="66">
        <f>$D$8</f>
        <v>5.2276883710218538</v>
      </c>
      <c r="F8" s="49">
        <f t="shared" ref="F8:J8" si="0">$D$8</f>
        <v>5.2276883710218538</v>
      </c>
      <c r="G8" s="49">
        <f t="shared" si="0"/>
        <v>5.2276883710218538</v>
      </c>
      <c r="H8" s="49">
        <f t="shared" si="0"/>
        <v>5.2276883710218538</v>
      </c>
      <c r="I8" s="49">
        <f t="shared" si="0"/>
        <v>5.2276883710218538</v>
      </c>
      <c r="J8" s="49">
        <f t="shared" si="0"/>
        <v>5.2276883710218538</v>
      </c>
      <c r="K8" s="50">
        <f>SUM(F8:J8)</f>
        <v>26.138441855109271</v>
      </c>
      <c r="L8" s="44"/>
    </row>
    <row r="9" spans="1:12" ht="18" customHeight="1">
      <c r="A9" s="44"/>
      <c r="B9" s="45" t="s">
        <v>7</v>
      </c>
      <c r="C9" s="46">
        <v>0.36</v>
      </c>
      <c r="D9" s="47">
        <f>$D$7*$C$9</f>
        <v>2.9405747086997924</v>
      </c>
      <c r="E9" s="48">
        <f>$D$9</f>
        <v>2.9405747086997924</v>
      </c>
      <c r="F9" s="49">
        <f t="shared" ref="F9:J9" si="1">$D$9</f>
        <v>2.9405747086997924</v>
      </c>
      <c r="G9" s="49">
        <f t="shared" si="1"/>
        <v>2.9405747086997924</v>
      </c>
      <c r="H9" s="49">
        <f t="shared" si="1"/>
        <v>2.9405747086997924</v>
      </c>
      <c r="I9" s="49">
        <f t="shared" si="1"/>
        <v>2.9405747086997924</v>
      </c>
      <c r="J9" s="49">
        <f t="shared" si="1"/>
        <v>2.9405747086997924</v>
      </c>
      <c r="K9" s="50">
        <f>SUM(F9:J9)</f>
        <v>14.702873543498962</v>
      </c>
      <c r="L9" s="44"/>
    </row>
    <row r="10" spans="1:12" ht="18" customHeight="1" thickBot="1">
      <c r="A10" s="44"/>
      <c r="B10" s="67" t="s">
        <v>16</v>
      </c>
      <c r="C10" s="68">
        <f>SUM(C8:C9)</f>
        <v>1</v>
      </c>
      <c r="D10" s="69">
        <f>SUM(D8:D9)</f>
        <v>8.1682630797216458</v>
      </c>
      <c r="E10" s="70">
        <f t="shared" ref="E10:J10" si="2">SUM(E8:E9)</f>
        <v>8.1682630797216458</v>
      </c>
      <c r="F10" s="69">
        <f t="shared" si="2"/>
        <v>8.1682630797216458</v>
      </c>
      <c r="G10" s="69">
        <f t="shared" si="2"/>
        <v>8.1682630797216458</v>
      </c>
      <c r="H10" s="69">
        <f t="shared" si="2"/>
        <v>8.1682630797216458</v>
      </c>
      <c r="I10" s="69">
        <f t="shared" si="2"/>
        <v>8.1682630797216458</v>
      </c>
      <c r="J10" s="69">
        <f t="shared" si="2"/>
        <v>8.1682630797216458</v>
      </c>
      <c r="K10" s="71">
        <f>SUM(F10:J10)</f>
        <v>40.841315398608231</v>
      </c>
      <c r="L10" s="44"/>
    </row>
    <row r="11" spans="1:12" ht="18" customHeight="1" thickBot="1">
      <c r="A11" s="44"/>
      <c r="B11" s="72"/>
      <c r="C11" s="73"/>
      <c r="D11" s="74"/>
      <c r="E11" s="74"/>
      <c r="F11" s="74"/>
      <c r="G11" s="74"/>
      <c r="H11" s="74"/>
      <c r="I11" s="74"/>
      <c r="J11" s="75"/>
      <c r="K11" s="71"/>
      <c r="L11" s="44"/>
    </row>
    <row r="12" spans="1:12" ht="18" customHeight="1" thickBot="1">
      <c r="A12" s="44"/>
      <c r="B12" s="82" t="s">
        <v>26</v>
      </c>
      <c r="C12" s="77"/>
      <c r="D12" s="78">
        <f>D10</f>
        <v>8.1682630797216458</v>
      </c>
      <c r="E12" s="78">
        <f>E10*(1+'Input - Escalation'!E34)</f>
        <v>8.1481735064229159</v>
      </c>
      <c r="F12" s="78">
        <f>F10*(1+'Input - Escalation'!F34)</f>
        <v>8.1468576061455593</v>
      </c>
      <c r="G12" s="78">
        <f>G10*(1+'Input - Escalation'!G34)</f>
        <v>8.1517510860908047</v>
      </c>
      <c r="H12" s="78">
        <f>H10*(1+'Input - Escalation'!H34)</f>
        <v>8.162973751092748</v>
      </c>
      <c r="I12" s="78">
        <f>I10*(1+'Input - Escalation'!I34)</f>
        <v>8.1817948656825337</v>
      </c>
      <c r="J12" s="78">
        <f>J10*(1+'Input - Escalation'!J34)</f>
        <v>8.2359501867554812</v>
      </c>
      <c r="K12" s="71">
        <f t="shared" ref="K12" si="3">SUM(F12:J12)</f>
        <v>40.879327495767129</v>
      </c>
      <c r="L12" s="44"/>
    </row>
    <row r="13" spans="1:12" ht="18" customHeight="1">
      <c r="A13" s="44"/>
      <c r="B13" s="44"/>
      <c r="C13" s="44"/>
      <c r="D13" s="44"/>
      <c r="E13" s="44"/>
      <c r="F13" s="79"/>
      <c r="G13" s="44"/>
      <c r="H13" s="44"/>
      <c r="I13" s="44"/>
      <c r="J13" s="44"/>
      <c r="K13" s="47"/>
      <c r="L13" s="44"/>
    </row>
  </sheetData>
  <hyperlinks>
    <hyperlink ref="B3" location="Contents!A1" display="Contents!A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3"/>
  <sheetViews>
    <sheetView topLeftCell="A7" zoomScale="160" zoomScaleNormal="160" workbookViewId="0">
      <selection activeCell="B11" sqref="B11:L11"/>
    </sheetView>
  </sheetViews>
  <sheetFormatPr defaultColWidth="9.140625" defaultRowHeight="15"/>
  <cols>
    <col min="1" max="1" width="2.85546875" style="9" customWidth="1"/>
    <col min="2" max="2" width="42.85546875" style="9" customWidth="1"/>
    <col min="3" max="3" width="6" style="9" customWidth="1"/>
    <col min="4" max="4" width="10.140625" style="9" bestFit="1" customWidth="1"/>
    <col min="5" max="10" width="9.140625" style="9"/>
    <col min="11" max="11" width="15.5703125" style="9" customWidth="1"/>
    <col min="12" max="16384" width="9.140625" style="9"/>
  </cols>
  <sheetData>
    <row r="1" spans="1:12">
      <c r="A1" s="23"/>
      <c r="B1" s="23"/>
      <c r="C1" s="23"/>
      <c r="D1" s="23"/>
      <c r="E1" s="23"/>
      <c r="F1" s="23"/>
      <c r="G1" s="23"/>
      <c r="H1" s="23"/>
      <c r="I1" s="23"/>
      <c r="J1" s="23"/>
      <c r="K1" s="23"/>
      <c r="L1" s="23"/>
    </row>
    <row r="2" spans="1:12" ht="27.95" customHeight="1">
      <c r="A2" s="29"/>
      <c r="B2" s="30" t="s">
        <v>22</v>
      </c>
      <c r="C2" s="31"/>
      <c r="D2" s="32"/>
      <c r="E2" s="32"/>
      <c r="F2" s="32"/>
      <c r="G2" s="32"/>
      <c r="H2" s="32"/>
      <c r="I2" s="32"/>
      <c r="J2" s="32"/>
      <c r="K2" s="32"/>
      <c r="L2" s="33"/>
    </row>
    <row r="3" spans="1:12">
      <c r="A3" s="23"/>
      <c r="B3" s="85" t="s">
        <v>50</v>
      </c>
      <c r="C3" s="28"/>
      <c r="D3" s="87"/>
      <c r="E3" s="87"/>
      <c r="F3" s="87"/>
      <c r="G3" s="87"/>
      <c r="H3" s="87"/>
      <c r="I3" s="87"/>
      <c r="J3" s="87"/>
      <c r="K3" s="87"/>
      <c r="L3" s="23"/>
    </row>
    <row r="4" spans="1:12" ht="23.25">
      <c r="A4" s="44"/>
      <c r="B4" s="44"/>
      <c r="C4" s="52"/>
      <c r="D4" s="39" t="str">
        <f>'Input - O&amp;M'!D4</f>
        <v>Base Year
 2014/15</v>
      </c>
      <c r="E4" s="40" t="str">
        <f>'Input - O&amp;M'!E4</f>
        <v>2015/16</v>
      </c>
      <c r="F4" s="41" t="str">
        <f>'Input - O&amp;M'!F4</f>
        <v>2016/17</v>
      </c>
      <c r="G4" s="40" t="str">
        <f>'Input - O&amp;M'!G4</f>
        <v>2017/18</v>
      </c>
      <c r="H4" s="40" t="str">
        <f>'Input - O&amp;M'!H4</f>
        <v>2018/19</v>
      </c>
      <c r="I4" s="40" t="str">
        <f>'Input - O&amp;M'!I4</f>
        <v>2019/20</v>
      </c>
      <c r="J4" s="42" t="str">
        <f>'Input - O&amp;M'!J4</f>
        <v>2020/21</v>
      </c>
      <c r="K4" s="39" t="str">
        <f>'Input - O&amp;M'!K4</f>
        <v>Total for 
2016/17-2020/21</v>
      </c>
      <c r="L4" s="44"/>
    </row>
    <row r="5" spans="1:12">
      <c r="A5" s="44"/>
      <c r="B5" s="44"/>
      <c r="C5" s="52"/>
      <c r="D5" s="53"/>
      <c r="E5" s="54"/>
      <c r="F5" s="54"/>
      <c r="G5" s="53"/>
      <c r="H5" s="53"/>
      <c r="I5" s="53"/>
      <c r="J5" s="53"/>
      <c r="K5" s="44"/>
      <c r="L5" s="44"/>
    </row>
    <row r="6" spans="1:12" ht="20.100000000000001" customHeight="1">
      <c r="A6" s="44"/>
      <c r="B6" s="86" t="s">
        <v>19</v>
      </c>
      <c r="C6" s="56"/>
      <c r="D6" s="57"/>
      <c r="E6" s="58"/>
      <c r="F6" s="58"/>
      <c r="G6" s="57"/>
      <c r="H6" s="57"/>
      <c r="I6" s="57"/>
      <c r="J6" s="57"/>
      <c r="K6" s="55"/>
      <c r="L6" s="44"/>
    </row>
    <row r="7" spans="1:12" ht="18" customHeight="1">
      <c r="A7" s="44"/>
      <c r="B7" s="59" t="s">
        <v>28</v>
      </c>
      <c r="C7" s="60"/>
      <c r="D7" s="61">
        <f>'Input - Base Year'!D21</f>
        <v>6.5880000000000001</v>
      </c>
      <c r="E7" s="62"/>
      <c r="F7" s="63"/>
      <c r="G7" s="44"/>
      <c r="H7" s="44"/>
      <c r="I7" s="44"/>
      <c r="J7" s="44"/>
      <c r="K7" s="64"/>
      <c r="L7" s="44"/>
    </row>
    <row r="8" spans="1:12" ht="18" customHeight="1">
      <c r="A8" s="44"/>
      <c r="B8" s="45" t="s">
        <v>8</v>
      </c>
      <c r="C8" s="65">
        <v>0.4</v>
      </c>
      <c r="D8" s="47">
        <f>$D$7*$C$8</f>
        <v>2.6352000000000002</v>
      </c>
      <c r="E8" s="66">
        <f>$D$8</f>
        <v>2.6352000000000002</v>
      </c>
      <c r="F8" s="49">
        <f t="shared" ref="F8:J8" si="0">$D$8</f>
        <v>2.6352000000000002</v>
      </c>
      <c r="G8" s="49">
        <f t="shared" si="0"/>
        <v>2.6352000000000002</v>
      </c>
      <c r="H8" s="49">
        <f t="shared" si="0"/>
        <v>2.6352000000000002</v>
      </c>
      <c r="I8" s="49">
        <f t="shared" si="0"/>
        <v>2.6352000000000002</v>
      </c>
      <c r="J8" s="49">
        <f t="shared" si="0"/>
        <v>2.6352000000000002</v>
      </c>
      <c r="K8" s="50">
        <f>SUM(F8:J8)</f>
        <v>13.176000000000002</v>
      </c>
      <c r="L8" s="44"/>
    </row>
    <row r="9" spans="1:12" ht="18" customHeight="1">
      <c r="A9" s="44"/>
      <c r="B9" s="45" t="s">
        <v>7</v>
      </c>
      <c r="C9" s="46">
        <v>0.6</v>
      </c>
      <c r="D9" s="47">
        <f>$D$7*$C$9</f>
        <v>3.9527999999999999</v>
      </c>
      <c r="E9" s="48">
        <f>$D$9</f>
        <v>3.9527999999999999</v>
      </c>
      <c r="F9" s="49">
        <f t="shared" ref="F9:J9" si="1">$D$9</f>
        <v>3.9527999999999999</v>
      </c>
      <c r="G9" s="49">
        <f t="shared" si="1"/>
        <v>3.9527999999999999</v>
      </c>
      <c r="H9" s="49">
        <f t="shared" si="1"/>
        <v>3.9527999999999999</v>
      </c>
      <c r="I9" s="49">
        <f t="shared" si="1"/>
        <v>3.9527999999999999</v>
      </c>
      <c r="J9" s="49">
        <f t="shared" si="1"/>
        <v>3.9527999999999999</v>
      </c>
      <c r="K9" s="50">
        <f>SUM(F9:J9)</f>
        <v>19.763999999999999</v>
      </c>
      <c r="L9" s="44"/>
    </row>
    <row r="10" spans="1:12" ht="18" customHeight="1" thickBot="1">
      <c r="A10" s="44"/>
      <c r="B10" s="67" t="s">
        <v>20</v>
      </c>
      <c r="C10" s="68">
        <f>SUM(C8:C9)</f>
        <v>1</v>
      </c>
      <c r="D10" s="69">
        <f>SUM(D8:D9)</f>
        <v>6.5880000000000001</v>
      </c>
      <c r="E10" s="70">
        <f t="shared" ref="E10:J10" si="2">SUM(E8:E9)</f>
        <v>6.5880000000000001</v>
      </c>
      <c r="F10" s="69">
        <f t="shared" si="2"/>
        <v>6.5880000000000001</v>
      </c>
      <c r="G10" s="69">
        <f t="shared" si="2"/>
        <v>6.5880000000000001</v>
      </c>
      <c r="H10" s="69">
        <f t="shared" si="2"/>
        <v>6.5880000000000001</v>
      </c>
      <c r="I10" s="69">
        <f t="shared" si="2"/>
        <v>6.5880000000000001</v>
      </c>
      <c r="J10" s="69">
        <f t="shared" si="2"/>
        <v>6.5880000000000001</v>
      </c>
      <c r="K10" s="71">
        <f>SUM(F10:J10)</f>
        <v>32.94</v>
      </c>
      <c r="L10" s="44"/>
    </row>
    <row r="11" spans="1:12" ht="18" customHeight="1" thickBot="1">
      <c r="A11" s="44"/>
      <c r="B11" s="72"/>
      <c r="C11" s="73"/>
      <c r="D11" s="74"/>
      <c r="E11" s="74"/>
      <c r="F11" s="74"/>
      <c r="G11" s="74"/>
      <c r="H11" s="74"/>
      <c r="I11" s="74"/>
      <c r="J11" s="75"/>
      <c r="K11" s="71"/>
      <c r="L11" s="44"/>
    </row>
    <row r="12" spans="1:12" ht="18" customHeight="1" thickBot="1">
      <c r="A12" s="44"/>
      <c r="B12" s="82" t="s">
        <v>27</v>
      </c>
      <c r="C12" s="77"/>
      <c r="D12" s="78">
        <f>D10</f>
        <v>6.5880000000000001</v>
      </c>
      <c r="E12" s="78">
        <f>E10*(1+'Input - Escalation'!E34)</f>
        <v>6.571797031559794</v>
      </c>
      <c r="F12" s="78">
        <f>F10*(1+'Input - Escalation'!F34)</f>
        <v>6.5707357103287549</v>
      </c>
      <c r="G12" s="78">
        <f>G10*(1+'Input - Escalation'!G34)</f>
        <v>6.5746824791294936</v>
      </c>
      <c r="H12" s="78">
        <f>H10*(1+'Input - Escalation'!H34)</f>
        <v>6.5837339648996265</v>
      </c>
      <c r="I12" s="78">
        <f>I10*(1+'Input - Escalation'!I34)</f>
        <v>6.5989138754518866</v>
      </c>
      <c r="J12" s="78">
        <f>J10*(1+'Input - Escalation'!J34)</f>
        <v>6.6425921032154243</v>
      </c>
      <c r="K12" s="71">
        <f t="shared" ref="K12" si="3">SUM(F12:J12)</f>
        <v>32.970658133025182</v>
      </c>
      <c r="L12" s="44"/>
    </row>
    <row r="13" spans="1:12" ht="18" customHeight="1">
      <c r="A13" s="44"/>
      <c r="B13" s="44"/>
      <c r="C13" s="44"/>
      <c r="D13" s="44"/>
      <c r="E13" s="44"/>
      <c r="F13" s="79"/>
      <c r="G13" s="44"/>
      <c r="H13" s="44"/>
      <c r="I13" s="44"/>
      <c r="J13" s="44"/>
      <c r="K13" s="47"/>
      <c r="L13" s="44"/>
    </row>
  </sheetData>
  <hyperlinks>
    <hyperlink ref="B3" location="Contents!A1" display="Contents!A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6"/>
  <sheetViews>
    <sheetView topLeftCell="A4" zoomScale="170" zoomScaleNormal="170" workbookViewId="0">
      <selection activeCell="D27" sqref="D27"/>
    </sheetView>
  </sheetViews>
  <sheetFormatPr defaultColWidth="9.140625" defaultRowHeight="15"/>
  <cols>
    <col min="1" max="1" width="2.85546875" style="9" customWidth="1"/>
    <col min="2" max="2" width="38.7109375" style="9" customWidth="1"/>
    <col min="3" max="3" width="9.140625" style="9"/>
    <col min="4" max="4" width="10.140625" style="9" bestFit="1" customWidth="1"/>
    <col min="5" max="5" width="7.5703125" style="9" bestFit="1" customWidth="1"/>
    <col min="6" max="6" width="8.7109375" style="9" bestFit="1" customWidth="1"/>
    <col min="7" max="10" width="7.5703125" style="9" bestFit="1" customWidth="1"/>
    <col min="11" max="11" width="15.140625" style="9" customWidth="1"/>
    <col min="12" max="12" width="9.140625" style="9"/>
    <col min="13" max="13" width="11.5703125" style="9" bestFit="1" customWidth="1"/>
    <col min="14" max="16384" width="9.140625" style="9"/>
  </cols>
  <sheetData>
    <row r="1" spans="1:12">
      <c r="A1" s="23"/>
      <c r="B1" s="23"/>
      <c r="C1" s="23"/>
      <c r="D1" s="23"/>
      <c r="E1" s="23"/>
      <c r="F1" s="23"/>
      <c r="G1" s="23"/>
      <c r="H1" s="23"/>
      <c r="I1" s="23"/>
      <c r="J1" s="23"/>
      <c r="K1" s="23"/>
      <c r="L1" s="23"/>
    </row>
    <row r="2" spans="1:12" ht="27.95" customHeight="1">
      <c r="A2"/>
      <c r="B2" s="113" t="s">
        <v>83</v>
      </c>
      <c r="C2" s="3"/>
      <c r="D2" s="3"/>
      <c r="E2" s="3"/>
      <c r="F2" s="3"/>
      <c r="G2" s="3"/>
      <c r="H2" s="3"/>
      <c r="I2" s="3"/>
      <c r="J2" s="3"/>
      <c r="K2" s="3"/>
      <c r="L2"/>
    </row>
    <row r="3" spans="1:12" s="43" customFormat="1" ht="11.25">
      <c r="A3" s="38"/>
      <c r="B3" s="85" t="s">
        <v>50</v>
      </c>
      <c r="C3" s="38"/>
      <c r="D3" s="38"/>
      <c r="E3" s="38"/>
      <c r="F3" s="38"/>
      <c r="G3" s="38"/>
      <c r="H3" s="38"/>
      <c r="I3" s="38"/>
      <c r="J3" s="38"/>
      <c r="K3" s="38"/>
      <c r="L3" s="38"/>
    </row>
    <row r="4" spans="1:12" s="43" customFormat="1" ht="22.5">
      <c r="A4" s="38"/>
      <c r="B4" s="44"/>
      <c r="C4" s="44"/>
      <c r="D4" s="39" t="str">
        <f>'Input - O&amp;M'!D4</f>
        <v>Base Year
 2014/15</v>
      </c>
      <c r="E4" s="40" t="str">
        <f>'Input - O&amp;M'!E4</f>
        <v>2015/16</v>
      </c>
      <c r="F4" s="41" t="str">
        <f>'Input - O&amp;M'!F4</f>
        <v>2016/17</v>
      </c>
      <c r="G4" s="40" t="str">
        <f>'Input - O&amp;M'!G4</f>
        <v>2017/18</v>
      </c>
      <c r="H4" s="40" t="str">
        <f>'Input - O&amp;M'!H4</f>
        <v>2018/19</v>
      </c>
      <c r="I4" s="40" t="str">
        <f>'Input - O&amp;M'!I4</f>
        <v>2019/20</v>
      </c>
      <c r="J4" s="42" t="str">
        <f>'Input - O&amp;M'!J4</f>
        <v>2020/21</v>
      </c>
      <c r="K4" s="39" t="str">
        <f>'Input - O&amp;M'!K4</f>
        <v>Total for 
2016/17-2020/21</v>
      </c>
      <c r="L4" s="44"/>
    </row>
    <row r="5" spans="1:12" s="43" customFormat="1" ht="18" customHeight="1">
      <c r="A5" s="38"/>
      <c r="B5" s="44"/>
      <c r="C5" s="44"/>
      <c r="D5" s="44"/>
      <c r="E5" s="44"/>
      <c r="F5" s="44"/>
      <c r="G5" s="44"/>
      <c r="H5" s="44"/>
      <c r="I5" s="44"/>
      <c r="J5" s="44"/>
      <c r="K5" s="44"/>
      <c r="L5" s="44"/>
    </row>
    <row r="6" spans="1:12" s="43" customFormat="1" ht="20.100000000000001" customHeight="1">
      <c r="A6" s="88"/>
      <c r="B6" s="86" t="s">
        <v>84</v>
      </c>
      <c r="C6" s="89"/>
      <c r="D6" s="89"/>
      <c r="E6" s="89"/>
      <c r="F6" s="89"/>
      <c r="G6" s="89"/>
      <c r="H6" s="89"/>
      <c r="I6" s="89"/>
      <c r="J6" s="89"/>
      <c r="K6" s="89"/>
      <c r="L6" s="90"/>
    </row>
    <row r="7" spans="1:12" s="43" customFormat="1" ht="18" customHeight="1" thickBot="1">
      <c r="A7" s="38"/>
      <c r="B7" s="82" t="s">
        <v>85</v>
      </c>
      <c r="C7" s="91"/>
      <c r="D7" s="91"/>
      <c r="E7" s="91"/>
      <c r="F7" s="71">
        <v>0</v>
      </c>
      <c r="G7" s="69">
        <v>0</v>
      </c>
      <c r="H7" s="69">
        <v>0</v>
      </c>
      <c r="I7" s="69">
        <v>0</v>
      </c>
      <c r="J7" s="70">
        <v>0</v>
      </c>
      <c r="K7" s="69">
        <f>SUM(F7:J7)</f>
        <v>0</v>
      </c>
      <c r="L7" s="44"/>
    </row>
    <row r="8" spans="1:12" s="43" customFormat="1" ht="18" customHeight="1">
      <c r="A8" s="38"/>
      <c r="B8" s="92"/>
      <c r="C8" s="93"/>
      <c r="D8" s="93"/>
      <c r="E8" s="93"/>
      <c r="F8" s="94"/>
      <c r="G8" s="94"/>
      <c r="H8" s="94"/>
      <c r="I8" s="94"/>
      <c r="J8" s="94"/>
      <c r="K8" s="94"/>
      <c r="L8" s="44"/>
    </row>
    <row r="9" spans="1:12" s="43" customFormat="1" ht="20.100000000000001" customHeight="1">
      <c r="A9" s="88"/>
      <c r="B9" s="86" t="s">
        <v>86</v>
      </c>
      <c r="C9" s="95"/>
      <c r="D9" s="95"/>
      <c r="E9" s="95"/>
      <c r="F9" s="96"/>
      <c r="G9" s="96"/>
      <c r="H9" s="96"/>
      <c r="I9" s="96"/>
      <c r="J9" s="96"/>
      <c r="K9" s="96"/>
      <c r="L9" s="90"/>
    </row>
    <row r="10" spans="1:12" s="43" customFormat="1" ht="18" customHeight="1">
      <c r="A10" s="38"/>
      <c r="B10" s="45" t="s">
        <v>8</v>
      </c>
      <c r="C10" s="97">
        <f>'Input - O&amp;M'!C8</f>
        <v>0.86</v>
      </c>
      <c r="D10" s="97"/>
      <c r="E10" s="97"/>
      <c r="F10" s="50">
        <f t="shared" ref="F10:K10" si="0">F$7*$C$10</f>
        <v>0</v>
      </c>
      <c r="G10" s="94">
        <f t="shared" si="0"/>
        <v>0</v>
      </c>
      <c r="H10" s="94">
        <f t="shared" si="0"/>
        <v>0</v>
      </c>
      <c r="I10" s="94">
        <f t="shared" si="0"/>
        <v>0</v>
      </c>
      <c r="J10" s="94">
        <f t="shared" si="0"/>
        <v>0</v>
      </c>
      <c r="K10" s="50">
        <f t="shared" si="0"/>
        <v>0</v>
      </c>
      <c r="L10" s="44"/>
    </row>
    <row r="11" spans="1:12" s="43" customFormat="1" ht="18" customHeight="1">
      <c r="A11" s="38"/>
      <c r="B11" s="45" t="s">
        <v>7</v>
      </c>
      <c r="C11" s="97">
        <f>'Input - O&amp;M'!C9</f>
        <v>0.14000000000000001</v>
      </c>
      <c r="D11" s="97"/>
      <c r="E11" s="97"/>
      <c r="F11" s="50">
        <f t="shared" ref="F11:K11" si="1">F$7*$C$11</f>
        <v>0</v>
      </c>
      <c r="G11" s="98">
        <f t="shared" si="1"/>
        <v>0</v>
      </c>
      <c r="H11" s="98">
        <f t="shared" si="1"/>
        <v>0</v>
      </c>
      <c r="I11" s="98">
        <f t="shared" si="1"/>
        <v>0</v>
      </c>
      <c r="J11" s="98">
        <f t="shared" si="1"/>
        <v>0</v>
      </c>
      <c r="K11" s="50">
        <f t="shared" si="1"/>
        <v>0</v>
      </c>
      <c r="L11" s="44"/>
    </row>
    <row r="12" spans="1:12" s="43" customFormat="1" ht="18" customHeight="1" thickBot="1">
      <c r="A12" s="38"/>
      <c r="B12" s="67" t="s">
        <v>85</v>
      </c>
      <c r="C12" s="68"/>
      <c r="D12" s="68"/>
      <c r="E12" s="68"/>
      <c r="F12" s="71">
        <f>SUM(F10:F11)</f>
        <v>0</v>
      </c>
      <c r="G12" s="69">
        <f t="shared" ref="G12:J12" si="2">SUM(G10:G11)</f>
        <v>0</v>
      </c>
      <c r="H12" s="69">
        <f t="shared" si="2"/>
        <v>0</v>
      </c>
      <c r="I12" s="69">
        <f t="shared" si="2"/>
        <v>0</v>
      </c>
      <c r="J12" s="69">
        <f t="shared" si="2"/>
        <v>0</v>
      </c>
      <c r="K12" s="71">
        <f>SUM(F12:J12)</f>
        <v>0</v>
      </c>
      <c r="L12" s="44"/>
    </row>
    <row r="13" spans="1:12" s="43" customFormat="1" ht="18" customHeight="1" thickBot="1">
      <c r="A13" s="38"/>
      <c r="B13" s="44"/>
      <c r="C13" s="99"/>
      <c r="D13" s="99"/>
      <c r="E13" s="99"/>
      <c r="F13" s="76"/>
      <c r="G13" s="76"/>
      <c r="H13" s="76"/>
      <c r="I13" s="76"/>
      <c r="J13" s="76"/>
      <c r="K13" s="71"/>
      <c r="L13" s="44"/>
    </row>
    <row r="14" spans="1:12" s="43" customFormat="1" ht="18" customHeight="1" thickBot="1">
      <c r="A14" s="38"/>
      <c r="B14" s="67" t="s">
        <v>255</v>
      </c>
      <c r="C14" s="63"/>
      <c r="D14" s="63"/>
      <c r="E14" s="63"/>
      <c r="F14" s="63">
        <f>F12*(1+'Input - Escalation'!E34)</f>
        <v>0</v>
      </c>
      <c r="G14" s="63">
        <f>G12*(1+'Input - Escalation'!F34)</f>
        <v>0</v>
      </c>
      <c r="H14" s="63">
        <f>H12*(1+'Input - Escalation'!G34)</f>
        <v>0</v>
      </c>
      <c r="I14" s="63">
        <f>I12*(1+'Input - Escalation'!H34)</f>
        <v>0</v>
      </c>
      <c r="J14" s="63">
        <f>J12*(1+'Input - Escalation'!I34)</f>
        <v>0</v>
      </c>
      <c r="K14" s="71">
        <f t="shared" ref="K14" si="3">SUM(F14:J14)</f>
        <v>0</v>
      </c>
      <c r="L14" s="44"/>
    </row>
    <row r="15" spans="1:12" s="43" customFormat="1" ht="18" customHeight="1">
      <c r="A15" s="38"/>
      <c r="B15" s="44"/>
      <c r="C15" s="63"/>
      <c r="D15" s="63"/>
      <c r="E15" s="63"/>
      <c r="F15" s="63"/>
      <c r="G15" s="63"/>
      <c r="H15" s="63"/>
      <c r="I15" s="63"/>
      <c r="J15" s="63"/>
      <c r="K15" s="63"/>
      <c r="L15" s="44"/>
    </row>
    <row r="16" spans="1:12">
      <c r="C16" s="10"/>
      <c r="D16" s="10"/>
      <c r="E16" s="10"/>
      <c r="F16" s="10"/>
      <c r="G16" s="10"/>
      <c r="H16" s="10"/>
      <c r="I16" s="10"/>
      <c r="J16" s="10"/>
      <c r="K16" s="10"/>
    </row>
  </sheetData>
  <hyperlinks>
    <hyperlink ref="B3" location="Contents!A1" display="Contents!A1"/>
  </hyperlinks>
  <pageMargins left="0.7" right="0.7" top="0.75" bottom="0.75" header="0.3" footer="0.3"/>
  <pageSetup paperSize="8"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5"/>
  <sheetViews>
    <sheetView topLeftCell="A5" zoomScaleNormal="100" workbookViewId="0">
      <selection activeCell="L18" sqref="L18"/>
    </sheetView>
  </sheetViews>
  <sheetFormatPr defaultColWidth="9.140625" defaultRowHeight="15"/>
  <cols>
    <col min="1" max="1" width="2.28515625" style="9" customWidth="1"/>
    <col min="2" max="2" width="23.28515625" style="9" customWidth="1"/>
    <col min="3" max="3" width="43.140625" style="9" bestFit="1" customWidth="1"/>
    <col min="4" max="4" width="12.7109375" style="9" customWidth="1"/>
    <col min="5" max="5" width="12.42578125" style="9" customWidth="1"/>
    <col min="6" max="10" width="9.42578125" style="9" customWidth="1"/>
    <col min="11" max="16384" width="9.140625" style="9"/>
  </cols>
  <sheetData>
    <row r="1" spans="1:12">
      <c r="A1" s="23"/>
      <c r="B1" s="23"/>
      <c r="C1" s="23"/>
      <c r="D1" s="23"/>
      <c r="E1" s="23"/>
      <c r="F1" s="23"/>
      <c r="G1" s="23"/>
      <c r="H1" s="23"/>
      <c r="I1" s="23"/>
      <c r="J1" s="23"/>
      <c r="K1" s="23"/>
      <c r="L1" s="23"/>
    </row>
    <row r="2" spans="1:12" ht="27.95" customHeight="1">
      <c r="A2"/>
      <c r="B2" s="113" t="s">
        <v>12</v>
      </c>
      <c r="C2" s="2"/>
      <c r="D2" s="2"/>
      <c r="E2" s="4"/>
      <c r="F2" s="4"/>
      <c r="G2" s="4"/>
      <c r="H2" s="4"/>
      <c r="I2" s="4"/>
      <c r="J2" s="4"/>
      <c r="K2" s="4"/>
      <c r="L2" s="23"/>
    </row>
    <row r="3" spans="1:12" s="43" customFormat="1" ht="18" customHeight="1">
      <c r="A3" s="38"/>
      <c r="B3" s="85" t="s">
        <v>50</v>
      </c>
      <c r="C3" s="38"/>
      <c r="D3" s="38"/>
      <c r="E3" s="38"/>
      <c r="F3" s="38"/>
      <c r="G3" s="38"/>
      <c r="H3" s="38"/>
      <c r="I3" s="38"/>
      <c r="J3" s="38"/>
      <c r="K3" s="38"/>
      <c r="L3" s="38"/>
    </row>
    <row r="4" spans="1:12" s="43" customFormat="1" ht="18" customHeight="1">
      <c r="A4" s="38"/>
      <c r="B4" s="105"/>
      <c r="C4" s="44"/>
      <c r="D4" s="44"/>
      <c r="E4" s="44"/>
      <c r="F4" s="44"/>
      <c r="G4" s="44"/>
      <c r="H4" s="44"/>
      <c r="I4" s="44"/>
      <c r="J4" s="44"/>
      <c r="K4" s="44"/>
      <c r="L4" s="44"/>
    </row>
    <row r="5" spans="1:12" s="103" customFormat="1" ht="20.100000000000001" customHeight="1">
      <c r="A5" s="100"/>
      <c r="B5" s="86" t="s">
        <v>12</v>
      </c>
      <c r="C5" s="86"/>
      <c r="D5" s="86"/>
      <c r="E5" s="101"/>
      <c r="F5" s="101"/>
      <c r="G5" s="101"/>
      <c r="H5" s="101"/>
      <c r="I5" s="101"/>
      <c r="J5" s="101"/>
      <c r="K5" s="101"/>
      <c r="L5" s="102"/>
    </row>
    <row r="6" spans="1:12" s="43" customFormat="1" ht="18" customHeight="1">
      <c r="A6" s="38"/>
      <c r="B6" s="44"/>
      <c r="C6" s="44"/>
      <c r="D6" s="44"/>
      <c r="E6" s="44"/>
      <c r="F6" s="44"/>
      <c r="G6" s="44"/>
      <c r="H6" s="44"/>
      <c r="I6" s="44"/>
      <c r="J6" s="44"/>
      <c r="K6" s="44"/>
      <c r="L6" s="44"/>
    </row>
    <row r="7" spans="1:12" s="43" customFormat="1" ht="18" customHeight="1">
      <c r="A7" s="38"/>
      <c r="B7" s="126" t="s">
        <v>107</v>
      </c>
      <c r="C7" s="92"/>
      <c r="D7" s="92"/>
      <c r="E7" s="44"/>
      <c r="F7" s="44"/>
      <c r="G7" s="44"/>
      <c r="H7" s="44"/>
      <c r="I7" s="44"/>
      <c r="J7" s="44"/>
      <c r="K7" s="44"/>
      <c r="L7" s="44"/>
    </row>
    <row r="8" spans="1:12" s="43" customFormat="1" ht="18" customHeight="1">
      <c r="A8" s="38"/>
      <c r="B8" s="92"/>
      <c r="C8" s="92"/>
      <c r="D8" s="92"/>
      <c r="E8" s="44"/>
      <c r="F8" s="44"/>
      <c r="G8" s="44"/>
      <c r="H8" s="44"/>
      <c r="I8" s="44"/>
      <c r="J8" s="44"/>
      <c r="K8" s="44"/>
      <c r="L8" s="44"/>
    </row>
    <row r="9" spans="1:12" s="43" customFormat="1" ht="18" customHeight="1">
      <c r="A9" s="38"/>
      <c r="B9" s="180" t="s">
        <v>10</v>
      </c>
      <c r="C9" s="180" t="s">
        <v>65</v>
      </c>
      <c r="D9" s="180" t="s">
        <v>93</v>
      </c>
      <c r="E9" s="181" t="s">
        <v>1</v>
      </c>
      <c r="F9" s="181" t="s">
        <v>2</v>
      </c>
      <c r="G9" s="181" t="s">
        <v>3</v>
      </c>
      <c r="H9" s="181" t="s">
        <v>4</v>
      </c>
      <c r="I9" s="181" t="s">
        <v>5</v>
      </c>
      <c r="J9" s="181" t="s">
        <v>6</v>
      </c>
      <c r="K9" s="44"/>
      <c r="L9" s="44"/>
    </row>
    <row r="10" spans="1:12" s="43" customFormat="1" ht="18" customHeight="1">
      <c r="A10" s="38"/>
      <c r="B10" s="391" t="s">
        <v>259</v>
      </c>
      <c r="C10" s="392" t="s">
        <v>226</v>
      </c>
      <c r="D10" s="456"/>
      <c r="E10" s="463">
        <f>AVERAGE(E11:E12)</f>
        <v>4.4999999999999997E-3</v>
      </c>
      <c r="F10" s="463">
        <f t="shared" ref="F10:J10" si="0">AVERAGE(F11:F12)</f>
        <v>8.0000000000000002E-3</v>
      </c>
      <c r="G10" s="463">
        <f t="shared" si="0"/>
        <v>9.1000000000000004E-3</v>
      </c>
      <c r="H10" s="463">
        <f t="shared" si="0"/>
        <v>1.035E-2</v>
      </c>
      <c r="I10" s="463">
        <f t="shared" si="0"/>
        <v>1.1849999999999999E-2</v>
      </c>
      <c r="J10" s="463">
        <f t="shared" si="0"/>
        <v>1.8800000000000001E-2</v>
      </c>
      <c r="K10" s="44"/>
      <c r="L10" s="44"/>
    </row>
    <row r="11" spans="1:12" s="43" customFormat="1" ht="18" customHeight="1">
      <c r="A11" s="38"/>
      <c r="B11" s="122" t="s">
        <v>63</v>
      </c>
      <c r="C11" s="123" t="s">
        <v>67</v>
      </c>
      <c r="D11" s="457"/>
      <c r="E11" s="464">
        <v>8.9999999999999993E-3</v>
      </c>
      <c r="F11" s="464">
        <v>1.4E-2</v>
      </c>
      <c r="G11" s="464">
        <v>1.32E-2</v>
      </c>
      <c r="H11" s="464">
        <v>1.47E-2</v>
      </c>
      <c r="I11" s="464">
        <v>1.67E-2</v>
      </c>
      <c r="J11" s="464">
        <v>1.8800000000000001E-2</v>
      </c>
      <c r="K11" s="44"/>
      <c r="L11" s="44"/>
    </row>
    <row r="12" spans="1:12" s="43" customFormat="1" ht="22.5">
      <c r="A12" s="38"/>
      <c r="B12" s="122" t="s">
        <v>64</v>
      </c>
      <c r="C12" s="124" t="s">
        <v>66</v>
      </c>
      <c r="D12" s="457"/>
      <c r="E12" s="464">
        <v>0</v>
      </c>
      <c r="F12" s="464">
        <v>2E-3</v>
      </c>
      <c r="G12" s="464">
        <v>5.0000000000000001E-3</v>
      </c>
      <c r="H12" s="464">
        <v>6.0000000000000001E-3</v>
      </c>
      <c r="I12" s="464">
        <v>7.0000000000000001E-3</v>
      </c>
      <c r="J12" s="464"/>
      <c r="K12" s="44"/>
      <c r="L12" s="44"/>
    </row>
    <row r="13" spans="1:12" s="43" customFormat="1" ht="11.25">
      <c r="A13" s="38"/>
      <c r="B13" s="122"/>
      <c r="C13" s="124"/>
      <c r="D13" s="457"/>
      <c r="E13" s="464"/>
      <c r="F13" s="464"/>
      <c r="G13" s="464"/>
      <c r="H13" s="464"/>
      <c r="I13" s="464"/>
      <c r="J13" s="464"/>
      <c r="K13" s="44"/>
      <c r="L13" s="44"/>
    </row>
    <row r="14" spans="1:12" s="43" customFormat="1" ht="18" customHeight="1">
      <c r="A14" s="38"/>
      <c r="B14" s="177"/>
      <c r="C14" s="177" t="s">
        <v>7</v>
      </c>
      <c r="D14" s="458"/>
      <c r="E14" s="461">
        <v>0</v>
      </c>
      <c r="F14" s="461">
        <v>0</v>
      </c>
      <c r="G14" s="461">
        <v>0</v>
      </c>
      <c r="H14" s="461">
        <v>0</v>
      </c>
      <c r="I14" s="461">
        <v>0</v>
      </c>
      <c r="J14" s="461">
        <v>0</v>
      </c>
      <c r="K14" s="44"/>
      <c r="L14" s="44"/>
    </row>
    <row r="15" spans="1:12" s="43" customFormat="1" ht="18" customHeight="1">
      <c r="A15" s="38"/>
      <c r="B15" s="177"/>
      <c r="C15" s="177"/>
      <c r="D15" s="458"/>
      <c r="E15" s="461"/>
      <c r="F15" s="461"/>
      <c r="G15" s="461"/>
      <c r="H15" s="461"/>
      <c r="I15" s="461"/>
      <c r="J15" s="461"/>
      <c r="K15" s="44"/>
      <c r="L15" s="44"/>
    </row>
    <row r="16" spans="1:12" s="43" customFormat="1" ht="18" customHeight="1">
      <c r="A16" s="38"/>
      <c r="B16" s="288"/>
      <c r="C16" s="451" t="s">
        <v>258</v>
      </c>
      <c r="D16" s="459"/>
      <c r="E16" s="465">
        <f>0.62*E10*100+0.38*E14*100</f>
        <v>0.27899999999999997</v>
      </c>
      <c r="F16" s="465">
        <f t="shared" ref="F16:J16" si="1">0.62*F10*100+0.38*F14*100</f>
        <v>0.496</v>
      </c>
      <c r="G16" s="465">
        <f t="shared" si="1"/>
        <v>0.56420000000000003</v>
      </c>
      <c r="H16" s="465">
        <f t="shared" si="1"/>
        <v>0.64170000000000005</v>
      </c>
      <c r="I16" s="465">
        <f t="shared" si="1"/>
        <v>0.73469999999999991</v>
      </c>
      <c r="J16" s="465">
        <f t="shared" si="1"/>
        <v>1.1656</v>
      </c>
      <c r="K16" s="44"/>
      <c r="L16" s="44"/>
    </row>
    <row r="17" spans="1:19" s="43" customFormat="1" ht="18" customHeight="1">
      <c r="A17" s="38"/>
      <c r="B17" s="177"/>
      <c r="C17" s="177"/>
      <c r="D17" s="458"/>
      <c r="E17" s="458"/>
      <c r="F17" s="458"/>
      <c r="G17" s="458"/>
      <c r="H17" s="458"/>
      <c r="I17" s="458"/>
      <c r="J17" s="458"/>
      <c r="K17" s="177"/>
      <c r="L17" s="44"/>
    </row>
    <row r="18" spans="1:19" s="43" customFormat="1" ht="18" customHeight="1">
      <c r="A18" s="38"/>
      <c r="B18" s="452" t="s">
        <v>195</v>
      </c>
      <c r="C18" s="177" t="s">
        <v>198</v>
      </c>
      <c r="D18" s="460">
        <f>'27 - Customer numbers'!K51+'27 - Customer numbers'!K83+'27 - Customer numbers'!K90</f>
        <v>429590.85454492323</v>
      </c>
      <c r="E18" s="460">
        <f>'27 - Customer numbers'!L51+'27 - Customer numbers'!L83+'27 - Customer numbers'!L90</f>
        <v>431061.23517316015</v>
      </c>
      <c r="F18" s="460">
        <f>'27 - Customer numbers'!M51+'27 - Customer numbers'!M83+'27 - Customer numbers'!M90</f>
        <v>434351.9411304337</v>
      </c>
      <c r="G18" s="460">
        <f>'27 - Customer numbers'!N51+'27 - Customer numbers'!N83+'27 - Customer numbers'!N90</f>
        <v>439525.19339431304</v>
      </c>
      <c r="H18" s="460">
        <f>'27 - Customer numbers'!O51+'27 - Customer numbers'!O83+'27 - Customer numbers'!O90</f>
        <v>444919.77364804671</v>
      </c>
      <c r="I18" s="460">
        <f>'27 - Customer numbers'!P51+'27 - Customer numbers'!P83+'27 - Customer numbers'!P90</f>
        <v>450695.03351064894</v>
      </c>
      <c r="J18" s="460">
        <f>'27 - Customer numbers'!Q51+'27 - Customer numbers'!Q83+'27 - Customer numbers'!Q90</f>
        <v>456664.2151491234</v>
      </c>
      <c r="K18" s="44"/>
      <c r="L18" s="44" t="s">
        <v>199</v>
      </c>
    </row>
    <row r="19" spans="1:19" s="43" customFormat="1" ht="18" customHeight="1">
      <c r="A19" s="38"/>
      <c r="B19" s="177"/>
      <c r="C19" s="177" t="s">
        <v>222</v>
      </c>
      <c r="D19" s="460">
        <f>'AER working - throughpcustomers'!C8</f>
        <v>10220324.315357372</v>
      </c>
      <c r="E19" s="460">
        <f>'AER working - throughpcustomers'!D8</f>
        <v>9728133.3126796447</v>
      </c>
      <c r="F19" s="460">
        <f>'AER working - throughpcustomers'!E8</f>
        <v>9452474.8264131956</v>
      </c>
      <c r="G19" s="460">
        <f>'AER working - throughpcustomers'!F8</f>
        <v>9289311.9342303611</v>
      </c>
      <c r="H19" s="460">
        <f>'AER working - throughpcustomers'!G8</f>
        <v>9127993.5215180293</v>
      </c>
      <c r="I19" s="460">
        <f>'AER working - throughpcustomers'!H8</f>
        <v>8962456.2808483429</v>
      </c>
      <c r="J19" s="460">
        <f>'AER working - throughpcustomers'!I8</f>
        <v>8805047.4973274432</v>
      </c>
      <c r="K19" s="44"/>
      <c r="L19" s="44" t="s">
        <v>274</v>
      </c>
    </row>
    <row r="20" spans="1:19" s="43" customFormat="1" ht="18" customHeight="1">
      <c r="A20" s="38"/>
      <c r="B20" s="177"/>
      <c r="C20" s="178"/>
      <c r="D20" s="460"/>
      <c r="E20" s="460"/>
      <c r="F20" s="460"/>
      <c r="G20" s="460"/>
      <c r="H20" s="460"/>
      <c r="I20" s="460"/>
      <c r="J20" s="460"/>
      <c r="K20" s="44"/>
      <c r="L20" s="44"/>
    </row>
    <row r="21" spans="1:19" s="43" customFormat="1" ht="18" customHeight="1">
      <c r="A21" s="38"/>
      <c r="B21" s="177"/>
      <c r="C21" s="177" t="s">
        <v>196</v>
      </c>
      <c r="D21" s="458"/>
      <c r="E21" s="461">
        <f t="shared" ref="E21:J22" si="2">(E18-D18)/D18</f>
        <v>3.4227465801024352E-3</v>
      </c>
      <c r="F21" s="461">
        <f t="shared" si="2"/>
        <v>7.6339640143044804E-3</v>
      </c>
      <c r="G21" s="461">
        <f t="shared" si="2"/>
        <v>1.1910277758666316E-2</v>
      </c>
      <c r="H21" s="461">
        <f t="shared" si="2"/>
        <v>1.227365424055228E-2</v>
      </c>
      <c r="I21" s="461">
        <f t="shared" si="2"/>
        <v>1.2980452217821039E-2</v>
      </c>
      <c r="J21" s="461">
        <f t="shared" si="2"/>
        <v>1.3244391871767588E-2</v>
      </c>
      <c r="K21" s="44"/>
      <c r="L21" s="44"/>
    </row>
    <row r="22" spans="1:19" s="43" customFormat="1" ht="18" customHeight="1">
      <c r="A22" s="38"/>
      <c r="B22" s="177"/>
      <c r="C22" s="177" t="s">
        <v>197</v>
      </c>
      <c r="D22" s="458"/>
      <c r="E22" s="461">
        <f t="shared" si="2"/>
        <v>-4.8158061084044683E-2</v>
      </c>
      <c r="F22" s="461">
        <f t="shared" si="2"/>
        <v>-2.8336215942595683E-2</v>
      </c>
      <c r="G22" s="461">
        <f t="shared" si="2"/>
        <v>-1.7261393992492408E-2</v>
      </c>
      <c r="H22" s="461">
        <f t="shared" si="2"/>
        <v>-1.7366023862099688E-2</v>
      </c>
      <c r="I22" s="461">
        <f t="shared" si="2"/>
        <v>-1.8135118115438442E-2</v>
      </c>
      <c r="J22" s="461">
        <f t="shared" si="2"/>
        <v>-1.7563129859529999E-2</v>
      </c>
      <c r="K22" s="44"/>
      <c r="L22" s="44"/>
    </row>
    <row r="23" spans="1:19" s="43" customFormat="1" ht="18" customHeight="1">
      <c r="A23" s="38"/>
      <c r="B23" s="177"/>
      <c r="C23" s="177"/>
      <c r="D23" s="458"/>
      <c r="E23" s="461"/>
      <c r="F23" s="461"/>
      <c r="G23" s="461"/>
      <c r="H23" s="461"/>
      <c r="I23" s="461"/>
      <c r="J23" s="461"/>
      <c r="K23" s="44"/>
      <c r="L23" s="44"/>
    </row>
    <row r="24" spans="1:19" s="43" customFormat="1" ht="18" customHeight="1">
      <c r="A24" s="38"/>
      <c r="B24" s="288" t="s">
        <v>195</v>
      </c>
      <c r="C24" s="288" t="s">
        <v>223</v>
      </c>
      <c r="D24" s="459"/>
      <c r="E24" s="462">
        <f t="shared" ref="E24:J24" si="3">0.55*E22+0.45*E21</f>
        <v>-2.4946697635178483E-2</v>
      </c>
      <c r="F24" s="462">
        <f t="shared" si="3"/>
        <v>-1.2149634961990612E-2</v>
      </c>
      <c r="G24" s="462">
        <f t="shared" si="3"/>
        <v>-4.1341417044709833E-3</v>
      </c>
      <c r="H24" s="462">
        <f t="shared" si="3"/>
        <v>-4.0281687159063034E-3</v>
      </c>
      <c r="I24" s="462">
        <f t="shared" si="3"/>
        <v>-4.1331114654716769E-3</v>
      </c>
      <c r="J24" s="462">
        <f t="shared" si="3"/>
        <v>-3.6997450804460864E-3</v>
      </c>
      <c r="K24" s="44"/>
      <c r="L24" s="44"/>
      <c r="N24" s="449"/>
      <c r="O24" s="449"/>
      <c r="P24" s="449"/>
      <c r="Q24" s="449"/>
      <c r="R24" s="449"/>
      <c r="S24" s="449"/>
    </row>
    <row r="25" spans="1:19" s="43" customFormat="1" ht="18" customHeight="1">
      <c r="A25" s="38"/>
      <c r="B25" s="44"/>
      <c r="C25" s="44"/>
      <c r="D25" s="44"/>
      <c r="E25" s="44"/>
      <c r="F25" s="44"/>
      <c r="G25" s="44"/>
      <c r="H25" s="44"/>
      <c r="I25" s="44"/>
      <c r="J25" s="44"/>
      <c r="K25" s="44"/>
      <c r="L25" s="44"/>
    </row>
    <row r="26" spans="1:19" s="43" customFormat="1" ht="18" customHeight="1">
      <c r="A26" s="38"/>
      <c r="B26" s="389" t="s">
        <v>224</v>
      </c>
      <c r="C26" s="44"/>
      <c r="D26" s="44"/>
      <c r="E26" s="44"/>
      <c r="F26" s="44"/>
      <c r="G26" s="44"/>
      <c r="H26" s="44"/>
      <c r="I26" s="44"/>
      <c r="J26" s="44"/>
      <c r="K26" s="44"/>
      <c r="L26" s="44"/>
    </row>
    <row r="27" spans="1:19" s="43" customFormat="1" ht="8.25" customHeight="1">
      <c r="A27" s="38"/>
      <c r="B27" s="44"/>
      <c r="C27" s="44"/>
      <c r="D27" s="44"/>
      <c r="E27" s="44"/>
      <c r="F27" s="44"/>
      <c r="G27" s="44"/>
      <c r="H27" s="44"/>
      <c r="I27" s="44"/>
      <c r="J27" s="44"/>
      <c r="K27" s="44"/>
      <c r="L27" s="44"/>
    </row>
    <row r="28" spans="1:19" s="43" customFormat="1" ht="18" customHeight="1">
      <c r="A28" s="38"/>
      <c r="B28" s="390" t="s">
        <v>260</v>
      </c>
      <c r="C28" s="390" t="s">
        <v>223</v>
      </c>
      <c r="D28" s="390"/>
      <c r="E28" s="393">
        <v>0.5</v>
      </c>
      <c r="F28" s="393">
        <f>E28</f>
        <v>0.5</v>
      </c>
      <c r="G28" s="393">
        <f t="shared" ref="G28:J28" si="4">F28</f>
        <v>0.5</v>
      </c>
      <c r="H28" s="393">
        <f t="shared" si="4"/>
        <v>0.5</v>
      </c>
      <c r="I28" s="393">
        <f t="shared" si="4"/>
        <v>0.5</v>
      </c>
      <c r="J28" s="393">
        <f t="shared" si="4"/>
        <v>0.5</v>
      </c>
      <c r="K28" s="44"/>
      <c r="L28" s="44" t="s">
        <v>273</v>
      </c>
    </row>
    <row r="29" spans="1:19" s="43" customFormat="1" ht="18" customHeight="1">
      <c r="A29" s="38"/>
      <c r="B29" s="44"/>
      <c r="C29" s="44"/>
      <c r="D29" s="44"/>
      <c r="E29" s="44"/>
      <c r="F29" s="44"/>
      <c r="G29" s="44"/>
      <c r="H29" s="44"/>
      <c r="I29" s="44"/>
      <c r="J29" s="44"/>
      <c r="K29" s="44"/>
      <c r="L29" s="44"/>
    </row>
    <row r="30" spans="1:19" s="43" customFormat="1" ht="18" customHeight="1">
      <c r="A30" s="38"/>
      <c r="B30" s="454" t="s">
        <v>254</v>
      </c>
      <c r="C30" s="454"/>
      <c r="D30" s="454"/>
      <c r="E30" s="455">
        <f t="shared" ref="E30:J30" si="5">(E16+E24-E28)/100</f>
        <v>-2.459466976351785E-3</v>
      </c>
      <c r="F30" s="455">
        <f t="shared" si="5"/>
        <v>-1.6149634961990623E-4</v>
      </c>
      <c r="G30" s="455">
        <f t="shared" si="5"/>
        <v>6.0065858295529017E-4</v>
      </c>
      <c r="H30" s="455">
        <f t="shared" si="5"/>
        <v>1.3767183128409377E-3</v>
      </c>
      <c r="I30" s="455">
        <f t="shared" si="5"/>
        <v>2.3056688853452822E-3</v>
      </c>
      <c r="J30" s="455">
        <f t="shared" si="5"/>
        <v>6.6190025491955386E-3</v>
      </c>
      <c r="K30" s="44"/>
      <c r="L30" s="44"/>
      <c r="N30" s="449"/>
      <c r="O30" s="449"/>
      <c r="P30" s="449"/>
      <c r="Q30" s="449"/>
      <c r="R30" s="449"/>
      <c r="S30" s="449"/>
    </row>
    <row r="31" spans="1:19" s="43" customFormat="1" ht="18" customHeight="1">
      <c r="A31" s="38"/>
      <c r="B31" s="44"/>
      <c r="C31" s="44"/>
      <c r="D31" s="44"/>
      <c r="E31" s="450"/>
      <c r="F31" s="450"/>
      <c r="G31" s="450"/>
      <c r="H31" s="450"/>
      <c r="I31" s="450"/>
      <c r="J31" s="450"/>
      <c r="K31" s="44"/>
      <c r="L31" s="44"/>
    </row>
    <row r="32" spans="1:19" s="43" customFormat="1" ht="18" customHeight="1">
      <c r="A32" s="38"/>
      <c r="B32" s="44"/>
      <c r="C32" s="44"/>
      <c r="D32" s="44"/>
      <c r="E32" s="44"/>
      <c r="F32" s="44"/>
      <c r="G32" s="44"/>
      <c r="H32" s="44"/>
      <c r="I32" s="44"/>
      <c r="J32" s="44"/>
      <c r="K32" s="44"/>
      <c r="L32" s="44"/>
    </row>
    <row r="33" spans="1:12" s="43" customFormat="1" ht="18" customHeight="1">
      <c r="A33" s="38"/>
      <c r="B33" s="180" t="s">
        <v>11</v>
      </c>
      <c r="C33" s="180"/>
      <c r="D33" s="180"/>
      <c r="E33" s="182" t="str">
        <f t="shared" ref="E33:J33" si="6">E9</f>
        <v>2015/16</v>
      </c>
      <c r="F33" s="182" t="str">
        <f t="shared" si="6"/>
        <v>2016/17</v>
      </c>
      <c r="G33" s="182" t="str">
        <f t="shared" si="6"/>
        <v>2017/18</v>
      </c>
      <c r="H33" s="182" t="str">
        <f t="shared" si="6"/>
        <v>2018/19</v>
      </c>
      <c r="I33" s="182" t="str">
        <f t="shared" si="6"/>
        <v>2019/20</v>
      </c>
      <c r="J33" s="182" t="str">
        <f t="shared" si="6"/>
        <v>2020/21</v>
      </c>
      <c r="K33" s="44"/>
      <c r="L33" s="44"/>
    </row>
    <row r="34" spans="1:12" s="43" customFormat="1" ht="18" customHeight="1">
      <c r="A34" s="38"/>
      <c r="B34" s="179" t="s">
        <v>225</v>
      </c>
      <c r="C34" s="179"/>
      <c r="D34" s="179"/>
      <c r="E34" s="453">
        <f>E30</f>
        <v>-2.459466976351785E-3</v>
      </c>
      <c r="F34" s="453">
        <f>(1+E30)*(1+F30)-1</f>
        <v>-2.6205661310330086E-3</v>
      </c>
      <c r="G34" s="453">
        <f>(1+E30)*(1+F30)*(1+G30)-1</f>
        <v>-2.0214816136165936E-3</v>
      </c>
      <c r="H34" s="453">
        <f>(1+E30)*(1+F30)*(1+G30)*(1+H30)-1</f>
        <v>-6.4754631153207676E-4</v>
      </c>
      <c r="I34" s="453">
        <f>(1+E30)*(1+F30)*(1+G30)*(1+H30)*(1+I30)-1</f>
        <v>1.6566295464308656E-3</v>
      </c>
      <c r="J34" s="453">
        <f>(1+E30)*(1+F30)*(1+G30)*(1+H30)*(1+I30)*(1+J30)-1</f>
        <v>8.2865973308172691E-3</v>
      </c>
      <c r="K34" s="44"/>
      <c r="L34" s="44"/>
    </row>
    <row r="35" spans="1:12" s="43" customFormat="1" ht="18" customHeight="1">
      <c r="A35" s="38"/>
      <c r="B35" s="179" t="s">
        <v>7</v>
      </c>
      <c r="C35" s="179"/>
      <c r="D35" s="179"/>
      <c r="E35" s="178">
        <f>E14</f>
        <v>0</v>
      </c>
      <c r="F35" s="178">
        <f>(1+E14)*(1+F14)-1</f>
        <v>0</v>
      </c>
      <c r="G35" s="178">
        <f>(1+E14)*(1+F14)*(1+G14)-1</f>
        <v>0</v>
      </c>
      <c r="H35" s="178">
        <f>(1+E14)*(1+F14)*(1+G14)*(1+H14)-1</f>
        <v>0</v>
      </c>
      <c r="I35" s="178">
        <f>(1+E14)*(1+F14)*(1+G14)*(1+H14)*(1+I14)-1</f>
        <v>0</v>
      </c>
      <c r="J35" s="178">
        <f>(1+E14)*(1+F14)*(1+G14)*(1+H14)*(1+I14)*(1+J14)-1</f>
        <v>0</v>
      </c>
      <c r="K35" s="44"/>
      <c r="L35" s="44"/>
    </row>
    <row r="36" spans="1:12" s="43" customFormat="1" ht="18" customHeight="1">
      <c r="A36" s="38"/>
      <c r="B36" s="179"/>
      <c r="C36" s="179"/>
      <c r="D36" s="179"/>
      <c r="E36" s="178"/>
      <c r="F36" s="178"/>
      <c r="G36" s="178"/>
      <c r="H36" s="178"/>
      <c r="I36" s="178"/>
      <c r="J36" s="178"/>
      <c r="K36" s="44"/>
      <c r="L36" s="44"/>
    </row>
    <row r="37" spans="1:12" s="43" customFormat="1" ht="18" customHeight="1">
      <c r="A37" s="38"/>
      <c r="B37" s="179"/>
      <c r="C37" s="179"/>
      <c r="D37" s="179"/>
      <c r="E37" s="178"/>
      <c r="F37" s="178"/>
      <c r="G37" s="178"/>
      <c r="H37" s="178"/>
      <c r="I37" s="178"/>
      <c r="J37" s="178"/>
      <c r="K37" s="44"/>
      <c r="L37" s="44"/>
    </row>
    <row r="38" spans="1:12" s="43" customFormat="1" ht="18" customHeight="1">
      <c r="A38" s="38"/>
      <c r="B38" s="44"/>
      <c r="C38" s="44"/>
      <c r="D38" s="44"/>
      <c r="E38" s="44"/>
      <c r="F38" s="44"/>
      <c r="G38" s="44"/>
      <c r="H38" s="44"/>
      <c r="I38" s="44"/>
      <c r="J38" s="44"/>
      <c r="K38" s="44"/>
      <c r="L38" s="44"/>
    </row>
    <row r="42" spans="1:12">
      <c r="B42" s="11"/>
      <c r="C42" s="11"/>
      <c r="D42" s="11"/>
      <c r="E42" s="12"/>
      <c r="F42" s="12"/>
      <c r="G42" s="12"/>
      <c r="H42" s="12"/>
      <c r="I42" s="12"/>
      <c r="J42" s="12"/>
    </row>
    <row r="43" spans="1:12">
      <c r="B43" s="11"/>
      <c r="C43" s="11"/>
      <c r="D43" s="11"/>
      <c r="E43" s="13"/>
      <c r="F43" s="13"/>
      <c r="G43" s="13"/>
      <c r="H43" s="13"/>
      <c r="I43" s="13"/>
      <c r="J43" s="13"/>
    </row>
    <row r="44" spans="1:12">
      <c r="E44" s="12"/>
      <c r="F44" s="12"/>
      <c r="G44" s="12"/>
      <c r="H44" s="12"/>
      <c r="I44" s="12"/>
      <c r="J44" s="12"/>
    </row>
    <row r="45" spans="1:12">
      <c r="F45" s="14"/>
      <c r="G45" s="14"/>
      <c r="H45" s="14"/>
      <c r="I45" s="14"/>
      <c r="J45" s="14"/>
    </row>
  </sheetData>
  <hyperlinks>
    <hyperlink ref="B3" location="Contents!A1" display="Contents!A1"/>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1"/>
  <sheetViews>
    <sheetView topLeftCell="A4" zoomScale="140" zoomScaleNormal="140" workbookViewId="0">
      <selection activeCell="H20" sqref="H20"/>
    </sheetView>
  </sheetViews>
  <sheetFormatPr defaultColWidth="9.140625" defaultRowHeight="15"/>
  <cols>
    <col min="1" max="1" width="2.28515625" style="9" customWidth="1"/>
    <col min="2" max="2" width="23.28515625" style="9" customWidth="1"/>
    <col min="3" max="3" width="3.5703125" style="9" customWidth="1"/>
    <col min="4" max="4" width="3.42578125" style="9" customWidth="1"/>
    <col min="5" max="6" width="10.42578125" style="9" bestFit="1" customWidth="1"/>
    <col min="7" max="10" width="12.28515625" style="9" bestFit="1" customWidth="1"/>
    <col min="11" max="11" width="11.7109375" style="9" bestFit="1" customWidth="1"/>
    <col min="12" max="16384" width="9.140625" style="9"/>
  </cols>
  <sheetData>
    <row r="1" spans="1:12">
      <c r="A1" s="23"/>
      <c r="B1" s="23"/>
      <c r="C1" s="23"/>
      <c r="D1" s="23"/>
      <c r="E1" s="23"/>
      <c r="F1" s="23"/>
      <c r="G1" s="23"/>
      <c r="H1" s="23"/>
      <c r="I1" s="23"/>
      <c r="J1" s="23"/>
      <c r="K1" s="23"/>
      <c r="L1" s="23"/>
    </row>
    <row r="2" spans="1:12" ht="27.95" customHeight="1">
      <c r="A2"/>
      <c r="B2" s="113" t="s">
        <v>108</v>
      </c>
      <c r="C2" s="2"/>
      <c r="D2" s="2"/>
      <c r="E2" s="4"/>
      <c r="F2" s="4"/>
      <c r="G2" s="4"/>
      <c r="H2" s="4"/>
      <c r="I2" s="4"/>
      <c r="J2" s="4"/>
      <c r="K2" s="4"/>
      <c r="L2" s="23"/>
    </row>
    <row r="3" spans="1:12" s="43" customFormat="1" ht="18" customHeight="1">
      <c r="A3" s="38"/>
      <c r="B3" s="85" t="s">
        <v>50</v>
      </c>
      <c r="C3" s="38"/>
      <c r="D3" s="38"/>
      <c r="E3" s="38"/>
      <c r="F3" s="38"/>
      <c r="G3" s="38"/>
      <c r="H3" s="38"/>
      <c r="I3" s="38"/>
      <c r="J3" s="38"/>
      <c r="K3" s="38"/>
      <c r="L3" s="38"/>
    </row>
    <row r="4" spans="1:12" s="43" customFormat="1" ht="18" customHeight="1">
      <c r="A4" s="38"/>
      <c r="B4" s="105"/>
      <c r="C4" s="44"/>
      <c r="D4" s="44"/>
      <c r="E4" s="44"/>
      <c r="F4" s="44"/>
      <c r="G4" s="44"/>
      <c r="H4" s="44"/>
      <c r="I4" s="44"/>
      <c r="J4" s="44"/>
      <c r="K4" s="44"/>
      <c r="L4" s="44"/>
    </row>
    <row r="5" spans="1:12" s="103" customFormat="1" ht="20.100000000000001" customHeight="1">
      <c r="A5" s="100"/>
      <c r="B5" s="86" t="s">
        <v>73</v>
      </c>
      <c r="C5" s="86"/>
      <c r="D5" s="86"/>
      <c r="E5" s="101"/>
      <c r="F5" s="101"/>
      <c r="G5" s="101"/>
      <c r="H5" s="101"/>
      <c r="I5" s="101"/>
      <c r="J5" s="101"/>
      <c r="K5" s="101"/>
      <c r="L5" s="102"/>
    </row>
    <row r="6" spans="1:12" s="43" customFormat="1" ht="18" customHeight="1">
      <c r="A6" s="38"/>
      <c r="B6" s="44"/>
      <c r="C6" s="44"/>
      <c r="D6" s="44"/>
      <c r="E6" s="44"/>
      <c r="F6" s="44"/>
      <c r="G6" s="44"/>
      <c r="H6" s="44"/>
      <c r="I6" s="44"/>
      <c r="J6" s="44"/>
      <c r="K6" s="44"/>
      <c r="L6" s="44"/>
    </row>
    <row r="7" spans="1:12" s="43" customFormat="1" ht="18" customHeight="1">
      <c r="A7" s="38"/>
      <c r="B7" s="44"/>
      <c r="C7" s="44"/>
      <c r="D7" s="44"/>
      <c r="E7" s="104"/>
      <c r="F7" s="111" t="s">
        <v>2</v>
      </c>
      <c r="G7" s="104" t="s">
        <v>3</v>
      </c>
      <c r="H7" s="104" t="s">
        <v>4</v>
      </c>
      <c r="I7" s="104" t="s">
        <v>5</v>
      </c>
      <c r="J7" s="104" t="s">
        <v>6</v>
      </c>
      <c r="K7" s="111" t="s">
        <v>9</v>
      </c>
      <c r="L7" s="44"/>
    </row>
    <row r="8" spans="1:12" s="43" customFormat="1" ht="18" customHeight="1">
      <c r="A8" s="38"/>
      <c r="B8" s="44" t="s">
        <v>69</v>
      </c>
      <c r="C8" s="44"/>
      <c r="D8" s="44"/>
      <c r="E8" s="127"/>
      <c r="F8" s="119">
        <v>8.69</v>
      </c>
      <c r="G8" s="119">
        <v>9.8199999999999985</v>
      </c>
      <c r="H8" s="119">
        <v>10.44</v>
      </c>
      <c r="I8" s="119">
        <v>10.44</v>
      </c>
      <c r="J8" s="119">
        <v>10.44</v>
      </c>
      <c r="K8" s="64"/>
      <c r="L8" s="44"/>
    </row>
    <row r="9" spans="1:12" s="43" customFormat="1" ht="18" customHeight="1">
      <c r="A9" s="38"/>
      <c r="B9" s="44" t="s">
        <v>252</v>
      </c>
      <c r="C9" s="44"/>
      <c r="D9" s="44"/>
      <c r="E9" s="114"/>
      <c r="F9" s="115">
        <f>'30 - Network characteristics'!M71</f>
        <v>1205</v>
      </c>
      <c r="G9" s="115">
        <f>'30 - Network characteristics'!N71</f>
        <v>1153</v>
      </c>
      <c r="H9" s="115">
        <f>'30 - Network characteristics'!O71</f>
        <v>1110</v>
      </c>
      <c r="I9" s="115">
        <f>'30 - Network characteristics'!P71</f>
        <v>1070</v>
      </c>
      <c r="J9" s="115">
        <f>'30 - Network characteristics'!Q71</f>
        <v>1035</v>
      </c>
      <c r="K9" s="117">
        <f>SUM(F9:J9)</f>
        <v>5573</v>
      </c>
      <c r="L9" s="44"/>
    </row>
    <row r="10" spans="1:12" s="43" customFormat="1" ht="18" customHeight="1" thickBot="1">
      <c r="A10" s="38"/>
      <c r="B10" s="82" t="s">
        <v>79</v>
      </c>
      <c r="C10" s="82"/>
      <c r="D10" s="82"/>
      <c r="E10" s="125"/>
      <c r="F10" s="129">
        <f>(F8*F9)/1000</f>
        <v>10.471449999999999</v>
      </c>
      <c r="G10" s="129">
        <f t="shared" ref="G10:J10" si="0">(G8*G9)/1000</f>
        <v>11.32246</v>
      </c>
      <c r="H10" s="129">
        <f t="shared" si="0"/>
        <v>11.5884</v>
      </c>
      <c r="I10" s="129">
        <f t="shared" si="0"/>
        <v>11.1708</v>
      </c>
      <c r="J10" s="129">
        <f t="shared" si="0"/>
        <v>10.805399999999999</v>
      </c>
      <c r="K10" s="130">
        <f>SUM(F10:J10)</f>
        <v>55.358509999999995</v>
      </c>
      <c r="L10" s="44"/>
    </row>
    <row r="11" spans="1:12" s="43" customFormat="1" ht="18" customHeight="1" thickBot="1">
      <c r="A11" s="38"/>
      <c r="B11" s="82" t="s">
        <v>275</v>
      </c>
      <c r="C11" s="110"/>
      <c r="D11" s="110"/>
      <c r="E11" s="112"/>
      <c r="F11" s="112">
        <f>F10*1.0133</f>
        <v>10.610720284999999</v>
      </c>
      <c r="G11" s="112">
        <f t="shared" ref="G11:J11" si="1">G10*1.0133</f>
        <v>11.473048718000001</v>
      </c>
      <c r="H11" s="112">
        <f t="shared" si="1"/>
        <v>11.742525720000001</v>
      </c>
      <c r="I11" s="112">
        <f t="shared" si="1"/>
        <v>11.31937164</v>
      </c>
      <c r="J11" s="112">
        <f t="shared" si="1"/>
        <v>10.949111820000001</v>
      </c>
      <c r="K11" s="130">
        <f>SUM(F11:J11)</f>
        <v>56.094778183000003</v>
      </c>
      <c r="L11" s="44"/>
    </row>
  </sheetData>
  <hyperlinks>
    <hyperlink ref="B3" location="Contents!A1" display="Contents!A1"/>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28"/>
  <sheetViews>
    <sheetView topLeftCell="A19" zoomScale="160" zoomScaleNormal="160" workbookViewId="0">
      <selection activeCell="L11" sqref="L11"/>
    </sheetView>
  </sheetViews>
  <sheetFormatPr defaultColWidth="9.140625" defaultRowHeight="15"/>
  <cols>
    <col min="1" max="1" width="2.28515625" style="9" customWidth="1"/>
    <col min="2" max="2" width="23.28515625" style="9" customWidth="1"/>
    <col min="3" max="3" width="5.42578125" style="9" customWidth="1"/>
    <col min="4" max="4" width="9.85546875" style="9" customWidth="1"/>
    <col min="5" max="10" width="10.42578125" style="9" bestFit="1" customWidth="1"/>
    <col min="11" max="11" width="11.7109375" style="9" bestFit="1" customWidth="1"/>
    <col min="12" max="12" width="16.7109375" style="9" customWidth="1"/>
    <col min="13" max="13" width="3.5703125" style="9" customWidth="1"/>
    <col min="14" max="16384" width="9.140625" style="9"/>
  </cols>
  <sheetData>
    <row r="1" spans="1:14">
      <c r="A1" s="23"/>
      <c r="B1" s="23"/>
      <c r="C1" s="23"/>
      <c r="D1" s="23"/>
      <c r="E1" s="23"/>
      <c r="F1" s="23"/>
      <c r="G1" s="23"/>
      <c r="H1" s="23"/>
      <c r="I1" s="23"/>
      <c r="J1" s="23"/>
      <c r="K1" s="23"/>
      <c r="L1" s="23"/>
      <c r="M1" s="23"/>
    </row>
    <row r="2" spans="1:14" ht="27.95" customHeight="1">
      <c r="A2"/>
      <c r="B2" s="113" t="s">
        <v>109</v>
      </c>
      <c r="C2" s="2"/>
      <c r="D2" s="2"/>
      <c r="E2" s="4"/>
      <c r="F2" s="4"/>
      <c r="G2" s="4"/>
      <c r="H2" s="4"/>
      <c r="I2" s="4"/>
      <c r="J2" s="4"/>
      <c r="K2" s="4"/>
      <c r="L2" s="23"/>
      <c r="M2" s="23"/>
    </row>
    <row r="3" spans="1:14" s="43" customFormat="1" ht="18" customHeight="1">
      <c r="A3" s="38"/>
      <c r="B3" s="85" t="s">
        <v>50</v>
      </c>
      <c r="C3" s="38"/>
      <c r="D3" s="38"/>
      <c r="E3" s="38"/>
      <c r="F3" s="38"/>
      <c r="G3" s="38"/>
      <c r="H3" s="38"/>
      <c r="I3" s="38"/>
      <c r="J3" s="38"/>
      <c r="K3" s="38"/>
      <c r="L3" s="38"/>
      <c r="M3" s="38"/>
    </row>
    <row r="4" spans="1:14" s="43" customFormat="1" ht="18" customHeight="1">
      <c r="A4" s="38"/>
      <c r="B4" s="105"/>
      <c r="C4" s="44"/>
      <c r="D4" s="44"/>
      <c r="E4" s="44"/>
      <c r="F4" s="44"/>
      <c r="G4" s="44"/>
      <c r="H4" s="44"/>
      <c r="I4" s="44"/>
      <c r="J4" s="44"/>
      <c r="K4" s="44"/>
      <c r="L4" s="44"/>
      <c r="M4" s="44"/>
    </row>
    <row r="5" spans="1:14" s="103" customFormat="1" ht="20.100000000000001" customHeight="1">
      <c r="A5" s="100"/>
      <c r="B5" s="86" t="s">
        <v>110</v>
      </c>
      <c r="C5" s="86"/>
      <c r="D5" s="86"/>
      <c r="E5" s="101"/>
      <c r="F5" s="101"/>
      <c r="G5" s="101"/>
      <c r="H5" s="101"/>
      <c r="I5" s="101"/>
      <c r="J5" s="101"/>
      <c r="K5" s="101"/>
      <c r="L5" s="101"/>
      <c r="M5" s="101"/>
    </row>
    <row r="6" spans="1:14" s="43" customFormat="1" ht="18" customHeight="1">
      <c r="A6" s="38"/>
      <c r="B6" s="44"/>
      <c r="C6" s="44"/>
      <c r="D6" s="44"/>
      <c r="E6" s="44"/>
      <c r="F6" s="44"/>
      <c r="G6" s="44"/>
      <c r="H6" s="44"/>
      <c r="I6" s="44"/>
      <c r="J6" s="44"/>
      <c r="K6" s="44"/>
      <c r="L6" s="44"/>
      <c r="M6" s="44"/>
      <c r="N6" s="103"/>
    </row>
    <row r="7" spans="1:14" s="43" customFormat="1" ht="18" customHeight="1">
      <c r="A7" s="38"/>
      <c r="B7" s="142" t="s">
        <v>87</v>
      </c>
      <c r="C7" s="143"/>
      <c r="D7" s="143"/>
      <c r="E7" s="139" t="s">
        <v>93</v>
      </c>
      <c r="F7" s="139" t="s">
        <v>1</v>
      </c>
      <c r="G7" s="140" t="s">
        <v>2</v>
      </c>
      <c r="H7" s="139" t="s">
        <v>3</v>
      </c>
      <c r="I7" s="139" t="s">
        <v>4</v>
      </c>
      <c r="J7" s="139" t="s">
        <v>5</v>
      </c>
      <c r="K7" s="141" t="s">
        <v>6</v>
      </c>
      <c r="L7" s="152"/>
      <c r="M7" s="152"/>
      <c r="N7" s="103"/>
    </row>
    <row r="8" spans="1:14" s="43" customFormat="1" ht="18" customHeight="1">
      <c r="A8" s="38"/>
      <c r="B8" s="44" t="s">
        <v>99</v>
      </c>
      <c r="C8" s="44"/>
      <c r="D8" s="44"/>
      <c r="E8" s="132">
        <v>6398.7200314184356</v>
      </c>
      <c r="F8" s="132">
        <v>6526.6944320468046</v>
      </c>
      <c r="G8" s="155">
        <v>6576.4927104202206</v>
      </c>
      <c r="H8" s="131">
        <v>6655.0219298138227</v>
      </c>
      <c r="I8" s="131">
        <v>6736.7619871074148</v>
      </c>
      <c r="J8" s="131">
        <v>6824.2724653439118</v>
      </c>
      <c r="K8" s="157">
        <v>6914.7211631681339</v>
      </c>
      <c r="L8" s="152"/>
      <c r="M8" s="152"/>
      <c r="N8" s="103"/>
    </row>
    <row r="9" spans="1:14" s="43" customFormat="1" ht="18" customHeight="1">
      <c r="A9" s="38"/>
      <c r="B9" s="44" t="s">
        <v>75</v>
      </c>
      <c r="C9" s="44"/>
      <c r="D9" s="44"/>
      <c r="E9" s="145">
        <v>4816.2858387416127</v>
      </c>
      <c r="F9" s="145">
        <v>4912.6115555164452</v>
      </c>
      <c r="G9" s="155">
        <v>4950.0944804992459</v>
      </c>
      <c r="H9" s="131">
        <v>5009.2030468118428</v>
      </c>
      <c r="I9" s="131">
        <v>5070.7283953921878</v>
      </c>
      <c r="J9" s="131">
        <v>5136.5971121046641</v>
      </c>
      <c r="K9" s="157">
        <v>5204.6774125904558</v>
      </c>
      <c r="L9" s="152"/>
      <c r="M9" s="152"/>
      <c r="N9" s="103"/>
    </row>
    <row r="10" spans="1:14" s="43" customFormat="1" ht="18" customHeight="1">
      <c r="A10" s="38"/>
      <c r="B10" s="44" t="s">
        <v>76</v>
      </c>
      <c r="C10" s="44"/>
      <c r="D10" s="44"/>
      <c r="E10" s="145">
        <v>123387.01379107771</v>
      </c>
      <c r="F10" s="145">
        <v>125854.75406689927</v>
      </c>
      <c r="G10" s="155">
        <v>126815.01812443932</v>
      </c>
      <c r="H10" s="131">
        <v>128329.3031421842</v>
      </c>
      <c r="I10" s="131">
        <v>129905.50299575587</v>
      </c>
      <c r="J10" s="131">
        <v>131592.97432314837</v>
      </c>
      <c r="K10" s="157">
        <v>133337.10356634459</v>
      </c>
      <c r="L10" s="152"/>
      <c r="M10" s="152"/>
      <c r="N10" s="103"/>
    </row>
    <row r="11" spans="1:14" s="43" customFormat="1" ht="18" customHeight="1">
      <c r="A11" s="38"/>
      <c r="B11" s="44" t="s">
        <v>77</v>
      </c>
      <c r="C11" s="44"/>
      <c r="D11" s="44"/>
      <c r="E11" s="145">
        <v>1463</v>
      </c>
      <c r="F11" s="145">
        <v>1463</v>
      </c>
      <c r="G11" s="155">
        <v>1463</v>
      </c>
      <c r="H11" s="131">
        <v>1463</v>
      </c>
      <c r="I11" s="131">
        <v>1463</v>
      </c>
      <c r="J11" s="131">
        <v>1463</v>
      </c>
      <c r="K11" s="157">
        <v>1463</v>
      </c>
      <c r="L11" s="152"/>
      <c r="M11" s="152"/>
      <c r="N11" s="103"/>
    </row>
    <row r="12" spans="1:14" s="43" customFormat="1" ht="18" customHeight="1">
      <c r="A12" s="38"/>
      <c r="B12" s="44" t="s">
        <v>78</v>
      </c>
      <c r="C12" s="44"/>
      <c r="D12" s="44"/>
      <c r="E12" s="145">
        <v>73</v>
      </c>
      <c r="F12" s="145">
        <v>73</v>
      </c>
      <c r="G12" s="155">
        <v>73</v>
      </c>
      <c r="H12" s="131">
        <v>73</v>
      </c>
      <c r="I12" s="131">
        <v>73</v>
      </c>
      <c r="J12" s="131">
        <v>73</v>
      </c>
      <c r="K12" s="157">
        <v>73</v>
      </c>
      <c r="L12" s="152"/>
      <c r="M12" s="152"/>
      <c r="N12" s="103"/>
    </row>
    <row r="13" spans="1:14" s="43" customFormat="1" ht="18" customHeight="1">
      <c r="A13" s="38"/>
      <c r="B13" s="143" t="s">
        <v>98</v>
      </c>
      <c r="C13" s="143"/>
      <c r="D13" s="143"/>
      <c r="E13" s="146">
        <v>123</v>
      </c>
      <c r="F13" s="146">
        <v>123</v>
      </c>
      <c r="G13" s="156">
        <v>123</v>
      </c>
      <c r="H13" s="144">
        <v>123</v>
      </c>
      <c r="I13" s="144">
        <v>123</v>
      </c>
      <c r="J13" s="144">
        <v>123</v>
      </c>
      <c r="K13" s="158">
        <v>123</v>
      </c>
      <c r="L13" s="152"/>
      <c r="M13" s="152"/>
      <c r="N13" s="103"/>
    </row>
    <row r="14" spans="1:14" s="43" customFormat="1" ht="18" customHeight="1">
      <c r="A14" s="38"/>
      <c r="B14" s="44"/>
      <c r="C14" s="44"/>
      <c r="D14" s="44"/>
      <c r="E14" s="44"/>
      <c r="F14" s="44"/>
      <c r="G14" s="44"/>
      <c r="H14" s="44"/>
      <c r="I14" s="44"/>
      <c r="J14" s="44"/>
      <c r="K14" s="44"/>
      <c r="L14" s="44"/>
      <c r="M14" s="44"/>
      <c r="N14" s="103"/>
    </row>
    <row r="15" spans="1:14" s="43" customFormat="1" ht="18" customHeight="1">
      <c r="A15" s="38"/>
      <c r="B15" s="86" t="s">
        <v>111</v>
      </c>
      <c r="C15" s="86"/>
      <c r="D15" s="86"/>
      <c r="E15" s="101"/>
      <c r="F15" s="101"/>
      <c r="G15" s="101"/>
      <c r="H15" s="101"/>
      <c r="I15" s="101"/>
      <c r="J15" s="101"/>
      <c r="K15" s="101"/>
      <c r="L15" s="101"/>
      <c r="M15" s="101"/>
      <c r="N15" s="103"/>
    </row>
    <row r="16" spans="1:14" s="43" customFormat="1" ht="18" customHeight="1">
      <c r="A16" s="38"/>
      <c r="B16" s="44"/>
      <c r="C16" s="44"/>
      <c r="D16" s="44"/>
      <c r="E16" s="44"/>
      <c r="F16" s="44"/>
      <c r="G16" s="44"/>
      <c r="H16" s="44"/>
      <c r="I16" s="44"/>
      <c r="J16" s="44"/>
      <c r="K16" s="44"/>
      <c r="L16" s="44"/>
      <c r="M16" s="44"/>
      <c r="N16" s="103"/>
    </row>
    <row r="17" spans="1:16" s="43" customFormat="1" ht="26.25" customHeight="1">
      <c r="A17" s="38"/>
      <c r="B17" s="142" t="s">
        <v>87</v>
      </c>
      <c r="C17" s="143"/>
      <c r="D17" s="165" t="s">
        <v>88</v>
      </c>
      <c r="E17" s="159" t="s">
        <v>93</v>
      </c>
      <c r="F17" s="159" t="s">
        <v>1</v>
      </c>
      <c r="G17" s="161" t="s">
        <v>2</v>
      </c>
      <c r="H17" s="159" t="s">
        <v>3</v>
      </c>
      <c r="I17" s="159" t="s">
        <v>4</v>
      </c>
      <c r="J17" s="159" t="s">
        <v>5</v>
      </c>
      <c r="K17" s="162" t="s">
        <v>6</v>
      </c>
      <c r="L17" s="160" t="s">
        <v>94</v>
      </c>
      <c r="M17" s="153"/>
      <c r="N17" s="103"/>
    </row>
    <row r="18" spans="1:16" s="43" customFormat="1" ht="18" customHeight="1">
      <c r="A18" s="38"/>
      <c r="B18" s="44" t="s">
        <v>99</v>
      </c>
      <c r="C18" s="44"/>
      <c r="D18" s="166">
        <v>68</v>
      </c>
      <c r="E18" s="133">
        <f t="shared" ref="E18:F18" si="0">E8*$D18/1000000</f>
        <v>0.43511296213645362</v>
      </c>
      <c r="F18" s="133">
        <f t="shared" si="0"/>
        <v>0.44381522137918272</v>
      </c>
      <c r="G18" s="163">
        <f t="shared" ref="G18:K18" si="1">G8*$D18/1000000</f>
        <v>0.44720150430857503</v>
      </c>
      <c r="H18" s="133">
        <f t="shared" si="1"/>
        <v>0.45254149122733994</v>
      </c>
      <c r="I18" s="133">
        <f t="shared" si="1"/>
        <v>0.45809981512330422</v>
      </c>
      <c r="J18" s="133">
        <f t="shared" si="1"/>
        <v>0.464050527643386</v>
      </c>
      <c r="K18" s="164">
        <f t="shared" si="1"/>
        <v>0.47020103909543309</v>
      </c>
      <c r="L18" s="111"/>
      <c r="M18" s="152"/>
      <c r="N18" s="103"/>
      <c r="P18" s="176"/>
    </row>
    <row r="19" spans="1:16" s="43" customFormat="1" ht="18" customHeight="1">
      <c r="A19" s="38"/>
      <c r="B19" s="44" t="s">
        <v>75</v>
      </c>
      <c r="C19" s="44"/>
      <c r="D19" s="166">
        <v>68</v>
      </c>
      <c r="E19" s="133">
        <f t="shared" ref="E19:F19" si="2">E9*$D19/1000000</f>
        <v>0.32750743703442964</v>
      </c>
      <c r="F19" s="133">
        <f t="shared" si="2"/>
        <v>0.33405758577511824</v>
      </c>
      <c r="G19" s="163">
        <f t="shared" ref="G19:K19" si="3">G9*$D19/1000000</f>
        <v>0.33660642467394875</v>
      </c>
      <c r="H19" s="133">
        <f t="shared" si="3"/>
        <v>0.34062580718320534</v>
      </c>
      <c r="I19" s="133">
        <f t="shared" si="3"/>
        <v>0.34480953088666877</v>
      </c>
      <c r="J19" s="133">
        <f t="shared" si="3"/>
        <v>0.34928860362311714</v>
      </c>
      <c r="K19" s="164">
        <f t="shared" si="3"/>
        <v>0.35391806405615095</v>
      </c>
      <c r="L19" s="111"/>
      <c r="M19" s="152"/>
      <c r="N19" s="103"/>
      <c r="P19" s="176"/>
    </row>
    <row r="20" spans="1:16" s="43" customFormat="1" ht="18" customHeight="1">
      <c r="A20" s="38"/>
      <c r="B20" s="44" t="s">
        <v>76</v>
      </c>
      <c r="C20" s="44"/>
      <c r="D20" s="166">
        <v>9.8000000000000007</v>
      </c>
      <c r="E20" s="133">
        <f t="shared" ref="E20:F20" si="4">E10*$D20/1000000</f>
        <v>1.2091927351525618</v>
      </c>
      <c r="F20" s="133">
        <f t="shared" si="4"/>
        <v>1.233376589855613</v>
      </c>
      <c r="G20" s="163">
        <f t="shared" ref="G20:K20" si="5">G10*$D20/1000000</f>
        <v>1.2427871776195054</v>
      </c>
      <c r="H20" s="133">
        <f t="shared" si="5"/>
        <v>1.2576271707934052</v>
      </c>
      <c r="I20" s="133">
        <f t="shared" si="5"/>
        <v>1.2730739293584077</v>
      </c>
      <c r="J20" s="133">
        <f t="shared" si="5"/>
        <v>1.289611148366854</v>
      </c>
      <c r="K20" s="164">
        <f t="shared" si="5"/>
        <v>1.306703614950177</v>
      </c>
      <c r="L20" s="111"/>
      <c r="M20" s="152"/>
      <c r="N20" s="103"/>
      <c r="P20" s="176"/>
    </row>
    <row r="21" spans="1:16" s="43" customFormat="1" ht="18" customHeight="1">
      <c r="A21" s="38"/>
      <c r="B21" s="44" t="s">
        <v>77</v>
      </c>
      <c r="C21" s="44"/>
      <c r="D21" s="166">
        <v>68</v>
      </c>
      <c r="E21" s="133">
        <f t="shared" ref="E21:F21" si="6">E11*$D21/1000000</f>
        <v>9.9484000000000003E-2</v>
      </c>
      <c r="F21" s="133">
        <f t="shared" si="6"/>
        <v>9.9484000000000003E-2</v>
      </c>
      <c r="G21" s="163">
        <f t="shared" ref="G21:K21" si="7">G11*$D21/1000000</f>
        <v>9.9484000000000003E-2</v>
      </c>
      <c r="H21" s="133">
        <f t="shared" si="7"/>
        <v>9.9484000000000003E-2</v>
      </c>
      <c r="I21" s="133">
        <f t="shared" si="7"/>
        <v>9.9484000000000003E-2</v>
      </c>
      <c r="J21" s="133">
        <f t="shared" si="7"/>
        <v>9.9484000000000003E-2</v>
      </c>
      <c r="K21" s="164">
        <f t="shared" si="7"/>
        <v>9.9484000000000003E-2</v>
      </c>
      <c r="L21" s="111"/>
      <c r="M21" s="152"/>
      <c r="N21" s="202"/>
      <c r="P21" s="176"/>
    </row>
    <row r="22" spans="1:16" s="43" customFormat="1" ht="18" customHeight="1">
      <c r="A22" s="38"/>
      <c r="B22" s="44" t="s">
        <v>78</v>
      </c>
      <c r="C22" s="44"/>
      <c r="D22" s="166">
        <v>74</v>
      </c>
      <c r="E22" s="133">
        <f t="shared" ref="E22:F22" si="8">E12*$D22/1000000</f>
        <v>5.4019999999999997E-3</v>
      </c>
      <c r="F22" s="133">
        <f t="shared" si="8"/>
        <v>5.4019999999999997E-3</v>
      </c>
      <c r="G22" s="163">
        <f t="shared" ref="G22:K22" si="9">G12*$D22/1000000</f>
        <v>5.4019999999999997E-3</v>
      </c>
      <c r="H22" s="133">
        <f t="shared" si="9"/>
        <v>5.4019999999999997E-3</v>
      </c>
      <c r="I22" s="133">
        <f t="shared" si="9"/>
        <v>5.4019999999999997E-3</v>
      </c>
      <c r="J22" s="133">
        <f t="shared" si="9"/>
        <v>5.4019999999999997E-3</v>
      </c>
      <c r="K22" s="164">
        <f t="shared" si="9"/>
        <v>5.4019999999999997E-3</v>
      </c>
      <c r="L22" s="111"/>
      <c r="M22" s="152"/>
      <c r="N22" s="202"/>
      <c r="P22" s="176"/>
    </row>
    <row r="23" spans="1:16" s="43" customFormat="1" ht="18" customHeight="1">
      <c r="A23" s="38"/>
      <c r="B23" s="44" t="s">
        <v>98</v>
      </c>
      <c r="C23" s="44"/>
      <c r="D23" s="166">
        <v>202</v>
      </c>
      <c r="E23" s="133">
        <f t="shared" ref="E23:F23" si="10">E13*$D23/1000000</f>
        <v>2.4846E-2</v>
      </c>
      <c r="F23" s="133">
        <f t="shared" si="10"/>
        <v>2.4846E-2</v>
      </c>
      <c r="G23" s="163">
        <f t="shared" ref="G23:K23" si="11">G13*$D23/1000000</f>
        <v>2.4846E-2</v>
      </c>
      <c r="H23" s="133">
        <f t="shared" si="11"/>
        <v>2.4846E-2</v>
      </c>
      <c r="I23" s="133">
        <f t="shared" si="11"/>
        <v>2.4846E-2</v>
      </c>
      <c r="J23" s="133">
        <f t="shared" si="11"/>
        <v>2.4846E-2</v>
      </c>
      <c r="K23" s="164">
        <f t="shared" si="11"/>
        <v>2.4846E-2</v>
      </c>
      <c r="L23" s="111"/>
      <c r="M23" s="152"/>
      <c r="N23" s="202"/>
      <c r="P23" s="176"/>
    </row>
    <row r="24" spans="1:16" s="43" customFormat="1" ht="18" customHeight="1" thickBot="1">
      <c r="A24" s="38"/>
      <c r="B24" s="82" t="s">
        <v>112</v>
      </c>
      <c r="C24" s="82"/>
      <c r="D24" s="167"/>
      <c r="E24" s="129">
        <f t="shared" ref="E24:F24" si="12">SUM(E18:E23)</f>
        <v>2.1015451343234455</v>
      </c>
      <c r="F24" s="129">
        <f t="shared" si="12"/>
        <v>2.1409813970099143</v>
      </c>
      <c r="G24" s="130">
        <f>SUM(G18:G23)</f>
        <v>2.1563271066020291</v>
      </c>
      <c r="H24" s="129">
        <f t="shared" ref="H24:K24" si="13">SUM(H18:H23)</f>
        <v>2.1805264692039508</v>
      </c>
      <c r="I24" s="129">
        <f t="shared" si="13"/>
        <v>2.2057152753683806</v>
      </c>
      <c r="J24" s="129">
        <f t="shared" si="13"/>
        <v>2.2326822796333574</v>
      </c>
      <c r="K24" s="128">
        <f t="shared" si="13"/>
        <v>2.2605547181017611</v>
      </c>
      <c r="L24" s="130">
        <f>SUM(G24:K24)</f>
        <v>11.035805848909479</v>
      </c>
      <c r="M24" s="154"/>
      <c r="N24" s="103"/>
    </row>
    <row r="25" spans="1:16" s="43" customFormat="1" ht="18" customHeight="1">
      <c r="A25" s="38"/>
      <c r="B25" s="110"/>
      <c r="C25" s="110"/>
      <c r="D25" s="110"/>
      <c r="E25" s="112"/>
      <c r="F25" s="112"/>
      <c r="G25" s="112"/>
      <c r="H25" s="112"/>
      <c r="I25" s="112"/>
      <c r="J25" s="112"/>
      <c r="K25" s="120"/>
      <c r="L25" s="44"/>
      <c r="M25" s="44"/>
      <c r="N25" s="103"/>
    </row>
    <row r="26" spans="1:16">
      <c r="D26" s="15"/>
      <c r="N26" s="103"/>
    </row>
    <row r="27" spans="1:16">
      <c r="D27" s="15"/>
    </row>
    <row r="28" spans="1:16">
      <c r="D28" s="15"/>
    </row>
  </sheetData>
  <hyperlinks>
    <hyperlink ref="B3" location="Contents!A1" display="Contents!A1"/>
  </hyperlink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Contents</vt:lpstr>
      <vt:lpstr>Input - Base Year</vt:lpstr>
      <vt:lpstr>Input - O&amp;M</vt:lpstr>
      <vt:lpstr>Input - A&amp;G</vt:lpstr>
      <vt:lpstr>Input - Ntwk Devpmt</vt:lpstr>
      <vt:lpstr>Input - Non-Base Year Costs</vt:lpstr>
      <vt:lpstr>Input - Escalation</vt:lpstr>
      <vt:lpstr>Input - UAFG</vt:lpstr>
      <vt:lpstr>Input - ARS</vt:lpstr>
      <vt:lpstr>Input - Insurance</vt:lpstr>
      <vt:lpstr>Input - Incremental Cost</vt:lpstr>
      <vt:lpstr>Opex Forecast Summary</vt:lpstr>
      <vt:lpstr>PTRM Input</vt:lpstr>
      <vt:lpstr>27 - Customer numbers</vt:lpstr>
      <vt:lpstr>30 - Network characteristics</vt:lpstr>
      <vt:lpstr>AER working - throughpcustomers</vt:lpstr>
      <vt:lpstr>CPI</vt:lpstr>
      <vt:lpstr>Real nominal converter</vt:lpstr>
      <vt:lpstr>CPI!Print_Area</vt:lpstr>
    </vt:vector>
  </TitlesOfParts>
  <Company>Envestra Limited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HSTAdmin</dc:creator>
  <cp:lastModifiedBy>Radosavljevic, Savina</cp:lastModifiedBy>
  <cp:lastPrinted>2010-08-12T23:19:48Z</cp:lastPrinted>
  <dcterms:created xsi:type="dcterms:W3CDTF">2009-06-23T05:17:56Z</dcterms:created>
  <dcterms:modified xsi:type="dcterms:W3CDTF">2015-11-20T00:56:35Z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8582184</vt:lpwstr>
  </property>
  <property fmtid="{D5CDD505-2E9C-101B-9397-08002B2CF9AE}" pid="3" name="currfile">
    <vt:lpwstr>\\cdchnas-evs02\home$\srado\agn opex model - aer draft decision amendments (D2015-00175343).xlsx</vt:lpwstr>
  </property>
</Properties>
</file>