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5840" tabRatio="815"/>
  </bookViews>
  <sheets>
    <sheet name="AER changes" sheetId="24" r:id="rId1"/>
    <sheet name="Meter volume" sheetId="23" r:id="rId2"/>
    <sheet name="EDPR vs Updated CAPEX" sheetId="6" r:id="rId3"/>
    <sheet name="Escalators" sheetId="1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Q4.1" hidden="1">[1]PCOR00!#REF!</definedName>
    <definedName name="_BQ4.19" hidden="1">#REF!</definedName>
    <definedName name="_BQ4.5" hidden="1">#REF!</definedName>
    <definedName name="_BQ4.6" hidden="1">#REF!</definedName>
    <definedName name="_IT2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_Key1" hidden="1">#REF!</definedName>
    <definedName name="_Key2" hidden="1">#REF!</definedName>
    <definedName name="_LU_DataVersion">[2]Title!$D$51</definedName>
    <definedName name="_LU_Version">[2]Title!$D$52</definedName>
    <definedName name="_Order1" hidden="1">255</definedName>
    <definedName name="_Order2" hidden="1">255</definedName>
    <definedName name="_Sort" hidden="1">#REF!</definedName>
    <definedName name="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A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ct_Type_Augex">[3]Lab_Mat!$C$33:$C$48</definedName>
    <definedName name="Act_Type_Augex_Splits">[3]Lab_Mat!$D$33:$H$48</definedName>
    <definedName name="Act_Type_Repex">[3]Lab_Mat!$C$60:$C$96</definedName>
    <definedName name="Act_Type_Repex_Splits">[3]Lab_Mat!$D$60:$H$96</definedName>
    <definedName name="Actions_next_steps_e.g._waiting_for_DNSP_response">#REF!</definedName>
    <definedName name="animal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nscount" hidden="1">1</definedName>
    <definedName name="as" hidden="1">{#N/A,#N/A,FALSE,"SUM QTR 3";#N/A,#N/A,FALSE,"Detail QTR 3 (w_o ly)"}</definedName>
    <definedName name="b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BEx0017DGUEDPCFJUPUZOOLJCS2B" hidden="1">'[4]Reco Sheet for Fcast'!$I$9:$J$9</definedName>
    <definedName name="BEx001CNWHJ5RULCSFM36ZCGJ1UH" hidden="1">'[4]Reco Sheet for Fcast'!$F$11:$G$11</definedName>
    <definedName name="BEx004791UAJIJSN57OT7YBLNP82" hidden="1">'[4]Reco Sheet for Fcast'!$H$2:$I$2</definedName>
    <definedName name="BEx008P2NVFDLBHL7IZ5WTMVOQ1F" hidden="1">'[5]AMI P &amp; L'!#REF!</definedName>
    <definedName name="BEx009G00IN0JUIAQ4WE9NHTMQE2" hidden="1">'[4]Reco Sheet for Fcast'!$I$8:$J$8</definedName>
    <definedName name="BEx00DXTY2JDVGWQKV8H7FG4SV30" hidden="1">'[4]Reco Sheet for Fcast'!$F$11:$G$11</definedName>
    <definedName name="BEx00GHLTYRH5N2S6P78YW1CD30N" hidden="1">'[4]Reco Sheet for Fcast'!$F$11:$G$11</definedName>
    <definedName name="BEx00GMYF28R2S8B9QVCX2Q0MFKY" hidden="1">#REF!</definedName>
    <definedName name="BEx00JC31DY11L45SEU4B10BIN6W" hidden="1">'[4]Reco Sheet for Fcast'!$K$2</definedName>
    <definedName name="BEx00KZHZBHP3TDV1YMX4B19B95O" hidden="1">'[5]AMI P &amp; L'!#REF!</definedName>
    <definedName name="BEx00SH8T8K9VNC04KJ9YSNO5IDF" hidden="1">#REF!</definedName>
    <definedName name="BEx00T2T2FQT46NJL0L8MDKW11ZY" hidden="1">#REF!</definedName>
    <definedName name="BEx00WOACHDXJ6I70WQ2OGP79902" hidden="1">#REF!</definedName>
    <definedName name="BEx01DAZE5WX4UTU2TLKODE60MKZ" hidden="1">'[4]Reco Sheet for Fcast'!$F$6:$G$6</definedName>
    <definedName name="BEx01HY6E3GJ66ABU5ABN26V6Q13" hidden="1">'[4]Reco Sheet for Fcast'!$G$2</definedName>
    <definedName name="BEx01PW5YQKEGAR8JDDI5OARYXDF" hidden="1">'[4]Reco Sheet for Fcast'!$F$9:$G$9</definedName>
    <definedName name="BEx01XJ94SHJ1YQ7ORPW0RQGKI2H" hidden="1">'[4]Reco Sheet for Fcast'!$F$11:$G$11</definedName>
    <definedName name="BEx02Q08R9G839Q4RFGG9026C7PX" hidden="1">'[5]AMI P &amp; L'!#REF!</definedName>
    <definedName name="BEx02SEL3Z1QWGAHXDPUA9WLTTPS" hidden="1">'[4]Reco Sheet for Fcast'!$F$11:$G$11</definedName>
    <definedName name="BEx02Y3KJZH5BGDM9QEZ1PVVI114" hidden="1">'[4]Reco Sheet for Fcast'!$F$8:$G$8</definedName>
    <definedName name="BEx0313GRLLASDTVPW5DHTXHE74M" hidden="1">'[4]Reco Sheet for Fcast'!$I$6:$J$6</definedName>
    <definedName name="BEx03PDFJKQW2OHQI7W7CW4LSF2M" hidden="1">#REF!</definedName>
    <definedName name="BEx1F0SOZ3H5XUHXD7O01TCR8T6J" hidden="1">'[4]Reco Sheet for Fcast'!$F$10:$G$10</definedName>
    <definedName name="BEx1F9HL824UCNCVZ2U62J4KZCX8" hidden="1">'[4]Reco Sheet for Fcast'!$F$7:$G$7</definedName>
    <definedName name="BEx1FEVSJKTI1Q1Z874QZVFSJSVA" hidden="1">'[4]Reco Sheet for Fcast'!$I$6:$J$6</definedName>
    <definedName name="BEx1FGDRUHHLI1GBHELT4PK0LY4V" hidden="1">'[4]Reco Sheet for Fcast'!$I$9:$J$9</definedName>
    <definedName name="BEx1FGZC85YXCQD4K2C3BXTAVCSE" hidden="1">#REF!</definedName>
    <definedName name="BEx1FJZ7GKO99IYTP6GGGF7EUL3Z" hidden="1">'[4]Reco Sheet for Fcast'!$I$7:$J$7</definedName>
    <definedName name="BEx1FSDBU7WQN41S8RKJEK69AVRU" hidden="1">'[4]Reco Sheet for Fcast'!$F$6:$G$6</definedName>
    <definedName name="BEx1FZV2CM77TBH1R6YYV9P06KA2" hidden="1">'[4]Reco Sheet for Fcast'!$F$9:$G$9</definedName>
    <definedName name="BEx1G59AY8195JTUM6P18VXUFJ3E" hidden="1">'[4]Reco Sheet for Fcast'!$F$9:$G$9</definedName>
    <definedName name="BEx1GDCLOR3BD5H46U1PH5ECMD66" hidden="1">#REF!</definedName>
    <definedName name="BEx1GVBYVO13O10BPURJQKD3L4DD" hidden="1">'[6]Bud Mth'!$I$8:$J$8</definedName>
    <definedName name="BEx1GVMRHFXUP6XYYY9NR12PV5TF" hidden="1">'[4]Reco Sheet for Fcast'!$F$8:$G$8</definedName>
    <definedName name="BEx1H6KIT7BHUH6MDDWC935V9N47" hidden="1">'[4]Reco Sheet for Fcast'!$I$8:$J$8</definedName>
    <definedName name="BEx1HDGOOJ3SKHYMWUZJ1P0RQZ9N" hidden="1">'[4]Reco Sheet for Fcast'!$H$2:$I$2</definedName>
    <definedName name="BEx1HDM5ZXSJG6JQEMSFV52PZ10V" hidden="1">'[4]Reco Sheet for Fcast'!$I$9:$J$9</definedName>
    <definedName name="BEx1HETBBZVN5F43LKOFMC4QB0CR" hidden="1">'[4]Reco Sheet for Fcast'!$F$9:$G$9</definedName>
    <definedName name="BEx1HGWNWPLNXICOTP90TKQVVE4E" hidden="1">'[4]Reco Sheet for Fcast'!$H$2:$I$2</definedName>
    <definedName name="BEx1HH266WCSRYYOY23LANSAM8Z1" hidden="1">#REF!</definedName>
    <definedName name="BEx1HIPLJZABY0EMUOTZN0EQMDPU" hidden="1">'[4]Reco Sheet for Fcast'!$F$7:$G$7</definedName>
    <definedName name="BEx1HO94JIRX219MPWMB5E5XZ04X" hidden="1">'[4]Reco Sheet for Fcast'!$F$10:$G$10</definedName>
    <definedName name="BEx1HQNF6KHM21E3XLW0NMSSEI9S" hidden="1">'[4]Reco Sheet for Fcast'!$F$9:$G$9</definedName>
    <definedName name="BEx1HSLNWIW4S97ZBYY7I7M5YVH4" hidden="1">'[4]Reco Sheet for Fcast'!$I$8:$J$8</definedName>
    <definedName name="BEx1I4L21EMOYZ97EOEQ30N9KV83" hidden="1">#REF!</definedName>
    <definedName name="BEx1I4QKTILCKZUSOJCVZN7SNHL5" hidden="1">'[4]Reco Sheet for Fcast'!$F$6:$G$6</definedName>
    <definedName name="BEx1IE0ZP7RIFM9FI24S9I6AAJ14" hidden="1">'[4]Reco Sheet for Fcast'!$F$15</definedName>
    <definedName name="BEx1IGQ5B697MNDOE06MVSR0H58E" hidden="1">'[4]Reco Sheet for Fcast'!$F$11:$G$11</definedName>
    <definedName name="BEx1IKRPW8MLB9Y485M1TL2IT9SH" hidden="1">'[4]Reco Sheet for Fcast'!$F$15</definedName>
    <definedName name="BEx1J0CSSHDJGBJUHVOEMCF2P4DL" hidden="1">'[4]Reco Sheet for Fcast'!$I$9:$J$9</definedName>
    <definedName name="BEx1J6NC9DE7CANGLXQGIAHI2C92" hidden="1">'[4]Reco Sheet for Fcast'!$I$8:$J$8</definedName>
    <definedName name="BEx1J7E8VCGLPYU82QXVUG5N3ZAI" hidden="1">'[5]AMI P &amp; L'!#REF!</definedName>
    <definedName name="BEx1JGE2YQWH8S25USOY08XVGO0D" hidden="1">'[4]Reco Sheet for Fcast'!$I$10:$J$10</definedName>
    <definedName name="BEx1JJJC9T1W7HY4V7HP1S1W4JO1" hidden="1">'[4]Reco Sheet for Fcast'!$F$10:$G$10</definedName>
    <definedName name="BEx1JKKZSJ7DI4PTFVI9VVFMB1X2" hidden="1">'[4]Reco Sheet for Fcast'!$F$6:$G$6</definedName>
    <definedName name="BEx1JPJ2JSOQN114PESLM5AHS817" hidden="1">#REF!</definedName>
    <definedName name="BEx1JUBQFRVMASSFK4B3V0AD7YP9" hidden="1">'[4]Reco Sheet for Fcast'!$I$7:$J$7</definedName>
    <definedName name="BEx1JXBM5W4YRWNQ0P95QQS6JWD6" hidden="1">'[4]Reco Sheet for Fcast'!$I$6:$J$6</definedName>
    <definedName name="BEx1KGY9QEHZ9QSARMQUTQKRK4UX" hidden="1">'[4]Reco Sheet for Fcast'!$I$8:$J$8</definedName>
    <definedName name="BEx1KKP1ELIF2UII2FWVGL7M1X7J" hidden="1">'[4]Reco Sheet for Fcast'!$F$10:$G$10</definedName>
    <definedName name="BEx1KUVWMB0QCWA3RBE4CADFVRIS" hidden="1">'[4]Reco Sheet for Fcast'!$F$15</definedName>
    <definedName name="BEx1L2OG1SDFK2TPXELJ77YP4NI2" hidden="1">'[4]Reco Sheet for Fcast'!$I$7:$J$7</definedName>
    <definedName name="BEx1L412Y7PLHU3B77RTCCOZ5FI0" hidden="1">#REF!</definedName>
    <definedName name="BEx1L6Q60MWRDJB4L20LK0XPA0Z2" hidden="1">'[4]Reco Sheet for Fcast'!$I$9:$J$9</definedName>
    <definedName name="BEx1LD63FP2Z4BR9TKSHOZW9KKZ5" hidden="1">'[4]Reco Sheet for Fcast'!$G$2</definedName>
    <definedName name="BEx1LDMB9RW982DUILM2WPT5VWQ3" hidden="1">'[4]Reco Sheet for Fcast'!$H$2:$I$2</definedName>
    <definedName name="BEx1LRPGDQCOEMW8YT80J1XCDCIV" hidden="1">'[4]Reco Sheet for Fcast'!$F$6:$G$6</definedName>
    <definedName name="BEx1LRUSJW4JG54X07QWD9R27WV9" hidden="1">'[5]AMI P &amp; L'!#REF!</definedName>
    <definedName name="BEx1M1WBK5T0LP1AK2JYV6W87ID6" hidden="1">'[4]Reco Sheet for Fcast'!$F$10:$G$10</definedName>
    <definedName name="BEx1M2CEKIG7U2M98E8QT7PXKFJI" hidden="1">#REF!</definedName>
    <definedName name="BEx1M51HHDYGIT8PON7U8ICL2S95" hidden="1">'[4]Reco Sheet for Fcast'!$F$10:$G$10</definedName>
    <definedName name="BEx1M9DVXW1QKW4BT3H733BJ74CE" hidden="1">#REF!</definedName>
    <definedName name="BEx1MJVIWNE5X8L7TRVWT9WWEUBJ" hidden="1">#REF!</definedName>
    <definedName name="BEx1MMFAHNWB5B2QUWBELI39PCEY" hidden="1">'[6]Bud Mth'!$C$15:$D$29</definedName>
    <definedName name="BEx1MTRKKVCHOZ0YGID6HZ49LJTO" hidden="1">'[5]AMI P &amp; L'!#REF!</definedName>
    <definedName name="BEx1N0CYK8OCCI654CPSXGPO2B4B" hidden="1">#REF!</definedName>
    <definedName name="BEx1N3CUJ3UX61X38ZAJVPEN4KMC" hidden="1">'[4]Reco Sheet for Fcast'!$K$2</definedName>
    <definedName name="BEx1NM34KQTO1LDNSAFD1L82UZFG" hidden="1">'[4]Reco Sheet for Fcast'!$F$15</definedName>
    <definedName name="BEx1NO6TXZVOGCUWCCRTXRXWW0XL" hidden="1">'[4]Reco Sheet for Fcast'!$I$10:$J$10</definedName>
    <definedName name="BEx1NPU28WUUK44W5CBNJU6C9T8G" hidden="1">#REF!</definedName>
    <definedName name="BEx1NS8EU5P9FQV3S0WRTXI5L361" hidden="1">'[4]Reco Sheet for Fcast'!$F$7:$G$7</definedName>
    <definedName name="BEx1NUBX5VUYZFKQH69FN6BTLWCR" hidden="1">'[4]Reco Sheet for Fcast'!$I$7:$J$7</definedName>
    <definedName name="BEx1NZ4K1L8UON80Y2A4RASKWGNP" hidden="1">'[4]Reco Sheet for Fcast'!$F$15:$G$16</definedName>
    <definedName name="BEx1OLAZ915OGYWP0QP1QQWDLCRX" hidden="1">'[4]Reco Sheet for Fcast'!$I$6:$J$6</definedName>
    <definedName name="BEx1OO5ER042IS6IC4TLDI75JNVH" hidden="1">'[4]Reco Sheet for Fcast'!$G$2</definedName>
    <definedName name="BEx1ORG2YMOKTWZPWUQYQFKT95AR" hidden="1">#REF!</definedName>
    <definedName name="BEx1ORG3LGKCPSRMVQ2O9REG2US8" hidden="1">#REF!</definedName>
    <definedName name="BEx1OTE54CBSUT8FWKRALEDCUWN4" hidden="1">'[4]Reco Sheet for Fcast'!$F$11:$G$11</definedName>
    <definedName name="BEx1OVSMPADTX95QUOX34KZQ8EDY" hidden="1">'[4]Reco Sheet for Fcast'!$I$11:$J$11</definedName>
    <definedName name="BEx1OX544IO9FQJI7YYQGZCEHB3O" hidden="1">'[4]Reco Sheet for Fcast'!$I$8:$J$8</definedName>
    <definedName name="BEx1OY6SVEUT2EQ26P7EKEND342G" hidden="1">'[4]Reco Sheet for Fcast'!$I$9:$J$9</definedName>
    <definedName name="BEx1OYN1LPIPI12O9G6F7QAOS9T4" hidden="1">'[4]Reco Sheet for Fcast'!$I$7:$J$7</definedName>
    <definedName name="BEx1P1HHKJA799O3YZXQAX6KFH58" hidden="1">'[4]Reco Sheet for Fcast'!$F$6:$G$6</definedName>
    <definedName name="BEx1P34W467WGPOXPK292QFJIPHJ" hidden="1">'[4]Reco Sheet for Fcast'!$H$2:$I$2</definedName>
    <definedName name="BEx1P7S1J4TKGVJ43C2Q2R3M9WRB" hidden="1">'[4]Reco Sheet for Fcast'!$I$6:$J$6</definedName>
    <definedName name="BEx1PA11BLPVZM8RC5BL46WX8YB5" hidden="1">'[4]Reco Sheet for Fcast'!$F$8:$G$8</definedName>
    <definedName name="BEx1PARXRTD8C90CTHDGZ2MZ48RR" hidden="1">#REF!</definedName>
    <definedName name="BEx1PBZ4BEFIPGMQXT9T8S4PZ2IM" hidden="1">'[4]Reco Sheet for Fcast'!$F$10:$G$10</definedName>
    <definedName name="BEx1PLF2CFSXBZPVI6CJ534EIJDN" hidden="1">'[4]Reco Sheet for Fcast'!$I$8:$J$8</definedName>
    <definedName name="BEx1PMWZB2DO6EM9BKLUICZJ65HD" hidden="1">'[4]Reco Sheet for Fcast'!$I$10:$J$10</definedName>
    <definedName name="BEx1QA54J2A4I7IBQR19BTY28ZMR" hidden="1">'[4]Reco Sheet for Fcast'!$I$10:$J$10</definedName>
    <definedName name="BEx1QL2UM89QA546C0N5UAES7FWW" hidden="1">#REF!</definedName>
    <definedName name="BEx1QM4PKKBHXHR5BZ2NON028UYL" hidden="1">#REF!</definedName>
    <definedName name="BEx1QMQAHG3KQUK59DVM68SWKZIZ" hidden="1">'[4]Reco Sheet for Fcast'!$I$10:$J$10</definedName>
    <definedName name="BEx1R9YFKJCMSEST8OVCAO5E47FO" hidden="1">'[4]Reco Sheet for Fcast'!$F$9:$G$9</definedName>
    <definedName name="BEx1RBGC06B3T52OIC0EQ1KGVP1I" hidden="1">'[4]Reco Sheet for Fcast'!$F$10:$G$10</definedName>
    <definedName name="BEx1RRC7X4NI1CU4EO5XYE2GVARJ" hidden="1">'[4]Reco Sheet for Fcast'!$I$11:$J$11</definedName>
    <definedName name="BEx1RY8DJX7XGAJ5Y6PJ7I5IYK4W" hidden="1">#REF!</definedName>
    <definedName name="BEx1RZA1NCGT832L7EMR7GMF588W" hidden="1">'[4]Reco Sheet for Fcast'!$I$10:$J$10</definedName>
    <definedName name="BEx1S0XGIPUSZQUCSGWSK10GKW7Y" hidden="1">'[4]Reco Sheet for Fcast'!$F$8:$G$8</definedName>
    <definedName name="BEx1S5VFNKIXHTTCWSV60UC50EZ8" hidden="1">'[4]Reco Sheet for Fcast'!$I$7:$J$7</definedName>
    <definedName name="BEx1SEKAWOQJB87D3XQKKK1S7Q7X" hidden="1">#REF!</definedName>
    <definedName name="BEx1SK3U02H0RGKEYXW7ZMCEOF3V" hidden="1">'[4]Reco Sheet for Fcast'!$E$2:$F$2</definedName>
    <definedName name="BEx1SL0D3RL9MNMJMKKSCKHRMB2U" hidden="1">#REF!</definedName>
    <definedName name="BEx1SSNEZINBJT29QVS62VS1THT4" hidden="1">'[4]Reco Sheet for Fcast'!$F$9:$G$9</definedName>
    <definedName name="BEx1ST3IFG1FCSM73CNIUQQ5QSMJ" hidden="1">#REF!</definedName>
    <definedName name="BEx1SVNCHNANBJIDIQVB8AFK4HAN" hidden="1">'[5]AMI P &amp; L'!#REF!</definedName>
    <definedName name="BEx1TJ0WLS9O7KNSGIPWTYHDYI1D" hidden="1">'[5]AMI P &amp; L'!#REF!</definedName>
    <definedName name="BEx1TYR9YIVMD6E36LEX70E5H1UT" hidden="1">#REF!</definedName>
    <definedName name="BEx1U7AVJITLJSXQVVFD7SW3PG16" hidden="1">#REF!</definedName>
    <definedName name="BEx1U7WFO8OZKB1EBF4H386JW91L" hidden="1">'[4]Reco Sheet for Fcast'!$I$9:$J$9</definedName>
    <definedName name="BEx1U87938YR9N6HYI24KVBKLOS3" hidden="1">'[4]Reco Sheet for Fcast'!$G$2</definedName>
    <definedName name="BEx1UA5BKWQW06WM6TB4PO39DL1F" hidden="1">#REF!</definedName>
    <definedName name="BEx1UESH4KDWHYESQU2IE55RS3LI" hidden="1">'[4]Reco Sheet for Fcast'!$F$11:$G$11</definedName>
    <definedName name="BEx1UI8N9KTCPSOJ7RDW0T8UEBNP" hidden="1">'[4]Reco Sheet for Fcast'!$F$10:$G$10</definedName>
    <definedName name="BEx1UML0HHJFHA5TBOYQ24I3RV1W" hidden="1">'[4]Reco Sheet for Fcast'!$F$6:$G$6</definedName>
    <definedName name="BEx1UUDIQPZ23XQ79GUL0RAWRSCK" hidden="1">'[4]Reco Sheet for Fcast'!$I$7:$J$7</definedName>
    <definedName name="BEx1UVQ55NGV5J0R40BW1MX0TTYP" hidden="1">#REF!</definedName>
    <definedName name="BEx1V50N55N07Q5LD91VS9QF1WB6" hidden="1">#REF!</definedName>
    <definedName name="BEx1V67SEV778NVW68J8W5SND1J7" hidden="1">'[4]Reco Sheet for Fcast'!$I$9:$J$9</definedName>
    <definedName name="BEx1VIY9SQLRESD11CC4PHYT0XSG" hidden="1">'[4]Reco Sheet for Fcast'!$H$2:$I$2</definedName>
    <definedName name="BEx1VUCAPY3N4FHIWFAG0EY2IDQU" hidden="1">#REF!</definedName>
    <definedName name="BEx1WC67EH10SC38QWX3WEA5KH3A" hidden="1">'[4]Reco Sheet for Fcast'!$F$10:$G$10</definedName>
    <definedName name="BEx1WGYTKZZIPM1577W5FEYKFH3V" hidden="1">'[4]Reco Sheet for Fcast'!$F$15:$J$123</definedName>
    <definedName name="BEx1WHPURIV3D3PTJJ359H1OP7ZV" hidden="1">'[5]AMI P &amp; L'!#REF!</definedName>
    <definedName name="BEx1WLWY2CR1WRD694JJSWSDFAIR" hidden="1">'[4]Reco Sheet for Fcast'!$I$7:$J$7</definedName>
    <definedName name="BEx1WMD1LWPWRIK6GGAJRJAHJM8I" hidden="1">'[4]Reco Sheet for Fcast'!$I$10:$J$10</definedName>
    <definedName name="BEx1WR0D41MR174LBF3P9E3K0J51" hidden="1">'[4]Reco Sheet for Fcast'!$F$7:$G$7</definedName>
    <definedName name="BEx1WUB1FAS5PHU33TJ60SUHR618" hidden="1">'[4]Reco Sheet for Fcast'!$I$8:$J$8</definedName>
    <definedName name="BEx1WX04G0INSPPG9NTNR3DYR6PZ" hidden="1">'[4]Reco Sheet for Fcast'!$I$11:$J$11</definedName>
    <definedName name="BEx1X3LHU9DPG01VWX2IF65TRATF" hidden="1">'[4]Reco Sheet for Fcast'!$F$8:$G$8</definedName>
    <definedName name="BEx1XK8AAMO0AH0Z1OUKW30CA7EQ" hidden="1">'[4]Reco Sheet for Fcast'!$H$2:$I$2</definedName>
    <definedName name="BEx1XL4MZ7C80495GHQRWOBS16PQ" hidden="1">'[4]Reco Sheet for Fcast'!$F$6:$G$6</definedName>
    <definedName name="BEx1XWINNG82OQQSSVCENCJM7PWF" hidden="1">#REF!</definedName>
    <definedName name="BEx1XYBEF60AUNIQ381B562NLYEL" hidden="1">#REF!</definedName>
    <definedName name="BEx1Y2IGS2K95E1M51PEF9KJZ0KB" hidden="1">'[4]Reco Sheet for Fcast'!$F$15</definedName>
    <definedName name="BEx1Y3PKK83X2FN9SAALFHOWKMRQ" hidden="1">'[4]Reco Sheet for Fcast'!$F$9:$G$9</definedName>
    <definedName name="BEx1YL3DJ7Y4AZ01ERCOGW0FJ26T" hidden="1">'[5]AMI P &amp; L'!#REF!</definedName>
    <definedName name="BEx1Z2RYHSVD1H37817SN93VMURZ" hidden="1">'[4]Reco Sheet for Fcast'!$F$7:$G$7</definedName>
    <definedName name="BEx3AMAKWI6458B67VKZO56MCNJW" hidden="1">'[4]Reco Sheet for Fcast'!$H$2:$I$2</definedName>
    <definedName name="BEx3AOOVM42G82TNF53W0EKXLUSI" hidden="1">'[5]AMI P &amp; L'!#REF!</definedName>
    <definedName name="BEx3APL8D18BCFDD4AZK12WFXA67" hidden="1">'[4]Reco Sheet for Fcast'!$G$2:$H$2</definedName>
    <definedName name="BEx3AZH9W4SUFCAHNDOQ728R9V4L" hidden="1">'[4]Reco Sheet for Fcast'!$F$6:$G$6</definedName>
    <definedName name="BEx3BNR9ES4KY7Q1DK83KC5NDGL8" hidden="1">'[4]Reco Sheet for Fcast'!$E$2:$F$2</definedName>
    <definedName name="BEx3BQR5VZXNQ4H949ORM8ESU3B3" hidden="1">'[5]AMI P &amp; L'!#REF!</definedName>
    <definedName name="BEx3BTLL3ASJN134DLEQTQM70VZM" hidden="1">'[4]Reco Sheet for Fcast'!$F$6:$G$6</definedName>
    <definedName name="BEx3BW5CTV0DJU5AQS3ZQFK2VLF3" hidden="1">'[4]Reco Sheet for Fcast'!$I$8:$J$8</definedName>
    <definedName name="BEx3BYP0FG369M7G3JEFLMMXAKTS" hidden="1">'[4]Reco Sheet for Fcast'!$F$9:$G$9</definedName>
    <definedName name="BEx3C2QR0WUD19QSVO8EMIPNQJKH" hidden="1">'[4]Reco Sheet for Fcast'!$F$7:$G$7</definedName>
    <definedName name="BEx3CKFCCPZZ6ROLAT5C1DZNIC1U" hidden="1">'[4]Reco Sheet for Fcast'!$H$2:$I$2</definedName>
    <definedName name="BEx3CO0SVO4WLH0DO43DCHYDTH1P" hidden="1">'[4]Reco Sheet for Fcast'!$F$15</definedName>
    <definedName name="BEx3CP7ZOFGLSCYTIG9VMZOBZ5BQ" hidden="1">#REF!</definedName>
    <definedName name="BEx3D9G6QTSPF9UYI4X0XY0VE896" hidden="1">'[4]Reco Sheet for Fcast'!$F$6:$G$6</definedName>
    <definedName name="BEx3DCQU9PBRXIMLO62KS5RLH447" hidden="1">'[4]Reco Sheet for Fcast'!$I$11:$J$11</definedName>
    <definedName name="BEx3DZDFGLYD8RLUYGMKDC4PRP04" hidden="1">'[4]Reco Sheet for Fcast'!$G$2:$H$2</definedName>
    <definedName name="BEx3EF99FD6QNNCNOKDEE67JHTUJ" hidden="1">'[4]Reco Sheet for Fcast'!$I$9:$J$9</definedName>
    <definedName name="BEx3EHCSERZ2O2OAG8Y95UPG2IY9" hidden="1">'[5]AMI P &amp; L'!#REF!</definedName>
    <definedName name="BEx3EJR3TCJDYS7ZXNDS5N9KTGIK" hidden="1">'[4]Reco Sheet for Fcast'!$F$8:$G$8</definedName>
    <definedName name="BEx3ELJTTBS6P05CNISMGOJOA60V" hidden="1">'[4]Reco Sheet for Fcast'!$I$9:$J$9</definedName>
    <definedName name="BEx3EQSLJBDDJRHNX19PBFCKNY2I" hidden="1">'[4]Reco Sheet for Fcast'!$F$11:$G$11</definedName>
    <definedName name="BEx3EUUAX947Q5N6MY6W0KSNY78Y" hidden="1">'[4]Reco Sheet for Fcast'!$I$7:$J$7</definedName>
    <definedName name="BEx3FERRE7HC84YCYRFTW3IGBJS0" hidden="1">#REF!</definedName>
    <definedName name="BEx3FHMD1P5XBCH23ZKIFO6ZTCNB" hidden="1">'[4]Reco Sheet for Fcast'!$I$6:$J$6</definedName>
    <definedName name="BEx3FI2G3YYIACQHXNXEA15M8ZK5" hidden="1">'[4]Reco Sheet for Fcast'!$F$11:$G$11</definedName>
    <definedName name="BEx3FJ9MHSLDK8W91GO85FX1GX57" hidden="1">'[4]Reco Sheet for Fcast'!$F$8:$G$8</definedName>
    <definedName name="BEx3FR251HFU7A33PU01SJUENL2B" hidden="1">'[4]Reco Sheet for Fcast'!$K$2</definedName>
    <definedName name="BEx3FX7EJL47JSLSWP3EOC265WAE" hidden="1">'[5]AMI P &amp; L'!#REF!</definedName>
    <definedName name="BEx3FZG91H1CY5ASLHP4YHKREYG9" hidden="1">#REF!</definedName>
    <definedName name="BEx3G201R8NLJ6FIHO2QS0SW9QVV" hidden="1">'[4]Reco Sheet for Fcast'!$H$2:$I$2</definedName>
    <definedName name="BEx3G2LL2II66XY5YCDPG4JE13A3" hidden="1">'[4]Reco Sheet for Fcast'!$F$9:$G$9</definedName>
    <definedName name="BEx3G2WA0DTYY9D8AGHHOBTPE2B2" hidden="1">'[4]Reco Sheet for Fcast'!$F$7:$G$7</definedName>
    <definedName name="BEx3GCXR6IAS0B6WJ03GJVH7CO52" hidden="1">'[4]Reco Sheet for Fcast'!$F$15</definedName>
    <definedName name="BEx3GEVV18SEQDI1JGY7EN6D1GT1" hidden="1">'[5]AMI P &amp; L'!#REF!</definedName>
    <definedName name="BEx3GKFH64MKQX61S7DYTZ15JCPY" hidden="1">'[4]Reco Sheet for Fcast'!$G$2</definedName>
    <definedName name="BEx3GMJ1Y6UU02DLRL0QXCEKDA6C" hidden="1">'[5]AMI P &amp; L'!#REF!</definedName>
    <definedName name="BEx3GN4LY0135CBDIN1TU2UEODGF" hidden="1">'[4]Reco Sheet for Fcast'!$I$10:$J$10</definedName>
    <definedName name="BEx3GPDH2AH4QKT4OOSN563XUHBD" hidden="1">'[4]Reco Sheet for Fcast'!$I$9:$J$9</definedName>
    <definedName name="BEx3H0RFPKED2NN6LBYFK5P5HLK6" hidden="1">'[4]Reco Sheet for Fcast'!$I$6:$J$6</definedName>
    <definedName name="BEx3H5UX2GZFZZT657YR76RHW5I6" hidden="1">'[5]AMI P &amp; L'!#REF!</definedName>
    <definedName name="BEx3HA1YAMCT0GK89031ZWXQ3VK3" hidden="1">#REF!</definedName>
    <definedName name="BEx3HMSEFOP6DBM4R97XA6B7NFG6" hidden="1">'[4]Reco Sheet for Fcast'!$F$8:$G$8</definedName>
    <definedName name="BEx3HWJ5SQSD2CVCQNR183X44FR8" hidden="1">'[4]Reco Sheet for Fcast'!$H$2:$I$2</definedName>
    <definedName name="BEx3I09YVXO0G4X7KGSA4WGORM35" hidden="1">'[4]Reco Sheet for Fcast'!$F$6:$G$6</definedName>
    <definedName name="BEx3ICF1GY8HQEBIU9S43PDJ90BX" hidden="1">'[4]Reco Sheet for Fcast'!$F$6:$G$6</definedName>
    <definedName name="BEx3IDWZ8T53H64CYTGG2AA2IK4V" hidden="1">#REF!</definedName>
    <definedName name="BEx3IMR61GX9W41FLO58UWSRANKO" hidden="1">#REF!</definedName>
    <definedName name="BEx3IQCO1C0W3USXAADRS1Q10X5F" hidden="1">#REF!</definedName>
    <definedName name="BEx3IYAH2DEBFWO8F94H4MXE3RLY" hidden="1">'[5]AMI P &amp; L'!#REF!</definedName>
    <definedName name="BEx3IZXXSYEW50379N2EAFWO8DZV" hidden="1">'[5]AMI P &amp; L'!#REF!</definedName>
    <definedName name="BEx3J1VZVGTKT4ATPO9O5JCSFTTR" hidden="1">'[4]Reco Sheet for Fcast'!$I$9:$J$9</definedName>
    <definedName name="BEx3JC2TY7JNAAC3L7QHVPQXLGQ8" hidden="1">'[4]Reco Sheet for Fcast'!$I$11:$J$11</definedName>
    <definedName name="BEx3JIYZIVBGXQG29MDJG53D99D8" hidden="1">'[4]Reco Sheet for Fcast'!$L$6:$M$10</definedName>
    <definedName name="BEx3JX23SYDIGOGM4Y0CQFBW8ZBV" hidden="1">'[4]Reco Sheet for Fcast'!$F$8:$G$8</definedName>
    <definedName name="BEx3JXCXCVBZJGV5VEG9MJEI01AL" hidden="1">'[4]Reco Sheet for Fcast'!$I$7:$J$7</definedName>
    <definedName name="BEx3JYK2N7X59TPJSKYZ77ENY8SS" hidden="1">'[4]Reco Sheet for Fcast'!$I$6:$J$6</definedName>
    <definedName name="BEx3K4EII7GU1CG0BN7UL15M6J8Z" hidden="1">'[5]AMI P &amp; L'!#REF!</definedName>
    <definedName name="BEx3K4ZXQUQ2KYZF74B84SO48XMW" hidden="1">'[4]Reco Sheet for Fcast'!$I$9:$J$9</definedName>
    <definedName name="BEx3KEFXUCVNVPH7KSEGAZYX13B5" hidden="1">'[4]Reco Sheet for Fcast'!$F$6:$G$6</definedName>
    <definedName name="BEx3KFXUAF6YXAA47B7Q6X9B3VGB" hidden="1">'[4]Reco Sheet for Fcast'!$I$10:$J$10</definedName>
    <definedName name="BEx3KHFTUPUPZJH4ER0RQ5CMQ7ZC" hidden="1">#REF!</definedName>
    <definedName name="BEx3KIXQYOGMPK4WJJAVBRX4NR28" hidden="1">'[5]AMI P &amp; L'!#REF!</definedName>
    <definedName name="BEx3KJOMVOSFZVJUL3GKCNP6DQDS" hidden="1">'[4]Reco Sheet for Fcast'!$F$6:$G$6</definedName>
    <definedName name="BEx3KP2VRBMORK0QEAZUYCXL3DHJ" hidden="1">'[4]Reco Sheet for Fcast'!$I$6:$J$6</definedName>
    <definedName name="BEx3L4IN3LI4C26SITKTGAH27CDU" hidden="1">'[4]Reco Sheet for Fcast'!$F$15</definedName>
    <definedName name="BEx3L4TEN6GRE0LY9ZXOGB3AS8JU" hidden="1">#REF!</definedName>
    <definedName name="BEx3L4YQ0J7ZU0M5QM6YIPCEYC9K" hidden="1">'[5]AMI P &amp; L'!#REF!</definedName>
    <definedName name="BEx3L60DJOR7NQN42G7YSAODP1EX" hidden="1">'[4]Reco Sheet for Fcast'!$I$7:$J$7</definedName>
    <definedName name="BEx3L7D0PI38HWZ7VADU16C9E33D" hidden="1">'[4]Reco Sheet for Fcast'!$I$7:$J$7</definedName>
    <definedName name="BEx3LLANOTINBHAJ3AOID9T7Y05X" hidden="1">#REF!</definedName>
    <definedName name="BEx3LM1PR4Y7KINKMTMKR984GX8Q" hidden="1">'[4]Reco Sheet for Fcast'!$I$8:$J$8</definedName>
    <definedName name="BEx3LPCEZ1C0XEKNCM3YT09JWCUO" hidden="1">'[4]Reco Sheet for Fcast'!$I$10:$J$10</definedName>
    <definedName name="BEx3M1BZ3GQC6D7YTGDIT0JUJ9EC" hidden="1">#REF!</definedName>
    <definedName name="BEx3M1MR1K1NQD03H74BFWOK4MWQ" hidden="1">'[4]Reco Sheet for Fcast'!$F$15</definedName>
    <definedName name="BEx3M4H77MYUKOOD31H9F80NMVK8" hidden="1">'[4]Reco Sheet for Fcast'!$H$2:$I$2</definedName>
    <definedName name="BEx3M6VO0UGM4OO58SB94R6U0UKE" hidden="1">#REF!</definedName>
    <definedName name="BEx3M9VFX329PZWYC4DMZ6P3W9R2" hidden="1">'[4]Reco Sheet for Fcast'!$F$8:$G$8</definedName>
    <definedName name="BEx3MCQ0VEBV0CZXDS505L38EQ8N" hidden="1">'[4]Reco Sheet for Fcast'!$I$11:$J$11</definedName>
    <definedName name="BEx3MEYV5LQY0BAL7V3CFAFVOM3T" hidden="1">'[4]Reco Sheet for Fcast'!$I$9:$J$9</definedName>
    <definedName name="BEx3MREOFWJQEYMCMBL7ZE06NBN6" hidden="1">'[4]Reco Sheet for Fcast'!$G$2</definedName>
    <definedName name="BEx3MSAX474ABZKYQ7WBYQI19FN1" hidden="1">#REF!</definedName>
    <definedName name="BEx3N9JDP50MA4MMRXI6DO38SIEQ" hidden="1">#REF!</definedName>
    <definedName name="BEx3NDL42HVLOSCW6X9BEOB0XN9F" hidden="1">#REF!</definedName>
    <definedName name="BEx3NLIZ7PHF2XE59ECZ3MD04ZG1" hidden="1">'[4]Reco Sheet for Fcast'!$F$6:$G$6</definedName>
    <definedName name="BEx3NMQ4BVC94728AUM7CCX7UHTU" hidden="1">'[4]Reco Sheet for Fcast'!$F$15</definedName>
    <definedName name="BEx3NR2I4OUFP3Z2QZEDU2PIFIDI" hidden="1">'[4]Reco Sheet for Fcast'!$F$10:$G$10</definedName>
    <definedName name="BEx3O19B8FTTAPVT5DZXQGQXWFR8" hidden="1">'[4]Reco Sheet for Fcast'!$F$15</definedName>
    <definedName name="BEx3O37KIVMTEXDNBMSQLK0KFCF6" hidden="1">#REF!</definedName>
    <definedName name="BEx3O85IKWARA6NCJOLRBRJFMEWW" hidden="1">'[7]R8. Capl incl Margins'!#REF!</definedName>
    <definedName name="BEx3OJZSCGFRW7SVGBFI0X9DNVMM" hidden="1">'[4]Reco Sheet for Fcast'!$H$2:$I$2</definedName>
    <definedName name="BEx3ORSBUXAF21MKEY90YJV9AY9A" hidden="1">'[4]Reco Sheet for Fcast'!$G$2:$H$2</definedName>
    <definedName name="BEx3OV8BH6PYNZT7C246LOAU9SVX" hidden="1">'[4]Reco Sheet for Fcast'!$F$9:$G$9</definedName>
    <definedName name="BEx3OVDR9BY1SBRX3I92LJ228GPZ" hidden="1">#REF!</definedName>
    <definedName name="BEx3OXRYJZUEY6E72UJU0PHLMYAR" hidden="1">'[4]Reco Sheet for Fcast'!$F$7:$G$7</definedName>
    <definedName name="BEx3P2VD6BO82XYTC7B020P9I0KJ" hidden="1">#REF!</definedName>
    <definedName name="BEx3P59TTRSGQY888P5C1O7M2PQT" hidden="1">'[4]Reco Sheet for Fcast'!$F$7:$G$7</definedName>
    <definedName name="BEx3PDNRRNKD5GOUBUQFXAHIXLD9" hidden="1">'[4]Reco Sheet for Fcast'!$I$6:$J$6</definedName>
    <definedName name="BEx3PDT8GNPWLLN02IH1XPV90XYK" hidden="1">'[4]Reco Sheet for Fcast'!$F$7:$G$7</definedName>
    <definedName name="BEx3PKEMDW8KZEP11IL927C5O7I2" hidden="1">'[4]Reco Sheet for Fcast'!$F$15</definedName>
    <definedName name="BEx3PKJZ1Z7L9S6KV8KXVS6B2FX4" hidden="1">'[4]Reco Sheet for Fcast'!$I$10:$J$10</definedName>
    <definedName name="BEx3PMNG53Z5HY138H99QOMTX8W3" hidden="1">'[4]Reco Sheet for Fcast'!$I$6:$J$6</definedName>
    <definedName name="BEx3PP1RRSFZ8UC0JC9R91W6LNKW" hidden="1">'[4]Reco Sheet for Fcast'!$I$7:$J$7</definedName>
    <definedName name="BEx3PVXYZC8WB9ZJE7OCKUXZ46EA" hidden="1">'[4]Reco Sheet for Fcast'!$H$2:$I$2</definedName>
    <definedName name="BEx3Q0VWPU5EQECK7MQ47TYJ3SWW" hidden="1">'[4]Reco Sheet for Fcast'!$F$15</definedName>
    <definedName name="BEx3Q7BZ9PUXK2RLIOFSIS9AHU1B" hidden="1">'[4]Reco Sheet for Fcast'!$F$9:$G$9</definedName>
    <definedName name="BEx3Q8J42S9VU6EAN2Y28MR6DF88" hidden="1">'[4]Reco Sheet for Fcast'!$I$9:$J$9</definedName>
    <definedName name="BEx3Q8TWT96JPOACM5LZ9LDNHRK2" hidden="1">#REF!</definedName>
    <definedName name="BEx3QEDFOYFY5NBTININ5W4RLD4Q" hidden="1">'[4]Reco Sheet for Fcast'!$F$11:$G$11</definedName>
    <definedName name="BEx3QIKJ3U962US1Q564NZDLU8LD" hidden="1">'[4]Reco Sheet for Fcast'!$F$6:$G$6</definedName>
    <definedName name="BEx3QOEY7IL4PZNO1XW0Q5KZ3BPA" hidden="1">'[4]Reco Sheet for Fcast'!$O$6:$P$10</definedName>
    <definedName name="BEx3QPGNBFAPHNWN14HP5HGBZUHY" hidden="1">#REF!</definedName>
    <definedName name="BEx3QR9D45DHW50VQ7Y3Q1AXPOB9" hidden="1">'[4]Reco Sheet for Fcast'!$F$10:$G$10</definedName>
    <definedName name="BEx3QS5SHLD7I8Y6BUT2B3IFFLDR" hidden="1">#REF!</definedName>
    <definedName name="BEx3QSWT2S5KWG6U2V9711IYDQBM" hidden="1">'[4]Reco Sheet for Fcast'!$K$2</definedName>
    <definedName name="BEx3QVGG7Q2X4HZHJAM35A8T3VR7" hidden="1">'[4]Reco Sheet for Fcast'!$I$9:$J$9</definedName>
    <definedName name="BEx3R0JUB9YN8PHPPQTAMIT1IHWK" hidden="1">'[4]Reco Sheet for Fcast'!$F$10:$G$10</definedName>
    <definedName name="BEx3R6JNDZ5SKLXPE4E8AGJCT6XV" hidden="1">'[6]Bud Mth'!$I$10:$J$10</definedName>
    <definedName name="BEx3R81NFRO7M81VHVKOBFT0QBIL" hidden="1">'[4]Reco Sheet for Fcast'!$I$11:$J$11</definedName>
    <definedName name="BEx3RHC2ZD5UFS6QD4OPFCNNMWH1" hidden="1">'[5]AMI P &amp; L'!#REF!</definedName>
    <definedName name="BEx3RQ10QIWBAPHALAA91BUUCM2X" hidden="1">'[4]Reco Sheet for Fcast'!$H$2:$I$2</definedName>
    <definedName name="BEx3RV4E1WT43SZBUN09RTB8EK1O" hidden="1">'[4]Reco Sheet for Fcast'!$F$6:$G$6</definedName>
    <definedName name="BEx3RXYU0QLFXSFTM5EB20GD03W5" hidden="1">'[4]Reco Sheet for Fcast'!$I$6:$J$6</definedName>
    <definedName name="BEx3RYKLC3QQO3XTUN7BEW2AQL98" hidden="1">'[4]Reco Sheet for Fcast'!$F$6:$G$6</definedName>
    <definedName name="BEx3SICJ45BYT6FHBER86PJT25FC" hidden="1">'[4]Reco Sheet for Fcast'!$I$11:$J$11</definedName>
    <definedName name="BEx3SMUCMJVGQ2H4EHQI5ZFHEF0P" hidden="1">'[4]Reco Sheet for Fcast'!$F$7:$G$7</definedName>
    <definedName name="BEx3SN56F03CPDRDA7LZ763V0N4I" hidden="1">'[4]Reco Sheet for Fcast'!$F$10:$G$10</definedName>
    <definedName name="BEx3SPE6N1ORXPRCDL3JPZD73Z9F" hidden="1">'[4]Reco Sheet for Fcast'!$F$10:$G$10</definedName>
    <definedName name="BEx3T29ZTULQE0OMSMWUMZDU9ZZ0" hidden="1">'[4]Reco Sheet for Fcast'!$F$9:$G$9</definedName>
    <definedName name="BEx3T2FG1ZY4WZBQSPCTC91YU2YJ" hidden="1">#REF!</definedName>
    <definedName name="BEx3T4IZGK43ZE6V9H3KCE7P9PTV" hidden="1">#REF!</definedName>
    <definedName name="BEx3T6MJ1QDJ929WMUDVZ0O3UW0Y" hidden="1">'[4]Reco Sheet for Fcast'!$K$2</definedName>
    <definedName name="BEx3TPCSI16OAB2L9M9IULQMQ9J9" hidden="1">'[4]Reco Sheet for Fcast'!$F$7:$G$7</definedName>
    <definedName name="BEx3U64YUOZ419BAJS2W78UMATAW" hidden="1">'[4]Reco Sheet for Fcast'!$I$7:$J$7</definedName>
    <definedName name="BEx3U94WCEA5DKMWBEX1GU0LKYG2" hidden="1">'[4]Reco Sheet for Fcast'!$I$9:$J$9</definedName>
    <definedName name="BEx3U9VZ8SQVYS6ZA038J7AP7ZGW" hidden="1">'[4]Reco Sheet for Fcast'!$F$9:$G$9</definedName>
    <definedName name="BEx3UIQ5WRJBGNTFCCLOR4N7B1OQ" hidden="1">'[4]Reco Sheet for Fcast'!$H$2:$I$2</definedName>
    <definedName name="BEx3UJMIX2NUSSWGMSI25A5DM4CH" hidden="1">'[4]Reco Sheet for Fcast'!$I$7:$J$7</definedName>
    <definedName name="BEx3UKIWG5S3MUHEHHUE1B2LKH0R" hidden="1">#REF!</definedName>
    <definedName name="BEx3UKOCOQG7S1YQ436S997K1KWV" hidden="1">'[4]Reco Sheet for Fcast'!$I$6:$J$6</definedName>
    <definedName name="BEx3UO4CSA2W3UIZSAB83N5MOYUI" hidden="1">#REF!</definedName>
    <definedName name="BEx3UYM19VIXLA0EU7LB9NHA77PB" hidden="1">'[4]Reco Sheet for Fcast'!$F$6:$G$6</definedName>
    <definedName name="BEx3VML7CG70HPISMVYIUEN3711Q" hidden="1">'[4]Reco Sheet for Fcast'!$H$2:$I$2</definedName>
    <definedName name="BEx56ZID5H04P9AIYLP1OASFGV56" hidden="1">'[4]Reco Sheet for Fcast'!$F$11:$G$11</definedName>
    <definedName name="BEx57VA3047K0O5EFD2ACSAEWD6C" hidden="1">#REF!</definedName>
    <definedName name="BEx587EYSS57E3PI8DT973HLJM9E" hidden="1">'[4]Reco Sheet for Fcast'!$I$11:$J$11</definedName>
    <definedName name="BEx587KFQ3VKCOCY1SA5F24PQGUI" hidden="1">'[4]Reco Sheet for Fcast'!$F$11:$G$11</definedName>
    <definedName name="BEx589O00VWB2CRMRCLO3I5IX5HO" hidden="1">#REF!</definedName>
    <definedName name="BEx58O780PQ05NF0Z1SKKRB3N099" hidden="1">'[4]Reco Sheet for Fcast'!$F$7:$G$7</definedName>
    <definedName name="BEx58XHO7ZULLF2EUD7YIS0MGQJ5" hidden="1">'[5]AMI P &amp; L'!#REF!</definedName>
    <definedName name="BEx58ZW0HAIGIPEX9CVA1PQQTR6X" hidden="1">'[4]Reco Sheet for Fcast'!$I$7:$J$7</definedName>
    <definedName name="BEx59AZ7IMWYQU6DW5MVTLDMFU8X" hidden="1">#REF!</definedName>
    <definedName name="BEx59BA1KH3RG6K1LHL7YS2VB79N" hidden="1">'[4]Reco Sheet for Fcast'!$F$11:$G$11</definedName>
    <definedName name="BEx59E9WABJP2TN71QAIKK79HPK9" hidden="1">'[4]Reco Sheet for Fcast'!$I$8:$J$8</definedName>
    <definedName name="BEx59K9PRQRQS5W70KVXXEIH3Q9E" hidden="1">#REF!</definedName>
    <definedName name="BEx59P7MAPNU129ZTC5H3EH892G1" hidden="1">'[4]Reco Sheet for Fcast'!$F$15</definedName>
    <definedName name="BEx5A11WZRQSIE089QE119AOX9ZG" hidden="1">'[4]Reco Sheet for Fcast'!$I$7:$J$7</definedName>
    <definedName name="BEx5A7CIGCOTHJKHGUBDZG91JGPZ" hidden="1">'[4]Reco Sheet for Fcast'!$F$11:$G$11</definedName>
    <definedName name="BEx5A8UFLT2SWVSG5COFA9B8P376" hidden="1">'[4]Reco Sheet for Fcast'!$F$10:$G$10</definedName>
    <definedName name="BEx5AFFTN3IXIBHDKM0FYC4OFL1S" hidden="1">'[4]Reco Sheet for Fcast'!$G$2</definedName>
    <definedName name="BEx5AOFIO8KVRHIZ1RII337AA8ML" hidden="1">'[4]Reco Sheet for Fcast'!$I$7:$J$7</definedName>
    <definedName name="BEx5APRZ66L5BWHFE8E4YYNEDTI4" hidden="1">'[4]Reco Sheet for Fcast'!$G$2</definedName>
    <definedName name="BEx5B4RHHX0J1BF2FZKEA0SPP29O" hidden="1">'[4]Reco Sheet for Fcast'!$I$8:$J$8</definedName>
    <definedName name="BEx5B5YMSWP0OVI5CIQRP5V18D0C" hidden="1">'[4]Reco Sheet for Fcast'!$I$8:$J$8</definedName>
    <definedName name="BEx5B825RW35M5H0UB2IZGGRS4ER" hidden="1">'[4]Reco Sheet for Fcast'!$F$15</definedName>
    <definedName name="BEx5BAWPMY0TL684WDXX6KKJLRCN" hidden="1">'[4]Reco Sheet for Fcast'!$F$10:$G$10</definedName>
    <definedName name="BEx5BBI61U4Y65GD0ARMTALPP7SJ" hidden="1">'[4]Reco Sheet for Fcast'!$F$9:$G$9</definedName>
    <definedName name="BEx5BDR56MEV4IHY6CIH2SVNG1UB" hidden="1">'[4]Reco Sheet for Fcast'!$F$8:$G$8</definedName>
    <definedName name="BEx5BESZC5H329SKHGJOHZFILYJJ" hidden="1">'[4]Reco Sheet for Fcast'!$I$6:$J$6</definedName>
    <definedName name="BEx5BHSQ42B50IU1TEQFUXFX9XQD" hidden="1">'[5]AMI P &amp; L'!#REF!</definedName>
    <definedName name="BEx5BKSM4UN4C1DM3EYKM79MRC5K" hidden="1">'[4]Reco Sheet for Fcast'!$F$6:$G$6</definedName>
    <definedName name="BEx5BNN8NPH9KVOBARB9CDD9WLB6" hidden="1">'[4]Reco Sheet for Fcast'!$F$9:$G$9</definedName>
    <definedName name="BEx5BRE14A35NO42BCK912IP8Y6G" hidden="1">#REF!</definedName>
    <definedName name="BEx5BYFMZ80TDDN2EZO8CF39AIAC" hidden="1">'[4]Reco Sheet for Fcast'!$F$15</definedName>
    <definedName name="BEx5C2BWFW6SHZBFDEISKGXHZCQW" hidden="1">'[4]Reco Sheet for Fcast'!$I$8:$J$8</definedName>
    <definedName name="BEx5C49ZFH8TO9ZU55729C3F7XG7" hidden="1">'[4]Reco Sheet for Fcast'!$F$9:$G$9</definedName>
    <definedName name="BEx5C8GZQK13G60ZM70P63I5OS0L" hidden="1">'[4]Reco Sheet for Fcast'!$F$10:$G$10</definedName>
    <definedName name="BEx5CAPTVN2NBT3UOMA1UFAL1C2R" hidden="1">'[4]Reco Sheet for Fcast'!$I$6:$J$6</definedName>
    <definedName name="BEx5CEM3SYF9XP0ZZVE0GEPCLV3F" hidden="1">'[4]Reco Sheet for Fcast'!$I$10:$J$10</definedName>
    <definedName name="BEx5CFYQ0F1Z6P8SCVJ0I3UPVFE4" hidden="1">'[5]AMI P &amp; L'!#REF!</definedName>
    <definedName name="BEx5CPEKNSJORIPFQC2E1LTRYY8L" hidden="1">'[4]Reco Sheet for Fcast'!$I$7:$J$7</definedName>
    <definedName name="BEx5CSUOL05D8PAM2TRDA9VRJT1O" hidden="1">'[4]Reco Sheet for Fcast'!$I$10:$J$10</definedName>
    <definedName name="BEx5CUNFOO4YDFJ22HCMI2QKIGKM" hidden="1">'[4]Reco Sheet for Fcast'!$F$10:$G$10</definedName>
    <definedName name="BEx5CWLOBFBDZZLDMZV6E0Z1VJA6" hidden="1">'[4]Reco Sheet for Fcast'!$F$10:$G$10</definedName>
    <definedName name="BEx5D7U7MZFE0E9SNH9NX01XLKLP" hidden="1">#REF!</definedName>
    <definedName name="BEx5D8L47OF0WHBPFWXGZINZWUBZ" hidden="1">'[4]Reco Sheet for Fcast'!$I$10:$J$10</definedName>
    <definedName name="BEx5DAJAHQ2SKUPCKSCR3PYML67L" hidden="1">'[4]Reco Sheet for Fcast'!$I$8:$J$8</definedName>
    <definedName name="BEx5DAZEGUTH4C1FCHVO3EWOQDU3" hidden="1">#REF!</definedName>
    <definedName name="BEx5DC18JM1KJCV44PF18E0LNRKA" hidden="1">'[4]Reco Sheet for Fcast'!$F$8:$G$8</definedName>
    <definedName name="BEx5DJIZBTNS011R9IIG2OQ2L6ZX" hidden="1">'[4]Reco Sheet for Fcast'!$H$2:$I$2</definedName>
    <definedName name="BEx5E123OLO9WQUOIRIDJ967KAGK" hidden="1">'[4]Reco Sheet for Fcast'!$F$15</definedName>
    <definedName name="BEx5E2UU5NES6W779W2OZTZOB4O7" hidden="1">'[4]Reco Sheet for Fcast'!$I$10:$J$10</definedName>
    <definedName name="BEx5EEJLW729ROTXH1VWX5876WHE" hidden="1">#REF!</definedName>
    <definedName name="BEx5EGXYIQ0YTJG0LCF9S954QAQH" hidden="1">#REF!</definedName>
    <definedName name="BEx5EIVZH4CP2BDE0BSMQHBY5MQ3" hidden="1">#REF!</definedName>
    <definedName name="BEx5ELQL9B0VR6UT18KP11DHOTFX" hidden="1">'[4]Reco Sheet for Fcast'!$I$10:$J$10</definedName>
    <definedName name="BEx5ER4TJTFPN7IB1MNEB1ZFR5M6" hidden="1">'[4]Reco Sheet for Fcast'!$H$2:$I$2</definedName>
    <definedName name="BEx5F6V72QTCK7O39Y59R0EVM6CW" hidden="1">'[4]Reco Sheet for Fcast'!$I$8:$J$8</definedName>
    <definedName name="BEx5FB7KHHBZ59M0IUDR6KADHSS2" hidden="1">#REF!</definedName>
    <definedName name="BEx5FGLQVACD5F5YZG4DGSCHCGO2" hidden="1">'[4]Reco Sheet for Fcast'!$H$2:$I$2</definedName>
    <definedName name="BEx5FLJWHLW3BTZILDPN5NMA449V" hidden="1">'[4]Reco Sheet for Fcast'!$I$6:$J$6</definedName>
    <definedName name="BEx5FNI2O10YN2SI1NO4X5GP3GTF" hidden="1">'[4]Reco Sheet for Fcast'!$F$10:$G$10</definedName>
    <definedName name="BEx5FO8YRFSZCG3L608EHIHIHFY4" hidden="1">'[5]AMI P &amp; L'!#REF!</definedName>
    <definedName name="BEx5FQNA6V4CNYSH013K45RI4BCV" hidden="1">'[4]Reco Sheet for Fcast'!$F$8:$G$8</definedName>
    <definedName name="BEx5FVQPPEU32CPNV9RRQ9MNLLVE" hidden="1">'[4]Reco Sheet for Fcast'!$H$2:$I$2</definedName>
    <definedName name="BEx5G08KGMG5X2AQKDGPFYG5GH94" hidden="1">'[4]Reco Sheet for Fcast'!$I$6:$J$6</definedName>
    <definedName name="BEx5G1A8TFN4C4QII35U9DKYNIS8" hidden="1">'[5]AMI P &amp; L'!#REF!</definedName>
    <definedName name="BEx5G1L0QO91KEPDMV1D8OT4BT73" hidden="1">'[4]Reco Sheet for Fcast'!$I$6:$J$6</definedName>
    <definedName name="BEx5G86DZL1VYUX6KWODAP3WFAWP" hidden="1">'[4]Reco Sheet for Fcast'!$E$2:$F$2</definedName>
    <definedName name="BEx5G8BV2GIOCM3C7IUFK8L04A6M" hidden="1">'[4]Reco Sheet for Fcast'!$I$11:$J$11</definedName>
    <definedName name="BEx5GID9MVBUPFFT9M8K8B5MO9NV" hidden="1">'[4]Reco Sheet for Fcast'!$F$15:$G$16</definedName>
    <definedName name="BEx5GLD6CMDEYT8QI3HVPGEES2A5" hidden="1">#REF!</definedName>
    <definedName name="BEx5GN0EWA9SCQDPQ7NTUQH82QVK" hidden="1">'[4]Reco Sheet for Fcast'!$F$6:$G$6</definedName>
    <definedName name="BEx5GNBCU4WZ74I0UXFL9ZG2XSGJ" hidden="1">'[4]Reco Sheet for Fcast'!$F$6:$G$6</definedName>
    <definedName name="BEx5GUCTYC7QCWGWU5BTO7Y7HDZX" hidden="1">'[4]Reco Sheet for Fcast'!$I$6:$J$6</definedName>
    <definedName name="BEx5GYUPJULJQ624TEESYFG1NFOH" hidden="1">'[4]Reco Sheet for Fcast'!$I$9:$J$9</definedName>
    <definedName name="BEx5H0NEE0AIN5E2UHJ9J9ISU9N1" hidden="1">'[4]Reco Sheet for Fcast'!$F$8:$G$8</definedName>
    <definedName name="BEx5H1UJSEUQM2K8QHQXO5THVHSO" hidden="1">'[4]Reco Sheet for Fcast'!$F$9:$G$9</definedName>
    <definedName name="BEx5HAOT9XWUF7XIFRZZS8B9F5TZ" hidden="1">'[4]Reco Sheet for Fcast'!$K$2</definedName>
    <definedName name="BEx5HCN1GOZJAULZZLJ1GER53RVC" hidden="1">#REF!</definedName>
    <definedName name="BEx5HE4XRF9BUY04MENWY9CHHN5H" hidden="1">'[4]Reco Sheet for Fcast'!$I$11:$J$11</definedName>
    <definedName name="BEx5HFHMABAT0H9KKS754X4T304E" hidden="1">'[4]Reco Sheet for Fcast'!$I$11:$J$11</definedName>
    <definedName name="BEx5HGDZ7MX1S3KNXLRL9WU565V4" hidden="1">'[4]Reco Sheet for Fcast'!$F$11:$G$11</definedName>
    <definedName name="BEx5HJZ9FAVNZSSBTAYRPZDYM9NU" hidden="1">'[4]Reco Sheet for Fcast'!$F$8:$G$8</definedName>
    <definedName name="BEx5HZ9JMKHNLFWLVUB1WP5B39BL" hidden="1">'[4]Reco Sheet for Fcast'!$F$10:$G$10</definedName>
    <definedName name="BEx5I244LQHZTF3XI66J8705R9XX" hidden="1">'[5]AMI P &amp; L'!#REF!</definedName>
    <definedName name="BEx5I8PBP4LIXDGID5BP0THLO0AQ" hidden="1">'[5]AMI P &amp; L'!#REF!</definedName>
    <definedName name="BEx5I8USVUB3JP4S9OXGMZVMOQXR" hidden="1">'[4]Reco Sheet for Fcast'!$G$2</definedName>
    <definedName name="BEx5I9GDQSYIAL65UQNDMNFQCS9Y" hidden="1">'[4]Reco Sheet for Fcast'!$I$11:$J$11</definedName>
    <definedName name="BEx5IBUPG9AWNW5PK7JGRGEJ4OLM" hidden="1">'[4]Reco Sheet for Fcast'!$H$2:$I$2</definedName>
    <definedName name="BEx5IC06RVN8BSAEPREVKHKLCJ2L" hidden="1">'[4]Reco Sheet for Fcast'!$I$8:$J$8</definedName>
    <definedName name="BEx5IHZZTQ5BMWTHVDI03I7J7ZXS" hidden="1">#REF!</definedName>
    <definedName name="BEx5IP6XL84PC8MGDH88R6D3GDNS" hidden="1">#REF!</definedName>
    <definedName name="BEx5J0FFP1KS4NGY20AEJI8VREEA" hidden="1">'[4]Reco Sheet for Fcast'!$I$9:$J$9</definedName>
    <definedName name="BEx5JF3ZXLDIS8VNKDCY7ZI7H1CI" hidden="1">'[4]Reco Sheet for Fcast'!$F$11:$G$11</definedName>
    <definedName name="BEx5JHCZJ8G6OOOW6EF3GABXKH6F" hidden="1">'[5]AMI P &amp; L'!#REF!</definedName>
    <definedName name="BEx5JJB6W446THXQCRUKD3I7RKLP" hidden="1">'[4]Reco Sheet for Fcast'!$F$8:$G$8</definedName>
    <definedName name="BEx5JNCT8Z7XSSPD5EMNAJELCU2V" hidden="1">'[5]AMI P &amp; L'!#REF!</definedName>
    <definedName name="BEx5JQCNT9Y4RM306CHC8IPY3HBZ" hidden="1">'[4]Reco Sheet for Fcast'!$F$15</definedName>
    <definedName name="BEx5K08PYKE6JOKBYIB006TX619P" hidden="1">'[4]Reco Sheet for Fcast'!$F$9:$G$9</definedName>
    <definedName name="BEx5K51DSERT1TR7B4A29R41W4NX" hidden="1">'[4]Reco Sheet for Fcast'!$I$7:$J$7</definedName>
    <definedName name="BEx5K7A7V5B87CW37IBINCOQ134P" hidden="1">#REF!</definedName>
    <definedName name="BEx5KPPUWH07Z2O11MRLNQCDXDNV" hidden="1">#REF!</definedName>
    <definedName name="BEx5KYER580I4T7WTLMUN7NLNP5K" hidden="1">'[4]Reco Sheet for Fcast'!$F$10:$G$10</definedName>
    <definedName name="BEx5L4UOHIBIXCOOD5809ABRZ9A8" hidden="1">'[4]Reco Sheet for Fcast'!$I$11:$J$11</definedName>
    <definedName name="BEx5LHLB3M6K4ZKY2F42QBZT30ZH" hidden="1">'[4]Reco Sheet for Fcast'!$I$9:$J$9</definedName>
    <definedName name="BEx5LRMNU3HXIE1BUMDHRU31F7JJ" hidden="1">'[4]Reco Sheet for Fcast'!$F$6:$G$6</definedName>
    <definedName name="BEx5LSJ1LPUAX3ENSPECWPG4J7D1" hidden="1">'[5]AMI P &amp; L'!#REF!</definedName>
    <definedName name="BEx5LTKQ8RQWJE4BC88OP928893U" hidden="1">'[5]AMI P &amp; L'!#REF!</definedName>
    <definedName name="BEx5M546YZ7NO71MCE85UEOMLNNA" hidden="1">#REF!</definedName>
    <definedName name="BEx5M8K77051VPFG26GB653QP5Z8" hidden="1">#REF!</definedName>
    <definedName name="BEx5MB9BR71LZDG7XXQ2EO58JC5F" hidden="1">'[4]Reco Sheet for Fcast'!$H$2:$I$2</definedName>
    <definedName name="BEx5MLQZM68YQSKARVWTTPINFQ2C" hidden="1">'[7]R8. Capl incl Margins'!#REF!</definedName>
    <definedName name="BEx5MNJOK67XCB4M5BSZPG7MG227" hidden="1">#REF!</definedName>
    <definedName name="BEx5MRL96B0L82YH61D134C2XSGQ" hidden="1">#REF!</definedName>
    <definedName name="BEx5MVHOG4GCI4HKTOTP194VMNRA" hidden="1">#REF!</definedName>
    <definedName name="BEx5MVXTKNBXHNWTL43C670E4KXC" hidden="1">'[4]Reco Sheet for Fcast'!$F$15</definedName>
    <definedName name="BEx5N4XI4PWB1W9PMZ4O5R0HWTYD" hidden="1">'[4]Reco Sheet for Fcast'!$I$8:$J$8</definedName>
    <definedName name="BEx5N7XD7KVST36P3QB9SQKKS2L8" hidden="1">#REF!</definedName>
    <definedName name="BEx5NA68N6FJFX9UJXK4M14U487F" hidden="1">'[4]Reco Sheet for Fcast'!$F$6:$G$6</definedName>
    <definedName name="BEx5NIKBG2GDJOYGE3WCXKU7YY51" hidden="1">'[4]Reco Sheet for Fcast'!$I$6:$J$6</definedName>
    <definedName name="BEx5NSR5TOWVPB0IJTHU8NR2QP7V" hidden="1">#REF!</definedName>
    <definedName name="BEx5NV06L5J5IMKGOMGKGJ4PBZCD" hidden="1">'[5]AMI P &amp; L'!#REF!</definedName>
    <definedName name="BEx5NYWGL11PONS3NLWC5KAXTZ5B" hidden="1">#REF!</definedName>
    <definedName name="BEx5NZSSQ6PY99ZX2D7Q9IGOR34W" hidden="1">'[4]Reco Sheet for Fcast'!$F$10:$G$10</definedName>
    <definedName name="BEx5O3ZUQ2OARA1CDOZ3NC4UE5AA" hidden="1">'[4]Reco Sheet for Fcast'!$F$11:$G$11</definedName>
    <definedName name="BEx5O4W2CDZ97ARPFCXY9369L5LX" hidden="1">#REF!</definedName>
    <definedName name="BEx5O8N0SPY10WRHN2NNGU5BUWPZ" hidden="1">#REF!</definedName>
    <definedName name="BEx5OAFS0NJ2CB86A02E1JYHMLQ1" hidden="1">'[4]Reco Sheet for Fcast'!$I$6:$J$6</definedName>
    <definedName name="BEx5OG4RPU8W1ETWDWM234NYYYEN" hidden="1">'[4]Reco Sheet for Fcast'!$F$8:$G$8</definedName>
    <definedName name="BEx5OI8A918ASPES3DKIOFPMA4SS" hidden="1">#REF!</definedName>
    <definedName name="BEx5OP9Y43F99O2IT69MKCCXGL61" hidden="1">'[4]Reco Sheet for Fcast'!$F$9:$G$9</definedName>
    <definedName name="BEx5P9Y9RDXNUAJ6CZ2LHMM8IM7T" hidden="1">'[4]Reco Sheet for Fcast'!$F$8:$G$8</definedName>
    <definedName name="BEx5PFHZ2UN3YUFWK441BHJLXFZ5" hidden="1">#REF!</definedName>
    <definedName name="BEx5PHWB2C0D5QLP3BZIP3UO7DIZ" hidden="1">'[4]Reco Sheet for Fcast'!$I$6:$J$6</definedName>
    <definedName name="BEx5PJP02W68K2E46L5C5YBSNU6T" hidden="1">'[4]Reco Sheet for Fcast'!$H$2:$I$2</definedName>
    <definedName name="BEx5PLCA8DOMAU315YCS5275L2HS" hidden="1">'[4]Reco Sheet for Fcast'!$I$11:$J$11</definedName>
    <definedName name="BEx5PRXMZ5M65Z732WNNGV564C2J" hidden="1">'[4]Reco Sheet for Fcast'!$I$9:$J$9</definedName>
    <definedName name="BEx5QPSW4IPLH50WSR87HRER05RF" hidden="1">'[4]Reco Sheet for Fcast'!$F$10:$G$10</definedName>
    <definedName name="BEx73V0EP8EMNRC3EZJJKKVKWQVB" hidden="1">'[4]Reco Sheet for Fcast'!$I$7:$J$7</definedName>
    <definedName name="BEx741WJHIJVXUX131SBXTVW8D71" hidden="1">'[4]Reco Sheet for Fcast'!$G$2</definedName>
    <definedName name="BEx74FOW04FOAHD3W8FOXUQCGEE0" hidden="1">'[6]Bud Mth'!$C$15:$D$29</definedName>
    <definedName name="BEx74Q6H3O7133AWQXWC21MI2UFT" hidden="1">'[4]Reco Sheet for Fcast'!$I$6:$J$6</definedName>
    <definedName name="BEx74SQ5R0VH9X24PI4DADFFLZ9N" hidden="1">#REF!</definedName>
    <definedName name="BEx74W6BJ8ENO3J25WNM5H5APKA3" hidden="1">'[5]AMI P &amp; L'!#REF!</definedName>
    <definedName name="BEx755GRRD9BL27YHLH5QWIYLWB7" hidden="1">'[4]Reco Sheet for Fcast'!$F$7:$G$7</definedName>
    <definedName name="BEx759D1D5SXS5ELLZVBI0SXYUNF" hidden="1">'[4]Reco Sheet for Fcast'!$I$10:$J$10</definedName>
    <definedName name="BEx75GJZSZHUDN6OOAGQYFUDA2LP" hidden="1">'[4]Reco Sheet for Fcast'!$F$11:$G$11</definedName>
    <definedName name="BEx75HGCCV5K4UCJWYV8EV9AG5YT" hidden="1">'[4]Reco Sheet for Fcast'!$F$8:$G$8</definedName>
    <definedName name="BEx75M8YU9VISUVICOSCP5YAMZPI" hidden="1">#REF!</definedName>
    <definedName name="BEx75PZT8TY5P13U978NVBUXKHT4" hidden="1">'[4]Reco Sheet for Fcast'!$F$8:$G$8</definedName>
    <definedName name="BEx75T55F7GML8V1DMWL26WRT006" hidden="1">'[4]Reco Sheet for Fcast'!$F$10:$G$10</definedName>
    <definedName name="BEx75VJGR07JY6UUWURQ4PJ29UKC" hidden="1">'[4]Reco Sheet for Fcast'!$F$6:$G$6</definedName>
    <definedName name="BEx76GO2UWCTJSXXMR90EGNAU61Q" hidden="1">#REF!</definedName>
    <definedName name="BEx76SNOC6R18OVRQYBQ0JGPW2Z7" hidden="1">#REF!</definedName>
    <definedName name="BEx7741OUGLA0WJQLQRUJSL4DE00" hidden="1">'[4]Reco Sheet for Fcast'!$F$6:$G$6</definedName>
    <definedName name="BEx774N83DXLJZ54Q42PWIJZ2DN1" hidden="1">'[4]Reco Sheet for Fcast'!$F$15</definedName>
    <definedName name="BEx779QNIY3061ZV9BR462WKEGRW" hidden="1">'[4]Reco Sheet for Fcast'!$H$2:$I$2</definedName>
    <definedName name="BEx77G19QU9A95CNHE6QMVSQR2T3" hidden="1">'[4]Reco Sheet for Fcast'!$F$9:$G$9</definedName>
    <definedName name="BEx77KOE3LX3JOLFV1E0VZZVCULJ" hidden="1">#REF!</definedName>
    <definedName name="BEx77P0S3GVMS7BJUL9OWUGJ1B02" hidden="1">'[4]Reco Sheet for Fcast'!$I$6:$J$6</definedName>
    <definedName name="BEx77QDESURI6WW5582YXSK3A972" hidden="1">'[4]Reco Sheet for Fcast'!$I$11:$J$11</definedName>
    <definedName name="BEx77T2IH1H0FZ9UCV02Y6BAW0KF" hidden="1">#REF!</definedName>
    <definedName name="BEx77VBI9XOPFHKEWU5EHQ9J675Y" hidden="1">'[4]Reco Sheet for Fcast'!$I$11:$J$11</definedName>
    <definedName name="BEx7809GQOCLHSNH95VOYIX7P1TV" hidden="1">'[4]Reco Sheet for Fcast'!$I$11:$J$11</definedName>
    <definedName name="BEx780K8XAXUHGVZGZWQ74DK4CI3" hidden="1">'[4]Reco Sheet for Fcast'!$I$11:$J$11</definedName>
    <definedName name="BEx78226TN58UE0CTY98YEDU0LSL" hidden="1">'[4]Reco Sheet for Fcast'!$F$15</definedName>
    <definedName name="BEx7881ZZBWHRAX6W2GY19J8MGEQ" hidden="1">'[4]Reco Sheet for Fcast'!$I$9:$J$9</definedName>
    <definedName name="BEx78HHRIWDLHQX2LG0HWFRYEL1T" hidden="1">'[4]Reco Sheet for Fcast'!$H$2:$I$2</definedName>
    <definedName name="BEx78QMXZ2P1ZB3HJ9O50DWHCMXR" hidden="1">'[4]Reco Sheet for Fcast'!$F$7:$G$7</definedName>
    <definedName name="BEx78SFO5VR28677DWZEMDN7G86X" hidden="1">'[4]Reco Sheet for Fcast'!$K$2</definedName>
    <definedName name="BEx78SFOYH1Z0ZDTO47W2M60TW6K" hidden="1">'[4]Reco Sheet for Fcast'!$I$10:$J$10</definedName>
    <definedName name="BEx792RUJ1UJ4CWX66KHKUW2D5UU" hidden="1">#REF!</definedName>
    <definedName name="BEx7979PNPDS84LLOBF4WFUS8RGC" hidden="1">#REF!</definedName>
    <definedName name="BEx79JK3E6JO8MX4O35A5G8NZCC8" hidden="1">'[4]Reco Sheet for Fcast'!$I$8:$J$8</definedName>
    <definedName name="BEx79LCTDQFKD1KV7R8NW15KLAFT" hidden="1">#REF!</definedName>
    <definedName name="BEx79OCP4HQ6XP8EWNGEUDLOZBBS" hidden="1">'[4]Reco Sheet for Fcast'!$F$15</definedName>
    <definedName name="BEx79SEAYKUZB0H4LYBCD6WWJBG2" hidden="1">'[4]Reco Sheet for Fcast'!$I$11:$J$11</definedName>
    <definedName name="BEx79SJRHTLS9PYM69O9BWW1FMJK" hidden="1">'[4]Reco Sheet for Fcast'!$F$7:$G$7</definedName>
    <definedName name="BEx79YJJLBELICW9F9FRYSCQ101L" hidden="1">'[5]AMI P &amp; L'!#REF!</definedName>
    <definedName name="BEx79YUC7B0V77FSBGIRCY1BR4VK" hidden="1">'[4]Reco Sheet for Fcast'!$F$6:$G$6</definedName>
    <definedName name="BEx7A06T3RC2891FUX05G3QPRAUE" hidden="1">'[5]AMI P &amp; L'!#REF!</definedName>
    <definedName name="BEx7A4DUUH15ZB41VSQLFT4KSIE3" hidden="1">#REF!</definedName>
    <definedName name="BEx7A4ZGTC3XLZR6M7XK0UX2T49X" hidden="1">#REF!</definedName>
    <definedName name="BEx7A9S3JA1X7FH4CFSQLTZC4691" hidden="1">'[4]Reco Sheet for Fcast'!$H$2:$I$2</definedName>
    <definedName name="BEx7ABA2C9IWH5VSLVLLLCY62161" hidden="1">'[4]Reco Sheet for Fcast'!$F$15</definedName>
    <definedName name="BEx7ABKU462F6424CGX2QB38TAZN" hidden="1">'[6]Bud Mth'!$J$2:$K$2</definedName>
    <definedName name="BEx7AE4LPLX8N85BYB0WCO5S7ZPV" hidden="1">'[4]Reco Sheet for Fcast'!$F$7:$G$7</definedName>
    <definedName name="BEx7AL0QU1VVBK7KIHAY41UTU69C" hidden="1">#REF!</definedName>
    <definedName name="BEx7ASD1I654MEDCO6GGWA95PXSC" hidden="1">'[5]AMI P &amp; L'!#REF!</definedName>
    <definedName name="BEx7AVCX9S5RJP3NSZ4QM4E6ERDT" hidden="1">'[5]AMI P &amp; L'!#REF!</definedName>
    <definedName name="BEx7AVYIGP0930MV5JEBWRYCJN68" hidden="1">'[4]Reco Sheet for Fcast'!$I$7:$J$7</definedName>
    <definedName name="BEx7B6LH6917TXOSAAQ6U7HVF018" hidden="1">'[4]Reco Sheet for Fcast'!$F$15</definedName>
    <definedName name="BEx7BPXFZXJ79FQ0E8AQE21PGVHA" hidden="1">'[4]Reco Sheet for Fcast'!$I$11:$J$11</definedName>
    <definedName name="BEx7BQZ583WKIR8TU4KIQ96W6Z9J" hidden="1">#REF!</definedName>
    <definedName name="BEx7C04AM39DQMC1TIX7CFZ2ADHX" hidden="1">'[4]Reco Sheet for Fcast'!$F$9:$G$9</definedName>
    <definedName name="BEx7C40F0PQURHPI6YQ39NFIR86Z" hidden="1">'[4]Reco Sheet for Fcast'!$I$10:$J$10</definedName>
    <definedName name="BEx7C6V0SH1FMSURKPYJFMHOJIKF" hidden="1">#REF!</definedName>
    <definedName name="BEx7C93VR7SYRIJS1JO8YZKSFAW9" hidden="1">'[4]Reco Sheet for Fcast'!$I$9:$J$9</definedName>
    <definedName name="BEx7CCPC6R1KQQZ2JQU6EFI1G0RM" hidden="1">'[4]Reco Sheet for Fcast'!$I$7:$J$7</definedName>
    <definedName name="BEx7CIJST9GLS2QD383UK7VUDTGL" hidden="1">'[4]Reco Sheet for Fcast'!$G$2</definedName>
    <definedName name="BEx7CO8T2XKC7GHDSYNAWTZ9L7YR" hidden="1">'[5]AMI P &amp; L'!#REF!</definedName>
    <definedName name="BEx7CW1CF00DO8A36UNC2X7K65C2" hidden="1">'[4]Reco Sheet for Fcast'!$G$2</definedName>
    <definedName name="BEx7CW6NFRL2P4XWP0MWHIYA97KF" hidden="1">'[4]Reco Sheet for Fcast'!$I$11:$J$11</definedName>
    <definedName name="BEx7D1VNJ8XHVTKH78XARJASWDJQ" hidden="1">#REF!</definedName>
    <definedName name="BEx7D5RWKRS4W71J4NZ6ZSFHPKFT" hidden="1">'[4]Reco Sheet for Fcast'!$F$15</definedName>
    <definedName name="BEx7D8H1TPOX1UN17QZYEV7Q58GA" hidden="1">'[4]Reco Sheet for Fcast'!$I$6:$J$6</definedName>
    <definedName name="BEx7DGF13H2074LRWFZQ45PZ6JPX" hidden="1">'[4]Reco Sheet for Fcast'!$I$9:$J$9</definedName>
    <definedName name="BEx7DKWUXEDIISSX4GDD4YYT887F" hidden="1">'[4]Reco Sheet for Fcast'!$I$8:$J$8</definedName>
    <definedName name="BEx7DMUYR2HC26WW7AOB1TULERMB" hidden="1">'[4]Reco Sheet for Fcast'!$I$12:$J$13</definedName>
    <definedName name="BEx7DVJTRV44IMJIBFXELE67SZ7S" hidden="1">'[4]Reco Sheet for Fcast'!$F$15</definedName>
    <definedName name="BEx7DVUMFCI5INHMVFIJ44RTTSTT" hidden="1">'[4]Reco Sheet for Fcast'!$F$7:$G$7</definedName>
    <definedName name="BEx7E2QT2U8THYOKBPXONB1B47WH" hidden="1">'[5]AMI P &amp; L'!#REF!</definedName>
    <definedName name="BEx7E5QP7W6UKO74F5Y0VJ741HS5" hidden="1">'[4]Reco Sheet for Fcast'!$I$11:$J$11</definedName>
    <definedName name="BEx7E66XF797M3VAMVIZK8WXZGRE" hidden="1">#REF!</definedName>
    <definedName name="BEx7E6N29HGH3I47AFB2DCS6MVS6" hidden="1">'[4]Reco Sheet for Fcast'!$G$2</definedName>
    <definedName name="BEx7EBA8IYHQKT7IQAOAML660SYA" hidden="1">'[4]Reco Sheet for Fcast'!$I$9:$J$9</definedName>
    <definedName name="BEx7EI6C8MCRZFEQYUBE5FSUTIHK" hidden="1">'[4]Reco Sheet for Fcast'!$F$8:$G$8</definedName>
    <definedName name="BEx7EI6DL1Z6UWLFBXAKVGZTKHWJ" hidden="1">'[5]AMI P &amp; L'!#REF!</definedName>
    <definedName name="BEx7EJZ3R80ES0ROU6ECA8B9SIBT" hidden="1">#REF!</definedName>
    <definedName name="BEx7EQKHX7GZYOLXRDU534TT4H64" hidden="1">'[4]Reco Sheet for Fcast'!$F$9:$G$9</definedName>
    <definedName name="BEx7ERM6499BJKCAJ9DPN8MU140B" hidden="1">'[6]Bud Mth'!$F$10:$G$10</definedName>
    <definedName name="BEx7ETV6L1TM7JSXJIGK3FC6RVZW" hidden="1">'[4]Reco Sheet for Fcast'!$F$11:$G$11</definedName>
    <definedName name="BEx7EYYLHMBYQTH6I377FCQS7CSX" hidden="1">'[4]Reco Sheet for Fcast'!$I$6:$J$6</definedName>
    <definedName name="BEx7FCLG1RYI2SNOU1Y2GQZNZSWA" hidden="1">'[4]Reco Sheet for Fcast'!$I$8:$J$8</definedName>
    <definedName name="BEx7FD1P2YDISQM4TTRYZB37K00O" hidden="1">'[6]Bud Mth'!$I$7:$J$7</definedName>
    <definedName name="BEx7FN32ZGWOAA4TTH79KINTDWR9" hidden="1">'[4]Reco Sheet for Fcast'!$F$9:$G$9</definedName>
    <definedName name="BEx7FNZGQ0VCWWF19YFCJLIX3Q9Z" hidden="1">#REF!</definedName>
    <definedName name="BEx7FOFQ7MR21UZFTP7X4HI7UWRR" hidden="1">#REF!</definedName>
    <definedName name="BEx7FR4URE9JGYPRM3MLD382WK8J" hidden="1">#REF!</definedName>
    <definedName name="BEx7G82CKM3NIY1PHNFK28M09PCH" hidden="1">'[4]Reco Sheet for Fcast'!$I$7:$J$7</definedName>
    <definedName name="BEx7GR3ENYWRXXS5IT0UMEGOLGUH" hidden="1">'[4]Reco Sheet for Fcast'!$F$15</definedName>
    <definedName name="BEx7GSAL6P7TASL8MB63RFST1LJL" hidden="1">'[4]Reco Sheet for Fcast'!$I$10:$J$10</definedName>
    <definedName name="BEx7GTN79OJWGSCA62UELE41F0A6" hidden="1">'[4]Reco Sheet for Fcast'!$E$1</definedName>
    <definedName name="BEx7GVL9Q9Y42HM9J5HS29C2THLZ" hidden="1">#REF!</definedName>
    <definedName name="BEx7H0JD6I5I8WQLLWOYWY5YWPQE" hidden="1">'[4]Reco Sheet for Fcast'!$I$11:$J$11</definedName>
    <definedName name="BEx7H14XCXH7WEXEY1HVO53A6AGH" hidden="1">'[4]Reco Sheet for Fcast'!$F$15</definedName>
    <definedName name="BEx7HGVBEF4LEIF6RC14N3PSU461" hidden="1">'[4]Reco Sheet for Fcast'!$I$10:$J$10</definedName>
    <definedName name="BEx7HL7W9TZ7FC8JOMGNE06BJAQG" hidden="1">#REF!</definedName>
    <definedName name="BEx7HQ5T9FZ42QWS09UO4DT42Y0R" hidden="1">'[4]Reco Sheet for Fcast'!$I$11:$J$11</definedName>
    <definedName name="BEx7HRCZE3CVGON1HV07MT5MNDZ3" hidden="1">'[4]Reco Sheet for Fcast'!$F$9:$G$9</definedName>
    <definedName name="BEx7HWGE2CANG5M17X4C8YNC3N8F" hidden="1">'[4]Reco Sheet for Fcast'!$I$6:$J$6</definedName>
    <definedName name="BEx7I6CGOHKENN6FQSZ71W7YMB9C" hidden="1">#REF!</definedName>
    <definedName name="BEx7IBVYN47SFZIA0K4MDKQZNN9V" hidden="1">'[4]Reco Sheet for Fcast'!$I$8:$J$8</definedName>
    <definedName name="BEx7IV2IJ5WT7UC0UG7WP0WF2JZI" hidden="1">'[4]Reco Sheet for Fcast'!$F$10:$G$10</definedName>
    <definedName name="BEx7IXGU74GE5E4S6W4Z13AR092Y" hidden="1">'[4]Reco Sheet for Fcast'!$G$2</definedName>
    <definedName name="BEx7J4YL8Q3BI1MLH16YYQ18IJRD" hidden="1">'[4]Reco Sheet for Fcast'!$H$2:$I$2</definedName>
    <definedName name="BEx7JH3HGBPI07OHZ5LFYK0UFZQR" hidden="1">'[4]Reco Sheet for Fcast'!$I$8:$J$8</definedName>
    <definedName name="BEx7JV194190CNM6WWGQ3UBJ3CHH" hidden="1">'[4]Reco Sheet for Fcast'!$I$9:$J$9</definedName>
    <definedName name="BEx7JW2YB57L6MPYI5CXCAC5VO24" hidden="1">#REF!</definedName>
    <definedName name="BEx7K7GZ607XQOGB81A1HINBTGOZ" hidden="1">'[4]Reco Sheet for Fcast'!$I$8:$J$8</definedName>
    <definedName name="BEx7KEYPBDXSNROH8M6CDCBN6B50" hidden="1">'[4]Reco Sheet for Fcast'!$I$2</definedName>
    <definedName name="BEx7KSAS8BZT6H8OQCZ5DNSTMO07" hidden="1">'[4]Reco Sheet for Fcast'!$K$2</definedName>
    <definedName name="BEx7KWHTBD21COXVI4HNEQH0Z3L8" hidden="1">'[4]Reco Sheet for Fcast'!$I$8:$J$8</definedName>
    <definedName name="BEx7KXUGRMRSUXCM97Z7VRZQ9JH2" hidden="1">'[4]Reco Sheet for Fcast'!$F$9:$G$9</definedName>
    <definedName name="BEx7L5C6U8MP6IZ67BD649WQYJEK" hidden="1">'[4]Reco Sheet for Fcast'!$F$6:$G$6</definedName>
    <definedName name="BEx7L8HEYEVTATR0OG5JJO647KNI" hidden="1">'[4]Reco Sheet for Fcast'!$F$10:$G$10</definedName>
    <definedName name="BEx7L8XOV64OMS15ZFURFEUXLMWF" hidden="1">'[4]Reco Sheet for Fcast'!$F$15</definedName>
    <definedName name="BEx7LRNWHYRP8KY04FDJ7BHTLOMC" hidden="1">#REF!</definedName>
    <definedName name="BEx7M31Y2N8JAG2EB1IU8NFLF3KM" hidden="1">#REF!</definedName>
    <definedName name="BEx7MAUI1JJFDIJGDW4RWY5384LY" hidden="1">'[4]Reco Sheet for Fcast'!$G$2</definedName>
    <definedName name="BEx7MJZO3UKAMJ53UWOJ5ZD4GGMQ" hidden="1">'[4]Reco Sheet for Fcast'!$I$11:$J$11</definedName>
    <definedName name="BEx7MT4MFNXIVQGAT6D971GZW7CA" hidden="1">'[4]Reco Sheet for Fcast'!$I$8:$J$8</definedName>
    <definedName name="BEx7NFB22WBK00BOG2H7GYRN05R1" hidden="1">'[6]Bud Mth'!$F$9:$G$9</definedName>
    <definedName name="BEx7NI062THZAM6I8AJWTFJL91CS" hidden="1">'[4]Reco Sheet for Fcast'!$F$8:$G$8</definedName>
    <definedName name="BEx900ACZ0V1VYSC0W43QEUHOVZS" hidden="1">'[4]Reco Sheet for Fcast'!$F$10:$G$10</definedName>
    <definedName name="BEx904S75BPRYMHF0083JF7ES4NG" hidden="1">'[4]Reco Sheet for Fcast'!$I$11:$J$11</definedName>
    <definedName name="BEx90HDD4RWF7JZGA8GCGG7D63MG" hidden="1">'[4]Reco Sheet for Fcast'!$I$7:$J$7</definedName>
    <definedName name="BEx90LPR7EPY9B2HQPUT8UY7S0EO" hidden="1">'[4]Reco Sheet for Fcast'!$F$11:$G$11</definedName>
    <definedName name="BEx90MRLWS6FB594ILJK19K8D4LQ" hidden="1">#REF!</definedName>
    <definedName name="BEx90VGH5H09ON2QXYC9WIIEU98T" hidden="1">'[4]Reco Sheet for Fcast'!$H$2:$I$2</definedName>
    <definedName name="BEx9175B70QXYAU5A8DJPGZQ46L9" hidden="1">'[4]Reco Sheet for Fcast'!$F$10:$G$10</definedName>
    <definedName name="BEx91AQQRTV87AO27VWHSFZAD4ZR" hidden="1">'[4]Reco Sheet for Fcast'!$F$10:$G$10</definedName>
    <definedName name="BEx91L8FLL5CWLA2CDHKCOMGVDZN" hidden="1">'[4]Reco Sheet for Fcast'!$H$2:$I$2</definedName>
    <definedName name="BEx91OTVH9ZDBC3QTORU8RZX4EOC" hidden="1">'[4]Reco Sheet for Fcast'!$I$7:$J$7</definedName>
    <definedName name="BEx91QH5JRZKQP1GPN2SQMR3CKAG" hidden="1">'[5]AMI P &amp; L'!#REF!</definedName>
    <definedName name="BEx91ROALDNHO7FI4X8L61RH4UJE" hidden="1">'[5]AMI P &amp; L'!#REF!</definedName>
    <definedName name="BEx91TMID71GVYH0U16QM1RV3PX0" hidden="1">'[4]Reco Sheet for Fcast'!$I$9:$J$9</definedName>
    <definedName name="BEx91VF2D78PAF337E3L2L81K9W2" hidden="1">'[4]Reco Sheet for Fcast'!$H$2:$I$2</definedName>
    <definedName name="BEx921PNZ46VORG2VRMWREWIC0SE" hidden="1">'[4]Reco Sheet for Fcast'!$I$8:$J$8</definedName>
    <definedName name="BEx926YKM8TTG7PUO1UYIDCBXTWU" hidden="1">#REF!</definedName>
    <definedName name="BEx92DPEKL5WM5A3CN8674JI0PR3" hidden="1">'[4]Reco Sheet for Fcast'!$F$8:$G$8</definedName>
    <definedName name="BEx92ER2RMY93TZK0D9L9T3H0GI5" hidden="1">'[4]Reco Sheet for Fcast'!$K$2</definedName>
    <definedName name="BEx92FI04PJT4LI23KKIHRXWJDTT" hidden="1">'[4]Reco Sheet for Fcast'!$F$9:$G$9</definedName>
    <definedName name="BEx92HR14HQ9D5JXCSPA4SS4RT62" hidden="1">'[4]Reco Sheet for Fcast'!$F$11:$G$11</definedName>
    <definedName name="BEx92HWA2D6A5EX9MFG68G0NOMSN" hidden="1">'[4]Reco Sheet for Fcast'!$I$10:$J$10</definedName>
    <definedName name="BEx92JZTWI2NV5R3DXEP4NS1NVLT" hidden="1">'[4]Reco Sheet for Fcast'!$I$11:$J$11</definedName>
    <definedName name="BEx92PUBDIXAU1FW5ZAXECMAU0LN" hidden="1">'[4]Reco Sheet for Fcast'!$K$2</definedName>
    <definedName name="BEx92S8MHFFIVRQ2YSHZNQGOFUHD" hidden="1">'[4]Reco Sheet for Fcast'!$F$15</definedName>
    <definedName name="BEx92VOMR5U4BPW19GODTNNQPLQS" hidden="1">#REF!</definedName>
    <definedName name="BEx9390V3T8184ECXMBU7UT4R35V" hidden="1">#REF!</definedName>
    <definedName name="BEx93B9OULL2YGC896XXYAAJSTRK" hidden="1">'[4]Reco Sheet for Fcast'!$H$2:$I$2</definedName>
    <definedName name="BEx93FRKF99NRT3LH99UTIH7AAYF" hidden="1">'[4]Reco Sheet for Fcast'!$F$6:$G$6</definedName>
    <definedName name="BEx93M7FSHP50OG34A4W8W8DF12U" hidden="1">'[4]Reco Sheet for Fcast'!$I$10:$J$10</definedName>
    <definedName name="BEx93OLWY2O3PRA74U41VG5RXT4Q" hidden="1">'[4]Reco Sheet for Fcast'!$I$7:$J$7</definedName>
    <definedName name="BEx93RWFAF6YJGYUTITVM445C02U" hidden="1">'[4]Reco Sheet for Fcast'!$H$2:$I$2</definedName>
    <definedName name="BEx93SY9RWG3HUV4YXQKXJH9FH14" hidden="1">'[4]Reco Sheet for Fcast'!$F$15</definedName>
    <definedName name="BEx93TJUX3U0FJDBG6DDSNQ91R5J" hidden="1">'[4]Reco Sheet for Fcast'!$I$9:$J$9</definedName>
    <definedName name="BEx93YNAESS6QDDCIDR2UMYO35X1" hidden="1">#REF!</definedName>
    <definedName name="BEx93YY393Z5DLMHRK8KZL5903S3" hidden="1">#REF!</definedName>
    <definedName name="BEx942UCRHMI4B0US31HO95GSC2X" hidden="1">'[4]Reco Sheet for Fcast'!$I$7:$J$7</definedName>
    <definedName name="BEx948ZFFQWVIDNG4AZAUGGGEB5U" hidden="1">'[4]Reco Sheet for Fcast'!$F$6:$G$6</definedName>
    <definedName name="BEx94CKXG92OMURH41SNU6IOHK4J" hidden="1">'[5]AMI P &amp; L'!#REF!</definedName>
    <definedName name="BEx94GXG30CIVB6ZQN3X3IK6BZXQ" hidden="1">'[5]AMI P &amp; L'!#REF!</definedName>
    <definedName name="BEx94HZ5LURYM9ST744ALV6ZCKYP" hidden="1">'[5]AMI P &amp; L'!#REF!</definedName>
    <definedName name="BEx94IQ75E90YUMWJ9N591LR7DQQ" hidden="1">'[5]AMI P &amp; L'!#REF!</definedName>
    <definedName name="BEx94N7W5T3U7UOE97D6OVIBUCXS" hidden="1">'[4]Reco Sheet for Fcast'!$I$6:$J$6</definedName>
    <definedName name="BEx94VB706FLMNYFICTPASYEA2G8" hidden="1">#REF!</definedName>
    <definedName name="BEx94XK7HTOCAI9XPVFSIIW2YKUT" hidden="1">#REF!</definedName>
    <definedName name="BEx955NIAWX5OLAHMTV6QFUZPR30" hidden="1">'[5]AMI P &amp; L'!#REF!</definedName>
    <definedName name="BEx9581TYVI2M5TT4ISDAJV4W7Z6" hidden="1">'[4]Reco Sheet for Fcast'!$I$10:$J$10</definedName>
    <definedName name="BEx95NHF4RVUE0YDOAFZEIVBYJXD" hidden="1">'[4]Reco Sheet for Fcast'!$I$6:$J$6</definedName>
    <definedName name="BEx95QBZMG0E2KQ9BERJ861QLYN3" hidden="1">'[4]Reco Sheet for Fcast'!$F$6:$G$6</definedName>
    <definedName name="BEx95QHBVDN795UNQJLRXG3RDU49" hidden="1">'[4]Reco Sheet for Fcast'!$I$6:$J$6</definedName>
    <definedName name="BEx95TBVUWV7L7OMFMZDQEXGVHU6" hidden="1">'[4]Reco Sheet for Fcast'!$F$9:$G$9</definedName>
    <definedName name="BEx95U89DZZSVO39TGS62CX8G9N4" hidden="1">'[4]Reco Sheet for Fcast'!$F$11:$G$11</definedName>
    <definedName name="BEx95V9YBPXYAZH582VPQOVRO3WE" hidden="1">#REF!</definedName>
    <definedName name="BEx9602K2GHNBUEUVT9ONRQU1GMD" hidden="1">'[4]Reco Sheet for Fcast'!$F$9:$G$9</definedName>
    <definedName name="BEx962BL3Y4LA53EBYI64ZYMZE8U" hidden="1">'[4]Reco Sheet for Fcast'!$F$7:$G$7</definedName>
    <definedName name="BEx965RLSEJ64VOARJALER1RIJ3D" hidden="1">#REF!</definedName>
    <definedName name="BEx96JP7X7K0JLFXG5H49RXRME5R" hidden="1">#REF!</definedName>
    <definedName name="BEx96KR21O7H9R29TN0S45Y3QPUK" hidden="1">'[4]Reco Sheet for Fcast'!$I$9:$J$9</definedName>
    <definedName name="BEx96S3H2VGFJ6BSWLVA3V23FNN4" hidden="1">#REF!</definedName>
    <definedName name="BEx96SUFKHHFE8XQ6UUO6ILDOXHO" hidden="1">'[4]Reco Sheet for Fcast'!$I$11:$J$11</definedName>
    <definedName name="BEx96UN4YWXBDEZ1U1ZUIPP41Z7I" hidden="1">'[4]Reco Sheet for Fcast'!$H$2:$I$2</definedName>
    <definedName name="BEx978KSD61YJH3S9DGO050R2EHA" hidden="1">'[4]Reco Sheet for Fcast'!$F$7:$G$7</definedName>
    <definedName name="BEx97H9O1NAKAPK4MX4PKO34ICL5" hidden="1">'[4]Reco Sheet for Fcast'!$F$11:$G$11</definedName>
    <definedName name="BEx97MNUZQ1Z0AO2FL7XQYVNCPR7" hidden="1">'[4]Reco Sheet for Fcast'!$I$8:$J$8</definedName>
    <definedName name="BEx97NPQBACJVD9K1YXI08RTW9E2" hidden="1">'[5]AMI P &amp; L'!#REF!</definedName>
    <definedName name="BEx97NV2BWEB1AAJA10SQNXGI2BM" hidden="1">#REF!</definedName>
    <definedName name="BEx97O0DV0K9YPP91QBJAT6MS3RD" hidden="1">#REF!</definedName>
    <definedName name="BEx97RWQLXS0OORDCN69IGA58CWU" hidden="1">'[4]Reco Sheet for Fcast'!$F$6:$G$6</definedName>
    <definedName name="BEx97YNGGDFIXHTMGFL2IHAQX9MI" hidden="1">'[4]Reco Sheet for Fcast'!$F$8:$G$8</definedName>
    <definedName name="BEx980G6OO93SXIQ4H0NMENRJJHQ" hidden="1">'[4]Reco Sheet for Fcast'!$I$9:$J$9</definedName>
    <definedName name="BEx981HW73BUZWT14TBTZHC0ZTJ4" hidden="1">'[4]Reco Sheet for Fcast'!$F$7:$G$7</definedName>
    <definedName name="BEx9871KU0N99P0900EAK69VFYT2" hidden="1">'[4]Reco Sheet for Fcast'!$F$15</definedName>
    <definedName name="BEx98D1CLKBMYLWXX1CRLTPMZ8KS" hidden="1">#REF!</definedName>
    <definedName name="BEx98IFKNJFGZFLID1YTRFEG1SXY" hidden="1">'[4]Reco Sheet for Fcast'!$F$9:$G$9</definedName>
    <definedName name="BEx98KZ7LNKCVOT9D2LOYY4QBVY3" hidden="1">#REF!</definedName>
    <definedName name="BEx9915UVD4G7RA3IMLFZ0LG3UA2" hidden="1">'[4]Reco Sheet for Fcast'!$F$7:$G$7</definedName>
    <definedName name="BEx992CZON8AO7U7V88VN1JBO0MG" hidden="1">'[4]Reco Sheet for Fcast'!$I$8:$J$8</definedName>
    <definedName name="BEx9952469XMFGSPXL7CMXHPJF90" hidden="1">'[4]Reco Sheet for Fcast'!$I$9:$J$9</definedName>
    <definedName name="BEx99B77I7TUSHRR4HIZ9FU2EIUT" hidden="1">'[4]Reco Sheet for Fcast'!$F$11:$G$11</definedName>
    <definedName name="BEx99CP6QCOAW061B6UVCKU0G78O" hidden="1">#REF!</definedName>
    <definedName name="BEx99Q6PH5F3OQKCCAAO75PYDEFN" hidden="1">'[4]Reco Sheet for Fcast'!$G$2</definedName>
    <definedName name="BEx99UDROAK28GWTG7FXE0N78XYN" hidden="1">'[4]Reco Sheet for Fcast'!$I$11:$J$11</definedName>
    <definedName name="BEx99WBYT2D6UUC1PT7A40ENYID4" hidden="1">'[4]Reco Sheet for Fcast'!$I$11:$J$11</definedName>
    <definedName name="BEx99ZRZ4I7FHDPGRAT5VW7NVBPU" hidden="1">'[4]Reco Sheet for Fcast'!$I$7:$J$7</definedName>
    <definedName name="BEx9AT5E3ZSHKSOL35O38L8HF9TH" hidden="1">'[4]Reco Sheet for Fcast'!$I$9:$J$9</definedName>
    <definedName name="BEx9AV8W1FAWF5BHATYEN47X12JN" hidden="1">'[4]Reco Sheet for Fcast'!$F$15</definedName>
    <definedName name="BEx9B8A5186FNTQQNLIO5LK02ABI" hidden="1">'[5]AMI P &amp; L'!#REF!</definedName>
    <definedName name="BEx9B8VR20E2CILU4CDQUQQ9ONXK" hidden="1">'[4]Reco Sheet for Fcast'!$G$2</definedName>
    <definedName name="BEx9B917EUP13X6FQ3NPQL76XM5V" hidden="1">'[4]Reco Sheet for Fcast'!$F$11:$G$11</definedName>
    <definedName name="BEx9BAJ5WYEQ623HUT9NNCMP3RUG" hidden="1">'[4]Reco Sheet for Fcast'!$I$11:$J$11</definedName>
    <definedName name="BEx9BSIIZE25CKBHWNWR0POFDJ3E" hidden="1">#REF!</definedName>
    <definedName name="BEx9BYSYW7QCPXS2NAVLFAU5Y2Z2" hidden="1">'[4]Reco Sheet for Fcast'!$I$6:$J$6</definedName>
    <definedName name="BEx9C41UWXS8TM29C0XCL9CC1C9P" hidden="1">#REF!</definedName>
    <definedName name="BEx9C590HJ2O31IWJB73C1HR74AI" hidden="1">'[4]Reco Sheet for Fcast'!$I$11:$J$11</definedName>
    <definedName name="BEx9CCQRMYYOGIOYTOM73VKDIPS1" hidden="1">'[4]Reco Sheet for Fcast'!$I$6:$J$6</definedName>
    <definedName name="BEx9D1BC9FT19KY0INAABNDBAMR1" hidden="1">'[4]Reco Sheet for Fcast'!$I$10:$J$10</definedName>
    <definedName name="BEx9D8IBATAXNHS7EHMS4TLO3PO0" hidden="1">#REF!</definedName>
    <definedName name="BEx9DN6ZMF18Q39MPMXSDJTZQNJ3" hidden="1">'[4]Reco Sheet for Fcast'!$F$10:$G$10</definedName>
    <definedName name="BEx9E14TDNSEMI784W0OTIEQMWN6" hidden="1">'[4]Reco Sheet for Fcast'!$K$2</definedName>
    <definedName name="BEx9E2BZ2B1R41FMGJCJ7JLGLUAJ" hidden="1">'[4]Reco Sheet for Fcast'!$F$15:$G$16</definedName>
    <definedName name="BEx9E4KTD5G2ZRDZ870KVFDDW1KA" hidden="1">#REF!</definedName>
    <definedName name="BEx9EG9KBJ77M8LEOR9ITOKN5KXY" hidden="1">'[4]Reco Sheet for Fcast'!$I$7:$J$7</definedName>
    <definedName name="BEx9ELT9J5NDVVY4N2UDXPELXQC3" hidden="1">'[6]Bud Mth'!$F$9:$G$9</definedName>
    <definedName name="BEx9EMK6HAJJMVYZTN5AUIV7O1E6" hidden="1">'[4]Reco Sheet for Fcast'!$I$11:$J$11</definedName>
    <definedName name="BEx9EQLVZHYQ1TPX7WH3SOWXCZLE" hidden="1">'[4]Reco Sheet for Fcast'!$I$6:$J$6</definedName>
    <definedName name="BEx9ETLU0EK5LGEM1QCNYN2S8O5F" hidden="1">'[4]Reco Sheet for Fcast'!$F$7:$G$7</definedName>
    <definedName name="BEx9F0Y2ESUNE3U7TQDLMPE9BO67" hidden="1">'[4]Reco Sheet for Fcast'!$I$10:$J$10</definedName>
    <definedName name="BEx9F5W18ZGFOKGRE8PR6T1MO6GT" hidden="1">'[4]Reco Sheet for Fcast'!$I$11:$J$11</definedName>
    <definedName name="BEx9F78N4HY0XFGBQ4UJRD52L1EI" hidden="1">'[4]Reco Sheet for Fcast'!$K$2</definedName>
    <definedName name="BEx9FF16LOQP5QIR4UHW5EIFGQB8" hidden="1">'[4]Reco Sheet for Fcast'!$G$2</definedName>
    <definedName name="BEx9FJTSRCZ3ZXT3QVBJT5NF8T7V" hidden="1">'[4]Reco Sheet for Fcast'!$K$2</definedName>
    <definedName name="BEx9FRBEEYPS5HLS3XT34AKZN94G" hidden="1">'[4]Reco Sheet for Fcast'!$F$7:$G$7</definedName>
    <definedName name="BEx9GDY4D8ZPQJCYFIMYM0V0C51Y" hidden="1">'[4]Reco Sheet for Fcast'!$F$8:$G$8</definedName>
    <definedName name="BEx9GGY04V0ZWI6O9KZH4KSBB389" hidden="1">'[4]Reco Sheet for Fcast'!$I$11:$J$11</definedName>
    <definedName name="BEx9GNOPB6OZ2RH3FCDNJR38RJOS" hidden="1">'[4]Reco Sheet for Fcast'!$F$9:$G$9</definedName>
    <definedName name="BEx9GOA9AZX8DJGLEVWAJIIXRVFO" hidden="1">'[4]Reco Sheet for Fcast'!$F$9:$G$9</definedName>
    <definedName name="BEx9GTJ6YTNR09A1J3DJOTVV6SGI" hidden="1">'[4]Reco Sheet for Fcast'!$G$2:$H$2</definedName>
    <definedName name="BEx9GUQALUWCD30UKUQGSWW8KBQ7" hidden="1">'[4]Reco Sheet for Fcast'!$I$6:$J$6</definedName>
    <definedName name="BEx9GY6BVFQGCLMOWVT6PIC9WP5X" hidden="1">'[4]Reco Sheet for Fcast'!$F$15</definedName>
    <definedName name="BEx9GZ2P3FDHKXEBXX2VS0BG2NP2" hidden="1">'[4]Reco Sheet for Fcast'!$F$6:$G$6</definedName>
    <definedName name="BEx9H04IB14E1437FF2OIRRWBSD7" hidden="1">'[4]Reco Sheet for Fcast'!$F$15</definedName>
    <definedName name="BEx9H5O1KDZJCW91Q29VRPY5YS6P" hidden="1">'[4]Reco Sheet for Fcast'!$I$9:$J$9</definedName>
    <definedName name="BEx9H8YR0E906F1JXZMBX3LNT004" hidden="1">'[4]Reco Sheet for Fcast'!$F$9:$G$9</definedName>
    <definedName name="BEx9HV57CT0XR7KTSE1SJU1W7VRS" hidden="1">#REF!</definedName>
    <definedName name="BEx9HZ1G1J0CB5PC45ZW4S9Q4EFY" hidden="1">#REF!</definedName>
    <definedName name="BEx9I8XIG7E5NB48QQHXP23FIN60" hidden="1">'[4]Reco Sheet for Fcast'!$I$10:$J$10</definedName>
    <definedName name="BEx9IMKCBEBXIA88V7M64JLL4FI4" hidden="1">#REF!</definedName>
    <definedName name="BEx9IQRF01ATLVK0YE60ARKQJ68L" hidden="1">'[4]Reco Sheet for Fcast'!$I$8:$J$8</definedName>
    <definedName name="BEx9IT5QNZWKM6YQ5WER0DC2PMMU" hidden="1">'[4]Reco Sheet for Fcast'!$I$9:$J$9</definedName>
    <definedName name="BEx9IUNP46GLAWX4BYA9AY38PVL0" hidden="1">#REF!</definedName>
    <definedName name="BEx9IW5MFLXTVCJHVUZTUH93AXOS" hidden="1">'[5]AMI P &amp; L'!#REF!</definedName>
    <definedName name="BEx9IXCSPSZC80YZUPRCYTG326KV" hidden="1">'[4]Reco Sheet for Fcast'!$I$10:$J$10</definedName>
    <definedName name="BEx9IZR39NHDGOM97H4E6F81RTQW" hidden="1">'[4]Reco Sheet for Fcast'!$F$6:$G$6</definedName>
    <definedName name="BEx9J6CH5E7YZPER7HXEIOIKGPCA" hidden="1">'[5]AMI P &amp; L'!#REF!</definedName>
    <definedName name="BEx9J7JMQEVLC9IQ0C5BDMVJ0SNE" hidden="1">#REF!</definedName>
    <definedName name="BEx9JJTZKVUJAVPTRE0RAVTEH41G" hidden="1">'[4]Reco Sheet for Fcast'!$I$11:$J$11</definedName>
    <definedName name="BEx9JLBYK239B3F841C7YG1GT7ST" hidden="1">'[5]AMI P &amp; L'!#REF!</definedName>
    <definedName name="BEx9KLW9GH3AS7L6X2QVYRX4MP47" hidden="1">#REF!</definedName>
    <definedName name="BExAW4IIW5D0MDY6TJ3G4FOLPYIR" hidden="1">'[4]Reco Sheet for Fcast'!$H$2:$I$2</definedName>
    <definedName name="BExAWEPCKLF5GHCVH6O4GKOE0SW1" hidden="1">'[4]Reco Sheet for Fcast'!$F$10:$G$10</definedName>
    <definedName name="BExAWMN8563X9T1UZOH7OWA0DH6W" hidden="1">#REF!</definedName>
    <definedName name="BExAX28937OH2SJJ980WOFXSWR07" hidden="1">'[4]Reco Sheet for Fcast'!$F$7:$G$7</definedName>
    <definedName name="BExAX410NB4F2XOB84OR2197H8M5" hidden="1">'[5]AMI P &amp; L'!#REF!</definedName>
    <definedName name="BExAX6FBAZV45KQY4H0U21PCNPDA" hidden="1">#REF!</definedName>
    <definedName name="BExAX8TNG8LQ5Q4904SAYQIPGBSV" hidden="1">'[4]Reco Sheet for Fcast'!$I$7:$J$7</definedName>
    <definedName name="BExAXH2FJ8S1SX2XRI17ZABSFERB" hidden="1">#REF!</definedName>
    <definedName name="BExAY0EAT2LXR5MFGM0DLIB45PLO" hidden="1">'[4]Reco Sheet for Fcast'!$F$6:$G$6</definedName>
    <definedName name="BExAYE6LNIEBR9DSNI5JGNITGKIT" hidden="1">'[4]Reco Sheet for Fcast'!$I$7:$J$7</definedName>
    <definedName name="BExAYHMLXGGO25P8HYB2S75DEB4F" hidden="1">'[4]Reco Sheet for Fcast'!$F$10:$G$10</definedName>
    <definedName name="BExAYHXJ3CVLPZX5R6UR0U1MNDXJ" hidden="1">'[4]Reco Sheet for Fcast'!$C$15:$D$23</definedName>
    <definedName name="BExAYKXAUWGDOPG952TEJ2UKZKWN" hidden="1">'[4]Reco Sheet for Fcast'!$F$8:$G$8</definedName>
    <definedName name="BExAYP9TDTI2MBP6EYE0H39CPMXN" hidden="1">'[4]Reco Sheet for Fcast'!$F$9:$G$9</definedName>
    <definedName name="BExAYPPWJPWDKU59O051WMGB7O0J" hidden="1">'[4]Reco Sheet for Fcast'!$F$11:$G$11</definedName>
    <definedName name="BExAYR2JZCJBUH6F1LZC2A7JIVRJ" hidden="1">'[4]Reco Sheet for Fcast'!$F$7:$G$7</definedName>
    <definedName name="BExAYTGVRD3DLKO75RFPMBKCIWB8" hidden="1">'[4]Reco Sheet for Fcast'!$F$8:$G$8</definedName>
    <definedName name="BExAYY9H9COOT46HJLPVDLTO12UL" hidden="1">'[4]Reco Sheet for Fcast'!$I$11:$J$11</definedName>
    <definedName name="BExAZ5WJK9535H42VH6Y0VSS3JA9" hidden="1">#REF!</definedName>
    <definedName name="BExAZCNEGB4JYHC8CZ51KTN890US" hidden="1">'[4]Reco Sheet for Fcast'!$F$9:$G$9</definedName>
    <definedName name="BExAZFCI302YFYRDJYQDWQQL0Q0O" hidden="1">'[4]Reco Sheet for Fcast'!$I$7:$J$7</definedName>
    <definedName name="BExAZLHLST9OP89R1HJMC1POQG8H" hidden="1">'[4]Reco Sheet for Fcast'!$F$10:$G$10</definedName>
    <definedName name="BExAZMDYMIAA7RX1BMCKU1VLBRGY" hidden="1">'[4]Reco Sheet for Fcast'!$F$6:$G$6</definedName>
    <definedName name="BExAZNL6BHI8DCQWXOX4I2P839UX" hidden="1">'[4]Reco Sheet for Fcast'!$I$2:$J$2</definedName>
    <definedName name="BExAZRMWSONMCG9KDUM4KAQ7BONM" hidden="1">'[4]Reco Sheet for Fcast'!$H$2:$I$2</definedName>
    <definedName name="BExAZTFG4SJRG4TW6JXRF7N08JFI" hidden="1">'[4]Reco Sheet for Fcast'!$I$10:$J$10</definedName>
    <definedName name="BExAZUS4A8OHDZK0MWAOCCCKTH73" hidden="1">'[4]Reco Sheet for Fcast'!$F$8:$G$8</definedName>
    <definedName name="BExAZX6FECVK3E07KXM2XPYKGM6U" hidden="1">'[4]Reco Sheet for Fcast'!$G$2</definedName>
    <definedName name="BExAZZQ0QV1ZYLCVLE578WEPBOBQ" hidden="1">#REF!</definedName>
    <definedName name="BExB012NJ8GASTNNPBRRFTLHIOC9" hidden="1">'[4]Reco Sheet for Fcast'!$F$9:$G$9</definedName>
    <definedName name="BExB072HHXVMUC0VYNGG48GRSH5Q" hidden="1">'[5]AMI P &amp; L'!#REF!</definedName>
    <definedName name="BExB0FRDEYDEUEAB1W8KD6D965XA" hidden="1">'[4]Reco Sheet for Fcast'!$K$2</definedName>
    <definedName name="BExB0KPCN7YJORQAYUCF4YKIKPMC" hidden="1">'[4]Reco Sheet for Fcast'!$I$11:$J$11</definedName>
    <definedName name="BExB0WE4PI3NOBXXVO9CTEN4DIU2" hidden="1">'[4]Reco Sheet for Fcast'!$G$2</definedName>
    <definedName name="BExB10QNIVITUYS55OAEKK3VLJFE" hidden="1">'[4]Reco Sheet for Fcast'!$G$2</definedName>
    <definedName name="BExB15ZDRY4CIJ911DONP0KCY9KU" hidden="1">'[4]Reco Sheet for Fcast'!$F$6:$G$6</definedName>
    <definedName name="BExB16VQY0O0RLZYJFU3OFEONVTE" hidden="1">'[4]Reco Sheet for Fcast'!$I$6:$J$6</definedName>
    <definedName name="BExB1713OG4CGOEQ7O0FXSI2FQWZ" hidden="1">#REF!</definedName>
    <definedName name="BExB1FKNY2UO4W5FUGFHJOA2WFGG" hidden="1">'[5]AMI P &amp; L'!#REF!</definedName>
    <definedName name="BExB1GMD0PIDGTFBGQOPRWQSP9I4" hidden="1">'[5]AMI P &amp; L'!#REF!</definedName>
    <definedName name="BExB1O49WB23GYRGP1OKE2V4B8KB" hidden="1">#REF!</definedName>
    <definedName name="BExB1PWZDAO1V9N18MU22F75P6Y5" hidden="1">'[4]Reco Sheet for Fcast'!$I$6:$J$6</definedName>
    <definedName name="BExB1Q29OO6LNFNT1EQLA3KYE7MX" hidden="1">'[4]Reco Sheet for Fcast'!$F$7:$G$7</definedName>
    <definedName name="BExB1TNRV5EBWZEHYLHI76T0FVA7" hidden="1">'[4]Reco Sheet for Fcast'!$I$9:$J$9</definedName>
    <definedName name="BExB1WI6M8I0EEP1ANUQZCFY24EV" hidden="1">'[5]AMI P &amp; L'!#REF!</definedName>
    <definedName name="BExB1Z7GTT7CR0FJMG7GTKH7A4KN" hidden="1">'[4]Reco Sheet for Fcast'!$O$6:$P$10</definedName>
    <definedName name="BExB203OWC9QZA3BYOKQ18L4FUJE" hidden="1">'[4]Reco Sheet for Fcast'!$F$9:$G$9</definedName>
    <definedName name="BExB2CJHTU7C591BR4WRL5L2F2K6" hidden="1">'[4]Reco Sheet for Fcast'!$I$9:$J$9</definedName>
    <definedName name="BExB2K1AV4PGNS1O6C7D7AO411AX" hidden="1">'[4]Reco Sheet for Fcast'!$F$11:$G$11</definedName>
    <definedName name="BExB2O2UYHKI324YE324E1N7FVIB" hidden="1">'[4]Reco Sheet for Fcast'!$I$10:$J$10</definedName>
    <definedName name="BExB2Q0VJ0MU2URO3JOVUAVHEI3V" hidden="1">'[5]AMI P &amp; L'!#REF!</definedName>
    <definedName name="BExB2TBPD6APUT2TO3BGE6IU9G7C" hidden="1">'[6]Bud Mth'!$I$11:$J$11</definedName>
    <definedName name="BExB30IP1DNKNQ6PZ5ERUGR5MK4Z" hidden="1">'[4]Reco Sheet for Fcast'!$I$11:$J$11</definedName>
    <definedName name="BExB3TL3FFDSU6ZSR25KZABHXJXM" hidden="1">#REF!</definedName>
    <definedName name="BExB42VLHX3FLYCON9QDRE70MBLO" hidden="1">#REF!</definedName>
    <definedName name="BExB442RX0T3L6HUL6X5T21CENW6" hidden="1">'[5]AMI P &amp; L'!#REF!</definedName>
    <definedName name="BExB4ADD0L7417CII901XTFKXD1J" hidden="1">'[4]Reco Sheet for Fcast'!$I$7:$J$7</definedName>
    <definedName name="BExB4DYU06HCGRIPBSWRCXK804UM" hidden="1">'[4]Reco Sheet for Fcast'!$F$11:$G$11</definedName>
    <definedName name="BExB4GNWJ6OF995Q61W2G9VZAMPS" hidden="1">#REF!</definedName>
    <definedName name="BExB4KEQ72L2ONQ7IFMYZAK0153C" hidden="1">'[4]Reco Sheet for Fcast'!$F$11:$G$11</definedName>
    <definedName name="BExB4M24SMODJ32BDKDH2DWLGTXO" hidden="1">#REF!</definedName>
    <definedName name="BExB4Z3EZBGYYI33U0KQ8NEIH8PY" hidden="1">'[4]Reco Sheet for Fcast'!$I$8:$J$8</definedName>
    <definedName name="BExB55368XW7UX657ZSPC6BFE92S" hidden="1">'[4]Reco Sheet for Fcast'!$I$8:$J$8</definedName>
    <definedName name="BExB57MZEPL2SA2ONPK66YFLZWJU" hidden="1">'[4]Reco Sheet for Fcast'!$I$8:$J$8</definedName>
    <definedName name="BExB5833OAOJ22VK1YK47FHUSVK2" hidden="1">'[5]AMI P &amp; L'!#REF!</definedName>
    <definedName name="BExB58JDIHS42JZT9DJJMKA8QFCO" hidden="1">'[4]Reco Sheet for Fcast'!$I$11:$J$11</definedName>
    <definedName name="BExB58U5FQC5JWV9CGC83HLLZUZI" hidden="1">'[4]Reco Sheet for Fcast'!$F$7:$G$7</definedName>
    <definedName name="BExB5EDO9XUKHF74X3HAU2WPPHZH" hidden="1">'[4]Reco Sheet for Fcast'!$I$6:$J$6</definedName>
    <definedName name="BExB5G6EH68AYEP1UT0GHUEL3SLN" hidden="1">'[4]Reco Sheet for Fcast'!$F$11:$G$11</definedName>
    <definedName name="BExB5LQ3CUIG99R26KF7ZDT7KB5Y" hidden="1">#REF!</definedName>
    <definedName name="BExB5QYVEZWFE5DQVHAM760EV05X" hidden="1">'[4]Reco Sheet for Fcast'!$I$7:$J$7</definedName>
    <definedName name="BExB5U9IRH14EMOE0YGIE3WIVLFS" hidden="1">'[4]Reco Sheet for Fcast'!$I$6:$J$6</definedName>
    <definedName name="BExB5VWYMOV6BAIH7XUBBVPU7MMD" hidden="1">'[4]Reco Sheet for Fcast'!$F$9:$G$9</definedName>
    <definedName name="BExB610DZWIJP1B72U9QM42COH2B" hidden="1">'[4]Reco Sheet for Fcast'!$F$9:$G$9</definedName>
    <definedName name="BExB6C3FUAKK9ML5T767NMWGA9YB" hidden="1">'[4]Reco Sheet for Fcast'!$F$7:$G$7</definedName>
    <definedName name="BExB6C8X6JYRLKZKK17VE3QUNL3D" hidden="1">'[4]Reco Sheet for Fcast'!$G$2</definedName>
    <definedName name="BExB6HN3QRFPXM71MDUK21BKM7PF" hidden="1">'[4]Reco Sheet for Fcast'!$F$11:$G$11</definedName>
    <definedName name="BExB6IZMHCZ3LB7N73KD90YB1HBZ" hidden="1">'[4]Reco Sheet for Fcast'!$F$9:$G$9</definedName>
    <definedName name="BExB719SGNX4Y8NE6JEXC555K596" hidden="1">'[4]Reco Sheet for Fcast'!$F$10:$G$10</definedName>
    <definedName name="BExB7265DCHKS7V2OWRBXCZTEIW9" hidden="1">'[4]Reco Sheet for Fcast'!$F$6:$G$6</definedName>
    <definedName name="BExB74PS5P9G0P09Y6DZSCX0FLTJ" hidden="1">'[4]Reco Sheet for Fcast'!$I$6:$J$6</definedName>
    <definedName name="BExB78RH79J0MIF7H8CAZ0CFE88Q" hidden="1">'[5]AMI P &amp; L'!#REF!</definedName>
    <definedName name="BExB7ELT09HGDVO5BJC1ZY9D09GZ" hidden="1">'[4]Reco Sheet for Fcast'!$H$2:$I$2</definedName>
    <definedName name="BExB7XXV45EK0IDHSBDE8V0UXZNU" hidden="1">#REF!</definedName>
    <definedName name="BExB806PAXX70XUTA3ZI7OORD78R" hidden="1">'[4]Reco Sheet for Fcast'!$F$15</definedName>
    <definedName name="BExB8HF4UBVZKQCSRFRUQL2EE6VL" hidden="1">'[4]Reco Sheet for Fcast'!$F$8:$G$8</definedName>
    <definedName name="BExB8HKHKZ1ORJZUYGG2M4VSCC39" hidden="1">'[4]Reco Sheet for Fcast'!$F$9:$G$9</definedName>
    <definedName name="BExB8K9L3ECVVHYODX1ITUTEHJTR" hidden="1">'[4]Reco Sheet for Fcast'!$L$6:$M$10</definedName>
    <definedName name="BExB8QPH8DC5BESEVPSMBCWVN6PO" hidden="1">'[4]Reco Sheet for Fcast'!$F$6:$G$6</definedName>
    <definedName name="BExB8U5N0D85YR8APKN3PPKG0FWP" hidden="1">'[5]AMI P &amp; L'!#REF!</definedName>
    <definedName name="BExB8WJYEQ55LDAYQH0NXEDCQOVD" hidden="1">#REF!</definedName>
    <definedName name="BExB9AXUUDDTRDLVSC7REODDIYJ2" hidden="1">#REF!</definedName>
    <definedName name="BExB9DHI5I2TJ2LXYPM98EE81L27" hidden="1">'[4]Reco Sheet for Fcast'!$I$9:$J$9</definedName>
    <definedName name="BExB9Q2MZZHBGW8QQKVEYIMJBPIE" hidden="1">'[5]AMI P &amp; L'!#REF!</definedName>
    <definedName name="BExBA1GON0EZRJ20UYPILAPLNQWM" hidden="1">'[4]Reco Sheet for Fcast'!$I$7:$J$7</definedName>
    <definedName name="BExBA69ASGYRZW1G1DYIS9QRRTBN" hidden="1">'[4]Reco Sheet for Fcast'!$F$9:$G$9</definedName>
    <definedName name="BExBA6K42582A14WFFWQ3Q8QQWB6" hidden="1">'[4]Reco Sheet for Fcast'!$I$7:$J$7</definedName>
    <definedName name="BExBA8I5D4R8R2PYQ1K16TWGTOEP" hidden="1">'[4]Reco Sheet for Fcast'!$I$7:$J$7</definedName>
    <definedName name="BExBA93PE0DGUUTA7LLSIGBIXWE5" hidden="1">'[4]Reco Sheet for Fcast'!$I$7:$J$7</definedName>
    <definedName name="BExBAAGDKQLBSZJAFZFOCDTVS99P" hidden="1">'[5]AMI P &amp; L'!#REF!</definedName>
    <definedName name="BExBAI8X0FKDQJ6YZJQDTTG4ZCWY" hidden="1">'[4]Reco Sheet for Fcast'!$I$7:$J$7</definedName>
    <definedName name="BExBAKN7XIBAXCF9PCNVS038PCQO" hidden="1">'[4]Reco Sheet for Fcast'!$F$11:$G$11</definedName>
    <definedName name="BExBAKXZ7PBW3DDKKA5MWC1ZUC7O" hidden="1">'[4]Reco Sheet for Fcast'!$I$8:$J$8</definedName>
    <definedName name="BExBAO8NLXZXHO6KCIECSFCH3RR0" hidden="1">'[4]Reco Sheet for Fcast'!$I$9:$J$9</definedName>
    <definedName name="BExBAOOT1KBSIEISN1ADL4RMY879" hidden="1">'[4]Reco Sheet for Fcast'!$G$2</definedName>
    <definedName name="BExBAVKX8Q09370X1GCZWJ4E91YJ" hidden="1">'[4]Reco Sheet for Fcast'!$I$8:$J$8</definedName>
    <definedName name="BExBAX2X2ENJYO4QTR5VAIQ86L7B" hidden="1">'[4]Reco Sheet for Fcast'!$F$8:$G$8</definedName>
    <definedName name="BExBAZ13D3F1DVJQ6YJ8JGUYEYJE" hidden="1">'[4]Reco Sheet for Fcast'!$I$11:$J$11</definedName>
    <definedName name="BExBBUCJQRR74Q7GPWDEZXYK2KJL" hidden="1">'[4]Reco Sheet for Fcast'!$I$11:$J$11</definedName>
    <definedName name="BExBBV8XVMD9CKZY711T0BN7H3PM" hidden="1">'[4]Reco Sheet for Fcast'!$F$15</definedName>
    <definedName name="BExBC78HXWXHO3XAB6E8NVTBGLJS" hidden="1">'[4]Reco Sheet for Fcast'!$F$10:$G$10</definedName>
    <definedName name="BExBCFH4L7S4TYW0N2SXKVDCA3MT" hidden="1">#REF!</definedName>
    <definedName name="BExBCKKJTIRKC1RZJRTK65HHLX4W" hidden="1">'[4]Reco Sheet for Fcast'!$I$9:$J$9</definedName>
    <definedName name="BExBCLMEPAN3XXX174TU8SS0627Q" hidden="1">'[5]AMI P &amp; L'!#REF!</definedName>
    <definedName name="BExBCRBEYR2KZ8FAQFZ2NHY13WIY" hidden="1">'[4]Reco Sheet for Fcast'!$F$15</definedName>
    <definedName name="BExBD303042MO1GR0POO3IQ33MOB" hidden="1">#REF!</definedName>
    <definedName name="BExBD4I559NXSV6J07Q343TKYMVJ" hidden="1">'[4]Reco Sheet for Fcast'!$G$2</definedName>
    <definedName name="BExBDBZQLTX3OGFYGULQFK5WEZU5" hidden="1">'[4]Reco Sheet for Fcast'!$F$7:$G$7</definedName>
    <definedName name="BExBDJS9TUEU8Z84IV59E5V4T8K6" hidden="1">'[5]AMI P &amp; L'!#REF!</definedName>
    <definedName name="BExBDKOMSVH4XMH52CFJ3F028I9R" hidden="1">'[4]Reco Sheet for Fcast'!$G$2</definedName>
    <definedName name="BExBDSRXVZQ0W5WXQMP5XD00GRRL" hidden="1">'[4]Reco Sheet for Fcast'!$I$8:$J$8</definedName>
    <definedName name="BExBDT2QTPSTYED3RWGES5QGI7VV" hidden="1">#REF!</definedName>
    <definedName name="BExBDUVGK3E1J4JY9ZYTS7V14BLY" hidden="1">'[4]Reco Sheet for Fcast'!$G$2</definedName>
    <definedName name="BExBDXVD2DLLN6TA9MP26MNPUFW7" hidden="1">#REF!</definedName>
    <definedName name="BExBE162OSBKD30I7T1DKKPT3I9I" hidden="1">'[4]Reco Sheet for Fcast'!$I$10:$J$10</definedName>
    <definedName name="BExBE5NWKF3JY3D79JVGRSGJR400" hidden="1">#REF!</definedName>
    <definedName name="BExBE5YOPZ8MJAYGZW8WZ85UDLJF" hidden="1">#REF!</definedName>
    <definedName name="BExBEC9ATLQZF86W1M3APSM4HEOH" hidden="1">'[4]Reco Sheet for Fcast'!$I$6:$J$6</definedName>
    <definedName name="BExBEF3VXW3Y3SZ6RC9PX7QEB12Y" hidden="1">'[4]Reco Sheet for Fcast'!$F$15</definedName>
    <definedName name="BExBEYFQJE9YK12A6JBMRFKEC7RN" hidden="1">'[4]Reco Sheet for Fcast'!$I$6:$J$6</definedName>
    <definedName name="BExBG1ED81J2O4A2S5F5Y3BPHMCR" hidden="1">'[4]Reco Sheet for Fcast'!$I$8:$J$8</definedName>
    <definedName name="BExCRLIHS7466WFJ3RPIUGGXYESZ" hidden="1">'[4]Reco Sheet for Fcast'!$I$9:$J$9</definedName>
    <definedName name="BExCRQWQFIEUV7HE228YUBUUJA9K" hidden="1">'[4]Reco Sheet for Fcast'!$F$15:$AI$18</definedName>
    <definedName name="BExCS1EDDUEAEWHVYXHIP9I1WCJH" hidden="1">'[4]Reco Sheet for Fcast'!$I$10:$J$10</definedName>
    <definedName name="BExCS4E9E7CKF2RTM6INK6MAILOV" hidden="1">#REF!</definedName>
    <definedName name="BExCS7ZPMHFJ4UJDAL8CQOLSZ13B" hidden="1">'[5]AMI P &amp; L'!#REF!</definedName>
    <definedName name="BExCS8W4NJUZH9S1CYB6XSDLEPBW" hidden="1">'[4]Reco Sheet for Fcast'!$I$2:$J$2</definedName>
    <definedName name="BExCSAE1M6G20R41J0Y24YNN0YC1" hidden="1">'[4]Reco Sheet for Fcast'!$I$6:$J$6</definedName>
    <definedName name="BExCSAOUZOYKHN7HV511TO8VDJ02" hidden="1">'[4]Reco Sheet for Fcast'!$I$8:$J$8</definedName>
    <definedName name="BExCSMOFTXSUEC1T46LR1UPYRCX5" hidden="1">'[4]Reco Sheet for Fcast'!$G$2</definedName>
    <definedName name="BExCSSDG3TM6TPKS19E9QYJEELZ6" hidden="1">'[5]AMI P &amp; L'!#REF!</definedName>
    <definedName name="BExCSUGZTH68S9G7WRZU0HVIGIKV" hidden="1">#REF!</definedName>
    <definedName name="BExCSZV7U67UWXL2HKJNM5W1E4OO" hidden="1">'[4]Reco Sheet for Fcast'!$I$7:$J$7</definedName>
    <definedName name="BExCT4NSDT61OCH04Y2QIFIOP75H" hidden="1">'[5]AMI P &amp; L'!#REF!</definedName>
    <definedName name="BExCTW8G3VCZ55S09HTUGXKB1P2M" hidden="1">'[4]Reco Sheet for Fcast'!$F$11:$G$11</definedName>
    <definedName name="BExCTYS2KX0QANOLT8LGZ9WV3S3T" hidden="1">'[4]Reco Sheet for Fcast'!$F$15</definedName>
    <definedName name="BExCTZZ9JNES4EDHW97NP0EGQALX" hidden="1">'[4]Reco Sheet for Fcast'!$G$2</definedName>
    <definedName name="BExCU0A1V6NMZQ9ASYJ8QIVQ5UR2" hidden="1">'[5]AMI P &amp; L'!#REF!</definedName>
    <definedName name="BExCU2834920JBHSPCRC4UF80OLL" hidden="1">'[4]Reco Sheet for Fcast'!$F$11:$G$11</definedName>
    <definedName name="BExCU8O54I3P3WRYWY1CRP3S78QY" hidden="1">'[4]Reco Sheet for Fcast'!$G$2</definedName>
    <definedName name="BExCUDRJO23YOKT8GPWOVQ4XEHF5" hidden="1">'[4]Reco Sheet for Fcast'!$F$6:$G$6</definedName>
    <definedName name="BExCUGRGLX1AYN8HK7GN3RQ6XWIM" hidden="1">#REF!</definedName>
    <definedName name="BExCUPAXFR16YMWL30ME3F3BSRDZ" hidden="1">'[4]Reco Sheet for Fcast'!$F$8:$G$8</definedName>
    <definedName name="BExCUR94DHCE47PUUWEMT5QZOYR2" hidden="1">'[4]Reco Sheet for Fcast'!$H$2:$I$2</definedName>
    <definedName name="BExCV634L7SVHGB0UDDTRRQ2Q72H" hidden="1">'[4]Reco Sheet for Fcast'!$I$7:$J$7</definedName>
    <definedName name="BExCVBXGSXT9FWJRG62PX9S1RK83" hidden="1">'[4]Reco Sheet for Fcast'!$I$8:$J$8</definedName>
    <definedName name="BExCVHBNLOHNFS0JAV3I1XGPNH9W" hidden="1">'[4]Reco Sheet for Fcast'!$F$15</definedName>
    <definedName name="BExCVI86R31A2IOZIEBY1FJLVILD" hidden="1">'[4]Reco Sheet for Fcast'!$I$10:$J$10</definedName>
    <definedName name="BExCVKGZXE0I9EIXKBZVSGSEY2RR" hidden="1">'[4]Reco Sheet for Fcast'!$F$9:$G$9</definedName>
    <definedName name="BExCVV44WY5807WGMTGKPW0GT256" hidden="1">'[4]Reco Sheet for Fcast'!$I$7:$J$7</definedName>
    <definedName name="BExCVVK8GI44DNT5MTM7AOS4U9N8" hidden="1">'[4]Reco Sheet for Fcast'!$I$7:$J$7</definedName>
    <definedName name="BExCVZ5PN4V6MRBZ04PZJW3GEF8S" hidden="1">'[5]AMI P &amp; L'!#REF!</definedName>
    <definedName name="BExCW13R0GWJYGXZBNCPAHQN4NR2" hidden="1">'[4]Reco Sheet for Fcast'!$I$10:$J$10</definedName>
    <definedName name="BExCW9Y5HWU4RJTNX74O6L24VGCK" hidden="1">'[4]Reco Sheet for Fcast'!$H$2:$I$2</definedName>
    <definedName name="BExCWMJAP755C7AV2QKTWYDPDSSV" hidden="1">'[4]Reco Sheet for Fcast'!$F$8:$G$8</definedName>
    <definedName name="BExCWPDPESGZS07QGBLSBWDNVJLZ" hidden="1">'[4]Reco Sheet for Fcast'!$F$7:$G$7</definedName>
    <definedName name="BExCWSDLJ7DJX3139FQJM3LND72J" hidden="1">'[4]Reco Sheet for Fcast'!$O$6:$P$10</definedName>
    <definedName name="BExCWTVKHIVCRHF8GC39KI58YM5K" hidden="1">'[4]Reco Sheet for Fcast'!$G$2</definedName>
    <definedName name="BExCX2KGRZBRVLZNM8SUSIE6A0RL" hidden="1">'[5]AMI P &amp; L'!#REF!</definedName>
    <definedName name="BExCX3X451T70LZ1VF95L7W4Y4TM" hidden="1">'[4]Reco Sheet for Fcast'!$F$10:$G$10</definedName>
    <definedName name="BExCX4NZ2N1OUGXM7EV0U7VULJMM" hidden="1">'[4]Reco Sheet for Fcast'!$F$7:$G$7</definedName>
    <definedName name="BExCXILMURGYMAH6N5LF5DV6K3GM" hidden="1">'[4]Reco Sheet for Fcast'!$I$9:$J$9</definedName>
    <definedName name="BExCXK3M8NPWOZZALA6L6RUCBB2J" hidden="1">#REF!</definedName>
    <definedName name="BExCXKZZ6U10NBCECNUV9U56FB6V" hidden="1">#REF!</definedName>
    <definedName name="BExCXQUFBMXQ1650735H48B1AZT3" hidden="1">'[4]Reco Sheet for Fcast'!$F$15</definedName>
    <definedName name="BExCY2DQO9VLA77Q7EG3T0XNXX4F" hidden="1">'[4]Reco Sheet for Fcast'!$F$11:$G$11</definedName>
    <definedName name="BExCY6VMJ68MX3C981R5Q0BX5791" hidden="1">'[4]Reco Sheet for Fcast'!$I$9:$J$9</definedName>
    <definedName name="BExCYAH2SAZCPW6XCB7V7PMMCAWO" hidden="1">'[4]Reco Sheet for Fcast'!$I$6:$J$6</definedName>
    <definedName name="BExCYFV9Z4OENTUNF9IWT6ELMRCL" hidden="1">'[4]Reco Sheet for Fcast'!$I$7:$J$7</definedName>
    <definedName name="BExCYPRC5HJE6N2XQTHCT6NXGP8N" hidden="1">'[4]Reco Sheet for Fcast'!$I$11:$J$11</definedName>
    <definedName name="BExCYUK0I3UEXZNFDW71G6Z6D8XR" hidden="1">'[5]AMI P &amp; L'!#REF!</definedName>
    <definedName name="BExCZFZCXMLY5DWESYJ9NGTJYQ8M" hidden="1">'[4]Reco Sheet for Fcast'!$I$11:$J$11</definedName>
    <definedName name="BExCZJ4P8WS0BDT31WDXI0ROE7D6" hidden="1">'[4]Reco Sheet for Fcast'!$F$6:$G$6</definedName>
    <definedName name="BExCZKH6NI0EE02L995IFVBD1J59" hidden="1">'[4]Reco Sheet for Fcast'!$I$8:$J$8</definedName>
    <definedName name="BExCZU7T2KCK97JI9FE1XITCRE8U" hidden="1">#REF!</definedName>
    <definedName name="BExCZUD9FEOJBKDJ51Z3JON9LKJ8" hidden="1">'[4]Reco Sheet for Fcast'!$G$2</definedName>
    <definedName name="BExD0CCO4AZHRMZ3PSLCEN7T63L2" hidden="1">'[6]Bud Mth'!$I$6:$J$6</definedName>
    <definedName name="BExD0HALIN0JR4JTPGDEVAEE5EX5" hidden="1">'[4]Reco Sheet for Fcast'!$I$8:$J$8</definedName>
    <definedName name="BExD0LCCDPG16YLY5WQSZF1XI5DA" hidden="1">'[4]Reco Sheet for Fcast'!$I$9:$J$9</definedName>
    <definedName name="BExD0RMWSB4TRECEHTH6NN4K9DFZ" hidden="1">'[4]Reco Sheet for Fcast'!$I$11:$J$11</definedName>
    <definedName name="BExD0U6KG10QGVDI1XSHK0J10A2V" hidden="1">'[4]Reco Sheet for Fcast'!$I$7:$J$7</definedName>
    <definedName name="BExD13RUIBGRXDL4QDZ305UKUR12" hidden="1">'[4]Reco Sheet for Fcast'!$I$9:$J$9</definedName>
    <definedName name="BExD14DETV5R4OOTMAXD5NAKWRO3" hidden="1">'[4]Reco Sheet for Fcast'!$H$2:$I$2</definedName>
    <definedName name="BExD15PVEDBQYR2EAO7B3FB96GXL" hidden="1">#REF!</definedName>
    <definedName name="BExD1OAU9OXQAZA4D70HP72CU6GB" hidden="1">'[4]Reco Sheet for Fcast'!$I$7:$J$7</definedName>
    <definedName name="BExD1Y1JV61416YA1XRQHKWPZIE7" hidden="1">'[4]Reco Sheet for Fcast'!$F$6:$G$6</definedName>
    <definedName name="BExD21HKYZH6AN0830NG17ZRUS1T" hidden="1">'[4]Reco Sheet for Fcast'!$G$2:$H$2</definedName>
    <definedName name="BExD2AHAKLXLHE5UREIETBE22KWM" hidden="1">#REF!</definedName>
    <definedName name="BExD2CFHIRMBKN5KXE5QP4XXEWFS" hidden="1">'[5]AMI P &amp; L'!#REF!</definedName>
    <definedName name="BExD2DMHH1HWXQ9W0YYMDP8AAX8Q" hidden="1">'[4]Reco Sheet for Fcast'!$F$6:$G$6</definedName>
    <definedName name="BExD2HTPC7IWBAU6OSQ67MQA8BYZ" hidden="1">'[4]Reco Sheet for Fcast'!$F$10:$G$10</definedName>
    <definedName name="BExD363H2VGFIQUCE6LS4AC5J0ZT" hidden="1">'[4]Reco Sheet for Fcast'!$F$7:$G$7</definedName>
    <definedName name="BExD37QXHXNRAT3KZWRFA3MXHIF8" hidden="1">'[6]Bud Mth'!$F$6:$G$6</definedName>
    <definedName name="BExD3A588E939V61P1XEW0FI5Q0S" hidden="1">'[4]Reco Sheet for Fcast'!$I$10:$J$10</definedName>
    <definedName name="BExD3CJJDKVR9M18XI3WDZH80WL6" hidden="1">'[4]Reco Sheet for Fcast'!$I$11:$J$11</definedName>
    <definedName name="BExD3ESD9WYJIB3TRDPJ1CKXRAVL" hidden="1">'[4]Reco Sheet for Fcast'!$I$11:$J$11</definedName>
    <definedName name="BExD3F368X5S25MWSUNIV57RDB57" hidden="1">'[5]AMI P &amp; L'!#REF!</definedName>
    <definedName name="BExD3H6Q0X859YKIX6M8ZEYXI1G6" hidden="1">'[6]Bud Mth'!$F$15:$S$21</definedName>
    <definedName name="BExD3IJ5IT335SOSNV9L85WKAOSI" hidden="1">'[4]Reco Sheet for Fcast'!$F$11:$G$11</definedName>
    <definedName name="BExD3KBVUY57GMMQTOFEU6S6G1AY" hidden="1">'[4]Reco Sheet for Fcast'!$F$9:$G$9</definedName>
    <definedName name="BExD3NMR7AW2Z6V8SC79VQR37NA6" hidden="1">'[4]Reco Sheet for Fcast'!$F$8:$G$8</definedName>
    <definedName name="BExD3QXA2UQ2W4N7NYLUEOG40BZB" hidden="1">'[4]Reco Sheet for Fcast'!$F$10:$G$10</definedName>
    <definedName name="BExD3U2N041TEJ7GCN005UTPHNXY" hidden="1">'[4]Reco Sheet for Fcast'!$F$6:$G$6</definedName>
    <definedName name="BExD40O0CFTNJFOFMMM1KH0P7BUI" hidden="1">'[5]AMI P &amp; L'!#REF!</definedName>
    <definedName name="BExD4BR9HJ3MWWZ5KLVZWX9FJAUS" hidden="1">'[4]Reco Sheet for Fcast'!$F$11:$G$11</definedName>
    <definedName name="BExD4F1WTKT3H0N9MF4H1LX7MBSY" hidden="1">'[4]Reco Sheet for Fcast'!$I$8:$J$8</definedName>
    <definedName name="BExD4H5GQWXBS6LUL3TSP36DVO38" hidden="1">'[5]AMI P &amp; L'!#REF!</definedName>
    <definedName name="BExD4IHX75GVFK6I80F7IR7955K1" hidden="1">'[6]Bud Mth'!$F$15</definedName>
    <definedName name="BExD4JJSS3QDBLABCJCHD45SRNPI" hidden="1">'[5]AMI P &amp; L'!#REF!</definedName>
    <definedName name="BExD4R1I0MKF033I5LPUYIMTZ6E8" hidden="1">'[5]AMI P &amp; L'!#REF!</definedName>
    <definedName name="BExD50MT3M6XZLNUP9JL93EG6D9R" hidden="1">'[4]Reco Sheet for Fcast'!$I$11:$J$11</definedName>
    <definedName name="BExD5EV7KDSVF1CJT38M4IBPFLPY" hidden="1">'[4]Reco Sheet for Fcast'!$F$11:$G$11</definedName>
    <definedName name="BExD5FRK547OESJRYAW574DZEZ7J" hidden="1">'[4]Reco Sheet for Fcast'!$I$9:$J$9</definedName>
    <definedName name="BExD5I5X2YA2YNCTCDSMEL4CWF4N" hidden="1">'[4]Reco Sheet for Fcast'!$F$7:$G$7</definedName>
    <definedName name="BExD5QUSRFJWRQ1ZM50WYLCF74DF" hidden="1">'[4]Reco Sheet for Fcast'!$I$9:$J$9</definedName>
    <definedName name="BExD5SSUIF6AJQHBHK8PNMFBPRYB" hidden="1">'[4]Reco Sheet for Fcast'!$F$8:$G$8</definedName>
    <definedName name="BExD623C9LRX18BE0W2V6SZLQUXX" hidden="1">'[5]AMI P &amp; L'!#REF!</definedName>
    <definedName name="BExD6AC4VDV2QBVC73C49W2OU12I" hidden="1">#REF!</definedName>
    <definedName name="BExD6CQA7UMJBXV7AIFAIHUF2ICX" hidden="1">'[4]Reco Sheet for Fcast'!$F$9:$G$9</definedName>
    <definedName name="BExD6DS52K2CC3509UN77XBR0868" hidden="1">'[5]AMI P &amp; L'!#REF!</definedName>
    <definedName name="BExD6FKVK8WJWNYPVENR7Q8Q30PK" hidden="1">'[4]Reco Sheet for Fcast'!$F$9:$G$9</definedName>
    <definedName name="BExD6GMP0LK8WKVWMIT1NNH8CHLF" hidden="1">'[5]AMI P &amp; L'!#REF!</definedName>
    <definedName name="BExD6H2TE0WWAUIWVSSCLPZ6B88N" hidden="1">'[4]Reco Sheet for Fcast'!$I$11:$J$11</definedName>
    <definedName name="BExD6HTUMONFBQHM7Y5UW4DPHU7X" hidden="1">'[6]Bud Mth'!$F$7:$G$7</definedName>
    <definedName name="BExD71LTOE015TV5RSAHM8NT8GVW" hidden="1">'[4]Reco Sheet for Fcast'!$J$2:$K$2</definedName>
    <definedName name="BExD73USXVADC7EHGHVTQNCT06ZA" hidden="1">'[4]Reco Sheet for Fcast'!$I$7:$J$7</definedName>
    <definedName name="BExD7GAIGULTB3YHM1OS9RBQOTEC" hidden="1">'[5]AMI P &amp; L'!#REF!</definedName>
    <definedName name="BExD7IE1DHIS52UFDCTSKPJQNRD5" hidden="1">'[4]Reco Sheet for Fcast'!$I$9:$J$9</definedName>
    <definedName name="BExD7IUBGUWHYC9UNZ1IY5XFYKQN" hidden="1">'[4]Reco Sheet for Fcast'!$F$6:$G$6</definedName>
    <definedName name="BExD7JL7NW9EKGU5ITCE4VJZ2N5W" hidden="1">'[6]Bud Mth'!$F$9:$G$9</definedName>
    <definedName name="BExD7JQOJ35HGL8U2OCEI2P2JT7I" hidden="1">'[5]AMI P &amp; L'!#REF!</definedName>
    <definedName name="BExD7KSDKNDNH95NDT3S7GM3MUU2" hidden="1">'[4]Reco Sheet for Fcast'!$I$11:$J$11</definedName>
    <definedName name="BExD8H5O087KQVWIVPUUID5VMGMS" hidden="1">'[4]Reco Sheet for Fcast'!$G$2</definedName>
    <definedName name="BExD8OCLZMFN5K3VZYI4Q4ITVKUA" hidden="1">'[5]AMI P &amp; L'!#REF!</definedName>
    <definedName name="BExD93C1R6LC0631ECHVFYH0R0PD" hidden="1">'[4]Reco Sheet for Fcast'!$I$11:$J$11</definedName>
    <definedName name="BExD97TXIO0COVNN4OH3DEJ33YLM" hidden="1">'[4]Reco Sheet for Fcast'!$F$9:$G$9</definedName>
    <definedName name="BExD99RZ1RFIMK6O1ZHSPJ68X9Y5" hidden="1">'[4]Reco Sheet for Fcast'!$G$2</definedName>
    <definedName name="BExD9G2K962VNWXDAYQ4EXMJHEX1" hidden="1">#REF!</definedName>
    <definedName name="BExD9GO5JA4ADLQH22ZFJKY2FEAV" hidden="1">#REF!</definedName>
    <definedName name="BExD9L0ID3VSOU609GKWYTA5BFMA" hidden="1">'[4]Reco Sheet for Fcast'!$I$10:$J$10</definedName>
    <definedName name="BExD9M7SEMG0JK2FUTTZXWIEBTKB" hidden="1">'[4]Reco Sheet for Fcast'!$I$10:$J$10</definedName>
    <definedName name="BExD9MNYBYB1AICQL5165G472IE2" hidden="1">'[4]Reco Sheet for Fcast'!$K$2</definedName>
    <definedName name="BExD9PNSYT7GASEGUVL48MUQ02WO" hidden="1">'[4]Reco Sheet for Fcast'!$I$10:$J$10</definedName>
    <definedName name="BExD9TK2MIWFH5SKUYU9ZKF4NPHQ" hidden="1">'[4]Reco Sheet for Fcast'!$I$9:$J$9</definedName>
    <definedName name="BExD9W3W06TDDVRN5CJ260FOF5ZL" hidden="1">#REF!</definedName>
    <definedName name="BExDA6LD9061UULVKUUI4QP8SK13" hidden="1">'[4]Reco Sheet for Fcast'!$I$11:$J$11</definedName>
    <definedName name="BExDAGMVMNLQ6QXASB9R6D8DIT12" hidden="1">'[4]Reco Sheet for Fcast'!$F$6:$G$6</definedName>
    <definedName name="BExDAL4R440JG0CQM6QZM9CCATO7" hidden="1">'[6]Bud Mth'!$G$2:$H$2</definedName>
    <definedName name="BExDAYBHU9ADLXI8VRC7F608RVGM" hidden="1">'[4]Reco Sheet for Fcast'!$F$11:$G$11</definedName>
    <definedName name="BExDBDR1XR0FV0CYUCB2OJ7CJCZU" hidden="1">'[4]Reco Sheet for Fcast'!$F$6:$G$6</definedName>
    <definedName name="BExDBLJMQIQA9ELW70CORRS2ACLM" hidden="1">#REF!</definedName>
    <definedName name="BExDBQXTJ9F9DE7FNTJCL0LMOJ21" hidden="1">'[5]AMI P &amp; L'!#REF!</definedName>
    <definedName name="BExDC7F818VN0S18ID7XRCRVYPJ4" hidden="1">'[4]Reco Sheet for Fcast'!$F$7:$G$7</definedName>
    <definedName name="BExDCL7K96PC9VZYB70ZW3QPVIJE" hidden="1">'[4]Reco Sheet for Fcast'!$I$6:$J$6</definedName>
    <definedName name="BExDCP3UZ3C2O4C1F7KMU0Z9U32N" hidden="1">'[4]Reco Sheet for Fcast'!$F$10:$G$10</definedName>
    <definedName name="BExEO387TMFDZIZYFA14K98OH5YE" hidden="1">#REF!</definedName>
    <definedName name="BExEOBX3WECDMYCV9RLN49APTXMM" hidden="1">'[4]Reco Sheet for Fcast'!$I$7:$J$7</definedName>
    <definedName name="BExEPN9VIYI0FVL0HLZQXJFO6TT0" hidden="1">'[4]Reco Sheet for Fcast'!$H$2:$I$2</definedName>
    <definedName name="BExEPORSQ4BZ1T2NCGKIGLY1D19M" hidden="1">#REF!</definedName>
    <definedName name="BExEPYT6VDSMR8MU2341Q5GM2Y9V" hidden="1">'[4]Reco Sheet for Fcast'!$K$2</definedName>
    <definedName name="BExEQ1YK2GGF3PCQ5YXT4E5L9FQG" hidden="1">#REF!</definedName>
    <definedName name="BExEQ2ENYLMY8K1796XBB31CJHNN" hidden="1">'[4]Reco Sheet for Fcast'!$F$11:$G$11</definedName>
    <definedName name="BExEQ2PFE4N40LEPGDPS90WDL6BN" hidden="1">'[4]Reco Sheet for Fcast'!$I$7:$J$7</definedName>
    <definedName name="BExEQ2PFURT24NQYGYVE8NKX1EGA" hidden="1">'[4]Reco Sheet for Fcast'!$H$2:$I$2</definedName>
    <definedName name="BExEQB8ZWXO6IIGOEPWTLOJGE2NR" hidden="1">'[5]AMI P &amp; L'!#REF!</definedName>
    <definedName name="BExEQBZX0EL6LIKPY01197ACK65H" hidden="1">'[4]Reco Sheet for Fcast'!$F$6:$G$6</definedName>
    <definedName name="BExEQDXZALJLD4OBF74IKZBR13SR" hidden="1">'[4]Reco Sheet for Fcast'!$F$10:$G$10</definedName>
    <definedName name="BExEQFLE2RPWGMWQAI4JMKUEFRPT" hidden="1">'[4]Reco Sheet for Fcast'!$I$9:$J$9</definedName>
    <definedName name="BExEQIFTE4JRQ7F1T7L9IE3W0TEB" hidden="1">#REF!</definedName>
    <definedName name="BExEQTZAP8R69U31W4LKGTKKGKQE" hidden="1">'[4]Reco Sheet for Fcast'!$F$10:$G$10</definedName>
    <definedName name="BExEQZ820Q06ED8NT4DB6UM7MNMW" hidden="1">#REF!</definedName>
    <definedName name="BExER2O72H1F9WV6S1J04C15PXX7" hidden="1">'[4]Reco Sheet for Fcast'!$F$11:$G$11</definedName>
    <definedName name="BExERRUIKIOATPZ9U4HQ0V52RJAU" hidden="1">'[4]Reco Sheet for Fcast'!$F$10:$G$10</definedName>
    <definedName name="BExERSANFNM1O7T65PC5MJ301YET" hidden="1">'[5]AMI P &amp; L'!#REF!</definedName>
    <definedName name="BExERWCEBKQRYWRQLYJ4UCMMKTHG" hidden="1">'[7]R8. Capl incl Margins'!#REF!</definedName>
    <definedName name="BExERX39X2B577E8G980B6146MR4" hidden="1">'[6]Bud Mth'!$F$10:$G$10</definedName>
    <definedName name="BExES44RHHDL3V7FLV6M20834WF1" hidden="1">'[4]Reco Sheet for Fcast'!$I$8:$J$8</definedName>
    <definedName name="BExES4A7VE2X3RYYTVRLKZD4I7WU" hidden="1">'[4]Reco Sheet for Fcast'!$G$2</definedName>
    <definedName name="BExES6TU0P9MT54G7H03VE8ZTU0I" hidden="1">#REF!</definedName>
    <definedName name="BExESMKD95A649M0WRSG6CXXP326" hidden="1">'[4]Reco Sheet for Fcast'!$F$7:$G$7</definedName>
    <definedName name="BExESNWVY914X62GFBPJRODSAZ7B" hidden="1">'[5]AMI P &amp; L'!#REF!</definedName>
    <definedName name="BExESR27ZXJG5VMY4PR9D940VS7T" hidden="1">'[4]Reco Sheet for Fcast'!$I$9:$J$9</definedName>
    <definedName name="BExESU25LOS36OLUCBS6GANOVO9P" hidden="1">'[6]Bud Mth'!$I$8:$J$8</definedName>
    <definedName name="BExESZ03KXL8DQ2591HLR56ZML94" hidden="1">'[4]Reco Sheet for Fcast'!$I$9:$J$9</definedName>
    <definedName name="BExESZAW5N443NRTKIP59OEI1CR6" hidden="1">'[4]Reco Sheet for Fcast'!$I$6:$J$6</definedName>
    <definedName name="BExET3HXQ60A4O2OLKX8QNXRI6LQ" hidden="1">'[4]Reco Sheet for Fcast'!$F$9:$G$9</definedName>
    <definedName name="BExETA3B1FCIOA80H94K90FWXQKE" hidden="1">'[4]Reco Sheet for Fcast'!$I$8:$J$8</definedName>
    <definedName name="BExETAZOYT4CJIT8RRKC9F2HJG1D" hidden="1">'[4]Reco Sheet for Fcast'!$I$11:$J$11</definedName>
    <definedName name="BExETF6QD5A9GEINE1KZRRC2LXWM" hidden="1">'[4]Reco Sheet for Fcast'!$F$10:$G$10</definedName>
    <definedName name="BExETQ9XRXLUACN82805SPSPNKHI" hidden="1">'[4]Reco Sheet for Fcast'!$F$2</definedName>
    <definedName name="BExETR0YRMOR63E6DHLEHV9QVVON" hidden="1">'[4]Reco Sheet for Fcast'!$F$10:$G$10</definedName>
    <definedName name="BExETVTGY38YXYYF7N73OYN6FYY3" hidden="1">'[4]Reco Sheet for Fcast'!$I$7:$J$7</definedName>
    <definedName name="BExETYO0S2RGTHJQ60TB37B647GU" hidden="1">#REF!</definedName>
    <definedName name="BExEUNE4T242Y59C6MS28MXEUGCP" hidden="1">'[4]Reco Sheet for Fcast'!$F$6:$G$6</definedName>
    <definedName name="BExEV2TP7NA3ZR6RJGH5ER370OUM" hidden="1">'[4]Reco Sheet for Fcast'!$F$7:$G$7</definedName>
    <definedName name="BExEV69USLNYO2QRJRC0J92XUF00" hidden="1">'[4]Reco Sheet for Fcast'!$I$8:$J$8</definedName>
    <definedName name="BExEV6KNTQOCFD7GV726XQEVQ7R6" hidden="1">'[4]Reco Sheet for Fcast'!$F$7:$G$7</definedName>
    <definedName name="BExEV6VGM4POO9QT9KH3QA3VYCWM" hidden="1">'[4]Reco Sheet for Fcast'!$F$8:$G$8</definedName>
    <definedName name="BExEVET98G3FU6QBF9LHYWSAMV0O" hidden="1">'[4]Reco Sheet for Fcast'!$F$10:$G$10</definedName>
    <definedName name="BExEVNCUT0PDUYNJH7G6BSEWZOT2" hidden="1">'[4]Reco Sheet for Fcast'!$F$10:$G$10</definedName>
    <definedName name="BExEVPGF4V5J0WQRZKUM8F9TTKZJ" hidden="1">'[4]Reco Sheet for Fcast'!$F$8:$G$8</definedName>
    <definedName name="BExEVVLIEVWYRF2UUC1H0H5QU1CP" hidden="1">'[4]Reco Sheet for Fcast'!$F$10:$G$10</definedName>
    <definedName name="BExEVWCKO8T84GW9Z3X47915XKSH" hidden="1">'[4]Reco Sheet for Fcast'!$H$2:$I$2</definedName>
    <definedName name="BExEVZSJWMZ5L2ZE7AZC57CXKW6T" hidden="1">'[4]Reco Sheet for Fcast'!$F$8:$G$8</definedName>
    <definedName name="BExEW0JL1GFFCXMDGW54CI7Y8FZN" hidden="1">'[4]Reco Sheet for Fcast'!$I$8:$J$8</definedName>
    <definedName name="BExEW68M9WL8214QH9C7VCK7BN08" hidden="1">'[4]Reco Sheet for Fcast'!$I$6:$J$6</definedName>
    <definedName name="BExEW8HFKH6F47KIHYBDRUEFZ2ZZ" hidden="1">'[4]Reco Sheet for Fcast'!$F$7:$G$7</definedName>
    <definedName name="BExEWCDQPJ7PZH6IIJ26ODKAMLH0" hidden="1">#REF!</definedName>
    <definedName name="BExEWNBGQS1U2LW3W84T4LSJ9K00" hidden="1">'[4]Reco Sheet for Fcast'!$F$15</definedName>
    <definedName name="BExEWO7STL7HNZSTY8VQBPTX1WK6" hidden="1">'[4]Reco Sheet for Fcast'!$I$11:$J$11</definedName>
    <definedName name="BExEWQ0M1N3KMKTDJ73H10QSG4W1" hidden="1">'[4]Reco Sheet for Fcast'!$H$2:$I$2</definedName>
    <definedName name="BExEX85F3OSW8NSCYGYPS9372Z1Q" hidden="1">'[4]Reco Sheet for Fcast'!$H$2:$I$2</definedName>
    <definedName name="BExEX9HWY2G6928ZVVVQF77QCM2C" hidden="1">'[5]AMI P &amp; L'!#REF!</definedName>
    <definedName name="BExEXBQWAYKMVBRJRHB8PFCSYFVN" hidden="1">'[4]Reco Sheet for Fcast'!$I$10:$J$10</definedName>
    <definedName name="BExEXRBZ0DI9E2UFLLKYWGN66B61" hidden="1">'[5]AMI P &amp; L'!#REF!</definedName>
    <definedName name="BExEYLG9FL9V1JPPNZ3FUDNSEJ4V" hidden="1">'[4]Reco Sheet for Fcast'!$I$10:$J$10</definedName>
    <definedName name="BExEYMSPJ8NAM530KGLCIZKRIZQ2" hidden="1">#REF!</definedName>
    <definedName name="BExEYOW8C1B3OUUCIGEC7L8OOW1Z" hidden="1">'[4]Reco Sheet for Fcast'!$G$2:$H$2</definedName>
    <definedName name="BExEYUQJXZT6N5HJH8ACJF6SRWEE" hidden="1">'[4]Reco Sheet for Fcast'!$I$6:$J$6</definedName>
    <definedName name="BExEZ1S6VZCG01ZPLBSS9Z1SBOJ2" hidden="1">'[4]Reco Sheet for Fcast'!$I$10:$J$10</definedName>
    <definedName name="BExEZ1S7T9NR9JGWF19512ER0YC0" hidden="1">#REF!</definedName>
    <definedName name="BExEZGBFNJR8DLPN0V11AU22L6WY" hidden="1">'[4]Reco Sheet for Fcast'!$I$9:$J$9</definedName>
    <definedName name="BExEZM0KKJJF7WB3ZTYQ6Y00HDUP" hidden="1">#REF!</definedName>
    <definedName name="BExEZWNIZ06IIMDYQSV4BSTCR7UN" hidden="1">'[4]Reco Sheet for Fcast'!$F$11:$G$11</definedName>
    <definedName name="BExEZXEG4TM0ZW3671Q0LLO7NEJS" hidden="1">#REF!</definedName>
    <definedName name="BExF02Y3V3QEPO2XLDSK47APK9XJ" hidden="1">'[4]Reco Sheet for Fcast'!$G$2</definedName>
    <definedName name="BExF09OS91RT7N7IW8JLMZ121ZP3" hidden="1">'[4]Reco Sheet for Fcast'!$I$7:$J$7</definedName>
    <definedName name="BExF0C8L8MPMMA1XQ6J8H8CEDPJ9" hidden="1">'[4]Reco Sheet for Fcast'!$F$6:$G$6</definedName>
    <definedName name="BExF0LOEHV42P2DV7QL8O7HOQ3N9" hidden="1">'[4]Reco Sheet for Fcast'!$F$11:$G$11</definedName>
    <definedName name="BExF0WRM9VO25RLSO03ZOCE8H7K5" hidden="1">'[4]Reco Sheet for Fcast'!$H$2:$I$2</definedName>
    <definedName name="BExF0YEVOP1GW6ETJGOVIA7BKBX3" hidden="1">#REF!</definedName>
    <definedName name="BExF0ZRI7W4RSLIDLHTSM0AWXO3S" hidden="1">'[5]AMI P &amp; L'!#REF!</definedName>
    <definedName name="BExF19CT3MMZZ2T5EWMDNG3UOJ01" hidden="1">'[4]Reco Sheet for Fcast'!$I$9:$J$9</definedName>
    <definedName name="BExF1M38U6NX17YJA8YU359B5Z4M" hidden="1">'[4]Reco Sheet for Fcast'!$I$10:$J$10</definedName>
    <definedName name="BExF1MU4W3NPEY0OHRDWP5IANCBB" hidden="1">'[4]Reco Sheet for Fcast'!$I$10:$J$10</definedName>
    <definedName name="BExF1MZN8MWMOKOARHJ1QAF9HPGT" hidden="1">'[4]Reco Sheet for Fcast'!$F$8:$G$8</definedName>
    <definedName name="BExF1UHD1URZND0VTZ5BY2FRCCF7" hidden="1">#REF!</definedName>
    <definedName name="BExF1US4ZIQYSU5LBFYNRA9N0K2O" hidden="1">'[4]Reco Sheet for Fcast'!$I$9:$J$9</definedName>
    <definedName name="BExF2C5XL2NC396JU35KFSEHGMRX" hidden="1">#REF!</definedName>
    <definedName name="BExF2CWZN6E87RGTBMD4YQI2QT7R" hidden="1">'[4]Reco Sheet for Fcast'!$F$10:$G$10</definedName>
    <definedName name="BExF2DYO1WQ7GMXSTAQRDBW1NSFG" hidden="1">'[4]Reco Sheet for Fcast'!$F$9:$G$9</definedName>
    <definedName name="BExF2LWJ8M4NGGKOIOZBJ3TPKQMD" hidden="1">#REF!</definedName>
    <definedName name="BExF2MSWNUY9Z6BZJQZ538PPTION" hidden="1">'[4]Reco Sheet for Fcast'!$I$6:$J$6</definedName>
    <definedName name="BExF2QZYWHTYGUTTXR15CKCV3LS7" hidden="1">'[4]Reco Sheet for Fcast'!$F$11:$G$11</definedName>
    <definedName name="BExF2T8Y6TSJ74RMSZOA9CEH4OZ6" hidden="1">'[4]Reco Sheet for Fcast'!$I$2</definedName>
    <definedName name="BExF31N3YM4F37EOOY8M8VI1KXN8" hidden="1">'[4]Reco Sheet for Fcast'!$F$9:$G$9</definedName>
    <definedName name="BExF37C1YKBT79Z9SOJAG5MXQGTU" hidden="1">'[4]Reco Sheet for Fcast'!$F$15</definedName>
    <definedName name="BExF382XL4A8VTMCPJY3C5IWNXCC" hidden="1">#REF!</definedName>
    <definedName name="BExF3A6HPA6DGYALZNHHJPMCUYZR" hidden="1">'[4]Reco Sheet for Fcast'!$F$8:$G$8</definedName>
    <definedName name="BExF3I9T44X7DV9HHV51DVDDPPZG" hidden="1">'[4]Reco Sheet for Fcast'!$K$2</definedName>
    <definedName name="BExF3JMFX5DILOIFUDIO1HZUK875" hidden="1">'[4]Reco Sheet for Fcast'!$H$2:$I$2</definedName>
    <definedName name="BExF3NTC4BGZEM6B87TCFX277QCS" hidden="1">'[5]AMI P &amp; L'!#REF!</definedName>
    <definedName name="BExF3Q7NI90WT31QHYSJDIG0LLLJ" hidden="1">'[4]Reco Sheet for Fcast'!$I$10:$J$10</definedName>
    <definedName name="BExF3QD55TIY1MSBSRK9TUJKBEWO" hidden="1">'[4]Reco Sheet for Fcast'!$H$2:$I$2</definedName>
    <definedName name="BExF3QD5AXW8T6FZ8O1C78NHR5C3" hidden="1">#REF!</definedName>
    <definedName name="BExF3QT8J6RIF1L3R700MBSKIOKW" hidden="1">'[4]Reco Sheet for Fcast'!$F$11:$G$11</definedName>
    <definedName name="BExF41WFMNZ2YQ1KBKOBZWROKVHO" hidden="1">#REF!</definedName>
    <definedName name="BExF42SSBVPMLK2UB3B7FPEIY9TU" hidden="1">'[5]AMI P &amp; L'!#REF!</definedName>
    <definedName name="BExF4HXSWB50BKYPWA0HTT8W56H6" hidden="1">'[4]Reco Sheet for Fcast'!$I$10:$J$10</definedName>
    <definedName name="BExF4KHF04IWW4LQ95FHQPFE4Y9K" hidden="1">'[4]Reco Sheet for Fcast'!$I$8:$J$8</definedName>
    <definedName name="BExF4KXIG1XOE6UY0ICYSY5JDNTS" hidden="1">#REF!</definedName>
    <definedName name="BExF4MVQM5Y0QRDLDFSKWWTF709C" hidden="1">'[4]Reco Sheet for Fcast'!$I$8:$J$8</definedName>
    <definedName name="BExF4PVMZYV36E8HOYY06J81AMBI" hidden="1">'[5]AMI P &amp; L'!#REF!</definedName>
    <definedName name="BExF4SF9NEX1FZE9N8EXT89PM54D" hidden="1">'[4]Reco Sheet for Fcast'!$F$11:$G$11</definedName>
    <definedName name="BExF52GTGP8MHGII4KJ8TJGR8W8U" hidden="1">'[4]Reco Sheet for Fcast'!$H$2:$I$2</definedName>
    <definedName name="BExF57K7L3UC1I2FSAWURR4SN0UN" hidden="1">'[4]Reco Sheet for Fcast'!$I$10:$J$10</definedName>
    <definedName name="BExF5B5Q7SUPDSPIJOA1GNG17ZFD" hidden="1">#REF!</definedName>
    <definedName name="BExF5CCUNN10ODYNRYLTJ6DOSQA7" hidden="1">#REF!</definedName>
    <definedName name="BExF5HR2GFV7O8LKG9SJ4BY78LYA" hidden="1">'[4]Reco Sheet for Fcast'!$I$8:$J$8</definedName>
    <definedName name="BExF5ZFO2A29GHWR5ES64Z9OS16J" hidden="1">'[5]AMI P &amp; L'!#REF!</definedName>
    <definedName name="BExF63S045JO7H2ZJCBTBVH3SUIF" hidden="1">'[4]Reco Sheet for Fcast'!$I$11:$J$11</definedName>
    <definedName name="BExF642TEGTXCI9A61ZOONJCB0U1" hidden="1">'[4]Reco Sheet for Fcast'!$I$8:$J$8</definedName>
    <definedName name="BExF67O951CF8UJF3KBDNR0E83C1" hidden="1">'[5]AMI P &amp; L'!#REF!</definedName>
    <definedName name="BExF690Y20C503FDB3JYBPHX2VD1" hidden="1">#REF!</definedName>
    <definedName name="BExF6EV7I35NVMIJGYTB6E24YVPA" hidden="1">'[4]Reco Sheet for Fcast'!$K$2</definedName>
    <definedName name="BExF6FGUF393KTMBT40S5BYAFG00" hidden="1">'[4]Reco Sheet for Fcast'!$H$2:$I$2</definedName>
    <definedName name="BExF6GNYXWY8A0SY4PW1B6KJMMTM" hidden="1">'[5]AMI P &amp; L'!#REF!</definedName>
    <definedName name="BExF6IB8K74Z0AFT05GPOKKZW7C9" hidden="1">'[4]Reco Sheet for Fcast'!$I$9:$J$9</definedName>
    <definedName name="BExF6NUXJI11W2IAZNAM1QWC0459" hidden="1">'[4]Reco Sheet for Fcast'!$F$7:$G$7</definedName>
    <definedName name="BExF6RR76KNVIXGJOVFO8GDILKGZ" hidden="1">'[4]Reco Sheet for Fcast'!$F$15</definedName>
    <definedName name="BExF6ZE8D5CMPJPRWT6S4HM56LPF" hidden="1">'[4]Reco Sheet for Fcast'!$F$11:$G$11</definedName>
    <definedName name="BExF73W2L5MS2FLCNPQGFZ2DUCP6" hidden="1">FC Corp [0]!capex [8]Report!$B$3:$C$6</definedName>
    <definedName name="BExF76FV8SF7AJK7B35AL7VTZF6D" hidden="1">'[4]Reco Sheet for Fcast'!$F$8:$G$8</definedName>
    <definedName name="BExF7EOIMC1OYL1N7835KGOI0FIZ" hidden="1">'[4]Reco Sheet for Fcast'!$I$10:$J$10</definedName>
    <definedName name="BExF7K88K7ASGV6RAOAGH52G04VR" hidden="1">'[5]AMI P &amp; L'!#REF!</definedName>
    <definedName name="BExF7N83YDEVXDEZQFACS9ZVES27" hidden="1">'[5]AMI P &amp; L'!#REF!</definedName>
    <definedName name="BExF7OVDRP3LHNAF2CX4V84CKKIR" hidden="1">'[4]Reco Sheet for Fcast'!$I$7:$J$7</definedName>
    <definedName name="BExF7QO41X2A2SL8UXDNP99GY7U9" hidden="1">'[4]Reco Sheet for Fcast'!$I$8:$J$8</definedName>
    <definedName name="BExF81GI8B8WBHXFTET68A9358BR" hidden="1">'[4]Reco Sheet for Fcast'!$F$10:$G$10</definedName>
    <definedName name="BExF86UR62V3WXM59JUA7U4NEJAT" hidden="1">#REF!</definedName>
    <definedName name="BExF94F5ZD2KMXCLSB4BN3BPWPZW" hidden="1">#REF!</definedName>
    <definedName name="BExGL97US0Y3KXXASUTVR26XLT70" hidden="1">'[5]AMI P &amp; L'!#REF!</definedName>
    <definedName name="BExGLC7R4C33RO0PID97ZPPVCW4M" hidden="1">'[4]Reco Sheet for Fcast'!$F$11:$G$11</definedName>
    <definedName name="BExGLFIF7HCFSHNQHKEV6RY0WCO3" hidden="1">'[4]Reco Sheet for Fcast'!$F$8:$G$8</definedName>
    <definedName name="BExGLMPD5LHHQXURM0Y3L44P343X" hidden="1">'[4]Reco Sheet for Fcast'!$I$7:$J$7</definedName>
    <definedName name="BExGLTARRL0J772UD2TXEYAVPY6E" hidden="1">'[4]Reco Sheet for Fcast'!$F$6:$G$6</definedName>
    <definedName name="BExGLYE6RZTAAWHJBG2QFJPTDS2Q" hidden="1">'[4]Reco Sheet for Fcast'!$F$7:$G$7</definedName>
    <definedName name="BExGM4DZ65OAQP7MA4LN6QMYZOFF" hidden="1">'[4]Reco Sheet for Fcast'!$F$10:$G$10</definedName>
    <definedName name="BExGMCXCWEC9XNUOEMZ61TMI6CUO" hidden="1">'[4]Reco Sheet for Fcast'!$G$2</definedName>
    <definedName name="BExGMJDGIH0MEPC2TUSFUCY2ROTB" hidden="1">'[5]AMI P &amp; L'!#REF!</definedName>
    <definedName name="BExGMKPW2HPKN0M0XKF3AZ8YP0D6" hidden="1">'[4]Reco Sheet for Fcast'!$I$10:$J$10</definedName>
    <definedName name="BExGMP2F175LGL6QVSJGP6GKYHHA" hidden="1">'[4]Reco Sheet for Fcast'!$I$8:$J$8</definedName>
    <definedName name="BExGMPIIP8GKML2VVA8OEFL43NCS" hidden="1">'[4]Reco Sheet for Fcast'!$F$6:$G$6</definedName>
    <definedName name="BExGMZ3SRIXLXMWBVOXXV3M4U4YL" hidden="1">'[4]Reco Sheet for Fcast'!$F$7:$G$7</definedName>
    <definedName name="BExGMZ3UBN48IXU1ZEFYECEMZ1IM" hidden="1">'[4]Reco Sheet for Fcast'!$F$6:$G$6</definedName>
    <definedName name="BExGMZK2RWS3LUIF04PFESJU6MDU" hidden="1">#REF!</definedName>
    <definedName name="BExGN4I0QATXNZCLZJM1KH1OIJQH" hidden="1">'[4]Reco Sheet for Fcast'!$F$9:$G$9</definedName>
    <definedName name="BExGN9FZ2RWCMSY1YOBJKZMNIM9R" hidden="1">'[4]Reco Sheet for Fcast'!$G$2</definedName>
    <definedName name="BExGNDN1INYA9ECZDFUDM9J0UKQR" hidden="1">#REF!</definedName>
    <definedName name="BExGNDSIMTHOCXXG6QOGR6DA8SGG" hidden="1">'[5]AMI P &amp; L'!#REF!</definedName>
    <definedName name="BExGNGXPVU95K83SHZNAOX17P52R" hidden="1">#REF!</definedName>
    <definedName name="BExGNN2YQ9BDAZXT2GLCSAPXKIM7" hidden="1">'[5]AMI P &amp; L'!#REF!</definedName>
    <definedName name="BExGNSS0CKRPKHO25R3TDBEL2NHX" hidden="1">'[4]Reco Sheet for Fcast'!$F$6:$G$6</definedName>
    <definedName name="BExGNYH0MO8NOVS85L15G0RWX4GW" hidden="1">'[4]Reco Sheet for Fcast'!$I$7:$J$7</definedName>
    <definedName name="BExGNZO44DEG8CGIDYSEGDUQ531R" hidden="1">'[5]AMI P &amp; L'!#REF!</definedName>
    <definedName name="BExGO2O0V6UYDY26AX8OSN72F77N" hidden="1">'[4]Reco Sheet for Fcast'!$F$11:$G$11</definedName>
    <definedName name="BExGO2YUBOVLYHY1QSIHRE1KLAFV" hidden="1">'[5]AMI P &amp; L'!#REF!</definedName>
    <definedName name="BExGO70E2O70LF46V8T26YFPL4V8" hidden="1">'[4]Reco Sheet for Fcast'!$F$9:$G$9</definedName>
    <definedName name="BExGOB25QJMQCQE76MRW9X58OIOO" hidden="1">'[4]Reco Sheet for Fcast'!$I$9:$J$9</definedName>
    <definedName name="BExGODAZKJ9EXMQZNQR5YDBSS525" hidden="1">'[5]AMI P &amp; L'!#REF!</definedName>
    <definedName name="BExGODR8ZSMUC11I56QHSZ686XV5" hidden="1">'[4]Reco Sheet for Fcast'!$F$8:$G$8</definedName>
    <definedName name="BExGOXJDHUDPDT8I8IVGVW9J0R5Q" hidden="1">'[4]Reco Sheet for Fcast'!$I$6:$J$6</definedName>
    <definedName name="BExGPHGT5KDOCMV2EFS4OVKTWBRD" hidden="1">'[4]Reco Sheet for Fcast'!$F$11:$G$11</definedName>
    <definedName name="BExGPID72Y4Y619LWASUQZKZHJNC" hidden="1">'[4]Reco Sheet for Fcast'!$F$15</definedName>
    <definedName name="BExGPP9CI26KG4J09TDI58XDKZAL" hidden="1">#REF!</definedName>
    <definedName name="BExGPPENQIANVGLVQJ77DK5JPRTB" hidden="1">'[4]Reco Sheet for Fcast'!$F$8:$G$8</definedName>
    <definedName name="BExGQ1ZU4967P72AHF4V1D0FOL5C" hidden="1">'[4]Reco Sheet for Fcast'!$I$7:$J$7</definedName>
    <definedName name="BExGQ36ZOMR9GV8T05M605MMOY3Y" hidden="1">'[5]AMI P &amp; L'!#REF!</definedName>
    <definedName name="BExGQ61DTJ0SBFMDFBAK3XZ9O0ZO" hidden="1">'[4]Reco Sheet for Fcast'!$I$8:$J$8</definedName>
    <definedName name="BExGQ6SG9XEOD0VMBAR22YPZWSTA" hidden="1">'[4]Reco Sheet for Fcast'!$F$6:$G$6</definedName>
    <definedName name="BExGQGJ1A7LNZUS8QSMOG8UNGLMK" hidden="1">'[4]Reco Sheet for Fcast'!$G$2</definedName>
    <definedName name="BExGQPO7ENFEQC0NC6MC9OZR2LHY" hidden="1">'[4]Reco Sheet for Fcast'!$I$8:$J$8</definedName>
    <definedName name="BExGQX0H4EZMXBJTKJJE4ICJWN5O" hidden="1">'[5]AMI P &amp; L'!#REF!</definedName>
    <definedName name="BExGR2ENVVMIJQENKY6QPV34HDYB" hidden="1">#REF!</definedName>
    <definedName name="BExGR4CW3WRIID17GGX4MI9ZDHFE" hidden="1">'[4]Reco Sheet for Fcast'!$K$2</definedName>
    <definedName name="BExGR65GJX27MU2OL6NI5PB8XVB4" hidden="1">'[4]Reco Sheet for Fcast'!$H$2:$I$2</definedName>
    <definedName name="BExGR6LQ97HETGS3CT96L4IK0JSH" hidden="1">'[4]Reco Sheet for Fcast'!$I$8:$J$8</definedName>
    <definedName name="BExGR902JCXO7ZLKL3VYXM9XRW3A" hidden="1">#REF!</definedName>
    <definedName name="BExGR9ATP2LVT7B9OCPSLJ11H9SX" hidden="1">'[4]Reco Sheet for Fcast'!$F$8:$G$8</definedName>
    <definedName name="BExGRA1VE5SDFH8FM4H8YLA70J65" hidden="1">#REF!</definedName>
    <definedName name="BExGREP2D0XVCEBGWU6RQ7KX23Q3" hidden="1">'[4]Reco Sheet for Fcast'!$F$8:$G$8</definedName>
    <definedName name="BExGRUKVVKDL8483WI70VN2QZDGD" hidden="1">'[4]Reco Sheet for Fcast'!$F$7:$G$7</definedName>
    <definedName name="BExGRVXD519NRV2E1ZYNYCW0PMW6" hidden="1">#REF!</definedName>
    <definedName name="BExGS2IWR5DUNJ1U9PAKIV8CMBNI" hidden="1">'[4]Reco Sheet for Fcast'!$H$2:$I$2</definedName>
    <definedName name="BExGS69P9FFTEOPDS0MWFKF45G47" hidden="1">'[4]Reco Sheet for Fcast'!$G$2</definedName>
    <definedName name="BExGS6F1JFHM5MUJ1RFO50WP6D05" hidden="1">'[4]Reco Sheet for Fcast'!$I$6:$J$6</definedName>
    <definedName name="BExGSA5YB5ZGE4NHDVCZ55TQAJTL" hidden="1">'[4]Reco Sheet for Fcast'!$I$10:$J$10</definedName>
    <definedName name="BExGSARJTLL2AE6NAMXZ7IGZI2M1" hidden="1">#REF!</definedName>
    <definedName name="BExGSCEUCQQVDEEKWJ677QTGUVTE" hidden="1">'[4]Reco Sheet for Fcast'!$I$6:$J$6</definedName>
    <definedName name="BExGSQY65LH1PCKKM5WHDW83F35O" hidden="1">'[5]AMI P &amp; L'!#REF!</definedName>
    <definedName name="BExGSYW1GKISF0PMUAK3XJK9PEW9" hidden="1">'[4]Reco Sheet for Fcast'!$F$11:$G$11</definedName>
    <definedName name="BExGT0DZJB6LSF6L693UUB9EY1VQ" hidden="1">'[5]AMI P &amp; L'!#REF!</definedName>
    <definedName name="BExGT0OSYJ4G1RU3EZR9QY6M3SCB" hidden="1">'[4]Reco Sheet for Fcast'!$J$2:$K$2</definedName>
    <definedName name="BExGTGVFIF8HOQXR54SK065A8M4K" hidden="1">'[4]Reco Sheet for Fcast'!$F$10:$G$10</definedName>
    <definedName name="BExGTI2KYBJUSGL2YDFTU3H46W8K" hidden="1">#REF!</definedName>
    <definedName name="BExGTIYX3OWPIINOGY1E4QQYSKHP" hidden="1">'[5]AMI P &amp; L'!#REF!</definedName>
    <definedName name="BExGTKGUN0KUU3C0RL2LK98D8MEK" hidden="1">'[4]Reco Sheet for Fcast'!$I$8:$J$8</definedName>
    <definedName name="BExGTL2GNL3OOQJZFJUSE2HL0E73" hidden="1">#REF!</definedName>
    <definedName name="BExGTQB6STG5OP8F4WFG4MJ1QG32" hidden="1">'[6]Bud Mth'!$F$8:$G$8</definedName>
    <definedName name="BExGTZ046J7VMUG4YPKFN2K8TWB7" hidden="1">'[4]Reco Sheet for Fcast'!$I$7:$J$7</definedName>
    <definedName name="BExGU2G9OPRZRIU9YGF6NX9FUW0J" hidden="1">'[4]Reco Sheet for Fcast'!$I$9:$J$9</definedName>
    <definedName name="BExGU6HTKLRZO8UOI3DTAM5RFDBA" hidden="1">'[4]Reco Sheet for Fcast'!$I$7:$J$7</definedName>
    <definedName name="BExGUDDZXFFQHAF4UZF8ZB1HO7H6" hidden="1">'[5]AMI P &amp; L'!#REF!</definedName>
    <definedName name="BExGUIBXBRHGM97ZX6GBA4ZDQ79C" hidden="1">'[4]Reco Sheet for Fcast'!$F$9:$G$9</definedName>
    <definedName name="BExGUM8D91UNPCOO4TKP9FGX85TF" hidden="1">'[5]AMI P &amp; L'!#REF!</definedName>
    <definedName name="BExGUQF9N9FKI7S0H30WUAEB5LPD" hidden="1">'[4]Reco Sheet for Fcast'!$K$2</definedName>
    <definedName name="BExGUR6BA03XPBK60SQUW197GJ5X" hidden="1">'[4]Reco Sheet for Fcast'!$I$7:$J$7</definedName>
    <definedName name="BExGUVDE0K966CA20KN65F326IBA" hidden="1">#REF!</definedName>
    <definedName name="BExGUVIP60TA4B7X2PFGMBFUSKGX" hidden="1">'[4]Reco Sheet for Fcast'!$F$10:$G$10</definedName>
    <definedName name="BExGUZKF06F209XL1IZWVJEQ82EE" hidden="1">'[4]Reco Sheet for Fcast'!$I$9:$J$9</definedName>
    <definedName name="BExGV2EVT380QHD4AP2RL9MR8L5L" hidden="1">'[4]Reco Sheet for Fcast'!$I$10:$J$10</definedName>
    <definedName name="BExGV4NVN9KBLA14SOD5M7JEE632" hidden="1">'[6]Bud Mth'!$I$9:$J$9</definedName>
    <definedName name="BExGVSCA3HCP1IVDZ0IAS8KEGOX0" hidden="1">#REF!</definedName>
    <definedName name="BExGVV6OOLDQ3TXZK51TTF3YX0WN" hidden="1">'[4]Reco Sheet for Fcast'!$F$10:$G$10</definedName>
    <definedName name="BExGW0KVS7U0C87XFZ78QW991IEV" hidden="1">'[4]Reco Sheet for Fcast'!$I$7:$J$7</definedName>
    <definedName name="BExGW2Z7AMPG6H9EXA9ML6EZVGGA" hidden="1">'[4]Reco Sheet for Fcast'!$F$15</definedName>
    <definedName name="BExGWABG5VT5XO1A196RK61AXA8C" hidden="1">'[4]Reco Sheet for Fcast'!$F$7:$G$7</definedName>
    <definedName name="BExGWEO0JDG84NYLEAV5NSOAGMJZ" hidden="1">'[5]AMI P &amp; L'!#REF!</definedName>
    <definedName name="BExGWLEOC70Z8QAJTPT2PDHTNM4L" hidden="1">'[4]Reco Sheet for Fcast'!$F$7:$G$7</definedName>
    <definedName name="BExGWNCXLCRTLBVMTXYJ5PHQI6SS" hidden="1">'[5]AMI P &amp; L'!#REF!</definedName>
    <definedName name="BExGWQNKX6U55XS50K72Y3WLJ462" hidden="1">#REF!</definedName>
    <definedName name="BExGX6U988MCFIGDA1282F92U9AA" hidden="1">'[4]Reco Sheet for Fcast'!$F$11:$G$11</definedName>
    <definedName name="BExGX7FTB1CKAT5HUW6H531FIY6I" hidden="1">'[5]AMI P &amp; L'!#REF!</definedName>
    <definedName name="BExGX9DVACJQIZ4GH6YAD2A7F70O" hidden="1">'[4]Reco Sheet for Fcast'!$I$9:$J$9</definedName>
    <definedName name="BExGXDVP2S2Y8Z8Q43I78RCIK3DD" hidden="1">'[4]Reco Sheet for Fcast'!$F$10:$G$10</definedName>
    <definedName name="BExGXJ9W5JU7TT9S0BKL5Y6VVB39" hidden="1">'[4]Reco Sheet for Fcast'!$I$6:$J$6</definedName>
    <definedName name="BExGXP9PLH9HGLX6X9E31SFWH8E0" hidden="1">'[4]Reco Sheet for Fcast'!$J$2:$K$2</definedName>
    <definedName name="BExGXWB73RJ4BASBQTQ8EY0EC1EB" hidden="1">'[4]Reco Sheet for Fcast'!$K$2</definedName>
    <definedName name="BExGXZ0ABB43C7SMRKZHWOSU9EQX" hidden="1">'[4]Reco Sheet for Fcast'!$F$8:$G$8</definedName>
    <definedName name="BExGY6SU3SYVCJ3AG2ITY59SAZ5A" hidden="1">'[4]Reco Sheet for Fcast'!$F$15:$G$16</definedName>
    <definedName name="BExGY6YA4P5KMY2VHT0DYK3YTFAX" hidden="1">'[4]Reco Sheet for Fcast'!$F$9:$G$9</definedName>
    <definedName name="BExGY8G88PVVRYHPHRPJZFSX6HSC" hidden="1">'[4]Reco Sheet for Fcast'!$F$8:$G$8</definedName>
    <definedName name="BExGYC718HTZ80PNKYPVIYGRJVF6" hidden="1">'[4]Reco Sheet for Fcast'!$I$7:$J$7</definedName>
    <definedName name="BExGYCNATXZY2FID93B17YWIPPRD" hidden="1">'[4]Reco Sheet for Fcast'!$G$2</definedName>
    <definedName name="BExGYDOY2FFLXMNYU6VV9FVDVZW3" hidden="1">#REF!</definedName>
    <definedName name="BExGYGJJJ3BBCQAOA51WHP01HN73" hidden="1">'[4]Reco Sheet for Fcast'!$F$11:$G$11</definedName>
    <definedName name="BExGYJE09NMFU592QN78WBPFJH50" hidden="1">#REF!</definedName>
    <definedName name="BExGYOS6TV2C72PLRFU8RP1I58GY" hidden="1">'[4]Reco Sheet for Fcast'!$F$8:$G$8</definedName>
    <definedName name="BExGYZF6NJ8J8TCF9W5RBAABK369" hidden="1">#REF!</definedName>
    <definedName name="BExGZJ78ZWZCVHZ3BKEKFJZ6MAEO" hidden="1">'[4]Reco Sheet for Fcast'!$I$11:$J$11</definedName>
    <definedName name="BExGZOLH2QV73J3M9IWDDPA62TP4" hidden="1">'[4]Reco Sheet for Fcast'!$I$9:$J$9</definedName>
    <definedName name="BExGZP1PWGFKVVVN4YDIS22DZPCR" hidden="1">'[4]Reco Sheet for Fcast'!$I$6:$J$6</definedName>
    <definedName name="BExGZYMVDK10COF1CY445MMWH2TK" hidden="1">#REF!</definedName>
    <definedName name="BExH00L21GZX5YJJGVMOAWBERLP5" hidden="1">'[4]Reco Sheet for Fcast'!$I$9:$J$9</definedName>
    <definedName name="BExH02ZD6VAY1KQLAQYBBI6WWIZB" hidden="1">'[5]AMI P &amp; L'!#REF!</definedName>
    <definedName name="BExH04HCMGZ4KFN8101PECX1S2FK" hidden="1">#REF!</definedName>
    <definedName name="BExH08Z6LQCGGSGSAILMHX4X7JMD" hidden="1">'[4]Reco Sheet for Fcast'!$I$6:$J$6</definedName>
    <definedName name="BExH09VINWGY7QSDNGT9BDVKS3JQ" hidden="1">#REF!</definedName>
    <definedName name="BExH0KT9Z8HEVRRQRGQ8YHXRLIJA" hidden="1">'[4]Reco Sheet for Fcast'!$I$9:$J$9</definedName>
    <definedName name="BExH0M0FDN12YBOCKL3XL2Z7T7Y8" hidden="1">'[4]Reco Sheet for Fcast'!$F$10:$G$10</definedName>
    <definedName name="BExH0O9G06YPZ5TN9RYT326I1CP2" hidden="1">'[4]Reco Sheet for Fcast'!$F$7:$G$7</definedName>
    <definedName name="BExH0WNJAKTJRCKMTX8O4KNMIIJM" hidden="1">'[5]AMI P &amp; L'!#REF!</definedName>
    <definedName name="BExH10ECW4A0SIUYZFOQGLBIK47I" hidden="1">#REF!</definedName>
    <definedName name="BExH12Y4WX542WI3ZEM15AK4UM9J" hidden="1">'[4]Reco Sheet for Fcast'!$F$7:$G$7</definedName>
    <definedName name="BExH1FDTQXR9QQ31WDB7OPXU7MPT" hidden="1">'[5]AMI P &amp; L'!#REF!</definedName>
    <definedName name="BExH1FOMEUIJNIDJAUY0ZQFBJSY9" hidden="1">'[4]Reco Sheet for Fcast'!$I$6:$J$6</definedName>
    <definedName name="BExH1IDQM8I99T9BKP4XNASNIKR8" hidden="1">#REF!</definedName>
    <definedName name="BExH1JFFHEBFX9BWJMNIA3N66R3Z" hidden="1">'[4]Reco Sheet for Fcast'!$F$10:$G$10</definedName>
    <definedName name="BExH1N0WDSCUTNOWE7TUZP6LOS0Q" hidden="1">#REF!</definedName>
    <definedName name="BExH1Z0GIUSVTF2H1G1I3PDGBNK2" hidden="1">'[4]Reco Sheet for Fcast'!$K$2</definedName>
    <definedName name="BExH225UTM6S9FW4MUDZS7F1PQSH" hidden="1">'[4]Reco Sheet for Fcast'!$I$7:$J$7</definedName>
    <definedName name="BExH23271RF7AYZ542KHQTH68GQ7" hidden="1">'[4]Reco Sheet for Fcast'!$F$10:$G$10</definedName>
    <definedName name="BExH2DEEO5YJEYEI3IYRHYF5MAPJ" hidden="1">#REF!</definedName>
    <definedName name="BExH2GJQR4JALNB314RY0LDI49VH" hidden="1">'[4]Reco Sheet for Fcast'!$I$7:$J$7</definedName>
    <definedName name="BExH2JZR49T7644JFVE7B3N7RZM9" hidden="1">'[4]Reco Sheet for Fcast'!$I$6:$J$6</definedName>
    <definedName name="BExH2WKXV8X5S2GSBBTWGI0NLNAH" hidden="1">'[4]Reco Sheet for Fcast'!$H$2:$I$2</definedName>
    <definedName name="BExH2XS1UFYFGU0S0EBXX90W2WE8" hidden="1">'[4]Reco Sheet for Fcast'!$I$9:$J$9</definedName>
    <definedName name="BExH2XS2TND9SB0GC295R4FP6K5Y" hidden="1">'[4]Reco Sheet for Fcast'!$I$2:$J$2</definedName>
    <definedName name="BExH2ZA0SZ4SSITL50NA8LZ3OEX6" hidden="1">'[5]AMI P &amp; L'!#REF!</definedName>
    <definedName name="BExH31Z3JNVJPESWKXHILGXZHP2M" hidden="1">'[4]Reco Sheet for Fcast'!$F$6:$G$6</definedName>
    <definedName name="BExH37TLURRTF1YO0TUV9JOJ0C78" hidden="1">#REF!</definedName>
    <definedName name="BExH3E9HZ3QJCDZW7WI7YACFQCHE" hidden="1">'[4]Reco Sheet for Fcast'!$F$9:$G$9</definedName>
    <definedName name="BExH3IRB6764RQ5HBYRLH6XCT29X" hidden="1">'[4]Reco Sheet for Fcast'!$I$10:$J$10</definedName>
    <definedName name="BExIG2U8V6RSB47SXLCQG3Q68YRO" hidden="1">'[4]Reco Sheet for Fcast'!$G$2</definedName>
    <definedName name="BExIG5JDFDNKGLHGNDY7U8KIF9NT" hidden="1">'[5]AMI P &amp; L'!#REF!</definedName>
    <definedName name="BExIGJBO8R13LV7CZ7C1YCP974NN" hidden="1">'[4]Reco Sheet for Fcast'!$F$10:$G$10</definedName>
    <definedName name="BExIGWT86FPOEYTI8GXCGU5Y3KGK" hidden="1">'[5]AMI P &amp; L'!#REF!</definedName>
    <definedName name="BExIHBHXA7E7VUTBVHXXXCH3A5CL" hidden="1">'[4]Reco Sheet for Fcast'!$I$9:$J$9</definedName>
    <definedName name="BExIHPQCQTGEW8QOJVIQ4VX0P6DX" hidden="1">'[4]Reco Sheet for Fcast'!$I$9:$J$9</definedName>
    <definedName name="BExII1KN91Q7DLW0UB7W2TJ5ACT9" hidden="1">'[4]Reco Sheet for Fcast'!$I$9:$J$9</definedName>
    <definedName name="BExII50LI8I0CDOOZEMIVHVA2V95" hidden="1">'[4]Reco Sheet for Fcast'!$I$11:$J$11</definedName>
    <definedName name="BExIIRXZ4ILQ2WWPRUWCMMSL1DLM" hidden="1">#REF!</definedName>
    <definedName name="BExIIVZOOUUQ08Q7KUUUZD0JVL8M" hidden="1">#REF!</definedName>
    <definedName name="BExIIXMY38TQD12CVV4S57L3I809" hidden="1">'[4]Reco Sheet for Fcast'!$I$9:$J$9</definedName>
    <definedName name="BExIIY37NEVU2LGS1JE4VR9AN6W4" hidden="1">'[4]Reco Sheet for Fcast'!$I$11:$J$11</definedName>
    <definedName name="BExIIYJAGXR8TPZ1KCYM7EGJ79UW" hidden="1">'[4]Reco Sheet for Fcast'!$I$9:$J$9</definedName>
    <definedName name="BExIJ3160YCWGAVEU0208ZGXXG3P" hidden="1">'[4]Reco Sheet for Fcast'!$I$7:$J$7</definedName>
    <definedName name="BExIJ84RF7H0K96AW7Y3HHX95GKW" hidden="1">#REF!</definedName>
    <definedName name="BExIJFGZJ5ED9D6KAY4PGQYLELAX" hidden="1">'[5]AMI P &amp; L'!#REF!</definedName>
    <definedName name="BExIJQ3XPPSZ585U2ER0RSSC71PK" hidden="1">#REF!</definedName>
    <definedName name="BExIJQK80ZEKSTV62E59AYJYUNLI" hidden="1">'[4]Reco Sheet for Fcast'!$F$6:$G$6</definedName>
    <definedName name="BExIJRLX3M0YQLU1D5Y9V7HM5QNM" hidden="1">'[4]Reco Sheet for Fcast'!$I$8:$J$8</definedName>
    <definedName name="BExIJU07KGZI9PHSNN9ODB8M4CUN" hidden="1">#REF!</definedName>
    <definedName name="BExIJV22J0QA7286KNPMHO1ZUCB3" hidden="1">'[4]Reco Sheet for Fcast'!$I$9:$J$9</definedName>
    <definedName name="BExIJVI6OC7B6ZE9V4PAOYZXKNER" hidden="1">'[4]Reco Sheet for Fcast'!$F$9:$G$9</definedName>
    <definedName name="BExIJWK0NGTGQ4X7D5VIVXD14JHI" hidden="1">'[4]Reco Sheet for Fcast'!$I$11:$J$11</definedName>
    <definedName name="BExIJWPCIYINEJUTXU74VK7WG031" hidden="1">'[4]Reco Sheet for Fcast'!$F$11:$G$11</definedName>
    <definedName name="BExIK7CGQS2B8BVWBEP2KKWMVHK9" hidden="1">'[6]Bud Mth'!$J$2:$K$2</definedName>
    <definedName name="BExIK9L9LK9TN82BD5N4561UUPT0" hidden="1">#REF!</definedName>
    <definedName name="BExIKBZM0MD3CVYI0HQE2HJQDXCA" hidden="1">#REF!</definedName>
    <definedName name="BExIKHTXLQ3C6PPW2YPYVS2A6XD6" hidden="1">#REF!</definedName>
    <definedName name="BExIKHTXPZR5A8OHB6HDP6QWDHAD" hidden="1">'[4]Reco Sheet for Fcast'!$I$6:$J$6</definedName>
    <definedName name="BExIKMMJOETSAXJYY1SIKM58LMA2" hidden="1">'[4]Reco Sheet for Fcast'!$G$2</definedName>
    <definedName name="BExIKN2SLYNFHS9SQHJSB0NE57OF" hidden="1">'[4]Reco Sheet for Fcast'!$I$6:$J$6</definedName>
    <definedName name="BExIKRF6AQ6VOO9KCIWSM6FY8M7D" hidden="1">'[4]Reco Sheet for Fcast'!$F$11:$G$11</definedName>
    <definedName name="BExIKTYZESFT3LC0ASFMFKSE0D1X" hidden="1">'[4]Reco Sheet for Fcast'!$G$2</definedName>
    <definedName name="BExIKXVA6M8K0PTRYAGXS666L335" hidden="1">'[4]Reco Sheet for Fcast'!$G$2</definedName>
    <definedName name="BExIL0PMZ2SXK9R6MLP43KBU1J2P" hidden="1">'[4]Reco Sheet for Fcast'!$I$11:$J$11</definedName>
    <definedName name="BExIL2D433Q6FO89722GTVJL3F8V" hidden="1">#REF!</definedName>
    <definedName name="BExILAAXRTRAD18K74M6MGUEEPUM" hidden="1">'[4]Reco Sheet for Fcast'!$F$6:$G$6</definedName>
    <definedName name="BExILG5F338C0FFLMVOKMKF8X5ZP" hidden="1">'[5]AMI P &amp; L'!#REF!</definedName>
    <definedName name="BExILGQTQM0HOD0BJI90YO7GOIN3" hidden="1">'[4]Reco Sheet for Fcast'!$I$10:$J$10</definedName>
    <definedName name="BExILTHIEYYOIUWRZ5LLF1T70AJ7" hidden="1">'[4]Reco Sheet for Fcast'!$I$10:$J$10</definedName>
    <definedName name="BExIM9DBUB7ZGF4B20FVUO9QGOX2" hidden="1">'[4]Reco Sheet for Fcast'!$F$7:$G$7</definedName>
    <definedName name="BExIMGK9Z94TFPWWZFMD10HV0IF6" hidden="1">'[4]Reco Sheet for Fcast'!$I$11:$J$11</definedName>
    <definedName name="BExIMNR83ZD9BEO38CAKDHC70UDK" hidden="1">#REF!</definedName>
    <definedName name="BExIMPEGKG18TELVC33T4OQTNBWC" hidden="1">'[4]Reco Sheet for Fcast'!$F$10:$G$10</definedName>
    <definedName name="BExIN255I6ZAKBLLKE6S7FM3IQAQ" hidden="1">#REF!</definedName>
    <definedName name="BExIN4OR435DL1US13JQPOQK8GD5" hidden="1">'[4]Reco Sheet for Fcast'!$K$2</definedName>
    <definedName name="BExIN5ACO87Q5P34GNK1QC1WWACK" hidden="1">'[6]Bud Mth'!$F$6:$G$6</definedName>
    <definedName name="BExINI6A7H3KSFRFA6UBBDPKW37F" hidden="1">'[4]Reco Sheet for Fcast'!$F$10:$G$10</definedName>
    <definedName name="BExINIMK8XC3JOBT2EXYFHHH52H0" hidden="1">'[4]Reco Sheet for Fcast'!$I$11:$J$11</definedName>
    <definedName name="BExINLX401ZKEGWU168DS4JUM2J6" hidden="1">'[5]AMI P &amp; L'!#REF!</definedName>
    <definedName name="BExINMYYJO1FTV1CZF6O5XCFAMQX" hidden="1">'[5]AMI P &amp; L'!#REF!</definedName>
    <definedName name="BExINP2H4KI05FRFV5PKZFE00HKO" hidden="1">'[4]Reco Sheet for Fcast'!$I$6:$J$6</definedName>
    <definedName name="BExINZELVWYGU876QUUZCIMXPBQC" hidden="1">'[4]Reco Sheet for Fcast'!$I$8:$J$8</definedName>
    <definedName name="BExIO2EJ2B6ALSXAAYVKCC2E1MYD" hidden="1">#REF!</definedName>
    <definedName name="BExIOCQUQHKUU1KONGSDOLQTQEIC" hidden="1">'[4]Reco Sheet for Fcast'!$G$2</definedName>
    <definedName name="BExIOFL8Y5O61VLKTB4H20IJNWS1" hidden="1">'[4]Reco Sheet for Fcast'!$F$6:$G$6</definedName>
    <definedName name="BExIOKTZXH2A908F83ANDHGHNJ07" hidden="1">#REF!</definedName>
    <definedName name="BExIOMBXRW5NS4ZPYX9G5QREZ5J6" hidden="1">'[4]Reco Sheet for Fcast'!$F$11:$G$11</definedName>
    <definedName name="BExIOQ2W3YIE010K6FWC8SYB7SST" hidden="1">#REF!</definedName>
    <definedName name="BExIORA3GK78T7C7SNBJJUONJ0LS" hidden="1">'[4]Reco Sheet for Fcast'!$F$15</definedName>
    <definedName name="BExIORFDXP4AVIEBLSTZ8ETSXMNM" hidden="1">'[4]Reco Sheet for Fcast'!$I$7:$J$7</definedName>
    <definedName name="BExIOTZ5EFZ2NASVQ05RH15HRSW6" hidden="1">'[4]Reco Sheet for Fcast'!$F$15</definedName>
    <definedName name="BExIP5TB0T9V3OKFX0GV0526AQ3D" hidden="1">#REF!</definedName>
    <definedName name="BExIP8YNN6UUE1GZ223SWH7DLGKO" hidden="1">'[4]Reco Sheet for Fcast'!$I$7:$J$7</definedName>
    <definedName name="BExIPAB4AOL592OJCC1CFAXTLF1A" hidden="1">'[4]Reco Sheet for Fcast'!$I$6:$J$6</definedName>
    <definedName name="BExIPB25DKX4S2ZCKQN7KWSC3JBF" hidden="1">'[4]Reco Sheet for Fcast'!$F$11:$G$11</definedName>
    <definedName name="BExIPDLT8JYAMGE5HTN4D1YHZF3V" hidden="1">'[5]AMI P &amp; L'!#REF!</definedName>
    <definedName name="BExIPG040Q08EWIWL6CAVR3GRI43" hidden="1">'[4]Reco Sheet for Fcast'!$I$7:$J$7</definedName>
    <definedName name="BExIPKNFUDPDKOSH5GHDVNA8D66S" hidden="1">'[4]Reco Sheet for Fcast'!$I$11:$J$11</definedName>
    <definedName name="BExIQ1VS9A2FHVD9TUHKG9K8EVVP" hidden="1">'[4]Reco Sheet for Fcast'!$F$11:$G$11</definedName>
    <definedName name="BExIQ3J19L30PSQ2CXNT6IHW0I7V" hidden="1">'[4]Reco Sheet for Fcast'!$I$9:$J$9</definedName>
    <definedName name="BExIQ3OJ7M04XCY276IO0LJA5XUK" hidden="1">'[4]Reco Sheet for Fcast'!$F$11:$G$11</definedName>
    <definedName name="BExIQ4FK3GUVQXFWKAEBB6FMWWUK" hidden="1">#REF!</definedName>
    <definedName name="BExIQ5S19ITB0NDRUN4XV7B905ED" hidden="1">'[4]Reco Sheet for Fcast'!$F$15</definedName>
    <definedName name="BExIQ9TMQT2EIXSVQW7GVSOAW2VJ" hidden="1">'[4]Reco Sheet for Fcast'!$I$8:$J$8</definedName>
    <definedName name="BExIQBMDE1L6J4H27K1FMSHQKDSE" hidden="1">'[4]Reco Sheet for Fcast'!$I$8:$J$8</definedName>
    <definedName name="BExIQE65LVXUOF3UZFO7SDHFJH22" hidden="1">'[4]Reco Sheet for Fcast'!$G$2</definedName>
    <definedName name="BExIQG9OO2KKBOWTMD1OXY36TEGA" hidden="1">'[4]Reco Sheet for Fcast'!$F$10:$G$10</definedName>
    <definedName name="BExIQMV2D77A07E403GAA7CYB8C2" hidden="1">'[4]Reco Sheet for Fcast'!$C$15:$D$23</definedName>
    <definedName name="BExIQX1XBB31HZTYEEVOBSE3C5A6" hidden="1">'[4]Reco Sheet for Fcast'!$I$10:$J$10</definedName>
    <definedName name="BExIR2ALYRP9FW99DK2084J7IIDC" hidden="1">'[4]Reco Sheet for Fcast'!$I$10:$J$10</definedName>
    <definedName name="BExIR8FQETPTQYW37DBVDWG3J4JW" hidden="1">'[4]Reco Sheet for Fcast'!$F$7:$G$7</definedName>
    <definedName name="BExIRBVWGULCWXZ0NA6HCLFX8VW6" hidden="1">'[6]Bud Mth'!$I$9:$J$9</definedName>
    <definedName name="BExIRG2Y0ISN5DU9I7FP9VMNBLJI" hidden="1">#REF!</definedName>
    <definedName name="BExIRRBGTY01OQOI3U5SW59RFDFI" hidden="1">'[4]Reco Sheet for Fcast'!$I$8:$J$8</definedName>
    <definedName name="BExIS4T0DRF57HYO7OGG72KBOFOI" hidden="1">'[4]Reco Sheet for Fcast'!$F$15:$G$34</definedName>
    <definedName name="BExIS77BJDDK18PGI9DSEYZPIL7P" hidden="1">'[4]Reco Sheet for Fcast'!$F$10:$G$10</definedName>
    <definedName name="BExIS8USL1T3Z97CZ30HJ98E2GXQ" hidden="1">'[4]Reco Sheet for Fcast'!$F$9:$G$9</definedName>
    <definedName name="BExISC5B700MZUBFTQ9K4IKTF7HR" hidden="1">'[4]Reco Sheet for Fcast'!$K$2</definedName>
    <definedName name="BExISDHXS49S1H56ENBPRF1NLD5C" hidden="1">'[4]Reco Sheet for Fcast'!$I$6:$J$6</definedName>
    <definedName name="BExISM1JLV54A21A164IURMPGUMU" hidden="1">'[4]Reco Sheet for Fcast'!$F$7:$G$7</definedName>
    <definedName name="BExISOL5FNHZHVLEZZZZ47YXZ5QS" hidden="1">#REF!</definedName>
    <definedName name="BExISRFKJYUZ4AKW44IJF7RF9Y90" hidden="1">'[4]Reco Sheet for Fcast'!$F$10:$G$10</definedName>
    <definedName name="BExIT1MK8TBAK3SNP36A8FKDQSOK" hidden="1">'[4]Reco Sheet for Fcast'!$F$11:$G$11</definedName>
    <definedName name="BExIT7RP2B89RX2C5P1P5H2DY1CI" hidden="1">#REF!</definedName>
    <definedName name="BExITBNYANV2S8KD56GOGCKW393R" hidden="1">'[4]Reco Sheet for Fcast'!$F$9:$G$9</definedName>
    <definedName name="BExIU6ZCS275CPHR7BIJ2SCIXCP7" hidden="1">#REF!</definedName>
    <definedName name="BExIUD4OJGH65NFNQ4VMCE3R4J1X" hidden="1">'[4]Reco Sheet for Fcast'!$F$7:$G$7</definedName>
    <definedName name="BExIUTB5OAAXYW0OFMP0PS40SPOB" hidden="1">'[4]Reco Sheet for Fcast'!$I$10:$J$10</definedName>
    <definedName name="BExIUUT2MHIOV6R3WHA0DPM1KBKY" hidden="1">'[5]AMI P &amp; L'!#REF!</definedName>
    <definedName name="BExIUYPDT1AM6MWGWQS646PIZIWC" hidden="1">'[4]Reco Sheet for Fcast'!$I$10:$J$10</definedName>
    <definedName name="BExIV0I2O9F8D1UK1SI8AEYR6U0A" hidden="1">'[4]Reco Sheet for Fcast'!$G$2</definedName>
    <definedName name="BExIV2LM38XPLRTWT0R44TMQ59E5" hidden="1">'[4]Reco Sheet for Fcast'!$F$15</definedName>
    <definedName name="BExIV3CMY91WXOF56UOYD0AUHJ3N" hidden="1">#REF!</definedName>
    <definedName name="BExIV3HY4S0YRV1F7XEMF2YHAR2I" hidden="1">'[4]Reco Sheet for Fcast'!$I$10:$J$10</definedName>
    <definedName name="BExIV6HUZFRIFLXW2SICKGTAH1PV" hidden="1">'[4]Reco Sheet for Fcast'!$I$11:$J$11</definedName>
    <definedName name="BExIVCXWL6H5LD9DHDIA4F5U9TQL" hidden="1">'[4]Reco Sheet for Fcast'!$F$15</definedName>
    <definedName name="BExIVMOIPSEWSIHIDDLOXESQ28A0" hidden="1">'[4]Reco Sheet for Fcast'!$F$11:$G$11</definedName>
    <definedName name="BExIVNVNJX9BYDLC88NG09YF5XQ6" hidden="1">'[4]Reco Sheet for Fcast'!$I$9:$J$9</definedName>
    <definedName name="BExIVQVKLMGSRYT1LFZH0KUIA4OR" hidden="1">'[4]Reco Sheet for Fcast'!$I$11:$J$11</definedName>
    <definedName name="BExIVYTFI35KNR2XSA6N8OJYUTUR" hidden="1">'[5]AMI P &amp; L'!#REF!</definedName>
    <definedName name="BExIWAI762NMLOE144IPALV1HU9V" hidden="1">#REF!</definedName>
    <definedName name="BExIWB3SY3WRIVIOF988DNNODBOA" hidden="1">'[4]Reco Sheet for Fcast'!$G$2</definedName>
    <definedName name="BExIWB99CG0H52LRD6QWPN4L6DV2" hidden="1">'[4]Reco Sheet for Fcast'!$F$8:$G$8</definedName>
    <definedName name="BExIWG1W7XP9DFYYSZAIOSHM0QLQ" hidden="1">'[5]AMI P &amp; L'!#REF!</definedName>
    <definedName name="BExIWH3KUK94B7833DD4TB0Y6KP9" hidden="1">'[4]Reco Sheet for Fcast'!$F$6:$G$6</definedName>
    <definedName name="BExIWKE9MGIDWORBI43AWTUNYFAN" hidden="1">'[4]Reco Sheet for Fcast'!$K$2</definedName>
    <definedName name="BExIX34PM5DBTRHRQWP6PL6WIX88" hidden="1">'[4]Reco Sheet for Fcast'!$F$8:$G$8</definedName>
    <definedName name="BExIX5OAP9KSUE5SIZCW9P39Q4WE" hidden="1">'[4]Reco Sheet for Fcast'!$I$10:$J$10</definedName>
    <definedName name="BExIX69Y0CM4OW8NEPQXX4ORSAT2" hidden="1">'[4]Reco Sheet for Fcast'!$C$15:$D$23</definedName>
    <definedName name="BExIXGRJPVJMUDGSG7IHPXPNO69B" hidden="1">'[4]Reco Sheet for Fcast'!$G$2</definedName>
    <definedName name="BExIXKD0BLI75H7ME1HECIQSRJRB" hidden="1">#REF!</definedName>
    <definedName name="BExIXM5R87ZL3FHALWZXYCPHGX3E" hidden="1">'[4]Reco Sheet for Fcast'!$F$7:$G$7</definedName>
    <definedName name="BExIXS036ZCKT2Z8XZKLZ8PFWQGL" hidden="1">'[4]Reco Sheet for Fcast'!$I$7:$J$7</definedName>
    <definedName name="BExIXY5CF9PFM0P40AZ4U51TMWV0" hidden="1">'[4]Reco Sheet for Fcast'!$F$9:$G$9</definedName>
    <definedName name="BExIYBHEX2F02B9VOX3UIRG0YI3B" hidden="1">#REF!</definedName>
    <definedName name="BExIYEXJBK8JDWIRSVV4RJSKZVV1" hidden="1">'[4]Reco Sheet for Fcast'!$I$8:$J$8</definedName>
    <definedName name="BExIYI2RH0K4225XO970K2IQ1E79" hidden="1">'[5]AMI P &amp; L'!#REF!</definedName>
    <definedName name="BExIYMPZ0KS2KOJFQAUQJ77L7701" hidden="1">'[4]Reco Sheet for Fcast'!$G$2</definedName>
    <definedName name="BExIYP9Q6FV9T0R9G3UDKLS4TTYX" hidden="1">'[4]Reco Sheet for Fcast'!$F$6:$G$6</definedName>
    <definedName name="BExIYZGLDQ1TN7BIIN4RLDP31GIM" hidden="1">'[4]Reco Sheet for Fcast'!$F$8:$G$8</definedName>
    <definedName name="BExIZ4K0EZJK6PW3L8SVKTJFSWW9" hidden="1">'[4]Reco Sheet for Fcast'!$F$15:$F$15</definedName>
    <definedName name="BExIZAECINL6JE573R3GB2W6M9LF" hidden="1">#REF!</definedName>
    <definedName name="BExIZAECOEZGBAO29QMV14E6XDIV" hidden="1">'[4]Reco Sheet for Fcast'!$G$2:$H$2</definedName>
    <definedName name="BExIZKVXYD5O2JBU81F2UFJZLLSI" hidden="1">'[4]Reco Sheet for Fcast'!$F$8:$G$8</definedName>
    <definedName name="BExIZPZDHC8HGER83WHCZAHOX7LK" hidden="1">'[4]Reco Sheet for Fcast'!$F$11:$G$11</definedName>
    <definedName name="BExIZS2X10QUS4CITNIUIELXAFAJ" hidden="1">#REF!</definedName>
    <definedName name="BExIZY2PUZ0OF9YKK1B13IW0VS6G" hidden="1">'[4]Reco Sheet for Fcast'!$F$15</definedName>
    <definedName name="BExIZYO9AIHMDU2DUFADE30D5TCY" hidden="1">#REF!</definedName>
    <definedName name="BExJ08KBRR2XMWW3VZMPSQKXHZUH" hidden="1">'[5]AMI P &amp; L'!#REF!</definedName>
    <definedName name="BExJ0DYJWXGE7DA39PYL3WM05U9O" hidden="1">'[4]Reco Sheet for Fcast'!$F$15</definedName>
    <definedName name="BExJ0MY8SY5J5V50H3UKE78ODTVB" hidden="1">'[4]Reco Sheet for Fcast'!$I$8:$J$8</definedName>
    <definedName name="BExJ0YC98G37ML4N8FLP8D95EFRF" hidden="1">'[4]Reco Sheet for Fcast'!$G$2</definedName>
    <definedName name="BExKCDYKAEV45AFXHVHZZ62E5BM3" hidden="1">'[4]Reco Sheet for Fcast'!$G$2</definedName>
    <definedName name="BExKDKO0W4AGQO1V7K6Q4VM750FT" hidden="1">'[4]Reco Sheet for Fcast'!$F$11:$G$11</definedName>
    <definedName name="BExKDLF10G7W77J87QWH3ZGLUCLW" hidden="1">'[4]Reco Sheet for Fcast'!$I$10:$J$10</definedName>
    <definedName name="BExKDYWMP2XKZPZZ3JN74IZA31I4" hidden="1">#REF!</definedName>
    <definedName name="BExKE1AVXRTWKFUNYIWQQPGA1YRV" hidden="1">#REF!</definedName>
    <definedName name="BExKEFE0I3MT6ZLC4T1L9465HKTN" hidden="1">'[4]Reco Sheet for Fcast'!$F$8:$G$8</definedName>
    <definedName name="BExKEK6O5BVJP4VY02FY7JNAZ6BT" hidden="1">'[4]Reco Sheet for Fcast'!$I$6:$J$6</definedName>
    <definedName name="BExKEKXK6E6QX339ELPXDIRZSJE0" hidden="1">'[4]Reco Sheet for Fcast'!$I$7:$J$7</definedName>
    <definedName name="BExKEOOIBMP7N8033EY2CJYCBX6H" hidden="1">'[4]Reco Sheet for Fcast'!$F$10:$G$10</definedName>
    <definedName name="BExKEW0RR5LA3VC46A2BEOOMQE56" hidden="1">'[4]Reco Sheet for Fcast'!$F$8:$G$8</definedName>
    <definedName name="BExKFA3VI1CZK21SM0N3LZWT9LA1" hidden="1">'[4]Reco Sheet for Fcast'!$F$11:$G$11</definedName>
    <definedName name="BExKFINBFV5J2NFRCL4YUO3YF0ZE" hidden="1">'[4]Reco Sheet for Fcast'!$F$11:$G$11</definedName>
    <definedName name="BExKFISRBFACTAMJSALEYMY66F6X" hidden="1">'[4]Reco Sheet for Fcast'!$F$8:$G$8</definedName>
    <definedName name="BExKFOSK5DJ151C4E8544UWMYTOC" hidden="1">'[4]Reco Sheet for Fcast'!$I$7:$J$7</definedName>
    <definedName name="BExKFYJC4EVEV54F82K6VKP7Q3OU" hidden="1">'[4]Reco Sheet for Fcast'!$I$6:$J$6</definedName>
    <definedName name="BExKG4IYHBKQQ8J8FN10GB2IKO33" hidden="1">'[4]Reco Sheet for Fcast'!$I$8:$J$8</definedName>
    <definedName name="BExKGF0L44S78D33WMQ1A75TRKB9" hidden="1">'[4]Reco Sheet for Fcast'!$I$10:$J$10</definedName>
    <definedName name="BExKGFRN31B3G20LMQ4LRF879J68" hidden="1">'[4]Reco Sheet for Fcast'!$I$8:$J$8</definedName>
    <definedName name="BExKGJD3U3ADZILP20U3EURP0UQP" hidden="1">'[4]Reco Sheet for Fcast'!$I$9:$J$9</definedName>
    <definedName name="BExKGNK5YGKP0YHHTAAOV17Z9EIM" hidden="1">'[4]Reco Sheet for Fcast'!$F$10:$G$10</definedName>
    <definedName name="BExKGTJTGZ5J6MUJ1UXP14KX6XN1" hidden="1">#REF!</definedName>
    <definedName name="BExKGV77YH9YXIQTRKK2331QGYKF" hidden="1">'[4]Reco Sheet for Fcast'!$F$8:$G$8</definedName>
    <definedName name="BExKGXLJQX4WJ1YCKHSMCPSSKX21" hidden="1">#REF!</definedName>
    <definedName name="BExKH3FTZ5VGTB86W9M4AB39R0G8" hidden="1">'[4]Reco Sheet for Fcast'!$F$6:$G$6</definedName>
    <definedName name="BExKH3FV5U5O6XZM7STS3NZKQFGJ" hidden="1">'[4]Reco Sheet for Fcast'!$H$2:$I$2</definedName>
    <definedName name="BExKH4SII9MJNWAVYF9T4ZRU3Q1Q" hidden="1">#REF!</definedName>
    <definedName name="BExKH8JEZRE8MEZ9VRCNMJT15RST" hidden="1">'[6]Bud Mth'!$E$1</definedName>
    <definedName name="BExKHAMUH8NR3HRV0V6FHJE3ROLN" hidden="1">'[4]Reco Sheet for Fcast'!$I$8:$J$8</definedName>
    <definedName name="BExKHCFKOWFHO2WW0N7Y5XDXEWAO" hidden="1">'[4]Reco Sheet for Fcast'!$I$11:$J$11</definedName>
    <definedName name="BExKHDMPODAJPZY7M2BN39326C43" hidden="1">#REF!</definedName>
    <definedName name="BExKHIVLONZ46HLMR50DEXKEUNEP" hidden="1">'[4]Reco Sheet for Fcast'!$F$7:$G$7</definedName>
    <definedName name="BExKHPM9XA0ADDK7TUR0N38EXWEP" hidden="1">'[4]Reco Sheet for Fcast'!$F$10:$G$10</definedName>
    <definedName name="BExKHVBAHM5Y9XWLCVNMF388YZHG" hidden="1">#REF!</definedName>
    <definedName name="BExKHWNRIZ5D7KKG5MQK7WNAIKUJ" hidden="1">#REF!</definedName>
    <definedName name="BExKI4076KXCDE5KXL79KT36OKLO" hidden="1">'[5]AMI P &amp; L'!#REF!</definedName>
    <definedName name="BExKI7LO70WYISR7Q0Y1ZDWO9M3B" hidden="1">'[4]Reco Sheet for Fcast'!$I$8:$J$8</definedName>
    <definedName name="BExKI8STNKBGV3XDC4DWP9DUI95F" hidden="1">'[6]Bud Mth'!$I$11:$J$11</definedName>
    <definedName name="BExKIGQV6TXIZG039HBOJU62WP2U" hidden="1">'[4]Reco Sheet for Fcast'!$I$11:$J$11</definedName>
    <definedName name="BExKILE008SF3KTAN8WML3XKI1NZ" hidden="1">'[4]Reco Sheet for Fcast'!$K$2</definedName>
    <definedName name="BExKINSBB6RS7I489QHMCOMU4Z2X" hidden="1">'[4]Reco Sheet for Fcast'!$F$15</definedName>
    <definedName name="BExKIU87ZKSOC2DYZWFK6SAK9I8E" hidden="1">'[4]Reco Sheet for Fcast'!$F$6:$G$6</definedName>
    <definedName name="BExKJ2BJ6QYNAH9EWOCXSIHVPYY5" hidden="1">#REF!</definedName>
    <definedName name="BExKJ449HLYX2DJ9UF0H9GTPSQ73" hidden="1">'[4]Reco Sheet for Fcast'!$I$8:$J$8</definedName>
    <definedName name="BExKJC7MJKEAMFD3Y9Q6TXP4MP3L" hidden="1">'[4]Reco Sheet for Fcast'!$I$9:$J$9</definedName>
    <definedName name="BExKJELX2RUC8UEC56IZPYYZXHA7" hidden="1">'[4]Reco Sheet for Fcast'!$F$8:$G$8</definedName>
    <definedName name="BExKJINMXS61G2TZEXCJAWVV4F57" hidden="1">'[4]Reco Sheet for Fcast'!$F$6:$G$6</definedName>
    <definedName name="BExKJK5ME8KB7HA0180L7OUZDDGV" hidden="1">'[4]Reco Sheet for Fcast'!$F$11:$G$11</definedName>
    <definedName name="BExKJN5IF0VMDILJ5K8ZENF2QYV1" hidden="1">'[4]Reco Sheet for Fcast'!$H$2:$I$2</definedName>
    <definedName name="BExKJUSJPFUIK20FTVAFJWR2OUYX" hidden="1">'[4]Reco Sheet for Fcast'!$I$11:$J$11</definedName>
    <definedName name="BExKK8VP5RS3D0UXZVKA37C4SYBP" hidden="1">'[4]Reco Sheet for Fcast'!$F$11:$G$11</definedName>
    <definedName name="BExKKIM9NPF6B3SPMPIQB27HQME4" hidden="1">'[4]Reco Sheet for Fcast'!$F$11:$G$11</definedName>
    <definedName name="BExKKIX1BCBQ4R3K41QD8NTV0OV0" hidden="1">'[4]Reco Sheet for Fcast'!$I$8:$J$8</definedName>
    <definedName name="BExKKQ3ZWADYV03YHMXDOAMU90EB" hidden="1">'[5]AMI P &amp; L'!#REF!</definedName>
    <definedName name="BExKKUGD2HMJWQEYZ8H3X1BMXFS9" hidden="1">'[4]Reco Sheet for Fcast'!$F$9:$G$9</definedName>
    <definedName name="BExKKX05KCZZZPKOR1NE5A8RGVT4" hidden="1">'[4]Reco Sheet for Fcast'!$I$11:$J$11</definedName>
    <definedName name="BExKKXR1RTRRJJ3MJUR28N4J02PP" hidden="1">#REF!</definedName>
    <definedName name="BExKL3AQ1IV1NVX782PTFKU7U16A" hidden="1">#REF!</definedName>
    <definedName name="BExKL4ND3A90KGDVHXTW6HNA90IO" hidden="1">#REF!</definedName>
    <definedName name="BExKL53HF7TQ4EB1YOQXSQEBG541" hidden="1">#REF!</definedName>
    <definedName name="BExKLD6S9L66QYREYHBE5J44OK7X" hidden="1">'[4]Reco Sheet for Fcast'!$I$6:$J$6</definedName>
    <definedName name="BExKLEZK32L28GYJWVO63BZ5E1JD" hidden="1">'[4]Reco Sheet for Fcast'!$F$9:$G$9</definedName>
    <definedName name="BExKLLKVVHT06LA55JB2FC871DC5" hidden="1">'[4]Reco Sheet for Fcast'!$I$8:$J$8</definedName>
    <definedName name="BExKMHSPAJPHUEZXSHTFJNWYFCQR" hidden="1">'[4]Reco Sheet for Fcast'!$L$6:$M$10</definedName>
    <definedName name="BExKMWBX4EH3EYJ07UFEM08NB40Z" hidden="1">'[4]Reco Sheet for Fcast'!$F$10:$G$10</definedName>
    <definedName name="BExKMX8A5ZOYAIX1JNJ198214P08" hidden="1">'[4]Reco Sheet for Fcast'!$I$6:$J$6</definedName>
    <definedName name="BExKMYFLWBFTOJ5NQL4G11KXZAEN" hidden="1">#REF!</definedName>
    <definedName name="BExKMYVQK76DINJWDJX5EG3NBECG" hidden="1">#REF!</definedName>
    <definedName name="BExKNBGV2IR3S7M0BX4810KZB4V3" hidden="1">'[4]Reco Sheet for Fcast'!$H$2:$I$2</definedName>
    <definedName name="BExKNCTBZTSY3MO42VU5PLV6YUHZ" hidden="1">'[4]Reco Sheet for Fcast'!$F$10:$G$10</definedName>
    <definedName name="BExKNGV2YY749C42AQ2T9QNIE5C3" hidden="1">'[4]Reco Sheet for Fcast'!$F$7:$G$7</definedName>
    <definedName name="BExKNTG8WOYHOW9I6K6WBGXTRX0X" hidden="1">#REF!</definedName>
    <definedName name="BExKNV8UOHVWEHDJWI2WMJ9X6QHZ" hidden="1">'[4]Reco Sheet for Fcast'!$I$9:$J$9</definedName>
    <definedName name="BExKNZLD7UATC1MYRNJD8H2NH4KU" hidden="1">'[4]Reco Sheet for Fcast'!$F$15</definedName>
    <definedName name="BExKNZQUKQQG2Y97R74G4O4BJP1L" hidden="1">'[4]Reco Sheet for Fcast'!$F$10:$G$10</definedName>
    <definedName name="BExKO06X0EAD3ABEG1E8PWLDWHBA" hidden="1">'[4]Reco Sheet for Fcast'!$I$9:$J$9</definedName>
    <definedName name="BExKO2AHHSGNI1AZOIOW21KPXKPE" hidden="1">'[4]Reco Sheet for Fcast'!$F$11:$G$11</definedName>
    <definedName name="BExKO2FXWJWC5IZLDN8JHYILQJ2N" hidden="1">'[4]Reco Sheet for Fcast'!$I$11:$J$11</definedName>
    <definedName name="BExKO438WZ8FKOU00NURGFMOYXWN" hidden="1">'[4]Reco Sheet for Fcast'!$I$6:$J$6</definedName>
    <definedName name="BExKODIZGWW2EQD0FEYW6WK6XLCM" hidden="1">'[4]Reco Sheet for Fcast'!$I$6:$J$6</definedName>
    <definedName name="BExKOLRTA7ZVSAAV7FAC0JKTRRGQ" hidden="1">#REF!</definedName>
    <definedName name="BExKOPO2HPWVQGAKW8LOZMPIDEFG" hidden="1">'[4]Reco Sheet for Fcast'!$F$9:$G$9</definedName>
    <definedName name="BExKP65ITMV7ZKUYQ52F67Y4M5EJ" hidden="1">#REF!</definedName>
    <definedName name="BExKPBJJN98NVSALRMK9B8P0823D" hidden="1">#REF!</definedName>
    <definedName name="BExKPEZP0QTKOTLIMMIFSVTHQEEK" hidden="1">'[4]Reco Sheet for Fcast'!$F$8:$G$8</definedName>
    <definedName name="BExKPIVZA7ZAIKDDY6ZGU9Z4MH4H" hidden="1">#REF!</definedName>
    <definedName name="BExKPLQJX0HJ8OTXBXH9IC9J2V0W" hidden="1">'[5]AMI P &amp; L'!#REF!</definedName>
    <definedName name="BExKPN8C7GN36ZJZHLOB74LU6KT0" hidden="1">'[4]Reco Sheet for Fcast'!$F$7:$G$7</definedName>
    <definedName name="BExKPOA7KQEO5H53FUG2NPXVNY9Z" hidden="1">'[6]Bud Mth'!$L$6:$M$11</definedName>
    <definedName name="BExKPWZ3MV9AIHWS8PFU742XQN0T" hidden="1">#REF!</definedName>
    <definedName name="BExKPX9VZ1J5021Q98K60HMPJU58" hidden="1">'[4]Reco Sheet for Fcast'!$G$2</definedName>
    <definedName name="BExKQJGAAWNM3NT19E9I0CQDBTU0" hidden="1">'[5]AMI P &amp; L'!#REF!</definedName>
    <definedName name="BExKQM5GJ1ZN5REKFE7YVBQ0KXWF" hidden="1">'[4]Reco Sheet for Fcast'!$F$8:$G$8</definedName>
    <definedName name="BExKQPLDXXZOE89AAUX3S6BSJMIK" hidden="1">#REF!</definedName>
    <definedName name="BExKQQ71278061G7ZFYGPWOMOMY2" hidden="1">'[4]Reco Sheet for Fcast'!$F$7:$G$7</definedName>
    <definedName name="BExKQTXRG3ECU8NT47UR7643LO5G" hidden="1">'[4]Reco Sheet for Fcast'!$F$7:$G$7</definedName>
    <definedName name="BExKQVL7HPOIZ4FHANDFMVOJLEPR" hidden="1">'[4]Reco Sheet for Fcast'!$F$10:$G$10</definedName>
    <definedName name="BExKR8RZSEHW184G0Z56B4EGNU72" hidden="1">'[4]Reco Sheet for Fcast'!$F$15:$G$26</definedName>
    <definedName name="BExKRCO7LYZM5H2ESGUGVF5TQICB" hidden="1">#REF!</definedName>
    <definedName name="BExKRKRIT575GO53KC15JKG2VLFG" hidden="1">'[6]Bud Mth'!$I$11:$J$11</definedName>
    <definedName name="BExKRVUSQ6PA7ZYQSTEQL3X7PB9P" hidden="1">'[4]Reco Sheet for Fcast'!$I$6:$J$6</definedName>
    <definedName name="BExKRY3KZ7F7RB2KH8HXSQ85IEQO" hidden="1">'[4]Reco Sheet for Fcast'!$I$9:$J$9</definedName>
    <definedName name="BExKSA37DZTCK6H13HPIKR0ZFVL8" hidden="1">'[4]Reco Sheet for Fcast'!$F$10:$G$10</definedName>
    <definedName name="BExKSADYTB6EPXXFJGZAKEX6H5LW" hidden="1">#REF!</definedName>
    <definedName name="BExKSFMOMSZYDE0WNC94F40S6636" hidden="1">'[4]Reco Sheet for Fcast'!$F$10:$G$10</definedName>
    <definedName name="BExKSHQ9K79S8KYUWIV5M5LAHHF1" hidden="1">'[4]Reco Sheet for Fcast'!$I$9:$J$9</definedName>
    <definedName name="BExKSIHBY1GBZKVKDABW487FDGM6" hidden="1">#REF!</definedName>
    <definedName name="BExKSJIZIOQBVTEHBIN269MXJSLL" hidden="1">#REF!</definedName>
    <definedName name="BExKSJTWG9L3FCX8FLK4EMUJMF27" hidden="1">'[4]Reco Sheet for Fcast'!$F$7:$G$7</definedName>
    <definedName name="BExKSU0MKNAVZYYPKCYTZDWQX4R8" hidden="1">'[4]Reco Sheet for Fcast'!$F$15:$G$34</definedName>
    <definedName name="BExKSX60G1MUS689FXIGYP2F7C62" hidden="1">'[4]Reco Sheet for Fcast'!$I$10:$J$10</definedName>
    <definedName name="BExKT2UZ7Y2VWF5NQE18SJRLD2RN" hidden="1">'[4]Reco Sheet for Fcast'!$I$9:$J$9</definedName>
    <definedName name="BExKT3GJFNGAM09H5F615E36A38C" hidden="1">'[4]Reco Sheet for Fcast'!$I$11:$J$11</definedName>
    <definedName name="BExKTQZGN8GI3XGSEXMPCCA3S19H" hidden="1">'[4]Reco Sheet for Fcast'!$F$9:$G$9</definedName>
    <definedName name="BExKTUKYYU0F6TUW1RXV24LRAZFE" hidden="1">'[4]Reco Sheet for Fcast'!$I$11:$J$11</definedName>
    <definedName name="BExKU3FBLHQBIUTN6XEZW5GC9OG1" hidden="1">'[4]Reco Sheet for Fcast'!$F$7:$G$7</definedName>
    <definedName name="BExKU6PVEJJWP8VRA5YJY2K0HNEG" hidden="1">#REF!</definedName>
    <definedName name="BExKU82I99FEUIZLODXJDOJC96CQ" hidden="1">'[4]Reco Sheet for Fcast'!$F$10:$G$10</definedName>
    <definedName name="BExKUDM0DFSCM3D91SH0XLXJSL18" hidden="1">'[4]Reco Sheet for Fcast'!$G$2</definedName>
    <definedName name="BExKULEKJLA77AUQPDUHSM94Y76Z" hidden="1">'[4]Reco Sheet for Fcast'!$I$9:$J$9</definedName>
    <definedName name="BExKV08R85MKI3MAX9E2HERNQUNL" hidden="1">'[4]Reco Sheet for Fcast'!$H$2:$I$2</definedName>
    <definedName name="BExKV4AAUNNJL5JWD7PX6BFKVS6O" hidden="1">'[4]Reco Sheet for Fcast'!$F$8:$G$8</definedName>
    <definedName name="BExKVDVK6HN74GQPTXICP9BFC8CF" hidden="1">'[4]Reco Sheet for Fcast'!$I$10:$J$10</definedName>
    <definedName name="BExKVFDI6VT9LE5D9GFPZX51AC4I" hidden="1">'[4]Reco Sheet for Fcast'!$I$8:$J$8</definedName>
    <definedName name="BExKVFZ3ZZGIC1QI8XN6BYFWN0ZY" hidden="1">'[5]AMI P &amp; L'!#REF!</definedName>
    <definedName name="BExKVG4KGO28KPGTAFL1R8TTZ10N" hidden="1">'[4]Reco Sheet for Fcast'!$H$2:$I$2</definedName>
    <definedName name="BExKVZR7CUPJCB2M8WO0J2ESDEUX" hidden="1">'[6]Bud Mth'!$F$7:$G$7</definedName>
    <definedName name="BExKW0CSH7DA02YSNV64PSEIXB2P" hidden="1">'[4]Reco Sheet for Fcast'!$I$11:$J$11</definedName>
    <definedName name="BExKWG8MR20O13C3YSUIHBD2BWQ2" hidden="1">#REF!</definedName>
    <definedName name="BExM9NUG3Q31X01AI9ZJCZIX25CS" hidden="1">'[4]Reco Sheet for Fcast'!$F$10:$G$10</definedName>
    <definedName name="BExM9OG182RP30MY23PG49LVPZ1C" hidden="1">'[5]AMI P &amp; L'!#REF!</definedName>
    <definedName name="BExMA64MW1S18NH8DCKPCCEI5KCB" hidden="1">'[4]Reco Sheet for Fcast'!$F$9:$G$9</definedName>
    <definedName name="BExMALEWFUEM8Y686IT03ECURUBR" hidden="1">'[5]AMI P &amp; L'!#REF!</definedName>
    <definedName name="BExMAPLZ9E24DON7Y8H2T6MQ1B5K" hidden="1">#REF!</definedName>
    <definedName name="BExMAXJS82ZJ8RS22VLE0V0LDUII" hidden="1">'[4]Reco Sheet for Fcast'!$I$10:$J$10</definedName>
    <definedName name="BExMB4QRS0R3MTB4CMUHFZ84LNZQ" hidden="1">'[4]Reco Sheet for Fcast'!$F$15</definedName>
    <definedName name="BExMBC35WKQY5CWQJLV4D05O6971" hidden="1">'[4]Reco Sheet for Fcast'!$I$2</definedName>
    <definedName name="BExMBFTZV4Q1A5KG25C1N9PHQNSW" hidden="1">'[4]Reco Sheet for Fcast'!$F$15</definedName>
    <definedName name="BExMBK6ISK3U7KHZKUJXIDKGF6VW" hidden="1">'[4]Reco Sheet for Fcast'!$G$2</definedName>
    <definedName name="BExMBQ6BB79Y1S1EZ4BOZ527ZH47" hidden="1">#REF!</definedName>
    <definedName name="BExMBTBHSHFUHXZPKH8T1T26W5AQ" hidden="1">'[4]Reco Sheet for Fcast'!$C$15:$D$23</definedName>
    <definedName name="BExMBYPQDG9AYDQ5E8IECVFREPO6" hidden="1">'[7]R8. Capl incl Margins'!#REF!</definedName>
    <definedName name="BExMC7K41G5WMXC4OKZPL523IN5C" hidden="1">'[4]Reco Sheet for Fcast'!$I$10:$J$10</definedName>
    <definedName name="BExMC8AZUTX8LG89K2JJR7ZG62XX" hidden="1">'[4]Reco Sheet for Fcast'!$F$7:$G$7</definedName>
    <definedName name="BExMCA96YR10V72G2R0SCIKPZLIZ" hidden="1">'[5]AMI P &amp; L'!#REF!</definedName>
    <definedName name="BExMCB5JU5I2VQDUBS4O42BTEVKI" hidden="1">'[4]Reco Sheet for Fcast'!$H$2:$I$2</definedName>
    <definedName name="BExMCFSQFSEMPY5IXDIRKZDASDBR" hidden="1">'[5]AMI P &amp; L'!#REF!</definedName>
    <definedName name="BExMCI726Y7CQ98CFILJNB189OL7" hidden="1">#REF!</definedName>
    <definedName name="BExMCMZOEYWVOOJ98TBHTTCS7XB8" hidden="1">'[4]Reco Sheet for Fcast'!$F$7:$G$7</definedName>
    <definedName name="BExMCS8EF2W3FS9QADNKREYSI8P0" hidden="1">'[4]Reco Sheet for Fcast'!$I$8:$J$8</definedName>
    <definedName name="BExMCUS7GSOM96J0HJ7EH0FFM2AC" hidden="1">'[4]Reco Sheet for Fcast'!$F$6:$G$6</definedName>
    <definedName name="BExMCYTT6TVDWMJXO1NZANRTVNAN" hidden="1">'[4]Reco Sheet for Fcast'!$I$10:$J$10</definedName>
    <definedName name="BExMD5F6IAV108XYJLXUO9HD0IT6" hidden="1">'[4]Reco Sheet for Fcast'!$F$10:$G$10</definedName>
    <definedName name="BExMDANV66W9T3XAXID40XFJ0J93" hidden="1">'[4]Reco Sheet for Fcast'!$F$6:$G$6</definedName>
    <definedName name="BExMDB9N9PYO86JHHFQP7ONO2P9B" hidden="1">#REF!</definedName>
    <definedName name="BExMDFWS9BJGE5SKB9YDJZR8AV48" hidden="1">'[4]Reco Sheet for Fcast'!$E$1</definedName>
    <definedName name="BExMDGD1KQP7NNR78X2ZX4FCBQ1S" hidden="1">'[5]AMI P &amp; L'!#REF!</definedName>
    <definedName name="BExMDIRDK0DI8P86HB7WPH8QWLSQ" hidden="1">'[4]Reco Sheet for Fcast'!$I$11:$J$11</definedName>
    <definedName name="BExMDJT3GXQN5F3BE6X3BGLJRVP6" hidden="1">#REF!</definedName>
    <definedName name="BExMDPI2FVMORSWDDCVAJ85WYAYO" hidden="1">'[4]Reco Sheet for Fcast'!$I$11:$J$11</definedName>
    <definedName name="BExMDUWB7VWHFFR266QXO46BNV2S" hidden="1">'[4]Reco Sheet for Fcast'!$F$11:$G$11</definedName>
    <definedName name="BExME2U47N8LZG0BPJ49ANY5QVV2" hidden="1">'[4]Reco Sheet for Fcast'!$F$15</definedName>
    <definedName name="BExME4XO6H4ATJHRAT8BCGJ8QEMW" hidden="1">#REF!</definedName>
    <definedName name="BExME7165EDUSONBWV5AZ51HSY4H" hidden="1">#REF!</definedName>
    <definedName name="BExME88DH5DUKMUFI9FNVECXFD2E" hidden="1">'[4]Reco Sheet for Fcast'!$F$15:$G$16</definedName>
    <definedName name="BExME9A7MOGAK7YTTQYXP5DL6VYA" hidden="1">'[4]Reco Sheet for Fcast'!$F$9:$G$9</definedName>
    <definedName name="BExME9QAM6E7F2BXLSCC53HEQI5S" hidden="1">#REF!</definedName>
    <definedName name="BExMEOV9YFRY5C3GDLU60GIX10BY" hidden="1">'[4]Reco Sheet for Fcast'!$I$7:$J$7</definedName>
    <definedName name="BExMEY09ESM4H2YGKEQQRYUD114R" hidden="1">'[4]Reco Sheet for Fcast'!$F$8:$G$8</definedName>
    <definedName name="BExMF4G4IUPQY1Y5GEY5N3E04CL6" hidden="1">'[4]Reco Sheet for Fcast'!$G$2</definedName>
    <definedName name="BExMF9UIGYMOAQK0ELUWP0S0HZZY" hidden="1">'[4]Reco Sheet for Fcast'!$F$9:$G$9</definedName>
    <definedName name="BExMFDLBSWFMRDYJ2DZETI3EXKN2" hidden="1">'[4]Reco Sheet for Fcast'!$F$11:$G$11</definedName>
    <definedName name="BExMFJFS7Y0MW1N26ORGBGS696R0" hidden="1">#REF!</definedName>
    <definedName name="BExMFLDTMRTCHKA37LQW67BG8D5C" hidden="1">'[4]Reco Sheet for Fcast'!$F$7:$G$7</definedName>
    <definedName name="BExMH0XGUY9O1W5KGWNFPGQRE7FI" hidden="1">'[4]Reco Sheet for Fcast'!$E$1</definedName>
    <definedName name="BExMH3H9TW5TJCNU5Z1EWXP3BAEP" hidden="1">'[4]Reco Sheet for Fcast'!$I$8:$J$8</definedName>
    <definedName name="BExMH42VBWDOG4E4FIXWPDOBDJQ1" hidden="1">#REF!</definedName>
    <definedName name="BExMHFBDKU7SL1XYKYR6CGEO8CEL" hidden="1">#REF!</definedName>
    <definedName name="BExMHOWPB34KPZ76M2KIX2C9R2VB" hidden="1">'[5]AMI P &amp; L'!#REF!</definedName>
    <definedName name="BExMHSSYC6KVHA3QDTSYPN92TWMI" hidden="1">'[4]Reco Sheet for Fcast'!$F$6:$G$6</definedName>
    <definedName name="BExMI3AJ9477KDL4T9DHET4LJJTW" hidden="1">'[5]AMI P &amp; L'!#REF!</definedName>
    <definedName name="BExMI6QQ20XHD0NWJUN741B37182" hidden="1">'[4]Reco Sheet for Fcast'!$F$9:$G$9</definedName>
    <definedName name="BExMI8JB94SBD9EMNJEK7Y2T6GYU" hidden="1">'[4]Reco Sheet for Fcast'!$I$10:$J$10</definedName>
    <definedName name="BExMI8OS85YTW3KYVE4YD0R7Z6UV" hidden="1">'[4]Reco Sheet for Fcast'!$G$2</definedName>
    <definedName name="BExMIBOOZU40JS3F89OMPSRCE9MM" hidden="1">'[5]AMI P &amp; L'!#REF!</definedName>
    <definedName name="BExMIETWI175OVTQ66FIIUOEG2VO" hidden="1">#REF!</definedName>
    <definedName name="BExMIIQ5MBWSIHTFWAQADXMZC22Q" hidden="1">'[4]Reco Sheet for Fcast'!$I$10:$J$10</definedName>
    <definedName name="BExMIL4I2GE866I25CR5JBLJWJ6A" hidden="1">'[4]Reco Sheet for Fcast'!$G$2</definedName>
    <definedName name="BExMIRKIPF27SNO82SPFSB3T5U17" hidden="1">'[4]Reco Sheet for Fcast'!$G$2</definedName>
    <definedName name="BExMIT2FYPP1FNC8XXVV8XLZN532" hidden="1">#REF!</definedName>
    <definedName name="BExMIV0KC8555D5E42ZGWG15Y0MO" hidden="1">'[5]AMI P &amp; L'!#REF!</definedName>
    <definedName name="BExMIZT6AN7E6YMW2S87CTCN2UXH" hidden="1">'[4]Reco Sheet for Fcast'!$F$10:$G$10</definedName>
    <definedName name="BExMJNC8ZFB9DRFOJ961ZAJ8U3A8" hidden="1">'[4]Reco Sheet for Fcast'!$G$2</definedName>
    <definedName name="BExMJTBV8A3D31W2IQHP9RDFPPHQ" hidden="1">'[4]Reco Sheet for Fcast'!$F$8:$G$8</definedName>
    <definedName name="BExMK2RTXN4QJWEUNX002XK8VQP8" hidden="1">'[4]Reco Sheet for Fcast'!$F$8:$G$8</definedName>
    <definedName name="BExMKBGQDUZ8AWXYHA3QVMSDVZ3D" hidden="1">'[4]Reco Sheet for Fcast'!$I$10:$J$10</definedName>
    <definedName name="BExMKBM1467553LDFZRRKVSHN374" hidden="1">'[4]Reco Sheet for Fcast'!$F$11:$G$11</definedName>
    <definedName name="BExMKGK5FJUC0AU8MABRGDC5ZM70" hidden="1">'[4]Reco Sheet for Fcast'!$F$11:$G$11</definedName>
    <definedName name="BExMKTW7R5SOV4PHAFGHU3W73DYE" hidden="1">'[4]Reco Sheet for Fcast'!$J$2:$K$2</definedName>
    <definedName name="BExMKU7051J2W1RQXGZGE62NBRUZ" hidden="1">'[4]Reco Sheet for Fcast'!$F$11:$G$11</definedName>
    <definedName name="BExMKUN3WPECJR2XRID2R7GZRGNX" hidden="1">'[5]AMI P &amp; L'!#REF!</definedName>
    <definedName name="BExMKZ535P011X4TNV16GCOH4H21" hidden="1">'[5]AMI P &amp; L'!#REF!</definedName>
    <definedName name="BExML3XQNDIMX55ZCHHXKUV3D6E6" hidden="1">'[4]Reco Sheet for Fcast'!$I$11:$J$11</definedName>
    <definedName name="BExML5QGSWHLI18BGY4CGOTD3UWH" hidden="1">'[4]Reco Sheet for Fcast'!$I$11:$J$11</definedName>
    <definedName name="BExMLO5Z61RE85X8HHX2G4IU3AZW" hidden="1">'[4]Reco Sheet for Fcast'!$I$7:$J$7</definedName>
    <definedName name="BExMLVI7UORSHM9FMO8S2EI0TMTS" hidden="1">'[5]AMI P &amp; L'!#REF!</definedName>
    <definedName name="BExMM5UCOT2HSSN0ZIPZW55GSOVO" hidden="1">'[5]AMI P &amp; L'!#REF!</definedName>
    <definedName name="BExMM8ZRS5RQ8H1H55RVPVTDL5NL" hidden="1">'[4]Reco Sheet for Fcast'!$F$7:$G$7</definedName>
    <definedName name="BExMMH8EAZB09XXQ5X4LR0P4NHG9" hidden="1">'[4]Reco Sheet for Fcast'!$I$11:$J$11</definedName>
    <definedName name="BExMMIQH5BABNZVCIQ7TBCQ10AY5" hidden="1">'[4]Reco Sheet for Fcast'!$F$6:$G$6</definedName>
    <definedName name="BExMMNIZ2T7M22WECMUQXEF4NJ71" hidden="1">'[5]AMI P &amp; L'!#REF!</definedName>
    <definedName name="BExMMPMIOU7BURTV0L1K6ACW9X73" hidden="1">'[4]Reco Sheet for Fcast'!$G$2</definedName>
    <definedName name="BExMMQ835AJDHS4B419SS645P67Q" hidden="1">'[4]Reco Sheet for Fcast'!$F$7:$G$7</definedName>
    <definedName name="BExMMQIUVPCOBISTEJJYNCCLUCPY" hidden="1">'[4]Reco Sheet for Fcast'!$G$2:$H$2</definedName>
    <definedName name="BExMMTIXETA5VAKBSOFDD5SRU887" hidden="1">'[4]Reco Sheet for Fcast'!$F$11:$G$11</definedName>
    <definedName name="BExMMV0P6P5YS3C35G0JYYHI7992" hidden="1">'[4]Reco Sheet for Fcast'!$K$2</definedName>
    <definedName name="BExMNCUSJIRTSFIE0XASGVYOMQNI" hidden="1">#REF!</definedName>
    <definedName name="BExMNJLFWZBRN9PZF1IO9CYWV1B2" hidden="1">'[4]Reco Sheet for Fcast'!$F$9:$G$9</definedName>
    <definedName name="BExMNKCJ0FA57YEUUAJE43U1QN5P" hidden="1">'[4]Reco Sheet for Fcast'!$F$6:$G$6</definedName>
    <definedName name="BExMNKN5D1WEF2OOJVP6LZ6DLU3Y" hidden="1">'[4]Reco Sheet for Fcast'!$I$6:$J$6</definedName>
    <definedName name="BExMNQMYHO8P4UBDPYK2S8W4EQCA" hidden="1">#REF!</definedName>
    <definedName name="BExMNQXWSJGR1IZ33DHEA6H4C8X4" hidden="1">'[4]Reco Sheet for Fcast'!$I$10:$J$10</definedName>
    <definedName name="BExMNR38HMPLWAJRQ9MMS3ZAZ9IU" hidden="1">'[4]Reco Sheet for Fcast'!$F$9:$G$9</definedName>
    <definedName name="BExMNRDZULKJMVY2VKIIRM2M5A1M" hidden="1">'[4]Reco Sheet for Fcast'!$I$7:$J$7</definedName>
    <definedName name="BExMO9IOWKTWHO8LQJJQI5P3INWY" hidden="1">'[4]Reco Sheet for Fcast'!$F$6:$G$6</definedName>
    <definedName name="BExMOI29DOEK5R1A5QZPUDKF7N6T" hidden="1">'[4]Reco Sheet for Fcast'!$F$11:$G$11</definedName>
    <definedName name="BExMOUHYJ7S5Q4B9QB0G3KR526U3" hidden="1">#REF!</definedName>
    <definedName name="BExMP13C8RR9HAQSONMZ4KBHGVIP" hidden="1">#REF!</definedName>
    <definedName name="BExMPAJ5AJAXGKGK3F6H3ODS6RF4" hidden="1">'[4]Reco Sheet for Fcast'!$F$7:$G$7</definedName>
    <definedName name="BExMPD2X55FFBVJ6CBUKNPROIOEU" hidden="1">'[4]Reco Sheet for Fcast'!$F$7:$G$7</definedName>
    <definedName name="BExMPGZ848E38FUH1JBQN97DGWAT" hidden="1">'[4]Reco Sheet for Fcast'!$I$10:$J$10</definedName>
    <definedName name="BExMPMTICOSMQENOFKQ18K0ZT4S8" hidden="1">'[4]Reco Sheet for Fcast'!$I$10:$J$10</definedName>
    <definedName name="BExMPMZ07II0R4KGWQQ7PGS3RZS4" hidden="1">'[4]Reco Sheet for Fcast'!$F$9:$G$9</definedName>
    <definedName name="BExMPOBH04JMDO6Z8DMSEJZM4ANN" hidden="1">'[4]Reco Sheet for Fcast'!$F$15</definedName>
    <definedName name="BExMPSD77XQ3HA6A4FZOJK8G2JP3" hidden="1">'[5]AMI P &amp; L'!#REF!</definedName>
    <definedName name="BExMQ4I3Q7F0BMPHSFMFW9TZ87UD" hidden="1">'[4]Reco Sheet for Fcast'!$F$9:$G$9</definedName>
    <definedName name="BExMQ4SWDWI4N16AZ0T5CJ6HH8WC" hidden="1">'[4]Reco Sheet for Fcast'!$H$2:$I$2</definedName>
    <definedName name="BExMQ71WHW50GVX45JU951AGPLFQ" hidden="1">'[5]AMI P &amp; L'!#REF!</definedName>
    <definedName name="BExMQFLC51WC0ZQ3ISX3C0WWY8ON" hidden="1">#REF!</definedName>
    <definedName name="BExMQGXSLPT4A6N47LE6FBVHWBOF" hidden="1">'[4]Reco Sheet for Fcast'!$F$6:$G$6</definedName>
    <definedName name="BExMQSBR7PL4KLB1Q4961QO45Y4G" hidden="1">'[4]Reco Sheet for Fcast'!$F$10:$G$10</definedName>
    <definedName name="BExMR1MA4I1X77714ZEPUVC8W398" hidden="1">'[4]Reco Sheet for Fcast'!$F$9:$G$9</definedName>
    <definedName name="BExMR8YQHA7N77HGHY4Y6R30I3XT" hidden="1">'[4]Reco Sheet for Fcast'!$F$10:$G$10</definedName>
    <definedName name="BExMR99I9EFJJD5XOEICHYC584ZH" hidden="1">#REF!</definedName>
    <definedName name="BExMRENOIARWRYOIVPDIEBVNRDO7" hidden="1">'[4]Reco Sheet for Fcast'!$G$2</definedName>
    <definedName name="BExMRJGBMBQR02EUGWJB4OYWVQPC" hidden="1">'[4]Reco Sheet for Fcast'!$F$15:$AI$18</definedName>
    <definedName name="BExMRKSTP0XVW3NVUMLECR8PG3SF" hidden="1">#REF!</definedName>
    <definedName name="BExMRRJNUMGRSDD5GGKKGEIZ6FTS" hidden="1">'[4]Reco Sheet for Fcast'!$I$10:$J$10</definedName>
    <definedName name="BExMRU3ACIU0RD2BNWO55LH5U2BR" hidden="1">'[4]Reco Sheet for Fcast'!$F$15</definedName>
    <definedName name="BExMRYVXZYRCNM005S74K8KVJXSW" hidden="1">'[6]Bud Mth'!$F$8:$G$8</definedName>
    <definedName name="BExMSQRCC40AP8BDUPL2I2DNC210" hidden="1">'[4]Reco Sheet for Fcast'!$I$6:$J$6</definedName>
    <definedName name="BExMTLXHZ9H4QYDQ0VMHUXWSVD3Q" hidden="1">'[4]Reco Sheet for Fcast'!$F$10:$G$10</definedName>
    <definedName name="BExO4J9LR712G00TVA82VNTG8O7H" hidden="1">'[4]Reco Sheet for Fcast'!$F$10:$G$10</definedName>
    <definedName name="BExO55G2KVZ7MIJ30N827CLH0I2A" hidden="1">'[4]Reco Sheet for Fcast'!$F$8:$G$8</definedName>
    <definedName name="BExO5A8PZD9EUHC5CMPU6N3SQ15L" hidden="1">'[4]Reco Sheet for Fcast'!$I$7:$J$7</definedName>
    <definedName name="BExO5TQ079AHR967WGJYSR4QAE4R" hidden="1">#REF!</definedName>
    <definedName name="BExO5XMAHL7CY3X0B1OPKZ28DCJ5" hidden="1">'[4]Reco Sheet for Fcast'!$G$2</definedName>
    <definedName name="BExO66LZJKY4PTQVREELI6POS4AY" hidden="1">'[4]Reco Sheet for Fcast'!$H$2:$I$2</definedName>
    <definedName name="BExO6CAYB20F01TTUPZGOAECW410" hidden="1">#REF!</definedName>
    <definedName name="BExO6LLHCYTF7CIVHKAO0NMET14Q" hidden="1">'[4]Reco Sheet for Fcast'!$I$6:$J$6</definedName>
    <definedName name="BExO7L9A53V0L5FUS0PQUBG4XS0R" hidden="1">#REF!</definedName>
    <definedName name="BExO7OUQS3XTUQ2LDKGQ8AAQ3OJJ" hidden="1">'[4]Reco Sheet for Fcast'!$F$6:$G$6</definedName>
    <definedName name="BExO7VQWA7I6SZNHMVM6QHEOPT7N" hidden="1">#REF!</definedName>
    <definedName name="BExO85HMYXZJ7SONWBKKIAXMCI3C" hidden="1">'[4]Reco Sheet for Fcast'!$F$10:$G$10</definedName>
    <definedName name="BExO863922O4PBGQMUNEQKGN3K96" hidden="1">'[4]Reco Sheet for Fcast'!$F$7:$G$7</definedName>
    <definedName name="BExO89ZCBQDFNQMXBL81B6NYT5U3" hidden="1">#REF!</definedName>
    <definedName name="BExO89ZIOXN0HOKHY24F7HDZ87UT" hidden="1">'[4]Reco Sheet for Fcast'!$F$11:$G$11</definedName>
    <definedName name="BExO8A4S3VKZ6N6VX4CXOWCPKHWC" hidden="1">#REF!</definedName>
    <definedName name="BExO8CDTBCABLEUD6PE2UM2EZ6C4" hidden="1">'[4]Reco Sheet for Fcast'!$I$6:$J$6</definedName>
    <definedName name="BExO8UTAGQWDBQZEEF4HUNMLQCVU" hidden="1">'[4]Reco Sheet for Fcast'!$H$2:$I$2</definedName>
    <definedName name="BExO937E20IHMGQOZMECL3VZC7OX" hidden="1">'[4]Reco Sheet for Fcast'!$F$15</definedName>
    <definedName name="BExO94UTJKQQ7TJTTJRTSR70YVJC" hidden="1">'[4]Reco Sheet for Fcast'!$F$9:$G$9</definedName>
    <definedName name="BExO9I1E64ENA8Z42JI2J81DKZ8T" hidden="1">#REF!</definedName>
    <definedName name="BExO9J3A438976RXIUX5U9SU5T55" hidden="1">'[4]Reco Sheet for Fcast'!$K$2</definedName>
    <definedName name="BExO9RS5RXFJ1911HL3CCK6M74EP" hidden="1">'[4]Reco Sheet for Fcast'!$I$8:$J$8</definedName>
    <definedName name="BExO9SDRI1M6KMHXSG3AE5L0F2U3" hidden="1">'[4]Reco Sheet for Fcast'!$F$15</definedName>
    <definedName name="BExO9U100URQWDC51QHO5CELT91P" hidden="1">#REF!</definedName>
    <definedName name="BExO9V2U2YXAY904GYYGU6TD8Y7M" hidden="1">'[4]Reco Sheet for Fcast'!$F$7:$G$7</definedName>
    <definedName name="BExOA3M8QPKLDQSMPYFUCAQJNK70" hidden="1">'[4]Reco Sheet for Fcast'!$F$7:$G$7</definedName>
    <definedName name="BExOA8POJHZ57JRG11J4ADTXMZ9A" hidden="1">#REF!</definedName>
    <definedName name="BExOAFR4YY8GPWAZ4GI5AYC2OHJ4" hidden="1">#REF!</definedName>
    <definedName name="BExOAN3KP47BBBK39A3Y2FCO5BD5" hidden="1">#REF!</definedName>
    <definedName name="BExOAQ3GKCT7YZW1EMVU3EILSZL2" hidden="1">'[4]Reco Sheet for Fcast'!$F$9:$G$9</definedName>
    <definedName name="BExOAYHKZA3G2T1MI7GUW1LKI4SY" hidden="1">#REF!</definedName>
    <definedName name="BExOB94K8OJ8QZ4BXB2DJG5VONNA" hidden="1">#REF!</definedName>
    <definedName name="BExOB9KT2THGV4SPLDVFTFXS4B14" hidden="1">'[4]Reco Sheet for Fcast'!$F$8:$G$8</definedName>
    <definedName name="BExOBARY8ORR3FTR16NG5BCOPOIX" hidden="1">#REF!</definedName>
    <definedName name="BExOBEZ0IE2WBEYY3D3CMRI72N1K" hidden="1">'[4]Reco Sheet for Fcast'!$F$15</definedName>
    <definedName name="BExOBIPU8760ITY0C8N27XZ3KWEF" hidden="1">'[4]Reco Sheet for Fcast'!$G$2</definedName>
    <definedName name="BExOBM0I5L0MZ1G4H9MGMD87SBMZ" hidden="1">'[4]Reco Sheet for Fcast'!$F$7:$G$7</definedName>
    <definedName name="BExOBOUXMP88KJY2BX2JLUJH5N0K" hidden="1">'[4]Reco Sheet for Fcast'!$F$6:$G$6</definedName>
    <definedName name="BExOBP0FKQ4SVR59FB48UNLKCOR6" hidden="1">'[5]AMI P &amp; L'!#REF!</definedName>
    <definedName name="BExOBV5NJ50QQ3ZUWOWUTGL34SIH" hidden="1">#REF!</definedName>
    <definedName name="BExOBYAVUCQ0IGM0Y6A75QHP0Q1A" hidden="1">'[4]Reco Sheet for Fcast'!$F$9:$G$9</definedName>
    <definedName name="BExOC1G3P4Z633NKFJLRITBBHVCY" hidden="1">#REF!</definedName>
    <definedName name="BExOC3UEHB1CZNINSQHZANWJYKR8" hidden="1">'[4]Reco Sheet for Fcast'!$I$9:$J$9</definedName>
    <definedName name="BExOCBSF3XGO9YJ23LX2H78VOUR7" hidden="1">'[4]Reco Sheet for Fcast'!$G$2</definedName>
    <definedName name="BExOCBSFINGJ4P4IGX8EZ2JAOTBJ" hidden="1">#REF!</definedName>
    <definedName name="BExOCKXFMOW6WPFEVX1I7R7FNDSS" hidden="1">'[4]Reco Sheet for Fcast'!$I$9:$J$9</definedName>
    <definedName name="BExOCWWZTGTAKUL8MMNN9EOE2DVH" hidden="1">#REF!</definedName>
    <definedName name="BExOCYEXOB95DH5NOB0M5NOYX398" hidden="1">'[4]Reco Sheet for Fcast'!$F$6:$G$6</definedName>
    <definedName name="BExOD4ERMDMFD8X1016N4EXOUR0S" hidden="1">'[4]Reco Sheet for Fcast'!$F$8:$G$8</definedName>
    <definedName name="BExOD55RS7BQUHRQ6H3USVGKR0P7" hidden="1">'[4]Reco Sheet for Fcast'!$H$2:$I$2</definedName>
    <definedName name="BExODEWDDEABM4ZY3XREJIBZ8IVP" hidden="1">'[4]Reco Sheet for Fcast'!$G$2</definedName>
    <definedName name="BExODZFEIWV26E8RFU7XQYX1J458" hidden="1">'[4]Reco Sheet for Fcast'!$F$11:$G$11</definedName>
    <definedName name="BExOEBKG55EROA2VL360A06LKASE" hidden="1">'[4]Reco Sheet for Fcast'!$F$11:$G$11</definedName>
    <definedName name="BExOERG5LWXYYEN1DY1H2FWRJS9T" hidden="1">'[4]Reco Sheet for Fcast'!$I$6:$J$6</definedName>
    <definedName name="BExOERR3JZBGPM0JUHNGZKIHF51J" hidden="1">#REF!</definedName>
    <definedName name="BExOETUH0P9C7B0TJPBHO6O8LDPO" hidden="1">#REF!</definedName>
    <definedName name="BExOEV1S6JJVO5PP4BZ20SNGZR7D" hidden="1">'[4]Reco Sheet for Fcast'!$I$7:$J$7</definedName>
    <definedName name="BExOFEDNCYI2TPTMQ8SJN3AW4YMF" hidden="1">'[4]Reco Sheet for Fcast'!$F$9:$G$9</definedName>
    <definedName name="BExOFVLXVD6RVHSQO8KZOOACSV24" hidden="1">'[5]AMI P &amp; L'!#REF!</definedName>
    <definedName name="BExOFVWR29JOZ66F7LOP8BWQPXPI" hidden="1">#REF!</definedName>
    <definedName name="BExOG2SW3XOGP9VAPQ3THV3VWV12" hidden="1">'[4]Reco Sheet for Fcast'!$F$8:$G$8</definedName>
    <definedName name="BExOG45J81K4OPA40KW5VQU54KY3" hidden="1">'[4]Reco Sheet for Fcast'!$F$7:$G$7</definedName>
    <definedName name="BExOGFE2SCL8HHT4DFAXKLUTJZOG" hidden="1">'[4]Reco Sheet for Fcast'!$F$11:$G$11</definedName>
    <definedName name="BExOGQ6I69R7MDSMN5LOOKPGDL6E" hidden="1">#REF!</definedName>
    <definedName name="BExOGR2VS4QGVJ34NR8UE7CLMPQ0" hidden="1">#REF!</definedName>
    <definedName name="BExOGT6D0LJ3C22RDW8COECKB1J5" hidden="1">'[4]Reco Sheet for Fcast'!$F$9:$G$9</definedName>
    <definedName name="BExOGTMI1HT31M1RGWVRAVHAK7DE" hidden="1">'[4]Reco Sheet for Fcast'!$F$7:$G$7</definedName>
    <definedName name="BExOGXO9JE5XSE9GC3I6O21UEKAO" hidden="1">'[4]Reco Sheet for Fcast'!$H$2:$I$2</definedName>
    <definedName name="BExOH9ICZ13C1LAW8OTYTR9S7ZP3" hidden="1">'[4]Reco Sheet for Fcast'!$F$9:$G$9</definedName>
    <definedName name="BExOHKLJYVQSS6GVLW8T2GOARV4J" hidden="1">#REF!</definedName>
    <definedName name="BExOHL75H3OT4WAKKPUXIVXWFVDS" hidden="1">'[4]Reco Sheet for Fcast'!$F$15</definedName>
    <definedName name="BExOHLHXXJL6363CC082M9M5VVXQ" hidden="1">'[4]Reco Sheet for Fcast'!$F$15:$J$123</definedName>
    <definedName name="BExOHNAO5UDXSO73BK2ARHWKS90Y" hidden="1">'[4]Reco Sheet for Fcast'!$F$6:$G$6</definedName>
    <definedName name="BExOHR1G1I9A9CI1HG94EWBLWNM2" hidden="1">'[4]Reco Sheet for Fcast'!$I$6:$J$6</definedName>
    <definedName name="BExOHTQPP8LQ98L6PYUI6QW08YID" hidden="1">'[4]Reco Sheet for Fcast'!$F$11:$G$11</definedName>
    <definedName name="BExOHV8IXM34DQ1XLXTJDNWLOQF9" hidden="1">#REF!</definedName>
    <definedName name="BExOHX6Q6NJI793PGX59O5EKTP4G" hidden="1">'[4]Reco Sheet for Fcast'!$I$7:$J$7</definedName>
    <definedName name="BExOI5VMTHH7Y8MQQ1N635CHYI0P" hidden="1">'[4]Reco Sheet for Fcast'!$F$9:$G$9</definedName>
    <definedName name="BExOIEVCP4Y6VDS23AK84MCYYHRT" hidden="1">'[4]Reco Sheet for Fcast'!$F$7:$G$7</definedName>
    <definedName name="BExOIHPQIXR0NDR5WD01BZKPKEO3" hidden="1">'[4]Reco Sheet for Fcast'!$F$7:$G$7</definedName>
    <definedName name="BExOIM7L0Z3LSII9P7ZTV4KJ8RMA" hidden="1">'[4]Reco Sheet for Fcast'!$G$2</definedName>
    <definedName name="BExOIWJVMJ6MG6JC4SPD1L00OHU1" hidden="1">'[4]Reco Sheet for Fcast'!$F$10:$G$10</definedName>
    <definedName name="BExOIYCN8Z4JK3OOG86KYUCV0ME8" hidden="1">'[4]Reco Sheet for Fcast'!$I$9:$J$9</definedName>
    <definedName name="BExOJ3AKZ9BCBZT3KD8WMSLK6MN2" hidden="1">'[4]Reco Sheet for Fcast'!$F$8:$G$8</definedName>
    <definedName name="BExOJ7XQK71I4YZDD29AKOOWZ47E" hidden="1">'[4]Reco Sheet for Fcast'!$H$2:$I$2</definedName>
    <definedName name="BExOJM0W6XGSW5MXPTTX0GNF6SFT" hidden="1">'[4]Reco Sheet for Fcast'!$I$6:$J$6</definedName>
    <definedName name="BExOJNTMI04AUDW5J41CESW52YMP" hidden="1">#REF!</definedName>
    <definedName name="BExOJXEUJJ9SYRJXKYYV2NCCDT2R" hidden="1">'[5]AMI P &amp; L'!#REF!</definedName>
    <definedName name="BExOK0EQYM9JUMAGWOUN7QDH7VMZ" hidden="1">'[5]AMI P &amp; L'!#REF!</definedName>
    <definedName name="BExOK10DPUX7E7X0CT199QVBODEW" hidden="1">#REF!</definedName>
    <definedName name="BExOK4WM9O7QNG6O57FOASI5QSN1" hidden="1">'[4]Reco Sheet for Fcast'!$F$8:$G$8</definedName>
    <definedName name="BExOK8SVNS9DXWU2QWBNB1YVNR7L" hidden="1">#REF!</definedName>
    <definedName name="BExOKF3GH3XG3I708CZPZD86ZVL2" hidden="1">#REF!</definedName>
    <definedName name="BExOKM4WRNJIN0GK3121IV8DSGQZ" hidden="1">#REF!</definedName>
    <definedName name="BExOKTXMJP351VXKH8VT6SXUNIMF" hidden="1">'[4]Reco Sheet for Fcast'!$F$7:$G$7</definedName>
    <definedName name="BExOKU8GMLOCNVORDE329819XN67" hidden="1">'[4]Reco Sheet for Fcast'!$I$10:$J$10</definedName>
    <definedName name="BExOL0Z3Z7IAMHPB91EO2MF49U57" hidden="1">'[4]Reco Sheet for Fcast'!$F$8:$G$8</definedName>
    <definedName name="BExOL7KH12VAR0LG741SIOJTLWFD" hidden="1">'[4]Reco Sheet for Fcast'!$F$9:$G$9</definedName>
    <definedName name="BExOL8RN4G537EFMWEFGIWRPYDZ8" hidden="1">#REF!</definedName>
    <definedName name="BExOLE5P4BERQUOGV34XYTRQMJ67" hidden="1">#REF!</definedName>
    <definedName name="BExOLICXFHJLILCJVFMJE5MGGWKR" hidden="1">'[5]AMI P &amp; L'!#REF!</definedName>
    <definedName name="BExOLMUQP54SNJ4377CSQ2W2VRVE" hidden="1">#REF!</definedName>
    <definedName name="BExOLOI0WJS3QC12I3ISL0D9AWOF" hidden="1">'[4]Reco Sheet for Fcast'!$I$10:$J$10</definedName>
    <definedName name="BExOLYZNG5RBD0BTS1OEZJNU92Q5" hidden="1">'[4]Reco Sheet for Fcast'!$F$9:$G$9</definedName>
    <definedName name="BExOM3HIJ3UZPOKJI68KPBJAHPDC" hidden="1">'[4]Reco Sheet for Fcast'!$F$7:$G$7</definedName>
    <definedName name="BExOMATSM3O2HLV7ZXYCJJANWKW1" hidden="1">#REF!</definedName>
    <definedName name="BExOMKPURE33YQ3K1JG9NVQD4W49" hidden="1">'[4]Reco Sheet for Fcast'!$I$8:$J$8</definedName>
    <definedName name="BExOMP7NGCLUNFK50QD2LPKRG078" hidden="1">'[4]Reco Sheet for Fcast'!$I$8:$J$8</definedName>
    <definedName name="BExOMU0A6XMY48SZRYL4WQZD13BI" hidden="1">'[5]AMI P &amp; L'!#REF!</definedName>
    <definedName name="BExOMVT0HSNC59DJP4CLISASGHKL" hidden="1">'[4]Reco Sheet for Fcast'!$I$7:$J$7</definedName>
    <definedName name="BExON0AX35F2SI0UCVMGWGVIUNI3" hidden="1">'[4]Reco Sheet for Fcast'!$I$11:$J$11</definedName>
    <definedName name="BExON41U4296DV3DPG6I5EF3OEYF" hidden="1">'[4]Reco Sheet for Fcast'!$F$9:$G$9</definedName>
    <definedName name="BExON5P2OD5NSKR8O5KK74ICUSO2" hidden="1">#REF!</definedName>
    <definedName name="BExONB3A7CO4YD8RB41PHC93BQ9M" hidden="1">'[4]Reco Sheet for Fcast'!$F$15:$J$123</definedName>
    <definedName name="BExONFQH6UUXF8V0GI4BRIST9RFO" hidden="1">'[4]Reco Sheet for Fcast'!$F$6:$G$6</definedName>
    <definedName name="BExONH34JHZ9VP2WPUBTIVZOCPM6" hidden="1">'[6]Bud Mth'!$I$6:$J$6</definedName>
    <definedName name="BExONIL31DZWU7IFVN3VV0XTXJA1" hidden="1">'[4]Reco Sheet for Fcast'!$F$11:$G$11</definedName>
    <definedName name="BExONJ1BU17R0F5A2UP1UGJBOGKS" hidden="1">'[4]Reco Sheet for Fcast'!$F$9:$G$9</definedName>
    <definedName name="BExONNZ9VMHVX3J6NLNJY7KZA61O" hidden="1">'[4]Reco Sheet for Fcast'!$I$6:$J$6</definedName>
    <definedName name="BExONRQ1BAA4F3TXP2MYQ4YCZ09S" hidden="1">'[4]Reco Sheet for Fcast'!$I$7:$J$7</definedName>
    <definedName name="BExOO1WWIZSGB0YTGKESB45TSVMZ" hidden="1">'[4]Reco Sheet for Fcast'!$F$11:$G$11</definedName>
    <definedName name="BExOO4B8FPAFYPHCTYTX37P1TQM5" hidden="1">'[4]Reco Sheet for Fcast'!$I$11:$J$11</definedName>
    <definedName name="BExOOIULUDOJRMYABWV5CCL906X6" hidden="1">'[4]Reco Sheet for Fcast'!$I$9:$J$9</definedName>
    <definedName name="BExOOTN0KTXJCL7E476XBN1CJ553" hidden="1">'[4]Reco Sheet for Fcast'!$G$2</definedName>
    <definedName name="BExOOUOOR1038J07BOYJJU106NFS" hidden="1">'[4]Reco Sheet for Fcast'!$L$6:$M$10</definedName>
    <definedName name="BExOOUZHJUFHENA2ET6S02TMZRNP" hidden="1">#REF!</definedName>
    <definedName name="BExOOXOLGZPOJ8PIQTN1HLVYEBQX" hidden="1">#REF!</definedName>
    <definedName name="BExOOYVROEYH3MPDNLVI5DQ7W4YN" hidden="1">#REF!</definedName>
    <definedName name="BExOP9DEBV5W5P4Q25J3XCJBP5S9" hidden="1">'[4]Reco Sheet for Fcast'!$I$11:$J$11</definedName>
    <definedName name="BExOPFNYRBL0BFM23LZBJTADNOE4" hidden="1">'[4]Reco Sheet for Fcast'!$F$15</definedName>
    <definedName name="BExOPINVFSIZMCVT9YGT2AODVCX3" hidden="1">'[4]Reco Sheet for Fcast'!$F$6:$G$6</definedName>
    <definedName name="BExOPL26WA8DVFW4UQLIBW3HVSQL" hidden="1">#REF!</definedName>
    <definedName name="BExOQ1JN4SAC44RTMZIGHSW023WA" hidden="1">'[4]Reco Sheet for Fcast'!$I$6:$J$6</definedName>
    <definedName name="BExOQ256YMF115DJL3KBPNKABJ90" hidden="1">'[4]Reco Sheet for Fcast'!$F$6:$G$6</definedName>
    <definedName name="BExOQ31LFF5V955K4N7NSFG61GNX" hidden="1">'[6]Bud Mth'!$I$7:$J$7</definedName>
    <definedName name="BExQ19DEUOLC11IW32E2AMVZLFF1" hidden="1">'[4]Reco Sheet for Fcast'!$H$2:$I$2</definedName>
    <definedName name="BExQ1J9FM9APIRBV1P93CISOUOPN" hidden="1">#REF!</definedName>
    <definedName name="BExQ1SJXKHE45NHA4Y912ZWK0BVS" hidden="1">#REF!</definedName>
    <definedName name="BExQ1WG83K960T15H8A2VLMPXVU0" hidden="1">'[6]Bud Mth'!$G$2:$H$2</definedName>
    <definedName name="BExQ29C73XR33S3668YYSYZAIHTG" hidden="1">'[4]Reco Sheet for Fcast'!$I$11:$J$11</definedName>
    <definedName name="BExQ2FS228IUDUP2023RA1D4AO4C" hidden="1">'[4]Reco Sheet for Fcast'!$F$11:$G$11</definedName>
    <definedName name="BExQ2L0XYWLY9VPZWXYYFRIRQRJ1" hidden="1">'[4]Reco Sheet for Fcast'!$F$7:$G$7</definedName>
    <definedName name="BExQ2M841F5Z1BQYR8DG5FKK0LIU" hidden="1">'[5]AMI P &amp; L'!#REF!</definedName>
    <definedName name="BExQ300G8I8TK45A0MVHV15422EU" hidden="1">'[5]AMI P &amp; L'!#REF!</definedName>
    <definedName name="BExQ31YI1MP6GUMQYF1OMB5P5GOE" hidden="1">#REF!</definedName>
    <definedName name="BExQ38JVNZHQEVM20T8PEG1GP01R" hidden="1">#REF!</definedName>
    <definedName name="BExQ39R28MXSG2SEV956F0KZ20AN" hidden="1">'[5]AMI P &amp; L'!#REF!</definedName>
    <definedName name="BExQ3D1P3M5Z3HLMEZ17E0BLEE4U" hidden="1">'[5]AMI P &amp; L'!#REF!</definedName>
    <definedName name="BExQ3O4W7QF8BOXTUT4IOGF6YKUD" hidden="1">'[4]Reco Sheet for Fcast'!$G$2</definedName>
    <definedName name="BExQ3PXOWSN8561ZR8IEY8ZASI3B" hidden="1">'[4]Reco Sheet for Fcast'!$I$8:$J$8</definedName>
    <definedName name="BExQ3TZF04IPY0B0UG9CQQ5736UA" hidden="1">'[4]Reco Sheet for Fcast'!$F$8:$G$8</definedName>
    <definedName name="BExQ42IU9MNDYLODP41DL6YTZMAR" hidden="1">'[5]AMI P &amp; L'!#REF!</definedName>
    <definedName name="BExQ452HF7N1HYPXJXQ8WD6SOWUV" hidden="1">'[4]Reco Sheet for Fcast'!$I$6:$J$6</definedName>
    <definedName name="BExQ4BTBSHPHVEDRCXC2ROW8PLFC" hidden="1">'[4]Reco Sheet for Fcast'!$F$6:$G$6</definedName>
    <definedName name="BExQ4DGKF54SRKQUTUT4B1CZSS62" hidden="1">'[4]Reco Sheet for Fcast'!$I$7:$J$7</definedName>
    <definedName name="BExQ4M04XQFHM953TPL217CAK4ZP" hidden="1">'[4]Reco Sheet for Fcast'!$F$7:$G$7</definedName>
    <definedName name="BExQ4T74LQ5PYTV1MUQUW75A4BDY" hidden="1">'[4]Reco Sheet for Fcast'!$I$11:$J$11</definedName>
    <definedName name="BExQ4XJHD7EJCNH7S1MJDZJ2MNWG" hidden="1">'[4]Reco Sheet for Fcast'!$I$10:$J$10</definedName>
    <definedName name="BExQ5039ZCEWBUJHU682G4S89J03" hidden="1">'[4]Reco Sheet for Fcast'!$F$6:$G$6</definedName>
    <definedName name="BExQ56Z9W6YHZHRXOFFI8EFA7CDI" hidden="1">'[4]Reco Sheet for Fcast'!$H$2:$I$2</definedName>
    <definedName name="BExQ5ITIC66SDM614FOSP325TOY5" hidden="1">#REF!</definedName>
    <definedName name="BExQ5KX3Z668H1KUCKZ9J24HUQ1F" hidden="1">'[4]Reco Sheet for Fcast'!$F$7:$G$7</definedName>
    <definedName name="BExQ5SPLEYLGXSVLD9HO5BKQXKIP" hidden="1">#REF!</definedName>
    <definedName name="BExQ5SPMSOCJYLAY20NB5A6O32RE" hidden="1">'[4]Reco Sheet for Fcast'!$F$15</definedName>
    <definedName name="BExQ5SPMT3P68JT670S38H90FP23" hidden="1">#REF!</definedName>
    <definedName name="BExQ5UICMGTMK790KTLK49MAGXRC" hidden="1">'[4]Reco Sheet for Fcast'!$F$6:$G$6</definedName>
    <definedName name="BExQ5YUUK9FD0QGTY4WD0W90O7OL" hidden="1">'[4]Reco Sheet for Fcast'!$F$8:$G$8</definedName>
    <definedName name="BExQ63793YQ9BH7JLCNRIATIGTRG" hidden="1">'[5]AMI P &amp; L'!#REF!</definedName>
    <definedName name="BExQ6BW4OE2LJPN7H8XKFK42SCJA" hidden="1">#REF!</definedName>
    <definedName name="BExQ6CN1EF2UPZ57ZYMGK8TUJQSS" hidden="1">'[4]Reco Sheet for Fcast'!$I$9:$J$9</definedName>
    <definedName name="BExQ6M2YXJ8AMRJF3QGHC40ADAHZ" hidden="1">'[4]Reco Sheet for Fcast'!$I$6:$J$6</definedName>
    <definedName name="BExQ6M8B0X44N9TV56ATUVHGDI00" hidden="1">'[4]Reco Sheet for Fcast'!$F$15:$J$123</definedName>
    <definedName name="BExQ6POH065GV0I74XXVD0VUPBJW" hidden="1">'[4]Reco Sheet for Fcast'!$F$10:$G$10</definedName>
    <definedName name="BExQ6WV9KPSMXPPLGZ3KK4WNYTHU" hidden="1">'[4]Reco Sheet for Fcast'!$G$2</definedName>
    <definedName name="BExQ6XRSPHARKJTKTB0NOV3SBZIW" hidden="1">'[4]Reco Sheet for Fcast'!$I$9:$J$9</definedName>
    <definedName name="BExQ783XTMM2A9I3UKCFWJH1PP2N" hidden="1">'[4]Reco Sheet for Fcast'!$F$11:$G$11</definedName>
    <definedName name="BExQ79LX01ZPQB8EGD1ZHR2VK2H3" hidden="1">'[4]Reco Sheet for Fcast'!$I$10:$J$10</definedName>
    <definedName name="BExQ7ANJWDL69ZUG3AW5S2HJL4GL" hidden="1">#REF!</definedName>
    <definedName name="BExQ7B3V9MGDK2OIJ61XXFBFLJFZ" hidden="1">'[4]Reco Sheet for Fcast'!$F$7:$G$7</definedName>
    <definedName name="BExQ7CB046NVPF9ZXDGA7OXOLSLX" hidden="1">'[4]Reco Sheet for Fcast'!$F$6:$G$6</definedName>
    <definedName name="BExQ7IWDCGGOO1HTJ97YGO1CK3R9" hidden="1">'[4]Reco Sheet for Fcast'!$I$7:$J$7</definedName>
    <definedName name="BExQ7JNFIEGS2HKNBALH3Q2N5G7Z" hidden="1">'[4]Reco Sheet for Fcast'!$I$8:$J$8</definedName>
    <definedName name="BExQ7MY3U2Z1IZ71U5LJUD00VVB4" hidden="1">'[5]AMI P &amp; L'!#REF!</definedName>
    <definedName name="BExQ7XL2Q1GVUFL1F9KK0K0EXMWG" hidden="1">'[5]AMI P &amp; L'!#REF!</definedName>
    <definedName name="BExQ7YMQIDA28QFJSJT1YWT4PUVZ" hidden="1">#REF!</definedName>
    <definedName name="BExQ8469L3ZRZ3KYZPYMSJIDL7Y5" hidden="1">'[4]Reco Sheet for Fcast'!$I$6:$J$6</definedName>
    <definedName name="BExQ84MJB94HL3BWRN50M4NCB6Z0" hidden="1">'[4]Reco Sheet for Fcast'!$F$15</definedName>
    <definedName name="BExQ8583ZE00NW7T9OF11OT9IA14" hidden="1">'[4]Reco Sheet for Fcast'!$F$15</definedName>
    <definedName name="BExQ8A0RPE3IMIFIZLUE7KD2N21W" hidden="1">'[5]AMI P &amp; L'!#REF!</definedName>
    <definedName name="BExQ8ABK6H1ADV2R2OYT8NFFYG2N" hidden="1">'[4]Reco Sheet for Fcast'!$H$2:$I$2</definedName>
    <definedName name="BExQ8B2GTATY2SYZWYQKTTDGONE4" hidden="1">#REF!</definedName>
    <definedName name="BExQ8DM90XJ6GCJIK9LC5O82I2TJ" hidden="1">'[4]Reco Sheet for Fcast'!$F$15</definedName>
    <definedName name="BExQ8G0K46ZORA0QVQTDI7Z8LXGF" hidden="1">'[4]Reco Sheet for Fcast'!$I$7:$J$7</definedName>
    <definedName name="BExQ8O3WEU8HNTTGKTW5T0QSKCLP" hidden="1">'[5]AMI P &amp; L'!#REF!</definedName>
    <definedName name="BExQ8ZCEDBOBJA3D9LDP5TU2WYGR" hidden="1">'[4]Reco Sheet for Fcast'!$H$2:$I$2</definedName>
    <definedName name="BExQ94LAW6MAQBWY25WTBFV5PPZJ" hidden="1">'[4]Reco Sheet for Fcast'!$H$2:$I$2</definedName>
    <definedName name="BExQ97QIPOSSRK978N8P234Y1XA4" hidden="1">'[4]Reco Sheet for Fcast'!$G$2</definedName>
    <definedName name="BExQ9E6FBAXTHGF3RXANFIA77GXP" hidden="1">'[4]Reco Sheet for Fcast'!$G$2</definedName>
    <definedName name="BExQ9FOI3AFYS7CTELHWZ9F8PCOR" hidden="1">#REF!</definedName>
    <definedName name="BExQ9KX9734KIAK7IMRLHCPYDHO2" hidden="1">'[4]Reco Sheet for Fcast'!$F$10:$G$10</definedName>
    <definedName name="BExQ9L81FF4I7816VTPFBDWVU4CW" hidden="1">'[4]Reco Sheet for Fcast'!$I$9:$J$9</definedName>
    <definedName name="BExQ9M4E2ACZOWWWP1JJIQO8AHUM" hidden="1">'[5]AMI P &amp; L'!#REF!</definedName>
    <definedName name="BExQ9UTANMJCK7LJ4OQMD6F2Q01L" hidden="1">'[4]Reco Sheet for Fcast'!$H$2:$I$2</definedName>
    <definedName name="BExQ9ZLYHWABXAA9NJDW8ZS0UQ9P" hidden="1">'[7]R8. Capl incl Margins'!#REF!</definedName>
    <definedName name="BExQA324HSCK40ENJUT9CS9EC71B" hidden="1">'[5]AMI P &amp; L'!#REF!</definedName>
    <definedName name="BExQA55GY0STSNBWQCWN8E31ZXCS" hidden="1">'[4]Reco Sheet for Fcast'!$I$6:$J$6</definedName>
    <definedName name="BExQA9HZIN9XEMHEEVHT99UU9Z82" hidden="1">'[4]Reco Sheet for Fcast'!$I$10:$J$10</definedName>
    <definedName name="BExQAELFYH92K8CJL155181UDORO" hidden="1">'[4]Reco Sheet for Fcast'!$H$2:$I$2</definedName>
    <definedName name="BExQAG8PP8R5NJKNQD1U4QOSD6X5" hidden="1">'[4]Reco Sheet for Fcast'!$F$15</definedName>
    <definedName name="BExQBC0EAV6PKQT8I8C3GLEZDMZL" hidden="1">#REF!</definedName>
    <definedName name="BExQBDICMZTSA1X73TMHNO4JSFLN" hidden="1">'[4]Reco Sheet for Fcast'!$K$2</definedName>
    <definedName name="BExQBEER6CRCRPSSL61S0OMH57ZA" hidden="1">'[4]Reco Sheet for Fcast'!$F$11:$G$11</definedName>
    <definedName name="BExQBIGGY5TXI2FJVVZSLZ0LTZYH" hidden="1">'[4]Reco Sheet for Fcast'!$I$10:$J$10</definedName>
    <definedName name="BExQBM1RUSIQ85LLMM2159BYDPIP" hidden="1">'[4]Reco Sheet for Fcast'!$I$7:$J$7</definedName>
    <definedName name="BExQBPSOZ47V81YAEURP0NQJNTJH" hidden="1">'[4]Reco Sheet for Fcast'!$F$9:$G$9</definedName>
    <definedName name="BExQC5TWT21CGBKD0IHAXTIN2QB8" hidden="1">'[4]Reco Sheet for Fcast'!$I$8:$J$8</definedName>
    <definedName name="BExQC94JL9F5GW4S8DQCAF4WB2DA" hidden="1">'[4]Reco Sheet for Fcast'!$F$10:$G$10</definedName>
    <definedName name="BExQCKTD8AT0824LGWREXM1B5D1X" hidden="1">'[4]Reco Sheet for Fcast'!$I$7:$J$7</definedName>
    <definedName name="BExQCL45LYUSPEVB6VCDQAC05VSS" hidden="1">#REF!</definedName>
    <definedName name="BExQCP0EE3PKTDKVOL04IOBUGZ6F" hidden="1">'[4]Reco Sheet for Fcast'!$I$11:$J$11</definedName>
    <definedName name="BExQCRPJCDKQQIBYGE5391OQXNQ7" hidden="1">#REF!</definedName>
    <definedName name="BExQD3ZVGTFSCD9MSWY8NN45FLM3" hidden="1">#REF!</definedName>
    <definedName name="BExQD571YWOXKR2SX85K5MKQ0AO2" hidden="1">'[4]Reco Sheet for Fcast'!$F$7:$G$7</definedName>
    <definedName name="BExQD7AKUWKH58PNJCJZNN1COR9E" hidden="1">#REF!</definedName>
    <definedName name="BExQDB6VCHN8PNX8EA6JNIEQ2JC2" hidden="1">'[4]Reco Sheet for Fcast'!$G$2</definedName>
    <definedName name="BExQDE1B6U2Q9B73KBENABP71YM1" hidden="1">'[5]AMI P &amp; L'!#REF!</definedName>
    <definedName name="BExQDGQCN7ZW41QDUHOBJUGQAX40" hidden="1">'[4]Reco Sheet for Fcast'!$I$8:$J$8</definedName>
    <definedName name="BExQEG918FUBEWTF0HLT9G5I5XRJ" hidden="1">#REF!</definedName>
    <definedName name="BExQEMUA4HEFM4OVO8M8MA8PIAW1" hidden="1">'[5]AMI P &amp; L'!#REF!</definedName>
    <definedName name="BExQEQ4XZQFIKUXNU9H7WE7AMZ1U" hidden="1">'[4]Reco Sheet for Fcast'!$I$6:$J$6</definedName>
    <definedName name="BExQF1OEB07CRAP6ALNNMJNJ3P2D" hidden="1">'[4]Reco Sheet for Fcast'!$F$8:$G$8</definedName>
    <definedName name="BExQF54F62R5B3N9BG47XYK8T6XS" hidden="1">#REF!</definedName>
    <definedName name="BExQF9X2AQPFJZTCHTU5PTTR0JAH" hidden="1">'[4]Reco Sheet for Fcast'!$F$10:$G$10</definedName>
    <definedName name="BExQFC0M9KKFMQKPLPEO2RQDB7MM" hidden="1">'[4]Reco Sheet for Fcast'!$I$10:$J$10</definedName>
    <definedName name="BExQFEEV7627R8TYZCM28C6V6WHE" hidden="1">'[4]Reco Sheet for Fcast'!$F$15</definedName>
    <definedName name="BExQFEK8NUD04X2OBRA275ADPSDL" hidden="1">'[5]AMI P &amp; L'!#REF!</definedName>
    <definedName name="BExQFGYIWDR4W0YF7XR6E4EWWJ02" hidden="1">'[4]Reco Sheet for Fcast'!$I$6:$J$6</definedName>
    <definedName name="BExQFK9CM9S7VEN838EI8DKI9WSL" hidden="1">#REF!</definedName>
    <definedName name="BExQFOGG5ULYNV6XAFVJ1T69RAUZ" hidden="1">'[6]Bud Mth'!$I$10:$J$10</definedName>
    <definedName name="BExQFPNFKA36IAPS22LAUMBDI4KE" hidden="1">'[4]Reco Sheet for Fcast'!$I$10:$J$10</definedName>
    <definedName name="BExQFPSWEMA8WBUZ4WK20LR13VSU" hidden="1">'[4]Reco Sheet for Fcast'!$K$2</definedName>
    <definedName name="BExQFSYARQ5AIUI2V7O1EDCDM882" hidden="1">'[5]AMI P &amp; L'!#REF!</definedName>
    <definedName name="BExQFVSPOSCCPF1TLJPIWYWYB8A9" hidden="1">'[4]Reco Sheet for Fcast'!$F$10:$G$10</definedName>
    <definedName name="BExQFWJQXNQAW6LUMOEDS6KMJMYL" hidden="1">'[4]Reco Sheet for Fcast'!$F$7:$G$7</definedName>
    <definedName name="BExQG8TYRD2G42UA5ZPCRLNKUDMX" hidden="1">'[4]Reco Sheet for Fcast'!$F$7:$G$7</definedName>
    <definedName name="BExQGO48J9MPCDQ96RBB9UN9AIGT" hidden="1">'[4]Reco Sheet for Fcast'!$F$9:$G$9</definedName>
    <definedName name="BExQGSBB6MJWDW7AYWA0MSFTXKRR" hidden="1">'[4]Reco Sheet for Fcast'!$I$8:$J$8</definedName>
    <definedName name="BExQGZ7H6ND6DRMZMKKTMXLFYHJC" hidden="1">#REF!</definedName>
    <definedName name="BExQH0UURAJ13AVO5UI04HSRGVYW" hidden="1">'[4]Reco Sheet for Fcast'!$F$6:$G$6</definedName>
    <definedName name="BExQH6ZZY0NR8SE48PSI9D0CU1TC" hidden="1">'[4]Reco Sheet for Fcast'!$I$10:$J$10</definedName>
    <definedName name="BExQH9P2MCXAJOVEO4GFQT6MNW22" hidden="1">'[4]Reco Sheet for Fcast'!$F$15</definedName>
    <definedName name="BExQHC3DXXZX5BWEIV17DNSO0EB6" hidden="1">'[5]AMI P &amp; L'!#REF!</definedName>
    <definedName name="BExQHCZSBYUY8OKKJXFYWKBBM6AH" hidden="1">'[4]Reco Sheet for Fcast'!$I$11:$J$11</definedName>
    <definedName name="BExQHPKXZ1K33V2F90NZIQRZYIAW" hidden="1">'[4]Reco Sheet for Fcast'!$I$11:$J$11</definedName>
    <definedName name="BExQHVF9KD06AG2RXUQJ9X4PVGX4" hidden="1">'[4]Reco Sheet for Fcast'!$I$7:$J$7</definedName>
    <definedName name="BExQHZBHVN2L4HC7ACTR73T5OCV0" hidden="1">'[4]Reco Sheet for Fcast'!$G$2</definedName>
    <definedName name="BExQI85V9TNLDJT5LTRZS10Y26SG" hidden="1">'[4]Reco Sheet for Fcast'!$G$2</definedName>
    <definedName name="BExQIAPKHVEV8CU1L3TTHJW67FJ5" hidden="1">'[4]Reco Sheet for Fcast'!$F$6:$G$6</definedName>
    <definedName name="BExQIBB4I3Z6AUU0HYV1DHRS13M4" hidden="1">'[4]Reco Sheet for Fcast'!$I$9:$J$9</definedName>
    <definedName name="BExQIBWPAXU7HJZLKGJZY3EB7MIS" hidden="1">'[4]Reco Sheet for Fcast'!$I$11:$J$11</definedName>
    <definedName name="BExQIM3J1Y2DOI3BDUM8WV3BMSIN" hidden="1">'[4]Reco Sheet for Fcast'!$F$9:$G$9</definedName>
    <definedName name="BExQIS8O6R36CI01XRY9ISM99TW9" hidden="1">'[4]Reco Sheet for Fcast'!$F$15</definedName>
    <definedName name="BExQIVJB9MJ25NDUHTCVMSODJY2C" hidden="1">'[4]Reco Sheet for Fcast'!$F$11:$G$11</definedName>
    <definedName name="BExQJBF7LAX128WR7VTMJC88ZLPG" hidden="1">'[4]Reco Sheet for Fcast'!$I$10:$J$10</definedName>
    <definedName name="BExQJEVCKX6KZHNCLYXY7D0MX5KN" hidden="1">'[4]Reco Sheet for Fcast'!$G$2</definedName>
    <definedName name="BExQJFBF3KAMSKYCE9AX0C3FDWJE" hidden="1">#REF!</definedName>
    <definedName name="BExQJIBC34O4SDXEWBX0XXJ9F93B" hidden="1">#REF!</definedName>
    <definedName name="BExQJJYSDX8B0J1QGF2HL071KKA3" hidden="1">'[4]Reco Sheet for Fcast'!$F$7:$G$7</definedName>
    <definedName name="BExQJL0FR3OWBYI6TVYE6R6KPU28" hidden="1">#REF!</definedName>
    <definedName name="BExQK1HV6SQQ7CP8H8IUKI9TYXTD" hidden="1">'[4]Reco Sheet for Fcast'!$I$7:$J$7</definedName>
    <definedName name="BExQK3LE5CSBW1E4H4KHW548FL2R" hidden="1">'[4]Reco Sheet for Fcast'!$I$7:$J$7</definedName>
    <definedName name="BExQKG6LD6PLNDGNGO9DJXY865BR" hidden="1">'[4]Reco Sheet for Fcast'!$I$10:$J$10</definedName>
    <definedName name="BExQLE1TOW3A287TQB0AVWENT8O1" hidden="1">'[4]Reco Sheet for Fcast'!$I$6:$J$6</definedName>
    <definedName name="BExRYOYB4A3E5F6MTROY69LR0PMG" hidden="1">'[4]Reco Sheet for Fcast'!$F$7:$G$7</definedName>
    <definedName name="BExRYZLA9EW71H4SXQR525S72LLP" hidden="1">'[4]Reco Sheet for Fcast'!$I$9:$J$9</definedName>
    <definedName name="BExRZ66M8G9FQ0VFP077QSZBSOA5" hidden="1">'[4]Reco Sheet for Fcast'!$F$6:$G$6</definedName>
    <definedName name="BExRZ8FMQQL46I8AQWU17LRNZD5T" hidden="1">'[4]Reco Sheet for Fcast'!$I$6:$J$6</definedName>
    <definedName name="BExRZIRRIXRUMZ5GOO95S7460BMP" hidden="1">'[4]Reco Sheet for Fcast'!$K$2</definedName>
    <definedName name="BExRZK9RAHMM0ZLTNSK7A4LDC42D" hidden="1">'[4]Reco Sheet for Fcast'!$I$7:$J$7</definedName>
    <definedName name="BExRZOGSR69INI6GAEPHDWSNK5Q4" hidden="1">'[4]Reco Sheet for Fcast'!$F$6:$G$6</definedName>
    <definedName name="BExRZR0LVVK3899VBSAJ65GT2E3B" hidden="1">#REF!</definedName>
    <definedName name="BExS0ASQBKRTPDWFK0KUDFOS9LE5" hidden="1">'[4]Reco Sheet for Fcast'!$F$8:$G$8</definedName>
    <definedName name="BExS0GHQUF6YT0RU3TKDEO8CSJYB" hidden="1">'[4]Reco Sheet for Fcast'!$K$2</definedName>
    <definedName name="BExS0JSDQ1GV78JIPV6TBXM2DTJL" hidden="1">'[6]Bud Mth'!$F$11:$G$11</definedName>
    <definedName name="BExS0K8IHC45I78DMZBOJ1P13KQA" hidden="1">'[4]Reco Sheet for Fcast'!$F$7:$G$7</definedName>
    <definedName name="BExS0Y0TXR2USG630NHZPX10E48C" hidden="1">#REF!</definedName>
    <definedName name="BExS15IJV0WW662NXQUVT3FGP4ST" hidden="1">'[4]Reco Sheet for Fcast'!$F$7:$G$7</definedName>
    <definedName name="BExS194110MR25BYJI3CJ2EGZ8XT" hidden="1">'[4]Reco Sheet for Fcast'!$F$9:$G$9</definedName>
    <definedName name="BExS1BNVGNSGD4EP90QL8WXYWZ66" hidden="1">'[4]Reco Sheet for Fcast'!$F$2:$G$2</definedName>
    <definedName name="BExS1JLP6G8LTXP9L7HYJSATYX0H" hidden="1">#REF!</definedName>
    <definedName name="BExS1UE39N6NCND7MAARSBWXS6HU" hidden="1">'[4]Reco Sheet for Fcast'!$G$2</definedName>
    <definedName name="BExS1VL8PBT2LUQ4ZEAPPFJ4XW2N" hidden="1">'[6]Bud Mth'!$F$7:$G$7</definedName>
    <definedName name="BExS226HTWL5WVC76MP5A1IBI8WD" hidden="1">'[4]Reco Sheet for Fcast'!$F$6:$G$6</definedName>
    <definedName name="BExS26OI2QNNAH2WMDD95Z400048" hidden="1">'[4]Reco Sheet for Fcast'!$F$10:$G$10</definedName>
    <definedName name="BExS2BH5B8XAQLRCALR1KDKIS6AP" hidden="1">'[6]Bud Mth'!$F$10:$G$10</definedName>
    <definedName name="BExS2DF6B4ZUF3VZLI4G6LJ3BF38" hidden="1">'[4]Reco Sheet for Fcast'!$F$8:$G$8</definedName>
    <definedName name="BExS2QB5FS5LYTFYO4BROTWG3OV5" hidden="1">'[4]Reco Sheet for Fcast'!$H$2:$I$2</definedName>
    <definedName name="BExS2TLU1HONYV6S3ZD9T12D7CIG" hidden="1">'[4]Reco Sheet for Fcast'!$F$10:$G$10</definedName>
    <definedName name="BExS318UV9I2FXPQQWUKKX00QLPJ" hidden="1">'[4]Reco Sheet for Fcast'!$J$2:$K$2</definedName>
    <definedName name="BExS3FMRX3LHIDMNRZT9X7Q9I9B2" hidden="1">#REF!</definedName>
    <definedName name="BExS3LBS0SMTHALVM4NRI1BAV1NP" hidden="1">'[4]Reco Sheet for Fcast'!$F$8:$G$8</definedName>
    <definedName name="BExS3MTQ75VBXDGEBURP6YT8RROE" hidden="1">'[4]Reco Sheet for Fcast'!$I$10:$J$10</definedName>
    <definedName name="BExS3OMGYO0DFN5186UFKEXZ2RX3" hidden="1">'[4]Reco Sheet for Fcast'!$I$11:$J$11</definedName>
    <definedName name="BExS3SDERJ27OER67TIGOVZU13A2" hidden="1">'[4]Reco Sheet for Fcast'!$F$7:$G$7</definedName>
    <definedName name="BExS3UX1ERFTYXVGC6682ZMBEGZS" hidden="1">#REF!</definedName>
    <definedName name="BExS46R5WDNU5KL04FKY5LHJUCB8" hidden="1">'[4]Reco Sheet for Fcast'!$I$6:$J$6</definedName>
    <definedName name="BExS4ASWKM93XA275AXHYP8AG6SU" hidden="1">'[4]Reco Sheet for Fcast'!$I$10:$J$10</definedName>
    <definedName name="BExS4JN3Y6SVBKILQK0R9HS45Y52" hidden="1">'[4]Reco Sheet for Fcast'!$F$8:$G$8</definedName>
    <definedName name="BExS4LQMUTP91FH4M5NM9Y7L6XN6" hidden="1">#REF!</definedName>
    <definedName name="BExS4P6S41O6Z6BED77U3GD9PNH1" hidden="1">'[4]Reco Sheet for Fcast'!$I$8:$J$8</definedName>
    <definedName name="BExS51H0N51UT0FZOPZRCF1GU063" hidden="1">'[4]Reco Sheet for Fcast'!$I$9:$J$9</definedName>
    <definedName name="BExS54X72TJFC41FJK72MLRR2OO7" hidden="1">'[4]Reco Sheet for Fcast'!$I$11:$J$11</definedName>
    <definedName name="BExS59F0PA1V2ZC7S5TN6IT41SXP" hidden="1">'[4]Reco Sheet for Fcast'!$F$11:$G$11</definedName>
    <definedName name="BExS5L3TGB8JVW9ROYWTKYTUPW27" hidden="1">'[4]Reco Sheet for Fcast'!$F$7:$G$7</definedName>
    <definedName name="BExS5TCGLYOBBY10G49VWHGM40DJ" hidden="1">#REF!</definedName>
    <definedName name="BExS6GKQ96EHVLYWNJDWXZXUZW90" hidden="1">'[4]Reco Sheet for Fcast'!$F$8:$G$8</definedName>
    <definedName name="BExS6ITKSZFRR01YD5B0F676SYN7" hidden="1">'[5]AMI P &amp; L'!#REF!</definedName>
    <definedName name="BExS6N0LI574IAC89EFW6CLTCQ33" hidden="1">'[4]Reco Sheet for Fcast'!$I$10:$J$10</definedName>
    <definedName name="BExS6WRDBF3ST86ZOBBUL3GTCR11" hidden="1">'[4]Reco Sheet for Fcast'!$I$8:$J$8</definedName>
    <definedName name="BExS6XNRKR0C3MTA0LV5B60UB908" hidden="1">'[4]Reco Sheet for Fcast'!$F$6:$G$6</definedName>
    <definedName name="BExS7CSJZR2R51S2LFXJ1OO82L9R" hidden="1">'[6]Bud Mth'!$L$6:$M$11</definedName>
    <definedName name="BExS7TKQYLRZGM93UY3ZJZJBQNFJ" hidden="1">'[4]Reco Sheet for Fcast'!$I$6:$J$6</definedName>
    <definedName name="BExS7Y2LNGVHSIBKC7C3R6X4LDR6" hidden="1">'[4]Reco Sheet for Fcast'!$I$11:$J$11</definedName>
    <definedName name="BExS7YDEJWVULTHX3SF8FS5KQAPB" hidden="1">#REF!</definedName>
    <definedName name="BExS81TE0EY44Y3W2M4Z4MGNP5OM" hidden="1">'[5]AMI P &amp; L'!#REF!</definedName>
    <definedName name="BExS81YPDZDVJJVS15HV2HDXAC3Y" hidden="1">'[4]Reco Sheet for Fcast'!$I$10:$J$10</definedName>
    <definedName name="BExS82PRVNUTEKQZS56YT2DVF6C2" hidden="1">'[4]Reco Sheet for Fcast'!$I$6:$J$6</definedName>
    <definedName name="BExS8BPG5A0GR5AO1U951NDGGR0L" hidden="1">'[4]Reco Sheet for Fcast'!$F$9:$G$9</definedName>
    <definedName name="BExS8FR1778VV7DHWQTG4B927FMB" hidden="1">#REF!</definedName>
    <definedName name="BExS8GSUS17UY50TEM2AWF36BR9Z" hidden="1">'[4]Reco Sheet for Fcast'!$F$7:$G$7</definedName>
    <definedName name="BExS8HJRBVG0XI6PWA9KTMJZMQXK" hidden="1">'[4]Reco Sheet for Fcast'!$F$7:$G$7</definedName>
    <definedName name="BExS8R51C8RM2FS6V6IRTYO9GA4A" hidden="1">'[4]Reco Sheet for Fcast'!$F$15</definedName>
    <definedName name="BExS8WDX408F60MH1X9B9UZ2H4R7" hidden="1">'[4]Reco Sheet for Fcast'!$I$9:$J$9</definedName>
    <definedName name="BExS8Z2W2QEC3MH0BZIYLDFQNUIP" hidden="1">'[4]Reco Sheet for Fcast'!$F$11:$G$11</definedName>
    <definedName name="BExS92DKGRFFCIA9C0IXDOLO57EP" hidden="1">'[4]Reco Sheet for Fcast'!$I$9:$J$9</definedName>
    <definedName name="BExS98OB4321YCHLCQ022PXKTT2W" hidden="1">'[4]Reco Sheet for Fcast'!$I$10:$J$10</definedName>
    <definedName name="BExS9C9N8GFISC6HUERJ0EI06GB2" hidden="1">'[4]Reco Sheet for Fcast'!$I$6:$J$6</definedName>
    <definedName name="BExS9DX13CACP3J8JDREK30JB1SQ" hidden="1">'[4]Reco Sheet for Fcast'!$F$9:$G$9</definedName>
    <definedName name="BExS9FPRS2KRRCS33SE6WFNF5GYL" hidden="1">'[4]Reco Sheet for Fcast'!$F$9:$G$9</definedName>
    <definedName name="BExS9J0H1OEIBQPBIZ5V8BHOVD38" hidden="1">#REF!</definedName>
    <definedName name="BExS9WI0A6PSEB8N9GPXF2Z7MWHM" hidden="1">'[4]Reco Sheet for Fcast'!$I$7:$J$7</definedName>
    <definedName name="BExSA1QQVF4PNV7K3S1BMNPN0TK8" hidden="1">#REF!</definedName>
    <definedName name="BExSA5HP306TN9XJS0TU619DLRR7" hidden="1">'[4]Reco Sheet for Fcast'!$H$2:$I$2</definedName>
    <definedName name="BExSAAVWQOOIA6B3JHQVGP08HFEM" hidden="1">'[4]Reco Sheet for Fcast'!$I$8:$J$8</definedName>
    <definedName name="BExSABS96AQZ56MKQWBDQWUWTPX5" hidden="1">#REF!</definedName>
    <definedName name="BExSAFJ3IICU2M7QPVE4ARYMXZKX" hidden="1">'[4]Reco Sheet for Fcast'!$F$7:$G$7</definedName>
    <definedName name="BExSAH6ID8OHX379UXVNGFO8J6KQ" hidden="1">'[4]Reco Sheet for Fcast'!$F$8:$G$8</definedName>
    <definedName name="BExSAQBHIXGQRNIRGCJMBXUPCZQA" hidden="1">'[4]Reco Sheet for Fcast'!$I$8:$J$8</definedName>
    <definedName name="BExSAUTCT4P7JP57NOR9MTX33QJZ" hidden="1">'[4]Reco Sheet for Fcast'!$F$10:$G$10</definedName>
    <definedName name="BExSAY9CA9TFXQ9M9FBJRGJO9T9E" hidden="1">'[5]AMI P &amp; L'!#REF!</definedName>
    <definedName name="BExSB4JYKQ3MINI7RAYK5M8BLJDC" hidden="1">'[4]Reco Sheet for Fcast'!$I$10:$J$10</definedName>
    <definedName name="BExSBD8TZE1B5CZK6VNCCA977BCZ" hidden="1">#REF!</definedName>
    <definedName name="BExSBMOS41ZRLWYLOU29V6Y7YORR" hidden="1">'[5]AMI P &amp; L'!#REF!</definedName>
    <definedName name="BExSBRBXXQMBU1TYDW1BXTEVEPRU" hidden="1">'[4]Reco Sheet for Fcast'!$F$8:$G$8</definedName>
    <definedName name="BExSC54998WTZ21DSL0R8UN0Y9JH" hidden="1">'[4]Reco Sheet for Fcast'!$F$8:$G$8</definedName>
    <definedName name="BExSC60N7WR9PJSNC9B7ORCX9NGY" hidden="1">'[4]Reco Sheet for Fcast'!$I$7:$J$7</definedName>
    <definedName name="BExSCE99EZTILTTCE4NJJF96OYYM" hidden="1">'[4]Reco Sheet for Fcast'!$G$2</definedName>
    <definedName name="BExSCHUQZ2HFEWS54X67DIS8OSXZ" hidden="1">'[4]Reco Sheet for Fcast'!$F$6:$G$6</definedName>
    <definedName name="BExSCOG41SKKG4GYU76WRWW1CTE6" hidden="1">'[4]Reco Sheet for Fcast'!$F$11:$G$11</definedName>
    <definedName name="BExSCRAPD4F1ENO6Q7M8FSCSMREW" hidden="1">#REF!</definedName>
    <definedName name="BExSCVC9P86YVFMRKKUVRV29MZXZ" hidden="1">'[4]Reco Sheet for Fcast'!$G$2</definedName>
    <definedName name="BExSD233CH4MU9ZMGNRF97ZV7KWU" hidden="1">'[4]Reco Sheet for Fcast'!$F$8:$G$8</definedName>
    <definedName name="BExSD2U0F3BN6IN9N4R2DTTJG15H" hidden="1">'[4]Reco Sheet for Fcast'!$I$6:$J$6</definedName>
    <definedName name="BExSD6A6NY15YSMFH51ST6XJY429" hidden="1">'[4]Reco Sheet for Fcast'!$K$2</definedName>
    <definedName name="BExSD9VH6PF6RQ135VOEE08YXPAW" hidden="1">'[4]Reco Sheet for Fcast'!$F$11:$G$11</definedName>
    <definedName name="BExSDP5Y04WWMX2WWRITWOX8R5I9" hidden="1">'[4]Reco Sheet for Fcast'!$F$6:$G$6</definedName>
    <definedName name="BExSDSGM203BJTNS9MKCBX453HMD" hidden="1">'[4]Reco Sheet for Fcast'!$F$8:$G$8</definedName>
    <definedName name="BExSDT20XUFXTDM37M148AXAP7HN" hidden="1">'[4]Reco Sheet for Fcast'!$I$11:$J$11</definedName>
    <definedName name="BExSDUEOM0DE6ENOXB9XUONYJI7X" hidden="1">#REF!</definedName>
    <definedName name="BExSEEHK1VLWD7JBV9SVVVIKQZ3I" hidden="1">'[4]Reco Sheet for Fcast'!$F$8:$G$8</definedName>
    <definedName name="BExSEJKZLX37P3V33TRTFJ30BFRK" hidden="1">'[4]Reco Sheet for Fcast'!$F$9:$G$9</definedName>
    <definedName name="BExSEP9UVOAI6TMXKNK587PQ3328" hidden="1">'[4]Reco Sheet for Fcast'!$I$10:$J$10</definedName>
    <definedName name="BExSF07QFLZCO4P6K6QF05XG7PH1" hidden="1">'[4]Reco Sheet for Fcast'!$F$11:$G$11</definedName>
    <definedName name="BExSFJ8ZAGQ63A4MVMZRQWLVRGQ5" hidden="1">'[4]Reco Sheet for Fcast'!$F$8:$G$8</definedName>
    <definedName name="BExSFKQRST2S9KXWWLCXYLKSF4G1" hidden="1">'[4]Reco Sheet for Fcast'!$F$8:$G$8</definedName>
    <definedName name="BExSFYDRRTAZVPXRWUF5PDQ97WFF" hidden="1">'[4]Reco Sheet for Fcast'!$G$2</definedName>
    <definedName name="BExSFZVPFTXA3F0IJ2NGH1GXX9R7" hidden="1">'[4]Reco Sheet for Fcast'!$I$9:$J$9</definedName>
    <definedName name="BExSG60TZAT2SKO046IKGMD8SGUE" hidden="1">#REF!</definedName>
    <definedName name="BExSG90Q4ZUU2IPGDYOM169NJV9S" hidden="1">'[4]Reco Sheet for Fcast'!$I$9:$J$9</definedName>
    <definedName name="BExSG9X3DU845PNXYJGGLBQY2UHG" hidden="1">'[5]AMI P &amp; L'!#REF!</definedName>
    <definedName name="BExSGE45J27MDUUNXW7Z8Q33UAON" hidden="1">'[4]Reco Sheet for Fcast'!$F$9:$G$9</definedName>
    <definedName name="BExSGE9LY91Q0URHB4YAMX0UAMYI" hidden="1">'[4]Reco Sheet for Fcast'!$I$6:$J$6</definedName>
    <definedName name="BExSGEPPAC5VNZNBFZ6X4J18CUCB" hidden="1">'[6]Bud Mth'!$F$15</definedName>
    <definedName name="BExSGIB6UEU4H2UHIK30B61ELOCC" hidden="1">'[6]Bud Mth'!$I$7:$J$7</definedName>
    <definedName name="BExSGLB2URTLBCKBB4Y885W925F2" hidden="1">'[4]Reco Sheet for Fcast'!$H$2:$I$2</definedName>
    <definedName name="BExSGM25R69NWJV48BYBJO2J24VT" hidden="1">'[6]Bud Mth'!$I$8:$J$8</definedName>
    <definedName name="BExSGOAYG73SFWOPAQV80P710GID" hidden="1">'[5]AMI P &amp; L'!#REF!</definedName>
    <definedName name="BExSGOWJHRW7FWKLO2EHUOOGHNAF" hidden="1">'[4]Reco Sheet for Fcast'!$G$2</definedName>
    <definedName name="BExSGOWJTAP41ZV5Q23H7MI9C76W" hidden="1">'[4]Reco Sheet for Fcast'!$F$8:$G$8</definedName>
    <definedName name="BExSGR5JQVX2HQ0PKCGZNSSUM1RV" hidden="1">'[4]Reco Sheet for Fcast'!$F$8:$G$8</definedName>
    <definedName name="BExSGVHX69GJZHD99DKE4RZ042B1" hidden="1">'[4]Reco Sheet for Fcast'!$F$8:$G$8</definedName>
    <definedName name="BExSGZJO4J4ZO04E2N2ECVYS9DEZ" hidden="1">'[4]Reco Sheet for Fcast'!$I$11:$J$11</definedName>
    <definedName name="BExSHAHFHS7MMNJR8JPVABRGBVIT" hidden="1">'[4]Reco Sheet for Fcast'!$I$9:$J$9</definedName>
    <definedName name="BExSHGH88QZWW4RNAX4YKAZ5JEBL" hidden="1">'[4]Reco Sheet for Fcast'!$H$2:$I$2</definedName>
    <definedName name="BExSHOKK1OO3CX9Z28C58E5J1D9W" hidden="1">'[4]Reco Sheet for Fcast'!$F$7:$G$7</definedName>
    <definedName name="BExSHQD8KYLTQGDXIRKCHQQ7MKIH" hidden="1">'[4]Reco Sheet for Fcast'!$I$11:$J$11</definedName>
    <definedName name="BExSHQO1L8X0LZLRFIGPEK60LN5P" hidden="1">#REF!</definedName>
    <definedName name="BExSHVGPIAHXI97UBLI9G4I4M29F" hidden="1">'[4]Reco Sheet for Fcast'!$I$7:$J$7</definedName>
    <definedName name="BExSI0K2YL3HTCQAD8A7TR4QCUR6" hidden="1">'[4]Reco Sheet for Fcast'!$F$15:$J$123</definedName>
    <definedName name="BExSIFUDNRWXWIWNGCCFOOD8WIAZ" hidden="1">'[4]Reco Sheet for Fcast'!$F$10:$G$10</definedName>
    <definedName name="BExTTZNS2PBCR93C9IUW49UZ4I6T" hidden="1">'[5]AMI P &amp; L'!#REF!</definedName>
    <definedName name="BExTU2YFQ25JQ6MEMRHHN66VLTPJ" hidden="1">'[4]Reco Sheet for Fcast'!$F$9:$G$9</definedName>
    <definedName name="BExTU75IOII1V5O0C9X2VAYYVJUG" hidden="1">'[4]Reco Sheet for Fcast'!$F$15</definedName>
    <definedName name="BExTUA5F7V4LUIIAM17J3A8XF3JE" hidden="1">'[4]Reco Sheet for Fcast'!$F$8:$G$8</definedName>
    <definedName name="BExTUJ53ANGZ3H1KDK4CR4Q0OD6P" hidden="1">'[4]Reco Sheet for Fcast'!$F$11:$G$11</definedName>
    <definedName name="BExTUKXSZBM7C57G6NGLWGU4WOHY" hidden="1">'[4]Reco Sheet for Fcast'!$I$6:$J$6</definedName>
    <definedName name="BExTUSQCFFYZCDNHWHADBC2E1ZP1" hidden="1">'[4]Reco Sheet for Fcast'!$I$7:$J$7</definedName>
    <definedName name="BExTUVFGOJEYS28JURA5KHQFDU5J" hidden="1">'[4]Reco Sheet for Fcast'!$F$7:$G$7</definedName>
    <definedName name="BExTUW10U40QCYGHM5NJ3YR1O5SP" hidden="1">'[4]Reco Sheet for Fcast'!$F$9:$G$9</definedName>
    <definedName name="BExTUWXFQHINU66YG82BI20ATMB5" hidden="1">'[4]Reco Sheet for Fcast'!$F$15:$G$26</definedName>
    <definedName name="BExTUXDIWLJS33T33GOZENENX702" hidden="1">#REF!</definedName>
    <definedName name="BExTUY9WNSJ91GV8CP0SKJTEIV82" hidden="1">'[7]R8. Capl incl Margins'!#REF!</definedName>
    <definedName name="BExTV67VIM8PV6KO253M4DUBJQLC" hidden="1">'[4]Reco Sheet for Fcast'!$F$15</definedName>
    <definedName name="BExTVELZCF2YA5L6F23BYZZR6WHF" hidden="1">'[5]AMI P &amp; L'!#REF!</definedName>
    <definedName name="BExTVGPIQZ99YFXUC8OONUX5BD42" hidden="1">'[4]Reco Sheet for Fcast'!$F$11:$G$11</definedName>
    <definedName name="BExTVJUQOYQBC97GJ3GGCSOO84F8" hidden="1">#REF!</definedName>
    <definedName name="BExTVQWD46C2N8URK7Z8T1VZ2JX3" hidden="1">#REF!</definedName>
    <definedName name="BExTVS8U0EZLJRZ2MIUYGE8U301G" hidden="1">#REF!</definedName>
    <definedName name="BExTVZQLP9VFLEYQ9280W13X7E8K" hidden="1">'[4]Reco Sheet for Fcast'!$I$7:$J$7</definedName>
    <definedName name="BExTW5QDSCAJ7RXS743LW6RL5SJK" hidden="1">'[6]Bud Mth'!$L$6:$M$11</definedName>
    <definedName name="BExTWB4LA1PODQOH4LDTHQKBN16K" hidden="1">'[4]Reco Sheet for Fcast'!$F$15</definedName>
    <definedName name="BExTWI0Q8AWXUA3ZN7I5V3QK2KM1" hidden="1">'[4]Reco Sheet for Fcast'!$I$11:$J$11</definedName>
    <definedName name="BExTWJTIA3WUW1PUWXAOP9O8NKLZ" hidden="1">'[4]Reco Sheet for Fcast'!$F$6:$G$6</definedName>
    <definedName name="BExTWW95OX07FNA01WF5MSSSFQLX" hidden="1">'[4]Reco Sheet for Fcast'!$F$7:$G$7</definedName>
    <definedName name="BExTX11TGMK4J1I8SCX5QV40L2NX" hidden="1">#REF!</definedName>
    <definedName name="BExTX1NDJMYRERGKCYTBGJXXUSGU" hidden="1">#REF!</definedName>
    <definedName name="BExTX476KI0RNB71XI5TYMANSGBG" hidden="1">'[4]Reco Sheet for Fcast'!$F$10:$G$10</definedName>
    <definedName name="BExTXJ6HBAIXMMWKZTJNFDYVZCAY" hidden="1">'[5]AMI P &amp; L'!#REF!</definedName>
    <definedName name="BExTXT812NQT8GAEGH738U29BI0D" hidden="1">'[5]AMI P &amp; L'!#REF!</definedName>
    <definedName name="BExTXWIP2TFPTQ76NHFOB72NICRZ" hidden="1">'[4]Reco Sheet for Fcast'!$H$2:$I$2</definedName>
    <definedName name="BExTY0EZPY8I8D2FD3CDWXYG9YR6" hidden="1">#REF!</definedName>
    <definedName name="BExTY5T62H651VC86QM4X7E28JVA" hidden="1">'[5]AMI P &amp; L'!#REF!</definedName>
    <definedName name="BExTYKCEFJ83LZM95M1V7CSFQVEA" hidden="1">'[4]Reco Sheet for Fcast'!$G$2</definedName>
    <definedName name="BExTYNHRQ0T9YWN16KKDWXQ3D73B" hidden="1">'[4]Reco Sheet for Fcast'!$F$9:$G$9</definedName>
    <definedName name="BExTYPLA9N640MFRJJQPKXT7P88M" hidden="1">'[4]Reco Sheet for Fcast'!$I$10:$J$10</definedName>
    <definedName name="BExTZ7F71SNTOX4LLZCK5R9VUMIJ" hidden="1">'[4]Reco Sheet for Fcast'!$F$8:$G$8</definedName>
    <definedName name="BExTZ8X5G9S3PA4FPSNK7T69W7QT" hidden="1">'[4]Reco Sheet for Fcast'!$F$15</definedName>
    <definedName name="BExTZ97Y0RMR8V5BI9F2H4MFB77O" hidden="1">'[4]Reco Sheet for Fcast'!$F$8:$G$8</definedName>
    <definedName name="BExTZCNYJOB7B7OI7V27ZVLV1X2D" hidden="1">#REF!</definedName>
    <definedName name="BExTZK5PMCAXJL4DUIGL6H9Y8U4C" hidden="1">'[4]Reco Sheet for Fcast'!$G$2</definedName>
    <definedName name="BExTZKB6L5SXV5UN71YVTCBEIGWY" hidden="1">'[4]Reco Sheet for Fcast'!$F$11:$G$11</definedName>
    <definedName name="BExTZLICVKK4NBJFEGL270GJ2VQO" hidden="1">'[4]Reco Sheet for Fcast'!$F$11:$G$11</definedName>
    <definedName name="BExTZO2596CBZKPI7YNA1QQNPAIJ" hidden="1">'[5]AMI P &amp; L'!#REF!</definedName>
    <definedName name="BExTZRI5JZ4A251Y611W94RCOSWH" hidden="1">#REF!</definedName>
    <definedName name="BExTZY8TDV4U7FQL7O10G6VKWKPJ" hidden="1">'[4]Reco Sheet for Fcast'!$F$10:$G$10</definedName>
    <definedName name="BExU02QNT4LT7H9JPUC4FXTLVGZT" hidden="1">'[5]AMI P &amp; L'!#REF!</definedName>
    <definedName name="BExU0BFJJQO1HJZKI14QGOQ6JROO" hidden="1">'[4]Reco Sheet for Fcast'!$I$9:$J$9</definedName>
    <definedName name="BExU0FH5WTGW8MRFUFMDDSMJ6YQ5" hidden="1">'[4]Reco Sheet for Fcast'!$F$10:$G$10</definedName>
    <definedName name="BExU0GDOIL9U33QGU9ZU3YX3V1I4" hidden="1">'[4]Reco Sheet for Fcast'!$F$10:$G$10</definedName>
    <definedName name="BExU0GTRJDB0T7KEE27AHPJ1VG21" hidden="1">#REF!</definedName>
    <definedName name="BExU0HKTO8WJDQDWRTUK5TETM3HS" hidden="1">'[4]Reco Sheet for Fcast'!$F$15</definedName>
    <definedName name="BExU0HQ4TX5Q172958BE5EAUX5J9" hidden="1">#REF!</definedName>
    <definedName name="BExU0MTJQPE041ZN7H8UKGV6MZT7" hidden="1">'[4]Reco Sheet for Fcast'!$F$10:$G$10</definedName>
    <definedName name="BExU0V279SQQZ2OOHNLK0LYLXALV" hidden="1">#REF!</definedName>
    <definedName name="BExU0ZUUFYHLUK4M4E8GLGIBBNT0" hidden="1">'[4]Reco Sheet for Fcast'!$F$10:$G$10</definedName>
    <definedName name="BExU13B0OT72I9SWX9VOIQTJ3APV" hidden="1">#REF!</definedName>
    <definedName name="BExU147D6RPG6ZVTSXRKFSVRHSBG" hidden="1">'[4]Reco Sheet for Fcast'!$F$11:$G$11</definedName>
    <definedName name="BExU16R10W1SOAPNG4CDJ01T7JRE" hidden="1">'[4]Reco Sheet for Fcast'!$I$6:$J$6</definedName>
    <definedName name="BExU17CKOR3GNIHDNVLH9L1IOJS9" hidden="1">'[4]Reco Sheet for Fcast'!$F$10:$G$10</definedName>
    <definedName name="BExU1CQSGHIYEUTB4X944L0P5KO6" hidden="1">'[4]Reco Sheet for Fcast'!$I$8:$J$8</definedName>
    <definedName name="BExU1GXUTLRPJN4MRINLAPHSZQFG" hidden="1">'[4]Reco Sheet for Fcast'!$F$15</definedName>
    <definedName name="BExU1IL9AOHFO85BZB6S60DK3N8H" hidden="1">'[5]AMI P &amp; L'!#REF!</definedName>
    <definedName name="BExU1NOPS09CLFZL1O31RAF9BQNQ" hidden="1">'[5]AMI P &amp; L'!#REF!</definedName>
    <definedName name="BExU1PH9MOEX1JZVZ3D5M9DXB191" hidden="1">'[4]Reco Sheet for Fcast'!$H$2:$I$2</definedName>
    <definedName name="BExU1QZEEKJA35IMEOLOJ3ODX0ZA" hidden="1">'[4]Reco Sheet for Fcast'!$F$9:$G$9</definedName>
    <definedName name="BExU1VRURIWWVJ95O40WA23LMTJD" hidden="1">'[5]AMI P &amp; L'!#REF!</definedName>
    <definedName name="BExU2M5CK6XK55UIHDVYRXJJJRI4" hidden="1">'[4]Reco Sheet for Fcast'!$F$15</definedName>
    <definedName name="BExU2TXVT25ZTOFQAF6CM53Z1RLF" hidden="1">'[4]Reco Sheet for Fcast'!$K$2</definedName>
    <definedName name="BExU2XZLYIU19G7358W5T9E87AFR" hidden="1">'[4]Reco Sheet for Fcast'!$I$7:$J$7</definedName>
    <definedName name="BExU31FMG5EZ3RLMEW3HTVQ1N7XG" hidden="1">#REF!</definedName>
    <definedName name="BExU3B66MCKJFSKT3HL8B5EJGVX0" hidden="1">'[4]Reco Sheet for Fcast'!$G$2</definedName>
    <definedName name="BExU3RYEDSJFAKYWNZXCULXMIK83" hidden="1">'[6]Bud Mth'!$F$11:$G$11</definedName>
    <definedName name="BExU3UNI9NR1RNZR07NSLSZMDOQQ" hidden="1">'[4]Reco Sheet for Fcast'!$I$6:$J$6</definedName>
    <definedName name="BExU401R18N6XKZKL7CNFOZQCM14" hidden="1">'[4]Reco Sheet for Fcast'!$F$10:$G$10</definedName>
    <definedName name="BExU41UI1HPSMTWQ49N53B0N2Y8P" hidden="1">#REF!</definedName>
    <definedName name="BExU42QVGY7TK39W1BIN6CDRG2OE" hidden="1">'[4]Reco Sheet for Fcast'!$I$10:$J$10</definedName>
    <definedName name="BExU46CCJ3OAXXF669QU83U8505X" hidden="1">#REF!</definedName>
    <definedName name="BExU47OZMS6TCWMEHHF0UCSFLLPI" hidden="1">'[4]Reco Sheet for Fcast'!$F$10:$G$10</definedName>
    <definedName name="BExU4D36E8TXN0M8KSNGEAFYP4DQ" hidden="1">'[4]Reco Sheet for Fcast'!$F$11:$G$11</definedName>
    <definedName name="BExU4G31RRVLJ3AC6E1FNEFMXM3O" hidden="1">'[4]Reco Sheet for Fcast'!$I$7:$J$7</definedName>
    <definedName name="BExU4GDVLPUEWBA4MRYRTQAUNO7B" hidden="1">'[5]AMI P &amp; L'!#REF!</definedName>
    <definedName name="BExU4I148DA7PRCCISLWQ6ABXFK6" hidden="1">'[4]Reco Sheet for Fcast'!$F$2:$G$2</definedName>
    <definedName name="BExU4L101H2KQHVKCKQ4PBAWZV6K" hidden="1">'[4]Reco Sheet for Fcast'!$G$2</definedName>
    <definedName name="BExU4NA00RRRBGRT6TOB0MXZRCRZ" hidden="1">'[4]Reco Sheet for Fcast'!$I$8:$J$8</definedName>
    <definedName name="BExU529I6YHVOG83TJHWSILIQU1S" hidden="1">'[4]Reco Sheet for Fcast'!$F$6:$G$6</definedName>
    <definedName name="BExU57YCIKPRD8QWL6EU0YR3NG3J" hidden="1">'[4]Reco Sheet for Fcast'!$G$2</definedName>
    <definedName name="BExU59WK17RXBRY6DNZSMRYEZFUD" hidden="1">'[4]Reco Sheet for Fcast'!$F$6:$G$6</definedName>
    <definedName name="BExU5DSTBWXLN6E59B757KRWRI6E" hidden="1">'[4]Reco Sheet for Fcast'!$H$2:$I$2</definedName>
    <definedName name="BExU5TDWM8NNDHYPQ7OQODTQ368A" hidden="1">'[4]Reco Sheet for Fcast'!$I$9:$J$9</definedName>
    <definedName name="BExU5U4T9X5KDP3VK3NW53ZHZR0J" hidden="1">#REF!</definedName>
    <definedName name="BExU5X4OX1V1XHS6WSSORVQPP6Z3" hidden="1">'[4]Reco Sheet for Fcast'!$I$8:$J$8</definedName>
    <definedName name="BExU5XVPARTFMRYHNUTBKDIL4UJN" hidden="1">'[4]Reco Sheet for Fcast'!$F$9:$G$9</definedName>
    <definedName name="BExU66KMFBAP8JCVG9VM1RD1TNFF" hidden="1">'[4]Reco Sheet for Fcast'!$F$8:$G$8</definedName>
    <definedName name="BExU68IOM3CB3TACNAE9565TW7SH" hidden="1">'[4]Reco Sheet for Fcast'!$H$2:$I$2</definedName>
    <definedName name="BExU6AM82KN21E82HMWVP3LWP9IL" hidden="1">'[4]Reco Sheet for Fcast'!$I$8:$J$8</definedName>
    <definedName name="BExU6ECYWW93VXVS8TAIJBYECM1V" hidden="1">#REF!</definedName>
    <definedName name="BExU6FEU1MRHU98R9YOJC5OKUJ6L" hidden="1">'[4]Reco Sheet for Fcast'!$I$11:$J$11</definedName>
    <definedName name="BExU6KIAJ663Y8W8QMU4HCF183DF" hidden="1">'[4]Reco Sheet for Fcast'!$F$7:$G$7</definedName>
    <definedName name="BExU6KT19B4PG6SHXFBGBPLM66KT" hidden="1">'[4]Reco Sheet for Fcast'!$G$2</definedName>
    <definedName name="BExU6PAVKIOAIMQ9XQIHHF1SUAGO" hidden="1">'[4]Reco Sheet for Fcast'!$F$6:$G$6</definedName>
    <definedName name="BExU6WXXC7SSQDMHSLUN5C2V4IYX" hidden="1">'[4]Reco Sheet for Fcast'!$I$7:$J$7</definedName>
    <definedName name="BExU73387E74XE8A9UKZLZNJYY65" hidden="1">'[4]Reco Sheet for Fcast'!$I$7:$J$7</definedName>
    <definedName name="BExU76ZHCJM8I7VSICCMSTC33O6U" hidden="1">'[4]Reco Sheet for Fcast'!$I$9:$J$9</definedName>
    <definedName name="BExU7BBTUF8BQ42DSGM94X5TG5GF" hidden="1">'[4]Reco Sheet for Fcast'!$I$10:$J$10</definedName>
    <definedName name="BExU7ES0XCYMF26C2IBWVI4GIYRC" hidden="1">#REF!</definedName>
    <definedName name="BExU7HH4EAHFQHT4AXKGWAWZP3I0" hidden="1">'[4]Reco Sheet for Fcast'!$I$8:$J$8</definedName>
    <definedName name="BExU7MF1ZVPDHOSMCAXOSYICHZ4I" hidden="1">'[4]Reco Sheet for Fcast'!$F$11:$G$11</definedName>
    <definedName name="BExU7O2BJ6D5YCKEL6FD2EFCWYRX" hidden="1">'[4]Reco Sheet for Fcast'!$I$7:$J$7</definedName>
    <definedName name="BExU7Q0JS9YIUKUPNSSAIDK2KJAV" hidden="1">'[4]Reco Sheet for Fcast'!$F$10:$G$10</definedName>
    <definedName name="BExU80I6AE5OU7P7F5V7HWIZBJ4P" hidden="1">'[5]AMI P &amp; L'!#REF!</definedName>
    <definedName name="BExU86NB26MCPYIISZ36HADONGT2" hidden="1">'[4]Reco Sheet for Fcast'!$H$2:$I$2</definedName>
    <definedName name="BExU885EZZNSZV3GP298UJ8LB7OL" hidden="1">'[4]Reco Sheet for Fcast'!$F$9:$G$9</definedName>
    <definedName name="BExU8FSAUP9TUZ1NO9WXK80QPHWV" hidden="1">'[4]Reco Sheet for Fcast'!$H$2:$I$2</definedName>
    <definedName name="BExU8KFLAN778MBN93NYZB0FV30G" hidden="1">'[4]Reco Sheet for Fcast'!$I$6:$J$6</definedName>
    <definedName name="BExU8UX9JX3XLB47YZ8GFXE0V7R2" hidden="1">'[4]Reco Sheet for Fcast'!$I$11:$J$11</definedName>
    <definedName name="BExU8ZKKDINBKQPVOBFCFBCNK8RG" hidden="1">#REF!</definedName>
    <definedName name="BExU96M1J7P9DZQ3S9H0C12KGYTW" hidden="1">'[4]Reco Sheet for Fcast'!$F$11:$G$11</definedName>
    <definedName name="BExU9F05OR1GZ3057R6UL3WPEIYI" hidden="1">'[4]Reco Sheet for Fcast'!$I$10:$J$10</definedName>
    <definedName name="BExU9GCSO5YILIKG6VAHN13DL75K" hidden="1">'[4]Reco Sheet for Fcast'!$F$15</definedName>
    <definedName name="BExU9KJOZLO15N11MJVN782NFGJ0" hidden="1">'[4]Reco Sheet for Fcast'!$G$2</definedName>
    <definedName name="BExU9LG29XU2K1GNKRO4438JYQZE" hidden="1">'[4]Reco Sheet for Fcast'!$F$10:$G$10</definedName>
    <definedName name="BExU9RW36I5Z6JIXUIUB3PJH86LT" hidden="1">'[4]Reco Sheet for Fcast'!$I$11:$J$11</definedName>
    <definedName name="BExUA28AO7OWDG3H23Q0CL4B7BHW" hidden="1">'[4]Reco Sheet for Fcast'!$I$10:$J$10</definedName>
    <definedName name="BExUA5O923FFNEBY8BPO1TU3QGBM" hidden="1">'[4]Reco Sheet for Fcast'!$F$8:$G$8</definedName>
    <definedName name="BExUA6Q4K25VH452AQ3ZIRBCMS61" hidden="1">'[4]Reco Sheet for Fcast'!$I$11:$J$11</definedName>
    <definedName name="BExUAD618VJT7Y268F09VY8TCB6I" hidden="1">'[4]Reco Sheet for Fcast'!$F$11:$G$11</definedName>
    <definedName name="BExUAFV4JMBSM2SKBQL9NHL0NIBS" hidden="1">'[4]Reco Sheet for Fcast'!$I$8:$J$8</definedName>
    <definedName name="BExUAMWQODKBXMRH1QCMJLJBF8M7" hidden="1">'[4]Reco Sheet for Fcast'!$I$8:$J$8</definedName>
    <definedName name="BExUAX8WS5OPVLCDXRGKTU2QMTFO" hidden="1">'[4]Reco Sheet for Fcast'!$F$11:$G$11</definedName>
    <definedName name="BExUB08T2BYPVAJVBMXLIDWLL1OE" hidden="1">#REF!</definedName>
    <definedName name="BExUB33EK29TFQ0BN3SU5AAHUXYI" hidden="1">'[6]Bud Mth'!$I$9:$J$9</definedName>
    <definedName name="BExUB8HLEXSBVPZ5AXNQEK96F1N4" hidden="1">'[4]Reco Sheet for Fcast'!$I$8:$J$8</definedName>
    <definedName name="BExUBCDVZIEA7YT0LPSMHL5ZSERQ" hidden="1">'[4]Reco Sheet for Fcast'!$F$11:$G$11</definedName>
    <definedName name="BExUBKXBUCN760QYU7Q8GESBWOQH" hidden="1">'[4]Reco Sheet for Fcast'!$I$9:$J$9</definedName>
    <definedName name="BExUBL83ED0P076RN9RJ8P1MZ299" hidden="1">'[4]Reco Sheet for Fcast'!$H$2:$I$2</definedName>
    <definedName name="BExUBWBAQDH3CAWZ4R4K50QVAO9Z" hidden="1">#REF!</definedName>
    <definedName name="BExUC623BDYEODBN0N4DO6PJQ7NU" hidden="1">'[5]AMI P &amp; L'!#REF!</definedName>
    <definedName name="BExUC8G72O2YXWX0KZM5IEBC5NYF" hidden="1">'[6]Bud Mth'!$C$15:$D$29</definedName>
    <definedName name="BExUC8WH8TCKBB5313JGYYQ1WFLT" hidden="1">'[4]Reco Sheet for Fcast'!$I$11:$J$11</definedName>
    <definedName name="BExUCFCDK6SPH86I6STXX8X3WMC4" hidden="1">'[4]Reco Sheet for Fcast'!$F$11:$G$11</definedName>
    <definedName name="BExUCLC6AQ5KR6LXSAXV4QQ8ASVG" hidden="1">'[4]Reco Sheet for Fcast'!$I$9:$J$9</definedName>
    <definedName name="BExUD4IOJ12X3PJG5WXNNGDRCKAP" hidden="1">'[4]Reco Sheet for Fcast'!$G$2</definedName>
    <definedName name="BExUD9WX9BWK72UWVSLYZJLAY5VY" hidden="1">'[4]Reco Sheet for Fcast'!$I$6:$J$6</definedName>
    <definedName name="BExUDEV0CYVO7Y5IQQBEJ6FUY9S6" hidden="1">'[5]AMI P &amp; L'!#REF!</definedName>
    <definedName name="BExUDJ7DYJ87DXRZ8X55DX7WPECP" hidden="1">'[6]Bud Mth'!$F$11:$G$11</definedName>
    <definedName name="BExUDWOXQGIZW0EAIIYLQUPXF8YV" hidden="1">'[4]Reco Sheet for Fcast'!$H$2:$I$2</definedName>
    <definedName name="BExUDXAIC17W1FUU8Z10XUAVB7CS" hidden="1">'[4]Reco Sheet for Fcast'!$I$6:$J$6</definedName>
    <definedName name="BExUE5OMY7OAJQ9WR8C8HG311ORP" hidden="1">'[4]Reco Sheet for Fcast'!$F$6:$G$6</definedName>
    <definedName name="BExUEFKOQWXXGRNLAOJV2BJ66UB8" hidden="1">'[4]Reco Sheet for Fcast'!$K$2</definedName>
    <definedName name="BExUEJGX3OQQP5KFRJSRCZ70EI9V" hidden="1">'[5]AMI P &amp; L'!#REF!</definedName>
    <definedName name="BExUEYR71COFS2X8PDNU21IPMQEU" hidden="1">'[4]Reco Sheet for Fcast'!$F$8:$G$8</definedName>
    <definedName name="BExVPRLJ9I6RX45EDVFSQGCPJSOK" hidden="1">'[4]Reco Sheet for Fcast'!$I$10:$J$10</definedName>
    <definedName name="BExVSK5E1T5C3Z7L1TS7KHBIC1EB" hidden="1">'[6]Bud Mth'!$F$8:$G$8</definedName>
    <definedName name="BExVSL787C8E4HFQZ2NVLT35I2XV" hidden="1">'[4]Reco Sheet for Fcast'!$I$10:$J$10</definedName>
    <definedName name="BExVSTFTVV14SFGHQUOJL5SQ5TX9" hidden="1">'[4]Reco Sheet for Fcast'!$G$2</definedName>
    <definedName name="BExVT2QBVD5W0ZHB69JPOCXYAUR3" hidden="1">#REF!</definedName>
    <definedName name="BExVT3MPE8LQ5JFN3HQIFKSQ80U4" hidden="1">'[4]Reco Sheet for Fcast'!$F$8:$G$8</definedName>
    <definedName name="BExVT7TRK3NZHPME2TFBXOF1WBR9" hidden="1">'[4]Reco Sheet for Fcast'!$I$9:$J$9</definedName>
    <definedName name="BExVT9H0R0T7WGQAAC0HABMG54YM" hidden="1">'[4]Reco Sheet for Fcast'!$K$2</definedName>
    <definedName name="BExVTCMDDEDGLUIMUU6BSFHEWTOP" hidden="1">'[5]AMI P &amp; L'!#REF!</definedName>
    <definedName name="BExVTCMDQMLKRA2NQR72XU6Y54IK" hidden="1">'[4]Reco Sheet for Fcast'!$H$2:$I$2</definedName>
    <definedName name="BExVTCRV8FQ5U9OYWWL44N6KFNHU" hidden="1">'[4]Reco Sheet for Fcast'!$I$11:$J$11</definedName>
    <definedName name="BExVTNESHPVG0A0KZ7BRX26MS0PF" hidden="1">'[4]Reco Sheet for Fcast'!$I$7:$J$7</definedName>
    <definedName name="BExVTTJVTNRSBHBTUZ78WG2JM5MK" hidden="1">'[4]Reco Sheet for Fcast'!$I$6:$J$6</definedName>
    <definedName name="BExVTULPY4GSSJVTEJZ6XZ3P43PV" hidden="1">#REF!</definedName>
    <definedName name="BExVTXLMYR87BC04D1ERALPUFVPG" hidden="1">'[4]Reco Sheet for Fcast'!$F$15</definedName>
    <definedName name="BExVUL9V3H8ZF6Y72LQBBN639YAA" hidden="1">'[4]Reco Sheet for Fcast'!$F$8:$G$8</definedName>
    <definedName name="BExVV4WOJHBCFS30YPAH56TF8XV7" hidden="1">#REF!</definedName>
    <definedName name="BExVV5T14N2HZIK7HQ4P2KG09U0J" hidden="1">'[4]Reco Sheet for Fcast'!$I$10:$J$10</definedName>
    <definedName name="BExVV7R410VYLADLX9LNG63ID6H1" hidden="1">'[4]Reco Sheet for Fcast'!$I$10:$J$10</definedName>
    <definedName name="BExVVCEED4JEKF59OV0G3T4XFMFO" hidden="1">'[4]Reco Sheet for Fcast'!$F$15</definedName>
    <definedName name="BExVVPFO2J7FMSRPD36909HN4BZJ" hidden="1">'[5]AMI P &amp; L'!#REF!</definedName>
    <definedName name="BExVVQ19AQ3VCARJOC38SF7OYE9Y" hidden="1">'[4]Reco Sheet for Fcast'!$I$11:$J$11</definedName>
    <definedName name="BExVVQ19TAECID45CS4HXT1RD3AQ" hidden="1">'[5]AMI P &amp; L'!#REF!</definedName>
    <definedName name="BExVW3YV5XGIVJ97UUPDJGJ2P15B" hidden="1">'[4]Reco Sheet for Fcast'!$I$8:$J$8</definedName>
    <definedName name="BExVW5X571GEYR5SCU1Z2DHKWM79" hidden="1">'[4]Reco Sheet for Fcast'!$H$2:$I$2</definedName>
    <definedName name="BExVW6YTKA098AF57M4PHNQ54XMH" hidden="1">'[4]Reco Sheet for Fcast'!$F$8:$G$8</definedName>
    <definedName name="BExVWH5O60DAWDALWYLP29FXHNYB" hidden="1">#REF!</definedName>
    <definedName name="BExVWINKCH0V0NUWH363SMXAZE62" hidden="1">'[4]Reco Sheet for Fcast'!$F$6:$G$6</definedName>
    <definedName name="BExVWSZWDVO3AP2D6EDY5H1QYOXC" hidden="1">'[6]Bud Mth'!$F$6:$G$6</definedName>
    <definedName name="BExVWYU8EK669NP172GEIGCTVPPA" hidden="1">'[4]Reco Sheet for Fcast'!$I$8:$J$8</definedName>
    <definedName name="BExVX2VZNPKLDHY7OGN2A2H5HC14" hidden="1">#REF!</definedName>
    <definedName name="BExVX3XN2DRJKL8EDBIG58RYQ36R" hidden="1">'[4]Reco Sheet for Fcast'!$I$6:$J$6</definedName>
    <definedName name="BExVXDZ63PUART77BBR5SI63TPC6" hidden="1">'[4]Reco Sheet for Fcast'!$I$11:$J$11</definedName>
    <definedName name="BExVXHKI6LFYMGWISMPACMO247HL" hidden="1">'[4]Reco Sheet for Fcast'!$F$9:$G$9</definedName>
    <definedName name="BExVXLX2BZ5EF2X6R41BTKRJR1NM" hidden="1">'[5]AMI P &amp; L'!#REF!</definedName>
    <definedName name="BExVY11V7U1SAY4QKYE0PBSPD7LW" hidden="1">'[4]Reco Sheet for Fcast'!$F$7:$G$7</definedName>
    <definedName name="BExVY1SV37DL5YU59HS4IG3VBCP4" hidden="1">'[5]AMI P &amp; L'!#REF!</definedName>
    <definedName name="BExVY3WFGJKSQA08UF9NCMST928Y" hidden="1">'[4]Reco Sheet for Fcast'!$F$7:$G$7</definedName>
    <definedName name="BExVY954UOEVQEIC5OFO4NEWVKAQ" hidden="1">'[4]Reco Sheet for Fcast'!$F$11:$G$11</definedName>
    <definedName name="BExVYH8GALJI83YRQSC210IEPVCS" hidden="1">'[4]Reco Sheet for Fcast'!$F$8:$G$8</definedName>
    <definedName name="BExVYHDYIV5397LC02V4FEP8VD6W" hidden="1">'[4]Reco Sheet for Fcast'!$I$10:$J$10</definedName>
    <definedName name="BExVYOVIZDA18YIQ0A30Q052PCAK" hidden="1">'[4]Reco Sheet for Fcast'!$H$2:$I$2</definedName>
    <definedName name="BExVYQIXPEM6J4JVP78BRHIC05PV" hidden="1">'[4]Reco Sheet for Fcast'!$F$8:$G$8</definedName>
    <definedName name="BExVYTYYVCWBF2IES4QCOV0426AZ" hidden="1">#REF!</definedName>
    <definedName name="BExVYVGWN7SONLVDH9WJ2F1JS264" hidden="1">'[4]Reco Sheet for Fcast'!$I$7:$J$7</definedName>
    <definedName name="BExVZ9EO732IK6MNMG17Y1EFTJQC" hidden="1">'[4]Reco Sheet for Fcast'!$F$8:$G$8</definedName>
    <definedName name="BExVZB1Y5J4UL2LKK0363EU7GIJ1" hidden="1">'[4]Reco Sheet for Fcast'!$F$7:$G$7</definedName>
    <definedName name="BExVZJQVO5LQ0BJH5JEN5NOBIAF6" hidden="1">'[5]AMI P &amp; L'!#REF!</definedName>
    <definedName name="BExVZNXWS91RD7NXV5NE2R3C8WW7" hidden="1">'[4]Reco Sheet for Fcast'!$I$8:$J$8</definedName>
    <definedName name="BExVZYQCU2I82W5UAYV4GQJ2JL8U" hidden="1">'[4]Reco Sheet for Fcast'!$J$2:$K$2</definedName>
    <definedName name="BExW0386REQRCQCVT9BCX80UPTRY" hidden="1">'[4]Reco Sheet for Fcast'!$K$2</definedName>
    <definedName name="BExW0CIOA9SK0V6OKKWTZOS8F5C5" hidden="1">'[6]Bud Mth'!$I$6:$J$6</definedName>
    <definedName name="BExW0FYP4WXY71CYUG40SUBG9UWU" hidden="1">'[4]Reco Sheet for Fcast'!$H$2:$I$2</definedName>
    <definedName name="BExW0RI61B4VV0ARXTFVBAWRA1C5" hidden="1">'[4]Reco Sheet for Fcast'!$F$9:$G$9</definedName>
    <definedName name="BExW1BVUYQTKMOR56MW7RVRX4L1L" hidden="1">'[4]Reco Sheet for Fcast'!$F$15</definedName>
    <definedName name="BExW1D8ARQ40LJ1AAM6R5SHDDYEX" hidden="1">#REF!</definedName>
    <definedName name="BExW1F1220628FOMTW5UAATHRJHK" hidden="1">'[4]Reco Sheet for Fcast'!$F$8:$G$8</definedName>
    <definedName name="BExW1RX03DZ35EAWTOIKB7PS5VV7" hidden="1">#REF!</definedName>
    <definedName name="BExW1TKA0Z9OP2DTG50GZR5EG8C7" hidden="1">'[4]Reco Sheet for Fcast'!$K$2</definedName>
    <definedName name="BExW1U0JLKQ094DW5MMOI8UHO09V" hidden="1">'[4]Reco Sheet for Fcast'!$I$8:$J$8</definedName>
    <definedName name="BExW283NP9D366XFPXLGSCI5UB0L" hidden="1">'[4]Reco Sheet for Fcast'!$F$6:$G$6</definedName>
    <definedName name="BExW2H3C8WJSBW5FGTFKVDVJC4CL" hidden="1">'[4]Reco Sheet for Fcast'!$I$7:$J$7</definedName>
    <definedName name="BExW2H8O6QPVDMU9GSJSE2YSL1S9" hidden="1">#REF!</definedName>
    <definedName name="BExW2MSCKPGF5K3I7TL4KF5ISUOL" hidden="1">'[4]Reco Sheet for Fcast'!$F$15</definedName>
    <definedName name="BExW2NJ8EILHC8GHK3EOST8J05U0" hidden="1">'[4]Reco Sheet for Fcast'!$I$8:$J$8</definedName>
    <definedName name="BExW2SMO90FU9W8DVVES6Q4E6BZR" hidden="1">'[4]Reco Sheet for Fcast'!$F$6:$G$6</definedName>
    <definedName name="BExW2X4IJSLQHE9FU2QSU9ICGNU1" hidden="1">#REF!</definedName>
    <definedName name="BExW2ZITSE40OUTU5LH01FV5JEA3" hidden="1">'[5]AMI P &amp; L'!#REF!</definedName>
    <definedName name="BExW36V9N91OHCUMGWJQL3I5P4JK" hidden="1">'[4]Reco Sheet for Fcast'!$F$15</definedName>
    <definedName name="BExW370JNJ5KV56Y0SOA3AJROJQV" hidden="1">#REF!</definedName>
    <definedName name="BExW3E7HW3NMLQEPIHSOP33UGJEC" hidden="1">'[6]Bud Mth'!$E$1</definedName>
    <definedName name="BExW3EIBA1J9Q9NA9VCGZGRS8WV7" hidden="1">'[4]Reco Sheet for Fcast'!$F$9:$G$9</definedName>
    <definedName name="BExW3FEO8FI8N6AGQKYEG4SQVJWB" hidden="1">'[4]Reco Sheet for Fcast'!$K$2</definedName>
    <definedName name="BExW3GB28STOMJUSZEIA7YKYNS4Y" hidden="1">'[4]Reco Sheet for Fcast'!$H$2:$I$2</definedName>
    <definedName name="BExW3T1K638HT5E0Y8MMK108P5JT" hidden="1">'[4]Reco Sheet for Fcast'!$F$6:$G$6</definedName>
    <definedName name="BExW4217ZHL9VO39POSTJOD090WU" hidden="1">'[4]Reco Sheet for Fcast'!$F$6:$G$6</definedName>
    <definedName name="BExW44KVCR3RB81KUPAYDCBUJSBB" hidden="1">#REF!</definedName>
    <definedName name="BExW4GPW71EBF8XPS2QGVQHBCDX3" hidden="1">'[4]Reco Sheet for Fcast'!$H$2:$I$2</definedName>
    <definedName name="BExW4JKC5837JBPCOJV337ZVYYY3" hidden="1">'[4]Reco Sheet for Fcast'!$G$2</definedName>
    <definedName name="BExW4QR9FV9MP5K610THBSM51RYO" hidden="1">'[4]Reco Sheet for Fcast'!$H$2:$I$2</definedName>
    <definedName name="BExW4Z029R9E19ZENN3WEA3VDAD1" hidden="1">'[4]Reco Sheet for Fcast'!$G$2</definedName>
    <definedName name="BExW4ZLNV6FJGQP2WOU4NKG3GNYO" hidden="1">#REF!</definedName>
    <definedName name="BExW57U9T36MHXWXN8J2YD6F0KWK" hidden="1">#REF!</definedName>
    <definedName name="BExW5AZNT6IAZGNF2C879ODHY1B8" hidden="1">'[4]Reco Sheet for Fcast'!$F$11:$G$11</definedName>
    <definedName name="BExW5FMU99PBR9I4QY9LWERMXPCD" hidden="1">'[6]Bud Mth'!$J$2:$K$2</definedName>
    <definedName name="BExW5W49QO947ET3384SKBE3YCX3" hidden="1">#REF!</definedName>
    <definedName name="BExW5WPU27WD4NWZOT0ZEJIDLX5J" hidden="1">'[4]Reco Sheet for Fcast'!$I$6:$J$6</definedName>
    <definedName name="BExW660AV1TUV2XNUPD65RZR3QOO" hidden="1">'[4]Reco Sheet for Fcast'!$F$9:$G$9</definedName>
    <definedName name="BExW66LVVZK656PQY1257QMHP2AY" hidden="1">'[5]AMI P &amp; L'!#REF!</definedName>
    <definedName name="BExW6AY8KWN3C31NX1MZHXBFTSK7" hidden="1">#REF!</definedName>
    <definedName name="BExW6EJPHAP1TWT380AZLXNHR22P" hidden="1">'[4]Reco Sheet for Fcast'!$I$7:$J$7</definedName>
    <definedName name="BExW6G1PJ38H10DVLL8WPQ736OEB" hidden="1">'[4]Reco Sheet for Fcast'!$I$6:$J$6</definedName>
    <definedName name="BExW75OA5AS517IHUYDHRJXDDOWS" hidden="1">'[4]Reco Sheet for Fcast'!$J$2:$K$2</definedName>
    <definedName name="BExW787XKP4YCU38PAK9CUFFZ8FB" hidden="1">#REF!</definedName>
    <definedName name="BExW794A74Z5F2K8LVQLD6VSKXUE" hidden="1">'[4]Reco Sheet for Fcast'!$F$8:$G$8</definedName>
    <definedName name="BExW7H7MHCUHD1MA5VUKYPO21U2I" hidden="1">#REF!</definedName>
    <definedName name="BExW7O3S5FIOKIM535S9J7PKA52A" hidden="1">#REF!</definedName>
    <definedName name="BExW7RUK8CJ81J4KZCOOP63WMXTX" hidden="1">'[4]Reco Sheet for Fcast'!$I$9:$J$9</definedName>
    <definedName name="BExW886OBR91JIW5EKLII4CQO6E4" hidden="1">'[4]Reco Sheet for Fcast'!$F$8:$G$8</definedName>
    <definedName name="BExW8AFIEPGHQDY6PZGJPQ7YFTB1" hidden="1">#REF!</definedName>
    <definedName name="BExW8K0SSIPSKBVP06IJ71600HJZ" hidden="1">'[4]Reco Sheet for Fcast'!$H$2:$I$2</definedName>
    <definedName name="BExW8T0GVY3ZYO4ACSBLHS8SH895" hidden="1">'[4]Reco Sheet for Fcast'!$F$15</definedName>
    <definedName name="BExW8YEP73JMMU9HZ08PM4WHJQZ4" hidden="1">'[4]Reco Sheet for Fcast'!$I$8:$J$8</definedName>
    <definedName name="BExW937AT53OZQRHNWQZ5BVH24IE" hidden="1">'[4]Reco Sheet for Fcast'!$I$11:$J$11</definedName>
    <definedName name="BExW95LN5N0LYFFVP7GJEGDVDLF0" hidden="1">'[4]Reco Sheet for Fcast'!$G$2</definedName>
    <definedName name="BExW967733Q8RAJOHR2GJ3HO8JIW" hidden="1">'[4]Reco Sheet for Fcast'!$I$6:$J$6</definedName>
    <definedName name="BExW9POK1KIOI0ALS5MZIKTDIYMA" hidden="1">'[4]Reco Sheet for Fcast'!$I$10:$J$10</definedName>
    <definedName name="BExXLDE6PN4ESWT3LXJNQCY94NE4" hidden="1">'[5]AMI P &amp; L'!#REF!</definedName>
    <definedName name="BExXLQVPK2H3IF0NDDA5CT612EUK" hidden="1">'[4]Reco Sheet for Fcast'!$I$6:$J$6</definedName>
    <definedName name="BExXLR6IO70TYTACKQH9M5PGV24J" hidden="1">'[4]Reco Sheet for Fcast'!$F$11:$G$11</definedName>
    <definedName name="BExXM065WOLYRYHGHOJE0OOFXA4M" hidden="1">'[5]AMI P &amp; L'!#REF!</definedName>
    <definedName name="BExXM3GUNXVDM82KUR17NNUMQCNI" hidden="1">'[4]Reco Sheet for Fcast'!$F$7:$G$7</definedName>
    <definedName name="BExXMA28M8SH7MKIGETSDA72WUIZ" hidden="1">'[4]Reco Sheet for Fcast'!$I$9:$J$9</definedName>
    <definedName name="BExXMJYBFUWD4HN6WTKX2CX41JCA" hidden="1">'[4]Reco Sheet for Fcast'!$I$10:$J$10</definedName>
    <definedName name="BExXMOLHIAHDLFSA31PUB36SC3I9" hidden="1">'[4]Reco Sheet for Fcast'!$G$2</definedName>
    <definedName name="BExXMT8T5Z3M2JBQN65X2LKH0YQI" hidden="1">'[4]Reco Sheet for Fcast'!$I$7:$J$7</definedName>
    <definedName name="BExXMZU5QRXO4VTGHQGYZ1EEOGNS" hidden="1">#REF!</definedName>
    <definedName name="BExXN1XNO7H60M9X1E7EVWFJDM5N" hidden="1">'[4]Reco Sheet for Fcast'!$I$7:$J$7</definedName>
    <definedName name="BExXN22ZOTIW49GPLWFYKVM90FNZ" hidden="1">'[4]Reco Sheet for Fcast'!$F$6:$G$6</definedName>
    <definedName name="BExXN6QAP8UJQVN4R4BQKPP4QK35" hidden="1">'[4]Reco Sheet for Fcast'!$F$7:$G$7</definedName>
    <definedName name="BExXNBOA39T2X6Y5Y5GZ5DDNA1AX" hidden="1">'[4]Reco Sheet for Fcast'!$F$8:$G$8</definedName>
    <definedName name="BExXND6872VJ3M2PGT056WQMWBHD" hidden="1">'[4]Reco Sheet for Fcast'!$G$2</definedName>
    <definedName name="BExXNF4F0489IITD5JLD8XFY5JNZ" hidden="1">#REF!</definedName>
    <definedName name="BExXNHDA2WVQBP5BYLKJ40W658I3" hidden="1">#REF!</definedName>
    <definedName name="BExXNPM24UN2PGVL9D1TUBFRIKR4" hidden="1">'[4]Reco Sheet for Fcast'!$F$7:$G$7</definedName>
    <definedName name="BExXNWYB165VO9MHARCL5WLCHWS0" hidden="1">'[5]AMI P &amp; L'!#REF!</definedName>
    <definedName name="BExXO278QHQN8JDK5425EJ615ECC" hidden="1">'[4]Reco Sheet for Fcast'!$F$7:$G$7</definedName>
    <definedName name="BExXO9ZLKVJW7SXKGDCUBHF12QR7" hidden="1">#REF!</definedName>
    <definedName name="BExXOBHOP0WGFHI2Y9AO4L440UVQ" hidden="1">'[4]Reco Sheet for Fcast'!$F$11:$G$11</definedName>
    <definedName name="BExXOHSAD2NSHOLLMZ2JWA4I3I1R" hidden="1">'[4]Reco Sheet for Fcast'!$I$7:$J$7</definedName>
    <definedName name="BExXP19GG78NHVPUGIKQYOI6GFIN" hidden="1">#REF!</definedName>
    <definedName name="BExXP80B5FGA00JCM7UXKPI3PB7Y" hidden="1">'[4]Reco Sheet for Fcast'!$I$9:$J$9</definedName>
    <definedName name="BExXP85M4WXYVN1UVHUTOEKEG5XS" hidden="1">'[4]Reco Sheet for Fcast'!$F$8:$G$8</definedName>
    <definedName name="BExXPELOTHOAG0OWILLAH94OZV5J" hidden="1">'[4]Reco Sheet for Fcast'!$H$2:$I$2</definedName>
    <definedName name="BExXPLXY0H93MFKJ5WQCZHXQYOUA" hidden="1">#REF!</definedName>
    <definedName name="BExXPM8PRBF112HYL41356RR1JK1" hidden="1">#REF!</definedName>
    <definedName name="BExXPS31W1VD2NMIE4E37LHVDF0L" hidden="1">'[4]Reco Sheet for Fcast'!$F$8:$G$8</definedName>
    <definedName name="BExXPZKYEMVF5JOC14HYOOYQK6JK" hidden="1">'[4]Reco Sheet for Fcast'!$G$2</definedName>
    <definedName name="BExXQ89PA10X79WBWOEP1AJX1OQM" hidden="1">'[4]Reco Sheet for Fcast'!$F$11:$G$11</definedName>
    <definedName name="BExXQCGQGGYSI0LTRVR73MUO50AW" hidden="1">'[4]Reco Sheet for Fcast'!$I$6:$J$6</definedName>
    <definedName name="BExXQEEXFHDQ8DSRAJSB5ET6J004" hidden="1">'[4]Reco Sheet for Fcast'!$F$6:$G$6</definedName>
    <definedName name="BExXQH41O5HZAH8BO6HCFY8YC3TU" hidden="1">'[5]AMI P &amp; L'!#REF!</definedName>
    <definedName name="BExXQJIEF5R3QQ6D8HO3NGPU0IQC" hidden="1">'[4]Reco Sheet for Fcast'!$G$2</definedName>
    <definedName name="BExXQR0550UX7PZCHV6RMVWU8PH7" hidden="1">'[6]Bud Mth'!$E$1</definedName>
    <definedName name="BExXQU00K9ER4I1WM7T9J0W1E7ZC" hidden="1">'[4]Reco Sheet for Fcast'!$I$10:$J$10</definedName>
    <definedName name="BExXQU00KOR7XLM8B13DGJ1MIQDY" hidden="1">'[4]Reco Sheet for Fcast'!$F$10:$G$10</definedName>
    <definedName name="BExXQXG18PS8HGBOS03OSTQ0KEYC" hidden="1">'[4]Reco Sheet for Fcast'!$G$2</definedName>
    <definedName name="BExXQXQT4OAFQT5B0YB3USDJOJOB" hidden="1">'[4]Reco Sheet for Fcast'!$I$9:$J$9</definedName>
    <definedName name="BExXR3FSEXAHSXEQNJORWFCPX86N" hidden="1">'[4]Reco Sheet for Fcast'!$I$6:$J$6</definedName>
    <definedName name="BExXR3W3FKYQBLR299HO9RZ70C43" hidden="1">'[4]Reco Sheet for Fcast'!$F$6:$G$6</definedName>
    <definedName name="BExXR46U23CRRBV6IZT982MAEQKI" hidden="1">'[4]Reco Sheet for Fcast'!$I$7:$J$7</definedName>
    <definedName name="BExXR8OKAVX7O70V5IYG2PRKXSTI" hidden="1">'[4]Reco Sheet for Fcast'!$I$7:$J$7</definedName>
    <definedName name="BExXRA6N6XCLQM6XDV724ZIH6G93" hidden="1">'[4]Reco Sheet for Fcast'!$F$10:$G$10</definedName>
    <definedName name="BExXRABZ1CNKCG6K1MR6OUFHF7J9" hidden="1">'[4]Reco Sheet for Fcast'!$F$10:$G$10</definedName>
    <definedName name="BExXRBOFETC0OTJ6WY3VPMFH03VB" hidden="1">'[4]Reco Sheet for Fcast'!$I$8:$J$8</definedName>
    <definedName name="BExXRBTWU29UW9CQTYEG4QFPE3VY" hidden="1">#REF!</definedName>
    <definedName name="BExXRD13K1S9Y3JGR7CXSONT7RJZ" hidden="1">'[5]AMI P &amp; L'!#REF!</definedName>
    <definedName name="BExXRIFB4QQ87QIGA9AG0NXP577K" hidden="1">'[4]Reco Sheet for Fcast'!$F$10:$G$10</definedName>
    <definedName name="BExXRIQ2JF2CVTRDQX2D9SPH7FTN" hidden="1">'[4]Reco Sheet for Fcast'!$I$11:$J$11</definedName>
    <definedName name="BExXRLKJ6CS4AJYAEHD0WH96AEBA" hidden="1">#REF!</definedName>
    <definedName name="BExXRO4A6VUH1F4XV8N1BRJ4896W" hidden="1">'[5]AMI P &amp; L'!#REF!</definedName>
    <definedName name="BExXRO9N1SNJZGKD90P4K7FU1J0P" hidden="1">'[4]Reco Sheet for Fcast'!$F$15</definedName>
    <definedName name="BExXRV5QP3Z0KAQ1EQT9JYT2FV0L" hidden="1">'[4]Reco Sheet for Fcast'!$F$10:$G$10</definedName>
    <definedName name="BExXRZ20LZZCW8LVGDK0XETOTSAI" hidden="1">'[4]Reco Sheet for Fcast'!$F$15</definedName>
    <definedName name="BExXS1LUZIBBQ6X7INQ2042R3HZF" hidden="1">#REF!</definedName>
    <definedName name="BExXS63O4OMWMNXXAODZQFSDG33N" hidden="1">'[4]Reco Sheet for Fcast'!$F$6:$G$6</definedName>
    <definedName name="BExXS81QMRSIH9MRKHX3J2XO8A21" hidden="1">#REF!</definedName>
    <definedName name="BExXSBSP1TOY051HSPEPM0AEIO2M" hidden="1">'[4]Reco Sheet for Fcast'!$F$6:$G$6</definedName>
    <definedName name="BExXSC8RFK5D68FJD2HI4K66SA6I" hidden="1">'[4]Reco Sheet for Fcast'!$F$10:$G$10</definedName>
    <definedName name="BExXSNHC88W4UMXEOIOOATJAIKZO" hidden="1">'[4]Reco Sheet for Fcast'!$I$8:$J$8</definedName>
    <definedName name="BExXSTBS08WIA9TLALV3UQ2Z3MRG" hidden="1">'[4]Reco Sheet for Fcast'!$I$7:$J$7</definedName>
    <definedName name="BExXSVQ2WOJJ73YEO8Q2FK60V4G8" hidden="1">'[4]Reco Sheet for Fcast'!$I$8:$J$8</definedName>
    <definedName name="BExXT5RGFJHY3SWR2QZCX7GJQUOO" hidden="1">#REF!</definedName>
    <definedName name="BExXTHLRNL82GN7KZY3TOLO508N7" hidden="1">'[4]Reco Sheet for Fcast'!$F$8:$G$8</definedName>
    <definedName name="BExXTIY89DH3YOJMAQ0Q8WTGODVQ" hidden="1">#REF!</definedName>
    <definedName name="BExXTL72MKEQSQH9L2OTFLU8DM2B" hidden="1">'[4]Reco Sheet for Fcast'!$F$8:$G$8</definedName>
    <definedName name="BExXTM3M4RTCRSX7VGAXGQNPP668" hidden="1">'[4]Reco Sheet for Fcast'!$F$7:$G$7</definedName>
    <definedName name="BExXTOCF78J7WY6FOVBRY1N2RBBR" hidden="1">'[4]Reco Sheet for Fcast'!$H$2:$I$2</definedName>
    <definedName name="BExXTP3GYO6Z9RTKKT10XA0UTV3T" hidden="1">'[4]Reco Sheet for Fcast'!$I$8:$J$8</definedName>
    <definedName name="BExXTZKZ4CG92ZQLIRKEXXH9BFIR" hidden="1">'[4]Reco Sheet for Fcast'!$F$7:$G$7</definedName>
    <definedName name="BExXU4J2BM2964GD5UZHM752Q4NS" hidden="1">'[4]Reco Sheet for Fcast'!$F$9:$G$9</definedName>
    <definedName name="BExXU4ZC2TLLQLLN5Z55LSE6D0AG" hidden="1">'[4]Reco Sheet for Fcast'!$O$6:$P$10</definedName>
    <definedName name="BExXU6XDTT7RM93KILIDEYPA9XKF" hidden="1">'[4]Reco Sheet for Fcast'!$I$6:$J$6</definedName>
    <definedName name="BExXU8VLZA7WLPZ3RAQZGNERUD26" hidden="1">'[5]AMI P &amp; L'!#REF!</definedName>
    <definedName name="BExXUB9RSLSCNN5ETLXY72DAPZZM" hidden="1">'[4]Reco Sheet for Fcast'!$I$10:$J$10</definedName>
    <definedName name="BExXUEV8QPATH32AX9XYWBHUVOO8" hidden="1">#REF!</definedName>
    <definedName name="BExXUFRM82XQIN2T8KGLDQL1IBQW" hidden="1">'[4]Reco Sheet for Fcast'!$G$2</definedName>
    <definedName name="BExXUFX23FE72H6IM4JSHIQV4VNK" hidden="1">#REF!</definedName>
    <definedName name="BExXUM27VX063JGHF9FYOOLNOP4V" hidden="1">#REF!</definedName>
    <definedName name="BExXUQEQBF6FI240ZGIF9YXZSRAU" hidden="1">'[4]Reco Sheet for Fcast'!$F$10:$G$10</definedName>
    <definedName name="BExXUYND6EJO7CJ5KRICV4O1JNWK" hidden="1">'[4]Reco Sheet for Fcast'!$F$9:$G$9</definedName>
    <definedName name="BExXV3LG12X440HUOAJXFCK9NX6J" hidden="1">#REF!</definedName>
    <definedName name="BExXV6FWG4H3S2QEUJZYIXILNGJ7" hidden="1">'[4]Reco Sheet for Fcast'!$F$8:$G$8</definedName>
    <definedName name="BExXVK87BMMO6LHKV0CFDNIQVIBS" hidden="1">'[4]Reco Sheet for Fcast'!$I$11:$J$11</definedName>
    <definedName name="BExXVKZ9WXPGL6IVY6T61IDD771I" hidden="1">'[4]Reco Sheet for Fcast'!$F$8:$G$8</definedName>
    <definedName name="BExXVLVNRJK2QSK3UMZRFRADS2G4" hidden="1">'[5]AMI P &amp; L'!#REF!</definedName>
    <definedName name="BExXVVRJB3HO2VD2XCCRRUFKTRES" hidden="1">#REF!</definedName>
    <definedName name="BExXW27MMXHXUXX78SDTBE1JYTHT" hidden="1">'[4]Reco Sheet for Fcast'!$I$7:$J$7</definedName>
    <definedName name="BExXW2YIM2MYBSHRIX0RP9D4PRMN" hidden="1">'[4]Reco Sheet for Fcast'!$I$6:$J$6</definedName>
    <definedName name="BExXWBNE4KTFSXKVSRF6WX039WPB" hidden="1">'[4]Reco Sheet for Fcast'!$F$9:$G$9</definedName>
    <definedName name="BExXWFP5AYE7EHYTJWBZSQ8PQ0YX" hidden="1">'[4]Reco Sheet for Fcast'!$I$9:$J$9</definedName>
    <definedName name="BExXWLJG5TBEL46BL8CA7MCLGTUZ" hidden="1">#REF!</definedName>
    <definedName name="BExXWVFIBQT8OY1O41FRFPFGXQHK" hidden="1">'[4]Reco Sheet for Fcast'!$K$2</definedName>
    <definedName name="BExXWWXHBZHA9J3N8K47F84X0M0L" hidden="1">'[4]Reco Sheet for Fcast'!$I$10:$J$10</definedName>
    <definedName name="BExXXBM521DL8R4ZX7NZ3DBCUOR5" hidden="1">'[5]AMI P &amp; L'!#REF!</definedName>
    <definedName name="BExXXC7OZI33XZ03NRMEP7VRLQK4" hidden="1">'[4]Reco Sheet for Fcast'!$I$7:$J$7</definedName>
    <definedName name="BExXXH5N3NKBQ7BCJPJTBF8CYM2Q" hidden="1">'[4]Reco Sheet for Fcast'!$I$6:$J$6</definedName>
    <definedName name="BExXXKWLM4D541BH6O8GOJMHFHMW" hidden="1">'[4]Reco Sheet for Fcast'!$I$9:$J$9</definedName>
    <definedName name="BExXXPPA1Q87XPI97X0OXCPBPDON" hidden="1">'[4]Reco Sheet for Fcast'!$I$11:$J$11</definedName>
    <definedName name="BExXXTG1GQYWM6PO30LVLHV2Q33X" hidden="1">#REF!</definedName>
    <definedName name="BExXXVUDA98IZTQ6MANKU4MTTDVR" hidden="1">'[4]Reco Sheet for Fcast'!$I$10:$J$10</definedName>
    <definedName name="BExXXZQNZY6IZI45DJXJK0MQZWA7" hidden="1">'[5]AMI P &amp; L'!#REF!</definedName>
    <definedName name="BExXY5QFG6QP94SFT3935OBM8Y4K" hidden="1">'[4]Reco Sheet for Fcast'!$I$7:$J$7</definedName>
    <definedName name="BExXY7TYEBFXRYUYIFHTN65RJ8EW" hidden="1">'[5]AMI P &amp; L'!#REF!</definedName>
    <definedName name="BExXYCBSIHFUY3BDHNBY5TMPFMGL" hidden="1">#REF!</definedName>
    <definedName name="BExXYLBHANUXC5FCTDDTGOVD3GQS" hidden="1">'[4]Reco Sheet for Fcast'!$I$8:$J$8</definedName>
    <definedName name="BExXYMNYAYH3WA2ZCFAYKZID9ZCI" hidden="1">'[4]Reco Sheet for Fcast'!$I$9:$J$9</definedName>
    <definedName name="BExXYYT12SVN2VDMLVNV4P3ISD8T" hidden="1">'[4]Reco Sheet for Fcast'!$I$7:$J$7</definedName>
    <definedName name="BExXZ3LNUGA4E1LWS1MPLGG3LXKD" hidden="1">#REF!</definedName>
    <definedName name="BExXZFVV4YB42AZ3H1I40YG3JAPU" hidden="1">'[4]Reco Sheet for Fcast'!$I$11:$J$11</definedName>
    <definedName name="BExXZHJ9T2JELF12CHHGD54J1B0C" hidden="1">'[4]Reco Sheet for Fcast'!$F$7:$G$7</definedName>
    <definedName name="BExXZMBX5F1N53KQHPU92S4B5ZZ4" hidden="1">'[4]Reco Sheet for Fcast'!$E$1</definedName>
    <definedName name="BExXZNJ2X1TK2LRK5ZY3MX49H5T7" hidden="1">'[4]Reco Sheet for Fcast'!$J$2:$K$2</definedName>
    <definedName name="BExXZOVPCEP495TQSON6PSRQ8XCY" hidden="1">'[5]AMI P &amp; L'!#REF!</definedName>
    <definedName name="BExXZS0XCQNYYY1DP75R3PCXFSRH" hidden="1">#REF!</definedName>
    <definedName name="BExXZXKH7NBARQQAZM69Z57IH1MM" hidden="1">'[4]Reco Sheet for Fcast'!$F$6:$G$6</definedName>
    <definedName name="BExY06EUGA7EW4VVDQKIUQW4P39O" hidden="1">#REF!</definedName>
    <definedName name="BExY07WSDH5QEVM7BJXJK2ZRAI1O" hidden="1">'[5]AMI P &amp; L'!#REF!</definedName>
    <definedName name="BExY0BI99V6MXLHXBCSPUL0OPF3M" hidden="1">#REF!</definedName>
    <definedName name="BExY0C3UBVC4M59JIRXVQ8OWAJC1" hidden="1">'[4]Reco Sheet for Fcast'!$I$7:$J$7</definedName>
    <definedName name="BExY0N1K6XFGR26YH5NSEE627RBN" hidden="1">#REF!</definedName>
    <definedName name="BExY0OE8GFHMLLTEAFIOQTOPEVPB" hidden="1">'[4]Reco Sheet for Fcast'!$F$8:$G$8</definedName>
    <definedName name="BExY0OJHW85S0VKBA8T4HTYPYBOS" hidden="1">'[4]Reco Sheet for Fcast'!$I$10:$J$10</definedName>
    <definedName name="BExY0T1E034D7XAXNC6F7540LLIE" hidden="1">'[4]Reco Sheet for Fcast'!$F$15</definedName>
    <definedName name="BExY0V4VNPA7ZZUMJNNU0ZHE1KOH" hidden="1">#REF!</definedName>
    <definedName name="BExY0XTZLHN49J2JH94BYTKBJLT3" hidden="1">'[4]Reco Sheet for Fcast'!$F$10:$G$10</definedName>
    <definedName name="BExY11FH9TXHERUYGG8FE50U7H7J" hidden="1">'[4]Reco Sheet for Fcast'!$F$10:$G$10</definedName>
    <definedName name="BExY16IWJ7CI1QGWVNBVHPYS9JPN" hidden="1">#REF!</definedName>
    <definedName name="BExY180UKNW5NIAWD6ZUYTFEH8QS" hidden="1">'[4]Reco Sheet for Fcast'!$F$15</definedName>
    <definedName name="BExY1DPTV4LSY9MEOUGXF8X052NA" hidden="1">'[4]Reco Sheet for Fcast'!$F$7:$G$7</definedName>
    <definedName name="BExY1GK9ELBEKDD7O6HR6DUO8YGO" hidden="1">'[4]Reco Sheet for Fcast'!$I$11:$J$11</definedName>
    <definedName name="BExY1HBBZWCVKT5KEBLCKMKR9LKK" hidden="1">'[4]Reco Sheet for Fcast'!$F$9:$G$9</definedName>
    <definedName name="BExY1JKAZRX115882TBCLNSDWLAA" hidden="1">#REF!</definedName>
    <definedName name="BExY1NWOXXFV9GGZ3PX444LZ8TVX" hidden="1">'[4]Reco Sheet for Fcast'!$F$10:$G$10</definedName>
    <definedName name="BExY1TQZQFWKT6O5QIU1TXC6JZG1" hidden="1">#REF!</definedName>
    <definedName name="BExY1UCL0RND63LLSM9X5SFRG117" hidden="1">'[4]Reco Sheet for Fcast'!$H$2:$I$2</definedName>
    <definedName name="BExY1WAT3937L08HLHIRQHMP2A3H" hidden="1">'[4]Reco Sheet for Fcast'!$I$10:$J$10</definedName>
    <definedName name="BExY1YEBOSLMID7LURP8QB46AI91" hidden="1">'[4]Reco Sheet for Fcast'!$I$10:$J$10</definedName>
    <definedName name="BExY2FS4LFX9OHOTQT7SJ2PXAC25" hidden="1">'[4]Reco Sheet for Fcast'!$I$10:$J$10</definedName>
    <definedName name="BExY2GDPCZPVU0IQ6IJIB1YQQRQ6" hidden="1">'[4]Reco Sheet for Fcast'!$F$6:$G$6</definedName>
    <definedName name="BExY2GTSZ3VA9TXLY7KW1LIAKJ61" hidden="1">'[4]Reco Sheet for Fcast'!$F$6:$G$6</definedName>
    <definedName name="BExY2IXBR1SGYZH08T7QHKEFS8HA" hidden="1">'[4]Reco Sheet for Fcast'!$F$15</definedName>
    <definedName name="BExY2Q4B5FUDA5VU4VRUHX327QN0" hidden="1">'[4]Reco Sheet for Fcast'!$F$9:$G$9</definedName>
    <definedName name="BExY3HOSK7YI364K15OX70AVR6F1" hidden="1">'[5]AMI P &amp; L'!#REF!</definedName>
    <definedName name="BExY3T89AUR83SOAZZ3OMDEJDQ39" hidden="1">'[4]Reco Sheet for Fcast'!$F$10:$G$10</definedName>
    <definedName name="BExY41MCOFU9E7TSPZ8U683QRPMT" hidden="1">#REF!</definedName>
    <definedName name="BExY45O3XSWT6MQU6R33GI3YUAUM" hidden="1">#REF!</definedName>
    <definedName name="BExY4ET3RLNWSSJL6DIXQZOTATID" hidden="1">'[6]Bud Mth'!$G$2:$H$2</definedName>
    <definedName name="BExY4FEP1XDIXHJPX1TPN4YPX0A4" hidden="1">#REF!</definedName>
    <definedName name="BExY4MG771JQ84EMIVB6HQGGHZY7" hidden="1">'[4]Reco Sheet for Fcast'!$H$2:$I$2</definedName>
    <definedName name="BExY4PWCSFB8P3J3TBQB2MD67263" hidden="1">'[4]Reco Sheet for Fcast'!$I$8:$J$8</definedName>
    <definedName name="BExY4RZW3KK11JLYBA4DWZ92M6LQ" hidden="1">'[4]Reco Sheet for Fcast'!$I$11:$J$11</definedName>
    <definedName name="BExY4XOVTTNVZ577RLIEC7NZQFIX" hidden="1">'[4]Reco Sheet for Fcast'!$F$7:$G$7</definedName>
    <definedName name="BExY50JAF5CG01GTHAUS7I4ZLUDC" hidden="1">'[4]Reco Sheet for Fcast'!$I$8:$J$8</definedName>
    <definedName name="BExY53J7EXFEOFTRNAHLK7IH3ACB" hidden="1">'[4]Reco Sheet for Fcast'!$F$8:$G$8</definedName>
    <definedName name="BExY5515SJTJS3VM80M3YYR0WF37" hidden="1">'[4]Reco Sheet for Fcast'!$F$15:$G$16</definedName>
    <definedName name="BExY5515WE39FQ3EG5QHG67V9C0O" hidden="1">'[4]Reco Sheet for Fcast'!$F$11:$G$11</definedName>
    <definedName name="BExY5986WNAD8NFCPXC9TVLBU4FG" hidden="1">'[4]Reco Sheet for Fcast'!$K$2</definedName>
    <definedName name="BExY5DF9MS25IFNWGJ1YAS5MDN8R" hidden="1">'[4]Reco Sheet for Fcast'!$K$2</definedName>
    <definedName name="BExY5ERVGL3UM2MGT8LJ0XPKTZEK" hidden="1">'[4]Reco Sheet for Fcast'!$I$7:$J$7</definedName>
    <definedName name="BExY5EX6NJFK8W754ZVZDN5DS04K" hidden="1">'[4]Reco Sheet for Fcast'!$I$6:$J$6</definedName>
    <definedName name="BExY5S3XD1NJT109CV54IFOHVLQ6" hidden="1">'[4]Reco Sheet for Fcast'!$F$9:$G$9</definedName>
    <definedName name="BExY6KVS1MMZ2R34PGEFR2BMTU9W" hidden="1">'[4]Reco Sheet for Fcast'!$I$11:$J$11</definedName>
    <definedName name="BExY6Q9YY7LW745GP7CYOGGSPHGE" hidden="1">'[4]Reco Sheet for Fcast'!$F$6:$G$6</definedName>
    <definedName name="BExZIA3C8LKJTEH3MKQ57KJH5TA2" hidden="1">'[4]Reco Sheet for Fcast'!$I$11:$J$11</definedName>
    <definedName name="BExZIIHH3QNQE3GFMHEE4UMHY6WQ" hidden="1">'[4]Reco Sheet for Fcast'!$F$6:$G$6</definedName>
    <definedName name="BExZIYO22G5UXOB42GDLYGVRJ6U7" hidden="1">'[4]Reco Sheet for Fcast'!$F$11:$G$11</definedName>
    <definedName name="BExZJ7CYXTDLM412P6E5FAC4YB5M" hidden="1">'[4]Reco Sheet for Fcast'!$F$15:$AI$18</definedName>
    <definedName name="BExZJ7I9T8XU4MZRKJ1VVU76V2LZ" hidden="1">'[4]Reco Sheet for Fcast'!$F$15</definedName>
    <definedName name="BExZJL5B371SHX5YN9IQ2GF888EP" hidden="1">#REF!</definedName>
    <definedName name="BExZJMY170JCUU1RWASNZ1HJPRTA" hidden="1">'[4]Reco Sheet for Fcast'!$F$8:$G$8</definedName>
    <definedName name="BExZJOQR77H0P4SUKVYACDCFBBXO" hidden="1">'[4]Reco Sheet for Fcast'!$I$6:$J$6</definedName>
    <definedName name="BExZJPN5GR1O28GF1XLDY5EH968X" hidden="1">#REF!</definedName>
    <definedName name="BExZJS6RG34ODDY9HMZ0O34MEMSB" hidden="1">'[4]Reco Sheet for Fcast'!$I$8:$J$8</definedName>
    <definedName name="BExZJWDUEYTV7TBR6HSM97T24VTT" hidden="1">#REF!</definedName>
    <definedName name="BExZK34NR4BAD7HJAP7SQ926UQP3" hidden="1">'[4]Reco Sheet for Fcast'!$F$11:$G$11</definedName>
    <definedName name="BExZK3FGPHH5H771U7D5XY7XBS6E" hidden="1">'[5]AMI P &amp; L'!#REF!</definedName>
    <definedName name="BExZK7XB7QGGKG7YQASCD1TS7Q60" hidden="1">#REF!</definedName>
    <definedName name="BExZKHYORG3O8C772XPFHM1N8T80" hidden="1">'[5]AMI P &amp; L'!#REF!</definedName>
    <definedName name="BExZKJRF2IRR57DG9CLC7MSHWNNN" hidden="1">'[4]Reco Sheet for Fcast'!$F$8:$G$8</definedName>
    <definedName name="BExZKV5GYXO0X760SBD9TWTIQHGI" hidden="1">'[4]Reco Sheet for Fcast'!$F$10:$G$10</definedName>
    <definedName name="BExZL5SJD92M56CQDWESAKXHOGSL" hidden="1">#REF!</definedName>
    <definedName name="BExZL6E4YVXRUN7ZGF2BIGIXFR8K" hidden="1">'[5]AMI P &amp; L'!#REF!</definedName>
    <definedName name="BExZLGVLMKTPFXG42QYT0PO81G7F" hidden="1">'[4]Reco Sheet for Fcast'!$F$9:$G$9</definedName>
    <definedName name="BExZLJ9XQBSJZFBY8GZ1Y9U1TMNE" hidden="1">#REF!</definedName>
    <definedName name="BExZLKMK7LRK14S09WLMH7MXSQXM" hidden="1">'[4]Reco Sheet for Fcast'!$F$7:$G$7</definedName>
    <definedName name="BExZM7JVLG0W8EG5RBU915U3SKBY" hidden="1">'[4]Reco Sheet for Fcast'!$F$7:$G$7</definedName>
    <definedName name="BExZM85FOVUFF110XMQ9O2ODSJUK" hidden="1">'[4]Reco Sheet for Fcast'!$I$7:$J$7</definedName>
    <definedName name="BExZMF1MMTZ1TA14PZ8ASSU2CBSP" hidden="1">'[4]Reco Sheet for Fcast'!$I$8:$J$8</definedName>
    <definedName name="BExZMKL5YQZD7F0FUCSVFGLPFK52" hidden="1">'[4]Reco Sheet for Fcast'!$F$9:$G$9</definedName>
    <definedName name="BExZMOC3VNZALJM71X2T6FV91GTB" hidden="1">'[4]Reco Sheet for Fcast'!$I$8:$J$8</definedName>
    <definedName name="BExZMXH39OB0I43XEL3K11U3G9PM" hidden="1">'[4]Reco Sheet for Fcast'!$I$6:$J$6</definedName>
    <definedName name="BExZMZQ3RBKDHT5GLFNLS52OSJA0" hidden="1">'[4]Reco Sheet for Fcast'!$F$11:$G$11</definedName>
    <definedName name="BExZN2F7Y2J2L2LN5WZRG949MS4A" hidden="1">'[4]Reco Sheet for Fcast'!$F$6:$G$6</definedName>
    <definedName name="BExZN847WUWKRYTZWG9TCQZJS3OL" hidden="1">'[4]Reco Sheet for Fcast'!$I$6:$J$6</definedName>
    <definedName name="BExZNH3VISFF4NQI11BZDP5IQ7VG" hidden="1">'[4]Reco Sheet for Fcast'!$F$6:$G$6</definedName>
    <definedName name="BExZNJYCFYVMAOI62GB2BABK1ELE" hidden="1">'[4]Reco Sheet for Fcast'!$I$8:$J$8</definedName>
    <definedName name="BExZNV707LIU6Z5H6QI6H67LHTI1" hidden="1">'[4]Reco Sheet for Fcast'!$F$9:$G$9</definedName>
    <definedName name="BExZNVCBKB930QQ9QW7KSGOZ0V1M" hidden="1">'[4]Reco Sheet for Fcast'!$I$9:$J$9</definedName>
    <definedName name="BExZNW8QJ18X0RSGFDWAE9ZSDX39" hidden="1">'[4]Reco Sheet for Fcast'!$H$2:$I$2</definedName>
    <definedName name="BExZNZDWRS6Q40L8OCWFEIVI0A1O" hidden="1">'[4]Reco Sheet for Fcast'!$I$6:$J$6</definedName>
    <definedName name="BExZO532ZI7BQF6A9J5JU0K8HS3X" hidden="1">#REF!</definedName>
    <definedName name="BExZO8TVZX68PZ4ENQ8QOILK16OS" hidden="1">#REF!</definedName>
    <definedName name="BExZOAH4GDULQO35ZGF099VIFGNC" hidden="1">#REF!</definedName>
    <definedName name="BExZOBO9NYLGVJQ31LVQ9XS2ZT4N" hidden="1">'[4]Reco Sheet for Fcast'!$I$10:$J$10</definedName>
    <definedName name="BExZOETNB1CJ3Y2RKLI1ZK0S8Z6H" hidden="1">'[4]Reco Sheet for Fcast'!$I$10:$J$10</definedName>
    <definedName name="BExZOREMVSK4E5VSWM838KHUB8AI" hidden="1">'[4]Reco Sheet for Fcast'!$I$6:$J$6</definedName>
    <definedName name="BExZOTCV19JJEJ1Y58F7UUQX3456" hidden="1">#REF!</definedName>
    <definedName name="BExZOVR745T5P1KS9NV2PXZPZVRG" hidden="1">'[4]Reco Sheet for Fcast'!$I$11:$J$11</definedName>
    <definedName name="BExZOZSWGLSY2XYVRIS6VSNJDSGD" hidden="1">'[4]Reco Sheet for Fcast'!$I$8:$J$8</definedName>
    <definedName name="BExZP7AIJKLM6C6CSUIIFAHFBNX2" hidden="1">'[4]Reco Sheet for Fcast'!$G$2</definedName>
    <definedName name="BExZPC8M5K7Q2UCY7H5XZLIGR6BZ" hidden="1">#REF!</definedName>
    <definedName name="BExZPQ0XY507N8FJMVPKCTK8HC9H" hidden="1">'[4]Reco Sheet for Fcast'!$K$2</definedName>
    <definedName name="BExZQ37OVBR25U32CO2YYVPZOMR5" hidden="1">'[4]Reco Sheet for Fcast'!$K$2</definedName>
    <definedName name="BExZQ3NT7H06VO0AR48WHZULZB93" hidden="1">'[4]Reco Sheet for Fcast'!$I$8:$J$8</definedName>
    <definedName name="BExZQ7PJU07SEJMDX18U9YVDC2GU" hidden="1">'[4]Reco Sheet for Fcast'!$F$6:$G$6</definedName>
    <definedName name="BExZQIHTGHK7OOI2Y2PN3JYBY82I" hidden="1">'[5]AMI P &amp; L'!#REF!</definedName>
    <definedName name="BExZQJJMGU5MHQOILGXGJPAQI5XI" hidden="1">'[5]AMI P &amp; L'!#REF!</definedName>
    <definedName name="BExZQP3CUHU0IRXBVRJLP1KYRDVE" hidden="1">#REF!</definedName>
    <definedName name="BExZQRHGZ7WP7RQ2CX0H6W1CIP9U" hidden="1">#REF!</definedName>
    <definedName name="BExZQWFMANQLA8Z37ZECN1VLXVSB" hidden="1">#REF!</definedName>
    <definedName name="BExZQXBYEBN28QUH1KOVW6KKA5UM" hidden="1">'[4]Reco Sheet for Fcast'!$F$15</definedName>
    <definedName name="BExZQZKT146WEN8FTVZ7Y5TSB8L5" hidden="1">'[5]AMI P &amp; L'!#REF!</definedName>
    <definedName name="BExZR485AKBH93YZ08CMUC3WROED" hidden="1">'[4]Reco Sheet for Fcast'!$I$10:$J$10</definedName>
    <definedName name="BExZR7TL98P2PPUVGIZYR5873DWW" hidden="1">'[4]Reco Sheet for Fcast'!$F$9:$G$9</definedName>
    <definedName name="BExZRGD1603X5ACFALUUDKCD7X48" hidden="1">'[4]Reco Sheet for Fcast'!$I$9:$J$9</definedName>
    <definedName name="BExZRP1X6UVLN1UOLHH5VF4STP1O" hidden="1">'[5]AMI P &amp; L'!#REF!</definedName>
    <definedName name="BExZRQ930U6OCYNV00CH5I0Q4LPE" hidden="1">'[4]Reco Sheet for Fcast'!$I$8:$J$8</definedName>
    <definedName name="BExZRW8W514W8OZ72YBONYJ64GXF" hidden="1">'[5]AMI P &amp; L'!#REF!</definedName>
    <definedName name="BExZRWJP2BUVFJPO8U8ATQEP0LZU" hidden="1">'[4]Reco Sheet for Fcast'!$F$15</definedName>
    <definedName name="BExZRZUBL5A1WH7YZJXBZG8HPWC7" hidden="1">#REF!</definedName>
    <definedName name="BExZSD14AZGXB1I4H73PZY0TKWV1" hidden="1">#REF!</definedName>
    <definedName name="BExZSI9USDLZAN8LI8M4YYQL24GZ" hidden="1">'[4]Reco Sheet for Fcast'!$F$7:$G$7</definedName>
    <definedName name="BExZSS0LA2JY4ZLJ1Z5YCMLJJZCH" hidden="1">'[4]Reco Sheet for Fcast'!$F$11:$G$11</definedName>
    <definedName name="BExZT394ULBLT8EUHBM7KV741HQI" hidden="1">#REF!</definedName>
    <definedName name="BExZTAQV2QVSZY5Y3VCCWUBSBW9P" hidden="1">'[5]AMI P &amp; L'!#REF!</definedName>
    <definedName name="BExZTHSI2FX56PWRSNX9H5EWTZFO" hidden="1">'[4]Reco Sheet for Fcast'!$F$6:$G$6</definedName>
    <definedName name="BExZTJL3HVBFY139H6CJHEQCT1EL" hidden="1">'[4]Reco Sheet for Fcast'!$F$9:$G$9</definedName>
    <definedName name="BExZTLOL8OPABZI453E0KVNA1GJS" hidden="1">'[4]Reco Sheet for Fcast'!$F$11:$G$11</definedName>
    <definedName name="BExZTT6J3X0TOX0ZY6YPLUVMCW9X" hidden="1">'[5]AMI P &amp; L'!#REF!</definedName>
    <definedName name="BExZTW6ECBRA0BBITWBQ8R93RMCL" hidden="1">'[4]Reco Sheet for Fcast'!$G$2</definedName>
    <definedName name="BExZU2BHYAOKSCBM3C5014ZF6IXS" hidden="1">'[4]Reco Sheet for Fcast'!$H$2:$I$2</definedName>
    <definedName name="BExZU2RMJTXOCS0ROPMYPE6WTD87" hidden="1">'[4]Reco Sheet for Fcast'!$F$7:$G$7</definedName>
    <definedName name="BExZUF7G8FENTJKH9R1XUWXM6CWD" hidden="1">'[4]Reco Sheet for Fcast'!$I$9:$J$9</definedName>
    <definedName name="BExZUHWEEZO4WXP5DG5P4U6A70KN" hidden="1">#REF!</definedName>
    <definedName name="BExZUNARUJBIZ08VCAV3GEVBIR3D" hidden="1">'[4]Reco Sheet for Fcast'!$I$8:$J$8</definedName>
    <definedName name="BExZUSZT5496UMBP4LFSLTR1GVEW" hidden="1">'[4]Reco Sheet for Fcast'!$I$9:$J$9</definedName>
    <definedName name="BExZUT54340I38GVCV79EL116WR0" hidden="1">'[4]Reco Sheet for Fcast'!$I$11:$J$11</definedName>
    <definedName name="BExZUYDULCX65H9OZ9JHPBNKF3MI" hidden="1">'[4]Reco Sheet for Fcast'!$F$7:$G$7</definedName>
    <definedName name="BExZV2QD5ZDK3AGDRULLA7JB46C3" hidden="1">'[4]Reco Sheet for Fcast'!$F$8:$G$8</definedName>
    <definedName name="BExZV6BT23LNC2E6HR6HT1BC5R77" hidden="1">#REF!</definedName>
    <definedName name="BExZVBQ29OM0V8XAL3HL0JIM0MMU" hidden="1">'[4]Reco Sheet for Fcast'!$I$9:$J$9</definedName>
    <definedName name="BExZVBQ3B8IIQW88DDLAW5BA4PL4" hidden="1">#REF!</definedName>
    <definedName name="BExZVLM4T9ORS4ZWHME46U4Q103C" hidden="1">'[4]Reco Sheet for Fcast'!$I$10:$J$10</definedName>
    <definedName name="BExZVM7OZWPPRH5YQW50EYMMIW1A" hidden="1">'[4]Reco Sheet for Fcast'!$I$6:$J$6</definedName>
    <definedName name="BExZVP7KJEUGEZ1AZ15Z29XW6KAH" hidden="1">'[4]Reco Sheet for Fcast'!$I$7:$J$7</definedName>
    <definedName name="BExZVPYGX2C5OSHMZ6F0KBKZ6B1S" hidden="1">'[4]Reco Sheet for Fcast'!$H$2:$I$2</definedName>
    <definedName name="BExZW5UARC8W9AQNLJX2I5WQWS5F" hidden="1">'[4]Reco Sheet for Fcast'!$I$9:$J$9</definedName>
    <definedName name="BExZW71HMG3NQTF9XSJPZOF5MGWE" hidden="1">#REF!</definedName>
    <definedName name="BExZW7HRGN6A9YS41KI2B2UUMJ7X" hidden="1">'[4]Reco Sheet for Fcast'!$I$7:$J$7</definedName>
    <definedName name="BExZW8ZPNV43UXGOT98FDNIBQHZY" hidden="1">'[4]Reco Sheet for Fcast'!$I$11:$J$11</definedName>
    <definedName name="BExZWB8KPDQGF787P51Y0GON31FF" hidden="1">'[6]Bud Mth'!$I$10:$J$10</definedName>
    <definedName name="BExZWKDP0QSA9SPSF40ZMQ81QV13" hidden="1">'[4]Reco Sheet for Fcast'!$F$7:$G$7</definedName>
    <definedName name="BExZWKZ5N3RDXU8MZ8HQVYYD8O0F" hidden="1">'[4]Reco Sheet for Fcast'!$F$6:$G$6</definedName>
    <definedName name="BExZWSMC9T48W74GFGQCIUJ8ZPP3" hidden="1">'[4]Reco Sheet for Fcast'!$G$2:$H$2</definedName>
    <definedName name="BExZWUF2V4HY3HI8JN9ZVPRWK1H3" hidden="1">'[4]Reco Sheet for Fcast'!$I$9:$J$9</definedName>
    <definedName name="BExZWWTE9WR6HD25GAGPMXCNVB2Z" hidden="1">#REF!</definedName>
    <definedName name="BExZWX45URTK9KYDJHEXL1OTZ833" hidden="1">'[4]Reco Sheet for Fcast'!$I$9:$J$9</definedName>
    <definedName name="BExZX0EWQEZO86WDAD9A4EAEZ012" hidden="1">'[4]Reco Sheet for Fcast'!$F$9:$G$9</definedName>
    <definedName name="BExZX2T6ZT2DZLYSDJJBPVIT5OK2" hidden="1">'[4]Reco Sheet for Fcast'!$I$10:$J$10</definedName>
    <definedName name="BExZXHY0PBOVDNV2NSZ1Y4G6WMNK" hidden="1">#REF!</definedName>
    <definedName name="BExZXOJDELULNLEH7WG0OYJT0NJ4" hidden="1">'[4]Reco Sheet for Fcast'!$I$6:$J$6</definedName>
    <definedName name="BExZXOOTRNUK8LGEAZ8ZCFW9KXQ1" hidden="1">'[4]Reco Sheet for Fcast'!$J$2:$K$2</definedName>
    <definedName name="BExZXQSD2T3TQZ268XCC2NG9O3JQ" hidden="1">#REF!</definedName>
    <definedName name="BExZXT6JOXNKEDU23DKL8XZAJZIH" hidden="1">'[4]Reco Sheet for Fcast'!$I$8:$J$8</definedName>
    <definedName name="BExZXUTYW1HWEEZ1LIX4OQWC7HL1" hidden="1">'[4]Reco Sheet for Fcast'!$F$9:$G$9</definedName>
    <definedName name="BExZXY4NKQL9QD76YMQJ15U1C2G8" hidden="1">'[4]Reco Sheet for Fcast'!$I$11:$J$11</definedName>
    <definedName name="BExZXYQ7U5G08FQGUIGYT14QCBOF" hidden="1">'[4]Reco Sheet for Fcast'!$F$9:$G$9</definedName>
    <definedName name="BExZY02V77YJBMODJSWZOYCMPS5X" hidden="1">'[5]AMI P &amp; L'!#REF!</definedName>
    <definedName name="BExZY49QRZIR6CA41LFA9LM6EULU" hidden="1">'[4]Reco Sheet for Fcast'!$F$7:$G$7</definedName>
    <definedName name="BExZYGUX367COKM0X1ORS6275JGQ" hidden="1">#REF!</definedName>
    <definedName name="BExZZ2FQA9A8C7CJKMEFQ9VPSLCE" hidden="1">'[4]Reco Sheet for Fcast'!$G$2</definedName>
    <definedName name="BExZZ8VO1HB3783L61XHP87HBCBE" hidden="1">#REF!</definedName>
    <definedName name="BExZZCHAVHW8C2H649KRGVQ0WVRT" hidden="1">'[4]Reco Sheet for Fcast'!$I$9:$J$9</definedName>
    <definedName name="BExZZTK54OTLF2YB68BHGOS27GEN" hidden="1">'[5]AMI P &amp; L'!#REF!</definedName>
    <definedName name="BExZZV7KJWKO2LKG6I21NVTK3177" hidden="1">#REF!</definedName>
    <definedName name="BExZZXB3JQQG4SIZS4MRU6NNW7HI" hidden="1">'[4]Reco Sheet for Fcast'!$F$7:$G$7</definedName>
    <definedName name="BExZZZEMIIFKMLLV4DJKX5TB9R5V" hidden="1">'[5]AMI P &amp; L'!#REF!</definedName>
    <definedName name="CA_A_Year">[9]General_D_TA!$F$874:$F$901</definedName>
    <definedName name="CA_BusCaseOptions">[10]BusCase_Options!$C$7:$C$12</definedName>
    <definedName name="cat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B_Include_CPI">[10]General_assump_BA!$D$38</definedName>
    <definedName name="CP_Logo">"Picture 44"</definedName>
    <definedName name="CP_Yr_4">[3]START!$D$13</definedName>
    <definedName name="CP_Yr_5">[3]START!$E$13</definedName>
    <definedName name="CRA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CRAPPES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CRCP_y5">'[11]1.0 Business &amp; other details'!$G$38</definedName>
    <definedName name="Dauys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D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DD_Chosen_Option">[10]General_assump_BA!$E$10</definedName>
    <definedName name="DD_TS_Fin_Yr_End_Month">[12]Assumptions!$H$12</definedName>
    <definedName name="Direct_Cost_Splits_Network">[3]Lab_Mat!$D$6:$G$23</definedName>
    <definedName name="Direct_Cost_Splits_Non_Ntwk">[3]Lab_Mat!$D$24:$G$28</definedName>
    <definedName name="Direct_Cost_Type">[3]Lab_Mat!$D$5:$G$5</definedName>
    <definedName name="dms_DollarReal">'[11]1.0 Business &amp; other details'!$C$55</definedName>
    <definedName name="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D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f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rgfe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Err_Chks_Ttl_Areas">[10]Err_Chks_BO!$M$37</definedName>
    <definedName name="ertyier76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W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el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Ext_EP" hidden="1">{"'kpi2-1'!$E$4"}</definedName>
    <definedName name="f">'[13]PTRM input'!$G$216</definedName>
    <definedName name="fdu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F" hidden="1">{#N/A,#N/A,FALSE,"pcf";#N/A,#N/A,FALSE,"pcr"}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CP">'[11]1.0 Business &amp; other details'!$C$35:$G$35</definedName>
    <definedName name="gbe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bv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GFGFH" hidden="1">{#N/A,#N/A,FALSE,"pcf";#N/A,#N/A,FALSE,"pcr"}</definedName>
    <definedName name="gr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hj" hidden="1">{#N/A,#N/A,FALSE,"pcf";#N/A,#N/A,FALSE,"pcr"}</definedName>
    <definedName name="HL_A_Ass_A">'[14]FY18-22 Plan - CAPEX Template'!$B$29</definedName>
    <definedName name="HTML_CodePage" hidden="1">1252</definedName>
    <definedName name="HTML_Control" hidden="1">{"'kpi2-1'!$E$4"}</definedName>
    <definedName name="HTML_Description" hidden="1">""</definedName>
    <definedName name="HTML_Email" hidden="1">""</definedName>
    <definedName name="HTML_Header" hidden="1">"kpi2-1"</definedName>
    <definedName name="HTML_LastUpdate" hidden="1">"03/08/2000"</definedName>
    <definedName name="HTML_LineAfter" hidden="1">FALSE</definedName>
    <definedName name="HTML_LineBefore" hidden="1">FALSE</definedName>
    <definedName name="HTML_Name" hidden="1">"STANCHART"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"HKKPI01"</definedName>
    <definedName name="III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InfoClassification">[2]Title!$D$46</definedName>
    <definedName name="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esse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JHJH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JHJJ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mhjyuk" hidden="1">{#N/A,#N/A,FALSE,"pcf";#N/A,#N/A,FALSE,"pcr"}</definedName>
    <definedName name="kmi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kti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LOLD">1</definedName>
    <definedName name="LOLD_Table">15</definedName>
    <definedName name="LU_A_GL_Capex_Cat">[9]Select_T_TA!$D$289:$D$290</definedName>
    <definedName name="Mat_Type">[3]Lab_Mat!$D$32:$H$32</definedName>
    <definedName name="Millions">[3]Lookups!$D$30</definedName>
    <definedName name="Model_Name">'[9]1021 Meters New Connections'!$C$10</definedName>
    <definedName name="nhdtyjdf" hidden="1">{#N/A,#N/A,FALSE,"pcf";#N/A,#N/A,FALSE,"pcr"}</definedName>
    <definedName name="NReg_Period">[3]START!$D$5</definedName>
    <definedName name="NvsASD">"V2002-12-31"</definedName>
    <definedName name="NvsAutoDrillOk">"VN"</definedName>
    <definedName name="NvsElapsedTime">0.00039050925988704</definedName>
    <definedName name="NvsEndTime">38077.7657938657</definedName>
    <definedName name="NvsInstSpec">"%,FPRODUCT,TJOB_BY_OWNER,N90025"</definedName>
    <definedName name="NvsLayoutType">"M3"</definedName>
    <definedName name="NvsNplSpec">"%,X,RZT.ACCOUNT.,CZT.ACCOUNT."</definedName>
    <definedName name="NvsPanelEffdt">"V1998-01-01"</definedName>
    <definedName name="NvsPanelSetid">"VCPR"</definedName>
    <definedName name="NvsReqBU">"VTRUST"</definedName>
    <definedName name="NvsReqBUOnly">"VY"</definedName>
    <definedName name="NvsTransLed">"VN"</definedName>
    <definedName name="NvsTreeASD">"V2002-12-31"</definedName>
    <definedName name="P_0_WAPC">'[13]X factors'!$G$47</definedName>
    <definedName name="PAL_Logo">"Picture 41"</definedName>
    <definedName name="PPP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QQ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A_BusCaseOptions">[15]BusCase_Options!$D$6:$P$6</definedName>
    <definedName name="rbb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Recover">[16]Macro1!$A$76</definedName>
    <definedName name="RIN_Asset_Cat_Network">[3]Lab_Mat!$C$6:$C$23</definedName>
    <definedName name="RIN_Asset_Cat_Non_Ntwk">[3]Lab_Mat!$C$24:$C$28</definedName>
    <definedName name="RiskAfterRecalcMacro" hidden="1">"uniform_adjustmentSilent"</definedName>
    <definedName name="RiskAfterSimMacro" hidden="1">""</definedName>
    <definedName name="riskATSSboxGraph" hidden="1">FALSE</definedName>
    <definedName name="riskATSSincludeSimtables" hidden="1">TRUE</definedName>
    <definedName name="riskATSSinputsGraphs" hidden="1">FALSE</definedName>
    <definedName name="riskATSSoutputStatistic" hidden="1">3</definedName>
    <definedName name="riskATSSpercentChangeGraph" hidden="1">TRUE</definedName>
    <definedName name="riskATSSpercentileGraph" hidden="1">TRUE</definedName>
    <definedName name="riskATSSpercentileValue" hidden="1">0.5</definedName>
    <definedName name="riskATSSprintReport" hidden="1">FALSE</definedName>
    <definedName name="riskATSSreportsInActiveBook" hidden="1">FALSE</definedName>
    <definedName name="riskATSSreportsSelected" hidden="1">TRUE</definedName>
    <definedName name="riskATSSsummaryReport" hidden="1">TRUE</definedName>
    <definedName name="riskATSStornadoGraph" hidden="1">TRUE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"uniform_adjustmentSilent"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R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RRRR" hidden="1">{#N/A,#N/A,FALSE,"pcf";#N/A,#N/A,FALSE,"pcr"}</definedName>
    <definedName name="rtgbr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APBEXdnldView" hidden="1">"4D0Q4ZKDTZLR4R5LFJNICI02C"</definedName>
    <definedName name="SAPBEXhrIndnt" hidden="1">1</definedName>
    <definedName name="SAPBEXrevision" hidden="1">1</definedName>
    <definedName name="SAPBEXsysID" hidden="1">"BWP"</definedName>
    <definedName name="SAPBEXwbID" hidden="1">"413ERXB9R3TPA6KEZXGSAKHLQ"</definedName>
    <definedName name="SAPsysID" hidden="1">"708C5W7SBKP804JT78WJ0JNKI"</definedName>
    <definedName name="SAPwbID" hidden="1">"ARS"</definedName>
    <definedName name="sdfasdf" hidden="1">{#N/A,#N/A,FALSE,"pcf";#N/A,#N/A,FALSE,"pcr"}</definedName>
    <definedName name="sdfsd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sertyuw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sgdg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fstryn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g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g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hsh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S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stoopid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TableName">"Dummy"</definedName>
    <definedName name="Thousands">[3]Lookups!$D$31</definedName>
    <definedName name="tiimt" hidden="1">{#N/A,#N/A,FALSE,"pcf";#N/A,#N/A,FALSE,"pcr"}</definedName>
    <definedName name="tikt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tiumut" hidden="1">{#N/A,#N/A,FALSE,"SUM QTR 3";#N/A,#N/A,FALSE,"Detail QTR 3 (w_o ly)"}</definedName>
    <definedName name="TS_Dollar_Year">'[9]1021 Meters New Connections'!$H$32</definedName>
    <definedName name="TS_Fin_Plan_Final_Year">[12]Assumptions!$H$124</definedName>
    <definedName name="TS_Fin_Plan_First_Year">'[9]1021 Meters New Connections'!$H$122</definedName>
    <definedName name="TS_Last_Historical">[12]Assumptions!$H$22</definedName>
    <definedName name="TS_Model_Start_Date">'[9]1021 Meters New Connections'!$H$10</definedName>
    <definedName name="ujm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ukfykf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" hidden="1">{#N/A,#N/A,FALSE,"pcf";#N/A,#N/A,FALSE,"pcr"}</definedName>
    <definedName name="w4yy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ANNUAL._.REPORT." hidden="1">{#N/A,#N/A,FALSE,"PLDETAIL.XLS";#N/A,#N/A,FALSE,"P-LOSS.XLS";#N/A,#N/A,FALSE,"BALSHEET.XLS";#N/A,#N/A,FALSE,"CASHFLOW.XLS";#N/A,#N/A,FALSE,"NOTE02.XLS";#N/A,#N/A,FALSE,"NOTE03.XLS";#N/A,#N/A,FALSE,"NOTE04.XLS";#N/A,#N/A,FALSE,"NOTE05.XLS";#N/A,#N/A,FALSE,"NOTE06.XLS";#N/A,#N/A,FALSE,"NOTE07.XLS";#N/A,#N/A,FALSE,"NOTE08.XLS";#N/A,#N/A,FALSE,"NOTE09.XLS";#N/A,#N/A,FALSE,"NOTE10.XLS";#N/A,#N/A,FALSE,"NOTE11.XLS";#N/A,#N/A,FALSE,"NOTE12.XLS";#N/A,#N/A,FALSE,"NOTE13.XLS";#N/A,#N/A,FALSE,"NOTE14.XLS";#N/A,#N/A,FALSE,"NOTE15.XLS";#N/A,#N/A,FALSE,"NOTE16.XLS";#N/A,#N/A,FALSE,"NOTE17.XLS";#N/A,#N/A,FALSE,"NOTE18.XLS";#N/A,#N/A,FALSE,"NOTE19.XLS";#N/A,#N/A,FALSE,"NOTE20.XLS";#N/A,#N/A,FALSE,"NOTE21.XLS";#N/A,#N/A,FALSE,"NOTE22.XLS";#N/A,#N/A,FALSE,"NOTE22a.XLS";#N/A,#N/A,FALSE,"NOTE23.XLS";#N/A,#N/A,FALSE,"NOTE24.XLS";#N/A,#N/A,FALSE,"DIR_STAT"}</definedName>
    <definedName name="wrn.Budget_1998." hidden="1">{#N/A,#N/A,FALSE,"Header";#N/A,#N/A,FALSE,"P&amp;L_Acct_UE";#N/A,#N/A,FALSE,"P&amp;L_Acct_E";#N/A,#N/A,FALSE,"P&amp;L_Program";#N/A,#N/A,FALSE,"P&amp;L_Strategy";#N/A,#N/A,FALSE,"P&amp;L_Functn_UE";#N/A,#N/A,FALSE,"Sales";#N/A,#N/A,FALSE,"Deprec'n";#N/A,#N/A,FALSE,"Transfers";#N/A,#N/A,FALSE,"Balance_Sheet";#N/A,#N/A,FALSE,"Accts Recvble";#N/A,#N/A,FALSE,"Retire";#N/A,#N/A,FALSE,"Provisions";#N/A,#N/A,FALSE,"Additions";#N/A,#N/A,FALSE,"Cap_Actv";#N/A,#N/A,FALSE,"Personnel"}</definedName>
    <definedName name="wrn.BUS._.RPT." hidden="1">{#N/A,#N/A,FALSE,"P&amp;L Ttl";#N/A,#N/A,FALSE,"P&amp;L C_Ttl New";#N/A,#N/A,FALSE,"Bus Res";#N/A,#N/A,FALSE,"Chrts";#N/A,#N/A,FALSE,"pcf";#N/A,#N/A,FALSE,"pcr ";#N/A,#N/A,FALSE,"Exp Stmt ";#N/A,#N/A,FALSE,"Cap";#N/A,#N/A,FALSE,"IT Ytd"}</definedName>
    <definedName name="wrn.Business._.Report._.for._.Executive." hidden="1">{#N/A,#N/A,TRUE,"Cover";#N/A,#N/A,TRUE,"Contents";#N/A,#N/A,TRUE,"MTD &amp; YTD";#N/A,#N/A,TRUE,"P&amp;L";#N/A,#N/A,TRUE,"Rev Analysis";#N/A,#N/A,TRUE,"Exp Analysis";#N/A,#N/A,TRUE,"Capex";#N/A,#N/A,TRUE,"Hi-Low-Issues";#N/A,#N/A,TRUE,"Staffing";#N/A,#N/A,TRUE,"Safety";#N/A,#N/A,TRUE,"Ext Rev";#N/A,#N/A,TRUE,"P&amp;L Segments";#N/A,#N/A,TRUE,"Int Rev";#N/A,#N/A,TRUE,"EBITOA - Stream";#N/A,#N/A,TRUE,"Other Performance Measures"}</definedName>
    <definedName name="wrn.Data._.Input." hidden="1">{#N/A,#N/A,FALSE,"Input - Target 02"}</definedName>
    <definedName name="wrn.Dividend._.Schedule." hidden="1">{"Dividend",#N/A,FALSE,"Cash Flow"}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rint._.5._.and._.12." hidden="1">{"EBIT 5",#N/A,FALSE,"EBIT";"NPAT 5",#N/A,FALSE,"EBIT";"EBITDA 5",#N/A,FALSE,"EBIT";"INTEREST 5",#N/A,FALSE,"EBIT";"TAX 5",#N/A,FALSE,"EBIT";"MI 5",#N/A,FALSE,"EBIT";"3G 5",#N/A,FALSE,"EBIT";"E-Com 5",#N/A,FALSE,"EBIT";"EBIT 12",#N/A,FALSE,"EBIT";"NPAT 12",#N/A,FALSE,"EBIT";"EBITDA 12",#N/A,FALSE,"EBIT";"INTEREST 12",#N/A,FALSE,"EBIT";"TAX 12",#N/A,FALSE,"EBIT";"MI 12",#N/A,FALSE,"EBIT"}</definedName>
    <definedName name="wrn.S_R._.tables." hidden="1">{#N/A,#N/A,FALSE,"pcf";#N/A,#N/A,FALSE,"pcr"}</definedName>
    <definedName name="wrn.S_RQTR3." hidden="1">{#N/A,#N/A,FALSE,"SUM QTR 3";#N/A,#N/A,FALSE,"Detail QTR 3 (w_o ly)"}</definedName>
    <definedName name="ww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X_02_WAPC">'[13]X factors'!$H$47</definedName>
    <definedName name="X_03_WAPC">'[13]X factors'!$I$47</definedName>
    <definedName name="X_04_WAPC">'[13]X factors'!$J$47</definedName>
    <definedName name="X_05_WAPC">'[13]X factors'!$K$47</definedName>
    <definedName name="yht" hidden="1">{#N/A,#N/A,FALSE,"SUM QTR 3";#N/A,#N/A,FALSE,"Detail QTR 3 (w_o ly)"}</definedName>
    <definedName name="Yr_1">[3]START!$F$13</definedName>
    <definedName name="Yr_2">[3]START!$G$13</definedName>
    <definedName name="Yr_3">[3]START!$H$13</definedName>
    <definedName name="Yr_4">[3]START!$I$13</definedName>
    <definedName name="Yr_5">[3]START!$J$13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0" i="6" l="1"/>
  <c r="Q18" i="19" l="1"/>
  <c r="N17" i="19"/>
  <c r="Q13" i="19" l="1"/>
  <c r="H261" i="6" l="1"/>
  <c r="I261" i="6"/>
  <c r="J261" i="6"/>
  <c r="J41" i="19"/>
  <c r="I41" i="19"/>
  <c r="H41" i="19"/>
  <c r="H42" i="19" s="1"/>
  <c r="J39" i="19"/>
  <c r="H39" i="19"/>
  <c r="K28" i="19"/>
  <c r="K32" i="19" s="1"/>
  <c r="S41" i="19" s="1"/>
  <c r="T41" i="19" s="1"/>
  <c r="J28" i="19"/>
  <c r="J32" i="19" s="1"/>
  <c r="Q41" i="19" s="1"/>
  <c r="R41" i="19" s="1"/>
  <c r="I28" i="19"/>
  <c r="I32" i="19" s="1"/>
  <c r="O41" i="19" s="1"/>
  <c r="P41" i="19" s="1"/>
  <c r="H28" i="19"/>
  <c r="H32" i="19" s="1"/>
  <c r="M41" i="19" s="1"/>
  <c r="N41" i="19" s="1"/>
  <c r="G28" i="19"/>
  <c r="G32" i="19" s="1"/>
  <c r="K41" i="19" s="1"/>
  <c r="L41" i="19" s="1"/>
  <c r="E28" i="19"/>
  <c r="E32" i="19" s="1"/>
  <c r="D28" i="19"/>
  <c r="D32" i="19" s="1"/>
  <c r="F27" i="19"/>
  <c r="F26" i="19"/>
  <c r="R6" i="19"/>
  <c r="S6" i="19" s="1"/>
  <c r="T6" i="19" s="1"/>
  <c r="U6" i="19" s="1"/>
  <c r="I42" i="19" l="1"/>
  <c r="J42" i="19" s="1"/>
  <c r="F28" i="19"/>
  <c r="F32" i="19" s="1"/>
  <c r="Z234" i="6" l="1"/>
  <c r="Y234" i="6"/>
  <c r="X234" i="6"/>
  <c r="W234" i="6"/>
  <c r="V234" i="6"/>
  <c r="AB255" i="6" l="1"/>
  <c r="AC255" i="6"/>
  <c r="AD255" i="6"/>
  <c r="AE255" i="6"/>
  <c r="AF255" i="6"/>
  <c r="Q16" i="19" l="1"/>
  <c r="P16" i="19"/>
  <c r="J265" i="6"/>
  <c r="T261" i="6"/>
  <c r="S261" i="6"/>
  <c r="R261" i="6"/>
  <c r="Q261" i="6"/>
  <c r="P261" i="6"/>
  <c r="O261" i="6"/>
  <c r="N261" i="6"/>
  <c r="M261" i="6"/>
  <c r="L261" i="6"/>
  <c r="K42" i="19"/>
  <c r="K265" i="6" s="1"/>
  <c r="K261" i="6"/>
  <c r="F65" i="6"/>
  <c r="F64" i="6"/>
  <c r="E64" i="6"/>
  <c r="M284" i="6"/>
  <c r="P13" i="19"/>
  <c r="O13" i="19"/>
  <c r="N284" i="6"/>
  <c r="O284" i="6"/>
  <c r="L284" i="6"/>
  <c r="F150" i="6"/>
  <c r="G150" i="6"/>
  <c r="E136" i="6"/>
  <c r="F136" i="6"/>
  <c r="E104" i="6"/>
  <c r="F104" i="6"/>
  <c r="D6" i="23"/>
  <c r="E6" i="23" s="1"/>
  <c r="F6" i="23" s="1"/>
  <c r="G6" i="23" s="1"/>
  <c r="H6" i="23" s="1"/>
  <c r="I6" i="23" s="1"/>
  <c r="J6" i="23" s="1"/>
  <c r="K6" i="23" s="1"/>
  <c r="L6" i="23" s="1"/>
  <c r="M6" i="23" s="1"/>
  <c r="N6" i="23" s="1"/>
  <c r="D5" i="23"/>
  <c r="E5" i="23" s="1"/>
  <c r="F5" i="23" s="1"/>
  <c r="G5" i="23" s="1"/>
  <c r="H5" i="23" s="1"/>
  <c r="I5" i="23" s="1"/>
  <c r="J5" i="23" s="1"/>
  <c r="K5" i="23" s="1"/>
  <c r="L5" i="23" s="1"/>
  <c r="M5" i="23" s="1"/>
  <c r="N5" i="23" s="1"/>
  <c r="D4" i="23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D3" i="23"/>
  <c r="E3" i="23"/>
  <c r="F3" i="23" s="1"/>
  <c r="G3" i="23" s="1"/>
  <c r="H3" i="23" s="1"/>
  <c r="I3" i="23" s="1"/>
  <c r="J3" i="23" s="1"/>
  <c r="K3" i="23" s="1"/>
  <c r="L3" i="23" s="1"/>
  <c r="M3" i="23" s="1"/>
  <c r="N3" i="23" s="1"/>
  <c r="D2" i="23"/>
  <c r="E2" i="23" s="1"/>
  <c r="AF273" i="6"/>
  <c r="AE273" i="6"/>
  <c r="AD273" i="6"/>
  <c r="AC273" i="6"/>
  <c r="AB273" i="6"/>
  <c r="AC252" i="6"/>
  <c r="AF231" i="6"/>
  <c r="AE231" i="6"/>
  <c r="AD231" i="6"/>
  <c r="AF230" i="6"/>
  <c r="AE230" i="6"/>
  <c r="AD230" i="6"/>
  <c r="AF229" i="6"/>
  <c r="AE229" i="6"/>
  <c r="AD229" i="6"/>
  <c r="AB254" i="6"/>
  <c r="AF254" i="6"/>
  <c r="AE254" i="6"/>
  <c r="AD254" i="6"/>
  <c r="AC254" i="6"/>
  <c r="AQ240" i="6"/>
  <c r="AO240" i="6"/>
  <c r="AQ239" i="6"/>
  <c r="AO239" i="6"/>
  <c r="Z231" i="6"/>
  <c r="Y231" i="6"/>
  <c r="X231" i="6"/>
  <c r="Z230" i="6"/>
  <c r="Y230" i="6"/>
  <c r="X230" i="6"/>
  <c r="Z229" i="6"/>
  <c r="Y229" i="6"/>
  <c r="X229" i="6"/>
  <c r="T283" i="6"/>
  <c r="T250" i="6"/>
  <c r="Z250" i="6" s="1"/>
  <c r="T282" i="6"/>
  <c r="S283" i="6"/>
  <c r="S250" i="6"/>
  <c r="S282" i="6" s="1"/>
  <c r="Q283" i="6"/>
  <c r="Q250" i="6"/>
  <c r="O283" i="6"/>
  <c r="O250" i="6"/>
  <c r="O282" i="6" s="1"/>
  <c r="K283" i="6"/>
  <c r="M229" i="6"/>
  <c r="M230" i="6" s="1"/>
  <c r="W230" i="6" s="1"/>
  <c r="K229" i="6"/>
  <c r="M283" i="6"/>
  <c r="S150" i="6"/>
  <c r="Q150" i="6"/>
  <c r="M150" i="6"/>
  <c r="K150" i="6"/>
  <c r="T150" i="6"/>
  <c r="O150" i="6"/>
  <c r="N283" i="6"/>
  <c r="AD283" i="6" s="1"/>
  <c r="P283" i="6"/>
  <c r="X283" i="6" s="1"/>
  <c r="R283" i="6"/>
  <c r="AE283" i="6"/>
  <c r="L283" i="6"/>
  <c r="J283" i="6"/>
  <c r="N13" i="19"/>
  <c r="M13" i="19"/>
  <c r="L15" i="19" s="1"/>
  <c r="L13" i="19"/>
  <c r="K13" i="19"/>
  <c r="K14" i="19" s="1"/>
  <c r="L14" i="19" s="1"/>
  <c r="M14" i="19" s="1"/>
  <c r="N14" i="19" s="1"/>
  <c r="O14" i="19" s="1"/>
  <c r="P14" i="19" s="1"/>
  <c r="Q14" i="19" s="1"/>
  <c r="R14" i="19" s="1"/>
  <c r="S14" i="19" s="1"/>
  <c r="T14" i="19" s="1"/>
  <c r="U14" i="19" s="1"/>
  <c r="J13" i="19"/>
  <c r="J19" i="19" s="1"/>
  <c r="I13" i="19"/>
  <c r="H13" i="19"/>
  <c r="G13" i="19"/>
  <c r="F13" i="19"/>
  <c r="E13" i="19"/>
  <c r="D13" i="19"/>
  <c r="L6" i="19"/>
  <c r="M6" i="19" s="1"/>
  <c r="N6" i="19" s="1"/>
  <c r="O6" i="19" s="1"/>
  <c r="E6" i="19"/>
  <c r="F6" i="19"/>
  <c r="G6" i="19" s="1"/>
  <c r="H6" i="19" s="1"/>
  <c r="I6" i="19" s="1"/>
  <c r="J6" i="19" s="1"/>
  <c r="N250" i="6"/>
  <c r="N282" i="6" s="1"/>
  <c r="AD282" i="6" s="1"/>
  <c r="P250" i="6"/>
  <c r="P282" i="6" s="1"/>
  <c r="R250" i="6"/>
  <c r="T146" i="6"/>
  <c r="K142" i="6"/>
  <c r="T142" i="6"/>
  <c r="K146" i="6"/>
  <c r="M146" i="6"/>
  <c r="M142" i="6"/>
  <c r="L229" i="6"/>
  <c r="O146" i="6"/>
  <c r="O142" i="6"/>
  <c r="Q142" i="6"/>
  <c r="Q146" i="6"/>
  <c r="S146" i="6"/>
  <c r="S142" i="6"/>
  <c r="T127" i="6"/>
  <c r="O132" i="6"/>
  <c r="Q127" i="6"/>
  <c r="M127" i="6"/>
  <c r="T123" i="6"/>
  <c r="S127" i="6"/>
  <c r="S132" i="6"/>
  <c r="T132" i="6"/>
  <c r="K127" i="6"/>
  <c r="K123" i="6"/>
  <c r="M132" i="6"/>
  <c r="Q123" i="6"/>
  <c r="O127" i="6"/>
  <c r="S123" i="6"/>
  <c r="Q132" i="6"/>
  <c r="O123" i="6"/>
  <c r="T119" i="6"/>
  <c r="S119" i="6"/>
  <c r="K132" i="6"/>
  <c r="K119" i="6"/>
  <c r="M123" i="6"/>
  <c r="O119" i="6"/>
  <c r="M119" i="6"/>
  <c r="T115" i="6"/>
  <c r="T134" i="6"/>
  <c r="T156" i="6"/>
  <c r="O134" i="6"/>
  <c r="O136" i="6" s="1"/>
  <c r="O156" i="6"/>
  <c r="O115" i="6"/>
  <c r="Q115" i="6"/>
  <c r="Q119" i="6"/>
  <c r="Q156" i="6"/>
  <c r="S115" i="6"/>
  <c r="S134" i="6"/>
  <c r="S136" i="6" s="1"/>
  <c r="S156" i="6"/>
  <c r="M134" i="6"/>
  <c r="M136" i="6" s="1"/>
  <c r="M115" i="6"/>
  <c r="M156" i="6"/>
  <c r="K115" i="6"/>
  <c r="K134" i="6"/>
  <c r="K136" i="6" s="1"/>
  <c r="K156" i="6"/>
  <c r="T136" i="6"/>
  <c r="Q134" i="6"/>
  <c r="Q136" i="6" s="1"/>
  <c r="G102" i="6"/>
  <c r="G104" i="6" s="1"/>
  <c r="G106" i="6"/>
  <c r="G65" i="6" s="1"/>
  <c r="H102" i="6"/>
  <c r="H104" i="6" s="1"/>
  <c r="K100" i="6"/>
  <c r="K91" i="6"/>
  <c r="K95" i="6"/>
  <c r="H106" i="6"/>
  <c r="H65" i="6" s="1"/>
  <c r="B7" i="23"/>
  <c r="K87" i="6"/>
  <c r="K83" i="6"/>
  <c r="M100" i="6"/>
  <c r="M91" i="6"/>
  <c r="M95" i="6"/>
  <c r="J102" i="6"/>
  <c r="J104" i="6" s="1"/>
  <c r="I102" i="6"/>
  <c r="I104" i="6" s="1"/>
  <c r="I106" i="6"/>
  <c r="I65" i="6" s="1"/>
  <c r="M87" i="6"/>
  <c r="M83" i="6"/>
  <c r="K106" i="6"/>
  <c r="K65" i="6" s="1"/>
  <c r="K102" i="6"/>
  <c r="K104" i="6" s="1"/>
  <c r="M106" i="6"/>
  <c r="M65" i="6" s="1"/>
  <c r="M102" i="6"/>
  <c r="M104" i="6" s="1"/>
  <c r="O100" i="6"/>
  <c r="O91" i="6"/>
  <c r="O95" i="6"/>
  <c r="C7" i="23"/>
  <c r="J106" i="6"/>
  <c r="J65" i="6" s="1"/>
  <c r="O87" i="6"/>
  <c r="Q87" i="6"/>
  <c r="Q100" i="6"/>
  <c r="Q91" i="6"/>
  <c r="Q95" i="6"/>
  <c r="L106" i="6"/>
  <c r="L65" i="6" s="1"/>
  <c r="L102" i="6"/>
  <c r="L104" i="6" s="1"/>
  <c r="Q83" i="6"/>
  <c r="Q102" i="6"/>
  <c r="Q104" i="6" s="1"/>
  <c r="Q106" i="6"/>
  <c r="Q65" i="6" s="1"/>
  <c r="S100" i="6"/>
  <c r="S87" i="6"/>
  <c r="S91" i="6"/>
  <c r="S95" i="6"/>
  <c r="T87" i="6"/>
  <c r="T100" i="6"/>
  <c r="T91" i="6"/>
  <c r="T95" i="6"/>
  <c r="O102" i="6"/>
  <c r="O104" i="6" s="1"/>
  <c r="O106" i="6"/>
  <c r="O65" i="6" s="1"/>
  <c r="O83" i="6"/>
  <c r="N102" i="6"/>
  <c r="N104" i="6" s="1"/>
  <c r="N106" i="6"/>
  <c r="N65" i="6" s="1"/>
  <c r="T106" i="6"/>
  <c r="T65" i="6" s="1"/>
  <c r="S106" i="6"/>
  <c r="S65" i="6" s="1"/>
  <c r="T83" i="6"/>
  <c r="S102" i="6"/>
  <c r="S104" i="6" s="1"/>
  <c r="S83" i="6"/>
  <c r="P106" i="6"/>
  <c r="P65" i="6" s="1"/>
  <c r="P102" i="6"/>
  <c r="P104" i="6" s="1"/>
  <c r="R106" i="6"/>
  <c r="R65" i="6" s="1"/>
  <c r="I91" i="6"/>
  <c r="H91" i="6"/>
  <c r="G91" i="6"/>
  <c r="T102" i="6"/>
  <c r="T104" i="6" s="1"/>
  <c r="R102" i="6"/>
  <c r="R104" i="6" s="1"/>
  <c r="I132" i="6"/>
  <c r="H132" i="6"/>
  <c r="G132" i="6"/>
  <c r="I127" i="6"/>
  <c r="H127" i="6"/>
  <c r="G127" i="6"/>
  <c r="I123" i="6"/>
  <c r="H123" i="6"/>
  <c r="G123" i="6"/>
  <c r="I119" i="6"/>
  <c r="G119" i="6"/>
  <c r="G134" i="6"/>
  <c r="G136" i="6" s="1"/>
  <c r="H115" i="6"/>
  <c r="G115" i="6"/>
  <c r="I134" i="6"/>
  <c r="I100" i="6"/>
  <c r="H100" i="6"/>
  <c r="G100" i="6"/>
  <c r="I95" i="6"/>
  <c r="H95" i="6"/>
  <c r="G95" i="6"/>
  <c r="I87" i="6"/>
  <c r="H87" i="6"/>
  <c r="I83" i="6"/>
  <c r="G83" i="6"/>
  <c r="I146" i="6"/>
  <c r="G156" i="6"/>
  <c r="H146" i="6"/>
  <c r="I136" i="6"/>
  <c r="H156" i="6"/>
  <c r="I142" i="6"/>
  <c r="G146" i="6"/>
  <c r="H83" i="6"/>
  <c r="H107" i="6" s="1"/>
  <c r="G87" i="6"/>
  <c r="I115" i="6"/>
  <c r="H119" i="6"/>
  <c r="G142" i="6"/>
  <c r="H134" i="6"/>
  <c r="I156" i="6"/>
  <c r="H142" i="6"/>
  <c r="H136" i="6"/>
  <c r="H158" i="6" s="1"/>
  <c r="I150" i="6"/>
  <c r="H150" i="6"/>
  <c r="L146" i="6"/>
  <c r="L142" i="6"/>
  <c r="J156" i="6"/>
  <c r="J229" i="6"/>
  <c r="N146" i="6"/>
  <c r="P142" i="6"/>
  <c r="P146" i="6"/>
  <c r="R142" i="6"/>
  <c r="R146" i="6"/>
  <c r="N142" i="6"/>
  <c r="J150" i="6"/>
  <c r="J142" i="6"/>
  <c r="J146" i="6"/>
  <c r="AO121" i="6"/>
  <c r="L150" i="6"/>
  <c r="N150" i="6"/>
  <c r="P150" i="6"/>
  <c r="R150" i="6"/>
  <c r="N95" i="6"/>
  <c r="J95" i="6"/>
  <c r="J127" i="6"/>
  <c r="L95" i="6"/>
  <c r="P91" i="6"/>
  <c r="J91" i="6"/>
  <c r="R91" i="6"/>
  <c r="L91" i="6"/>
  <c r="N91" i="6"/>
  <c r="J132" i="6"/>
  <c r="L100" i="6"/>
  <c r="N100" i="6"/>
  <c r="N107" i="6" s="1"/>
  <c r="J100" i="6"/>
  <c r="R95" i="6"/>
  <c r="N87" i="6"/>
  <c r="J87" i="6"/>
  <c r="J123" i="6"/>
  <c r="J119" i="6"/>
  <c r="L87" i="6"/>
  <c r="R100" i="6"/>
  <c r="L83" i="6"/>
  <c r="J83" i="6"/>
  <c r="N83" i="6"/>
  <c r="J134" i="6"/>
  <c r="J136" i="6" s="1"/>
  <c r="J115" i="6"/>
  <c r="R87" i="6"/>
  <c r="R83" i="6"/>
  <c r="P95" i="6"/>
  <c r="P87" i="6"/>
  <c r="P100" i="6"/>
  <c r="P83" i="6"/>
  <c r="V252" i="6"/>
  <c r="L132" i="6"/>
  <c r="L127" i="6"/>
  <c r="L123" i="6"/>
  <c r="L119" i="6"/>
  <c r="L134" i="6"/>
  <c r="L136" i="6" s="1"/>
  <c r="L115" i="6"/>
  <c r="L156" i="6"/>
  <c r="N132" i="6"/>
  <c r="N123" i="6"/>
  <c r="N127" i="6"/>
  <c r="N119" i="6"/>
  <c r="N115" i="6"/>
  <c r="N134" i="6"/>
  <c r="N136" i="6" s="1"/>
  <c r="N156" i="6"/>
  <c r="P127" i="6"/>
  <c r="P123" i="6"/>
  <c r="P132" i="6"/>
  <c r="P119" i="6"/>
  <c r="P134" i="6"/>
  <c r="P136" i="6" s="1"/>
  <c r="P156" i="6"/>
  <c r="P115" i="6"/>
  <c r="R127" i="6"/>
  <c r="R132" i="6"/>
  <c r="R123" i="6"/>
  <c r="R115" i="6"/>
  <c r="R119" i="6"/>
  <c r="R134" i="6"/>
  <c r="R136" i="6" s="1"/>
  <c r="R156" i="6"/>
  <c r="AC283" i="6"/>
  <c r="R12" i="19"/>
  <c r="R16" i="19" s="1"/>
  <c r="H19" i="19"/>
  <c r="G19" i="19"/>
  <c r="F19" i="19" s="1"/>
  <c r="O158" i="6"/>
  <c r="O163" i="6"/>
  <c r="O243" i="6" s="1"/>
  <c r="K230" i="6"/>
  <c r="AF283" i="6"/>
  <c r="M17" i="19" l="1"/>
  <c r="O107" i="6"/>
  <c r="K107" i="6"/>
  <c r="E7" i="23"/>
  <c r="O18" i="19"/>
  <c r="S12" i="19"/>
  <c r="S16" i="19" s="1"/>
  <c r="K19" i="19"/>
  <c r="L19" i="19" s="1"/>
  <c r="M19" i="19" s="1"/>
  <c r="N19" i="19" s="1"/>
  <c r="O19" i="19" s="1"/>
  <c r="N18" i="19"/>
  <c r="M18" i="19" s="1"/>
  <c r="L18" i="19" s="1"/>
  <c r="K18" i="19" s="1"/>
  <c r="N15" i="19"/>
  <c r="O15" i="19" s="1"/>
  <c r="P299" i="6" s="1"/>
  <c r="L17" i="19"/>
  <c r="K17" i="19" s="1"/>
  <c r="J17" i="19" s="1"/>
  <c r="I17" i="19" s="1"/>
  <c r="H17" i="19" s="1"/>
  <c r="G17" i="19" s="1"/>
  <c r="F17" i="19" s="1"/>
  <c r="E17" i="19" s="1"/>
  <c r="D17" i="19" s="1"/>
  <c r="E19" i="19"/>
  <c r="D19" i="19" s="1"/>
  <c r="L42" i="19"/>
  <c r="M42" i="19" s="1"/>
  <c r="N42" i="19" s="1"/>
  <c r="O42" i="19" s="1"/>
  <c r="R18" i="19"/>
  <c r="S18" i="19"/>
  <c r="T107" i="6"/>
  <c r="S162" i="6"/>
  <c r="S244" i="6" s="1"/>
  <c r="T163" i="6"/>
  <c r="T243" i="6" s="1"/>
  <c r="K157" i="6"/>
  <c r="M231" i="6"/>
  <c r="W231" i="6" s="1"/>
  <c r="I158" i="6"/>
  <c r="G157" i="6"/>
  <c r="H162" i="6"/>
  <c r="Q162" i="6"/>
  <c r="Q244" i="6" s="1"/>
  <c r="D7" i="23"/>
  <c r="G107" i="6"/>
  <c r="M250" i="6"/>
  <c r="W229" i="6"/>
  <c r="S107" i="6"/>
  <c r="O162" i="6"/>
  <c r="O244" i="6" s="1"/>
  <c r="T158" i="6"/>
  <c r="K162" i="6"/>
  <c r="K244" i="6" s="1"/>
  <c r="H157" i="6"/>
  <c r="H159" i="6" s="1"/>
  <c r="H161" i="6" s="1"/>
  <c r="R162" i="6"/>
  <c r="R244" i="6" s="1"/>
  <c r="J107" i="6"/>
  <c r="T162" i="6"/>
  <c r="T244" i="6" s="1"/>
  <c r="Q107" i="6"/>
  <c r="K163" i="6"/>
  <c r="K243" i="6" s="1"/>
  <c r="K270" i="6" s="1"/>
  <c r="S157" i="6"/>
  <c r="Q157" i="6"/>
  <c r="AC229" i="6"/>
  <c r="Y283" i="6"/>
  <c r="W283" i="6"/>
  <c r="I163" i="6"/>
  <c r="M107" i="6"/>
  <c r="M162" i="6"/>
  <c r="M244" i="6" s="1"/>
  <c r="V283" i="6"/>
  <c r="AB229" i="6"/>
  <c r="J231" i="6"/>
  <c r="M163" i="6"/>
  <c r="M243" i="6" s="1"/>
  <c r="M158" i="6"/>
  <c r="AB283" i="6"/>
  <c r="Q282" i="6"/>
  <c r="Y250" i="6"/>
  <c r="F2" i="23"/>
  <c r="P163" i="6"/>
  <c r="P243" i="6" s="1"/>
  <c r="P158" i="6"/>
  <c r="N163" i="6"/>
  <c r="N243" i="6" s="1"/>
  <c r="N158" i="6"/>
  <c r="J163" i="6"/>
  <c r="J243" i="6" s="1"/>
  <c r="J158" i="6"/>
  <c r="AF250" i="6"/>
  <c r="R282" i="6"/>
  <c r="AF282" i="6" s="1"/>
  <c r="V229" i="6"/>
  <c r="K231" i="6"/>
  <c r="K250" i="6" s="1"/>
  <c r="R157" i="6"/>
  <c r="P107" i="6"/>
  <c r="N162" i="6"/>
  <c r="N244" i="6" s="1"/>
  <c r="L107" i="6"/>
  <c r="I162" i="6"/>
  <c r="I107" i="6"/>
  <c r="AE282" i="6"/>
  <c r="X282" i="6"/>
  <c r="Q299" i="6"/>
  <c r="X250" i="6"/>
  <c r="P157" i="6"/>
  <c r="P159" i="6" s="1"/>
  <c r="R107" i="6"/>
  <c r="I157" i="6"/>
  <c r="G162" i="6"/>
  <c r="O157" i="6"/>
  <c r="O159" i="6" s="1"/>
  <c r="O161" i="6" s="1"/>
  <c r="O242" i="6" s="1"/>
  <c r="AE250" i="6"/>
  <c r="Z282" i="6"/>
  <c r="L162" i="6"/>
  <c r="L244" i="6" s="1"/>
  <c r="P162" i="6"/>
  <c r="P244" i="6" s="1"/>
  <c r="AE244" i="6" s="1"/>
  <c r="J157" i="6"/>
  <c r="H163" i="6"/>
  <c r="M157" i="6"/>
  <c r="M159" i="6" s="1"/>
  <c r="T157" i="6"/>
  <c r="AD250" i="6"/>
  <c r="K158" i="6"/>
  <c r="K159" i="6" s="1"/>
  <c r="R163" i="6"/>
  <c r="R243" i="6" s="1"/>
  <c r="R158" i="6"/>
  <c r="L157" i="6"/>
  <c r="N157" i="6"/>
  <c r="N159" i="6" s="1"/>
  <c r="N161" i="6" s="1"/>
  <c r="N242" i="6" s="1"/>
  <c r="L163" i="6"/>
  <c r="L243" i="6" s="1"/>
  <c r="L158" i="6"/>
  <c r="J162" i="6"/>
  <c r="J244" i="6" s="1"/>
  <c r="G158" i="6"/>
  <c r="G159" i="6" s="1"/>
  <c r="G161" i="6" s="1"/>
  <c r="G163" i="6"/>
  <c r="Q158" i="6"/>
  <c r="Q163" i="6"/>
  <c r="Q243" i="6" s="1"/>
  <c r="S158" i="6"/>
  <c r="S159" i="6" s="1"/>
  <c r="S163" i="6"/>
  <c r="S243" i="6" s="1"/>
  <c r="J230" i="6"/>
  <c r="AB230" i="6" s="1"/>
  <c r="Z283" i="6"/>
  <c r="L230" i="6"/>
  <c r="AC230" i="6" s="1"/>
  <c r="L231" i="6"/>
  <c r="T12" i="19" l="1"/>
  <c r="U12" i="19" s="1"/>
  <c r="W244" i="6"/>
  <c r="K161" i="6"/>
  <c r="K242" i="6" s="1"/>
  <c r="Z244" i="6"/>
  <c r="Y244" i="6"/>
  <c r="P161" i="6"/>
  <c r="P242" i="6" s="1"/>
  <c r="P15" i="19"/>
  <c r="Q15" i="19" s="1"/>
  <c r="L299" i="6"/>
  <c r="V299" i="6" s="1"/>
  <c r="M299" i="6"/>
  <c r="T299" i="6"/>
  <c r="R299" i="6"/>
  <c r="Y299" i="6" s="1"/>
  <c r="S299" i="6"/>
  <c r="O299" i="6"/>
  <c r="X299" i="6" s="1"/>
  <c r="N265" i="6"/>
  <c r="M265" i="6"/>
  <c r="L265" i="6"/>
  <c r="O265" i="6"/>
  <c r="O270" i="6" s="1"/>
  <c r="P42" i="19"/>
  <c r="T16" i="19"/>
  <c r="T18" i="19"/>
  <c r="AB244" i="6"/>
  <c r="R159" i="6"/>
  <c r="R161" i="6" s="1"/>
  <c r="R242" i="6" s="1"/>
  <c r="R280" i="6" s="1"/>
  <c r="I159" i="6"/>
  <c r="AF244" i="6"/>
  <c r="S161" i="6"/>
  <c r="S242" i="6" s="1"/>
  <c r="Q159" i="6"/>
  <c r="Q161" i="6" s="1"/>
  <c r="Q242" i="6" s="1"/>
  <c r="Q280" i="6" s="1"/>
  <c r="AB243" i="6"/>
  <c r="AB270" i="6"/>
  <c r="R252" i="6"/>
  <c r="L159" i="6"/>
  <c r="L161" i="6" s="1"/>
  <c r="L242" i="6" s="1"/>
  <c r="L280" i="6" s="1"/>
  <c r="X244" i="6"/>
  <c r="AC244" i="6"/>
  <c r="M251" i="6"/>
  <c r="W250" i="6"/>
  <c r="M282" i="6"/>
  <c r="W282" i="6" s="1"/>
  <c r="J159" i="6"/>
  <c r="J161" i="6" s="1"/>
  <c r="J242" i="6" s="1"/>
  <c r="J280" i="6" s="1"/>
  <c r="T159" i="6"/>
  <c r="T161" i="6" s="1"/>
  <c r="T242" i="6" s="1"/>
  <c r="T280" i="6" s="1"/>
  <c r="AD244" i="6"/>
  <c r="AD299" i="6"/>
  <c r="AD307" i="6" s="1"/>
  <c r="N299" i="6"/>
  <c r="G2" i="23"/>
  <c r="F7" i="23"/>
  <c r="J299" i="6"/>
  <c r="K299" i="6"/>
  <c r="I161" i="6"/>
  <c r="J251" i="6"/>
  <c r="J250" i="6"/>
  <c r="J252" i="6"/>
  <c r="AB252" i="6" s="1"/>
  <c r="AB231" i="6"/>
  <c r="N251" i="6"/>
  <c r="W243" i="6"/>
  <c r="AD243" i="6"/>
  <c r="V244" i="6"/>
  <c r="M161" i="6"/>
  <c r="M242" i="6" s="1"/>
  <c r="W242" i="6" s="1"/>
  <c r="K282" i="6"/>
  <c r="K251" i="6"/>
  <c r="K272" i="6" s="1"/>
  <c r="Y282" i="6"/>
  <c r="X243" i="6"/>
  <c r="Z242" i="6"/>
  <c r="S280" i="6"/>
  <c r="Z280" i="6" s="1"/>
  <c r="L250" i="6"/>
  <c r="V231" i="6"/>
  <c r="AC231" i="6"/>
  <c r="AC243" i="6"/>
  <c r="V243" i="6"/>
  <c r="AE243" i="6"/>
  <c r="Y243" i="6"/>
  <c r="O280" i="6"/>
  <c r="X242" i="6"/>
  <c r="AD242" i="6"/>
  <c r="N280" i="6"/>
  <c r="AF242" i="6"/>
  <c r="K280" i="6"/>
  <c r="V242" i="6"/>
  <c r="V230" i="6"/>
  <c r="P280" i="6"/>
  <c r="AE242" i="6"/>
  <c r="AF243" i="6"/>
  <c r="Z243" i="6"/>
  <c r="R251" i="6" l="1"/>
  <c r="S252" i="6"/>
  <c r="AF252" i="6" s="1"/>
  <c r="J308" i="6"/>
  <c r="AB309" i="6"/>
  <c r="Z299" i="6"/>
  <c r="O251" i="6"/>
  <c r="O272" i="6" s="1"/>
  <c r="Q251" i="6"/>
  <c r="Y251" i="6" s="1"/>
  <c r="AB242" i="6"/>
  <c r="S251" i="6"/>
  <c r="AF251" i="6" s="1"/>
  <c r="M272" i="6"/>
  <c r="AD309" i="6"/>
  <c r="M308" i="6"/>
  <c r="O308" i="6"/>
  <c r="K308" i="6"/>
  <c r="V308" i="6" s="1"/>
  <c r="AB299" i="6"/>
  <c r="AB307" i="6" s="1"/>
  <c r="W299" i="6"/>
  <c r="AF309" i="6"/>
  <c r="T308" i="6"/>
  <c r="S308" i="6"/>
  <c r="R308" i="6"/>
  <c r="L308" i="6"/>
  <c r="AE299" i="6"/>
  <c r="AE307" i="6" s="1"/>
  <c r="P308" i="6"/>
  <c r="AF299" i="6"/>
  <c r="AF307" i="6" s="1"/>
  <c r="AC309" i="6"/>
  <c r="N308" i="6"/>
  <c r="R15" i="19"/>
  <c r="S15" i="19" s="1"/>
  <c r="T15" i="19" s="1"/>
  <c r="U15" i="19" s="1"/>
  <c r="AE309" i="6"/>
  <c r="Q308" i="6"/>
  <c r="AC299" i="6"/>
  <c r="AC307" i="6" s="1"/>
  <c r="M270" i="6"/>
  <c r="K309" i="6"/>
  <c r="N270" i="6"/>
  <c r="N298" i="6" s="1"/>
  <c r="L270" i="6"/>
  <c r="V270" i="6" s="1"/>
  <c r="Q42" i="19"/>
  <c r="P265" i="6"/>
  <c r="U16" i="19"/>
  <c r="U18" i="19"/>
  <c r="T252" i="6"/>
  <c r="Y242" i="6"/>
  <c r="N252" i="6"/>
  <c r="Q252" i="6"/>
  <c r="Y252" i="6" s="1"/>
  <c r="P252" i="6"/>
  <c r="T251" i="6"/>
  <c r="AE280" i="6"/>
  <c r="O252" i="6"/>
  <c r="P251" i="6"/>
  <c r="J307" i="6"/>
  <c r="J298" i="6"/>
  <c r="X280" i="6"/>
  <c r="J282" i="6"/>
  <c r="AB282" i="6" s="1"/>
  <c r="AB250" i="6"/>
  <c r="M280" i="6"/>
  <c r="AC242" i="6"/>
  <c r="J272" i="6"/>
  <c r="AB272" i="6" s="1"/>
  <c r="AB251" i="6"/>
  <c r="AF280" i="6"/>
  <c r="G7" i="23"/>
  <c r="H2" i="23"/>
  <c r="K307" i="6"/>
  <c r="K298" i="6"/>
  <c r="AB298" i="6"/>
  <c r="L251" i="6"/>
  <c r="L282" i="6"/>
  <c r="V250" i="6"/>
  <c r="AC250" i="6"/>
  <c r="Y280" i="6"/>
  <c r="V280" i="6"/>
  <c r="AB280" i="6"/>
  <c r="AD280" i="6"/>
  <c r="N272" i="6"/>
  <c r="W251" i="6"/>
  <c r="W252" i="6"/>
  <c r="AD251" i="6" l="1"/>
  <c r="AE251" i="6"/>
  <c r="X252" i="6"/>
  <c r="Z252" i="6"/>
  <c r="W308" i="6"/>
  <c r="Z308" i="6"/>
  <c r="Y308" i="6"/>
  <c r="X308" i="6"/>
  <c r="AD252" i="6"/>
  <c r="P272" i="6"/>
  <c r="X272" i="6" s="1"/>
  <c r="K289" i="6"/>
  <c r="K300" i="6"/>
  <c r="K297" i="6" s="1"/>
  <c r="M309" i="6"/>
  <c r="AC270" i="6"/>
  <c r="M298" i="6"/>
  <c r="AD270" i="6"/>
  <c r="W270" i="6"/>
  <c r="N307" i="6"/>
  <c r="P270" i="6"/>
  <c r="R42" i="19"/>
  <c r="Q265" i="6"/>
  <c r="X251" i="6"/>
  <c r="AE252" i="6"/>
  <c r="Z251" i="6"/>
  <c r="W280" i="6"/>
  <c r="AC280" i="6"/>
  <c r="I2" i="23"/>
  <c r="H7" i="23"/>
  <c r="L272" i="6"/>
  <c r="AC251" i="6"/>
  <c r="V251" i="6"/>
  <c r="O307" i="6"/>
  <c r="O298" i="6"/>
  <c r="AD298" i="6"/>
  <c r="V282" i="6"/>
  <c r="AC282" i="6"/>
  <c r="K306" i="6"/>
  <c r="AD272" i="6"/>
  <c r="W272" i="6"/>
  <c r="M289" i="6" l="1"/>
  <c r="M300" i="6"/>
  <c r="M297" i="6" s="1"/>
  <c r="M307" i="6"/>
  <c r="M306" i="6" s="1"/>
  <c r="L298" i="6"/>
  <c r="V298" i="6" s="1"/>
  <c r="AC298" i="6"/>
  <c r="L307" i="6"/>
  <c r="V307" i="6" s="1"/>
  <c r="Q270" i="6"/>
  <c r="AE270" i="6" s="1"/>
  <c r="Q272" i="6"/>
  <c r="S42" i="19"/>
  <c r="R265" i="6"/>
  <c r="X270" i="6"/>
  <c r="W298" i="6"/>
  <c r="P309" i="6"/>
  <c r="I7" i="23"/>
  <c r="J2" i="23"/>
  <c r="V272" i="6"/>
  <c r="AC272" i="6"/>
  <c r="O309" i="6"/>
  <c r="N300" i="6"/>
  <c r="N309" i="6"/>
  <c r="N289" i="6"/>
  <c r="W307" i="6" l="1"/>
  <c r="R270" i="6"/>
  <c r="R272" i="6"/>
  <c r="Y272" i="6" s="1"/>
  <c r="AE272" i="6"/>
  <c r="P300" i="6"/>
  <c r="T42" i="19"/>
  <c r="T265" i="6" s="1"/>
  <c r="S265" i="6"/>
  <c r="P307" i="6"/>
  <c r="X307" i="6" s="1"/>
  <c r="P298" i="6"/>
  <c r="X298" i="6" s="1"/>
  <c r="AE300" i="6"/>
  <c r="AE308" i="6" s="1"/>
  <c r="P289" i="6"/>
  <c r="AD300" i="6"/>
  <c r="AD308" i="6" s="1"/>
  <c r="O300" i="6"/>
  <c r="O297" i="6" s="1"/>
  <c r="O289" i="6"/>
  <c r="AD289" i="6" s="1"/>
  <c r="J7" i="23"/>
  <c r="K2" i="23"/>
  <c r="J309" i="6"/>
  <c r="J306" i="6" s="1"/>
  <c r="AB306" i="6" s="1"/>
  <c r="J300" i="6"/>
  <c r="J297" i="6" s="1"/>
  <c r="AB297" i="6" s="1"/>
  <c r="AB300" i="6"/>
  <c r="AB308" i="6" s="1"/>
  <c r="J289" i="6"/>
  <c r="AB289" i="6" s="1"/>
  <c r="L309" i="6"/>
  <c r="AC300" i="6"/>
  <c r="AC308" i="6" s="1"/>
  <c r="L289" i="6"/>
  <c r="L300" i="6"/>
  <c r="X309" i="6"/>
  <c r="O306" i="6"/>
  <c r="N306" i="6"/>
  <c r="W309" i="6"/>
  <c r="N297" i="6"/>
  <c r="W300" i="6"/>
  <c r="W289" i="6"/>
  <c r="Q309" i="6" l="1"/>
  <c r="Q300" i="6"/>
  <c r="Q307" i="6"/>
  <c r="Q298" i="6"/>
  <c r="Q289" i="6"/>
  <c r="AE289" i="6" s="1"/>
  <c r="P297" i="6"/>
  <c r="X297" i="6" s="1"/>
  <c r="Y270" i="6"/>
  <c r="S270" i="6"/>
  <c r="S272" i="6"/>
  <c r="AE298" i="6"/>
  <c r="T270" i="6"/>
  <c r="T272" i="6"/>
  <c r="P306" i="6"/>
  <c r="X306" i="6" s="1"/>
  <c r="X289" i="6"/>
  <c r="X300" i="6"/>
  <c r="K7" i="23"/>
  <c r="L2" i="23"/>
  <c r="AC289" i="6"/>
  <c r="V289" i="6"/>
  <c r="V300" i="6"/>
  <c r="L297" i="6"/>
  <c r="L306" i="6"/>
  <c r="V309" i="6"/>
  <c r="AD297" i="6"/>
  <c r="W297" i="6"/>
  <c r="AD306" i="6"/>
  <c r="W306" i="6"/>
  <c r="R309" i="6" l="1"/>
  <c r="Y309" i="6" s="1"/>
  <c r="R300" i="6"/>
  <c r="Y300" i="6" s="1"/>
  <c r="Q306" i="6"/>
  <c r="AE306" i="6" s="1"/>
  <c r="T289" i="6"/>
  <c r="Z272" i="6"/>
  <c r="AF272" i="6"/>
  <c r="T298" i="6"/>
  <c r="T307" i="6"/>
  <c r="Z270" i="6"/>
  <c r="AF270" i="6"/>
  <c r="R298" i="6"/>
  <c r="Y298" i="6" s="1"/>
  <c r="R307" i="6"/>
  <c r="Y307" i="6" s="1"/>
  <c r="R289" i="6"/>
  <c r="Q297" i="6"/>
  <c r="L7" i="23"/>
  <c r="M2" i="23"/>
  <c r="AC306" i="6"/>
  <c r="V306" i="6"/>
  <c r="V297" i="6"/>
  <c r="AC297" i="6"/>
  <c r="R297" i="6" l="1"/>
  <c r="S307" i="6"/>
  <c r="Z307" i="6" s="1"/>
  <c r="S289" i="6"/>
  <c r="Z289" i="6" s="1"/>
  <c r="S298" i="6"/>
  <c r="T309" i="6"/>
  <c r="T306" i="6" s="1"/>
  <c r="T300" i="6"/>
  <c r="T297" i="6" s="1"/>
  <c r="S300" i="6"/>
  <c r="S309" i="6"/>
  <c r="AF300" i="6"/>
  <c r="AF308" i="6" s="1"/>
  <c r="Y289" i="6"/>
  <c r="AA289" i="6" s="1"/>
  <c r="Y297" i="6"/>
  <c r="AF298" i="6"/>
  <c r="R306" i="6"/>
  <c r="AE297" i="6"/>
  <c r="N2" i="23"/>
  <c r="N7" i="23" s="1"/>
  <c r="M7" i="23"/>
  <c r="S306" i="6" l="1"/>
  <c r="Z306" i="6" s="1"/>
  <c r="Z309" i="6"/>
  <c r="Z300" i="6"/>
  <c r="Z298" i="6"/>
  <c r="S297" i="6"/>
  <c r="Y306" i="6"/>
  <c r="AF289" i="6"/>
  <c r="AF306" i="6" l="1"/>
  <c r="AA306" i="6"/>
  <c r="Z297" i="6"/>
  <c r="AF297" i="6"/>
</calcChain>
</file>

<file path=xl/comments1.xml><?xml version="1.0" encoding="utf-8"?>
<comments xmlns="http://schemas.openxmlformats.org/spreadsheetml/2006/main">
  <authors>
    <author>Author</author>
  </authors>
  <commentList>
    <comment ref="P1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Dec 2019 CPI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Changed from 117.1 to actual Dec 2020 CPI of 117.2 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Half of 18/19 and 19/20 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Tran, Kenny:
Half of 19/20 and 20/21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Half of FY2020-21</t>
        </r>
      </text>
    </comment>
  </commentList>
</comments>
</file>

<file path=xl/sharedStrings.xml><?xml version="1.0" encoding="utf-8"?>
<sst xmlns="http://schemas.openxmlformats.org/spreadsheetml/2006/main" count="440" uniqueCount="169">
  <si>
    <t>Mesh Comms cards</t>
  </si>
  <si>
    <t>CY16</t>
  </si>
  <si>
    <t>CY17</t>
  </si>
  <si>
    <t>CY18</t>
  </si>
  <si>
    <t>CY19</t>
  </si>
  <si>
    <t>CY20</t>
  </si>
  <si>
    <t>Quantity</t>
  </si>
  <si>
    <t>Cost per Mesh card</t>
  </si>
  <si>
    <t>Mesh card - new connections</t>
  </si>
  <si>
    <t>Mesh card - meter replacement</t>
  </si>
  <si>
    <t>Mesh antenna - new connections</t>
  </si>
  <si>
    <t>Cost per Mesh antenna</t>
  </si>
  <si>
    <t>Mesh antenna - meter replacement</t>
  </si>
  <si>
    <t>Cost per Micro AP Comms Modules</t>
  </si>
  <si>
    <t>Micro AP Comms Modules - new connections</t>
  </si>
  <si>
    <t>Cost per installation</t>
  </si>
  <si>
    <t>Total Mesh costs</t>
  </si>
  <si>
    <t>Hardware</t>
  </si>
  <si>
    <t>Labour</t>
  </si>
  <si>
    <t>Meters</t>
  </si>
  <si>
    <t>New Connections</t>
  </si>
  <si>
    <t xml:space="preserve">Meter Hardware </t>
  </si>
  <si>
    <t>Cost per meter</t>
  </si>
  <si>
    <t>Meter Hardware - 430 (3ph 1contactor)</t>
  </si>
  <si>
    <t>Meter Hardware - 450 (3ph CT)</t>
  </si>
  <si>
    <t>Total New Connections</t>
  </si>
  <si>
    <t>Meter Hardware - 420 (1ph 2e 1contactor)</t>
  </si>
  <si>
    <t>Installation cost</t>
  </si>
  <si>
    <t>Total Meter replacement</t>
  </si>
  <si>
    <t>Total Meters</t>
  </si>
  <si>
    <t>FY18 BUDGET COSTS</t>
  </si>
  <si>
    <t>FY22</t>
  </si>
  <si>
    <t>Meter Hardware - 1ph 1e 1contactor (410, 510)</t>
  </si>
  <si>
    <t>Meter Hardware - 1ph 1e (400, 500)</t>
  </si>
  <si>
    <t>Meter Faults / Exchanges</t>
  </si>
  <si>
    <t>Costs</t>
  </si>
  <si>
    <t>Mesh card - replacement (WiMAX Fault)</t>
  </si>
  <si>
    <t>Mesh card - replacement (Mesh Fault)</t>
  </si>
  <si>
    <t>Micro AP Comms Modules - meter exchanges</t>
  </si>
  <si>
    <t>Micro AP Comms Faults</t>
  </si>
  <si>
    <t>Total Comms Module Equipment</t>
  </si>
  <si>
    <t>Mesh Cards (NICs)</t>
  </si>
  <si>
    <t>Mesh micro-AP's</t>
  </si>
  <si>
    <t>Mesh Antenna</t>
  </si>
  <si>
    <t>Total Costs</t>
  </si>
  <si>
    <t>Equipment Costs</t>
  </si>
  <si>
    <t>Installation Costs (Labour)</t>
  </si>
  <si>
    <t>Installation Cost</t>
  </si>
  <si>
    <t>Quantity - New Connections</t>
  </si>
  <si>
    <t>Costs - New Connections</t>
  </si>
  <si>
    <t>Quantity - Meter Exchanges</t>
  </si>
  <si>
    <t>Costs - Meter Exchanges</t>
  </si>
  <si>
    <t>Labour installation costs - Comms Card Faults</t>
  </si>
  <si>
    <t>Mesh Pole Tops</t>
  </si>
  <si>
    <t>Cost per Acces Point</t>
  </si>
  <si>
    <t>Installation Costs</t>
  </si>
  <si>
    <t>New Access Point Installation</t>
  </si>
  <si>
    <t>Cost per Relay</t>
  </si>
  <si>
    <t>New Relay Installation</t>
  </si>
  <si>
    <t>Access Point Replacement</t>
  </si>
  <si>
    <t>Relay Replacement</t>
  </si>
  <si>
    <t>Not included in AMI BAU capex but in alternative control capex</t>
  </si>
  <si>
    <t>FY23</t>
  </si>
  <si>
    <t>Access Point Battery Replacement</t>
  </si>
  <si>
    <t xml:space="preserve">Cost per Battery </t>
  </si>
  <si>
    <t>CY21</t>
  </si>
  <si>
    <t>CY22</t>
  </si>
  <si>
    <t>CY23</t>
  </si>
  <si>
    <t>CY24</t>
  </si>
  <si>
    <t>CY25</t>
  </si>
  <si>
    <t>Replacement of non-AMI meters</t>
  </si>
  <si>
    <t>3G to 4G/5G upgrade</t>
  </si>
  <si>
    <t>3G Mesh Backhaul Replacement (material &amp; labour)</t>
  </si>
  <si>
    <t>MAM team labour cost</t>
  </si>
  <si>
    <t>(To be split across meter types)</t>
  </si>
  <si>
    <t>WiMAX network replacement</t>
  </si>
  <si>
    <t>$2018</t>
  </si>
  <si>
    <t>IT</t>
  </si>
  <si>
    <t>Comms</t>
  </si>
  <si>
    <t>Mesh lifecycle</t>
  </si>
  <si>
    <t>SCS</t>
  </si>
  <si>
    <t>ACS</t>
  </si>
  <si>
    <t>Total cost</t>
  </si>
  <si>
    <t>WiMAX strategy</t>
  </si>
  <si>
    <t>3G to 4G (Metering Business)</t>
  </si>
  <si>
    <t xml:space="preserve">Materials </t>
  </si>
  <si>
    <t>Labour cost escalation</t>
  </si>
  <si>
    <t>Index</t>
  </si>
  <si>
    <t>Real escalations</t>
  </si>
  <si>
    <t>Metering - 3G to 4G</t>
  </si>
  <si>
    <t>Materials</t>
  </si>
  <si>
    <t>Amounts in metering:</t>
  </si>
  <si>
    <t>New connections &amp; replacement</t>
  </si>
  <si>
    <t>Labour escalation</t>
  </si>
  <si>
    <t>ICT</t>
  </si>
  <si>
    <t>$2020</t>
  </si>
  <si>
    <t>Remotely read interval meters &amp; transformers</t>
  </si>
  <si>
    <t>Communications</t>
  </si>
  <si>
    <t>Escalators</t>
  </si>
  <si>
    <t>Table of Contents</t>
  </si>
  <si>
    <t>CPI Escalation</t>
  </si>
  <si>
    <t>Table 1 - CPI Indexes</t>
  </si>
  <si>
    <t>Actual</t>
  </si>
  <si>
    <t>Forecast</t>
  </si>
  <si>
    <t>Applies to year</t>
  </si>
  <si>
    <t>CPI - 8 cities - Sept (old base), 1yr lagged</t>
  </si>
  <si>
    <t>CPI - 8 cities - Sept (rebased in Sep-12), 1yr lagged</t>
  </si>
  <si>
    <t>CPI - 8 cities - Jun Qtr, 1yr lagged</t>
  </si>
  <si>
    <t>CPI movement - 8 Capital Cities</t>
  </si>
  <si>
    <t>$2015 to nominal</t>
  </si>
  <si>
    <t>End $2020 to Nominal</t>
  </si>
  <si>
    <t>Index - Nominal to End $2020</t>
  </si>
  <si>
    <t>Index - Nominal to $2014</t>
  </si>
  <si>
    <t>Overheads</t>
  </si>
  <si>
    <t>Overhead rate</t>
  </si>
  <si>
    <t>IT Lifecycle</t>
  </si>
  <si>
    <t>CNMS Lifecycle Upgrade</t>
  </si>
  <si>
    <t>2,000 cards per annum are refurbished</t>
  </si>
  <si>
    <t>Jun</t>
  </si>
  <si>
    <t>Dec</t>
  </si>
  <si>
    <t>CY26</t>
  </si>
  <si>
    <t>FY24</t>
  </si>
  <si>
    <t>FY25</t>
  </si>
  <si>
    <t>FY26</t>
  </si>
  <si>
    <t xml:space="preserve">Single phase single element </t>
  </si>
  <si>
    <t>Single phase two element with contactor</t>
  </si>
  <si>
    <t xml:space="preserve">Multiphase </t>
  </si>
  <si>
    <t>Multiphase with contactor</t>
  </si>
  <si>
    <t>Multiphase current transformer connected</t>
  </si>
  <si>
    <t>CY2019</t>
  </si>
  <si>
    <t>CY2020</t>
  </si>
  <si>
    <t>June '$2021</t>
  </si>
  <si>
    <t xml:space="preserve">Labour installation costs - mesh card pre-install </t>
  </si>
  <si>
    <t>ICT - CNMS lifecycle</t>
  </si>
  <si>
    <t>CAPEX inputs - cells V305:Z309</t>
  </si>
  <si>
    <t>H2</t>
  </si>
  <si>
    <t>H1</t>
  </si>
  <si>
    <t>Mid $2018 to Mid Year Nominal</t>
  </si>
  <si>
    <t>Index - Mid Year Nominal to $2021</t>
  </si>
  <si>
    <t>This feeds into the PTRM</t>
  </si>
  <si>
    <t xml:space="preserve">ICT </t>
  </si>
  <si>
    <t>ICT - CNMS lifecycle ACS</t>
  </si>
  <si>
    <t>HY21</t>
  </si>
  <si>
    <t>2021-22</t>
  </si>
  <si>
    <t>2022-23</t>
  </si>
  <si>
    <t>2023-24</t>
  </si>
  <si>
    <t>2024-25</t>
  </si>
  <si>
    <t>2025-26</t>
  </si>
  <si>
    <t>AER Final decision labour price growth factors</t>
  </si>
  <si>
    <t>Time</t>
  </si>
  <si>
    <t>Year</t>
  </si>
  <si>
    <t>Halfyear</t>
  </si>
  <si>
    <t>Ending</t>
  </si>
  <si>
    <t>DAE</t>
  </si>
  <si>
    <t>BIS</t>
  </si>
  <si>
    <t>Average</t>
  </si>
  <si>
    <t>Anuual Real Labour Escalation</t>
  </si>
  <si>
    <t>AER Final Decision</t>
  </si>
  <si>
    <t>2025–26</t>
  </si>
  <si>
    <t>2024–25</t>
  </si>
  <si>
    <t>2023–24</t>
  </si>
  <si>
    <t>2022–23</t>
  </si>
  <si>
    <t>AER changes</t>
  </si>
  <si>
    <t xml:space="preserve">Escalators TAB </t>
  </si>
  <si>
    <t xml:space="preserve"> updated inflation</t>
  </si>
  <si>
    <t>update labour price growth forecasts</t>
  </si>
  <si>
    <t>EDPR vs Updated CAPEX</t>
  </si>
  <si>
    <t>updated % split on rows 22 and 23 for mesh lifecycle</t>
  </si>
  <si>
    <t>CPI - 8 cities - Dec Qtr, 1yr lagged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</si>
</sst>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)d\-mmm\-yy_);_)d\-mmm\-yy_);_)&quot;-&quot;_);_)@_)"/>
    <numFmt numFmtId="167" formatCode="_-* #,##0_-;\-* #,##0_-;_-* &quot;-&quot;??_-;_-@_-"/>
    <numFmt numFmtId="168" formatCode="_(#,##0.0_);\(#,##0.0\);_(&quot;-&quot;_)"/>
    <numFmt numFmtId="169" formatCode="_(#,##0_);\(#,##0\);_(&quot;-&quot;_);_)@_)"/>
    <numFmt numFmtId="170" formatCode="_(###0_);\(###0\);_(&quot;-&quot;_);_)@_)"/>
    <numFmt numFmtId="171" formatCode="_-* #,##0.00\ _D_M_-;\-* #,##0.00\ _D_M_-;_-* &quot;-&quot;??\ _D_M_-;_-@_-"/>
    <numFmt numFmtId="172" formatCode="_(#,##0.0_);\(#,##0.0\);_(&quot;-&quot;_);_)@_)"/>
    <numFmt numFmtId="173" formatCode="_(&quot;$&quot;#,##0.0_);\(&quot;$&quot;#,##0.0\);_(&quot;-&quot;_);_)@_)"/>
    <numFmt numFmtId="174" formatCode="_(#,##0.0\x_);\(#,##0.0\x\);_(&quot;-&quot;_);_)@_)"/>
    <numFmt numFmtId="175" formatCode="_(#,##0.0%_);\(#,##0.0%\);_(&quot;-&quot;_);_)@_)"/>
    <numFmt numFmtId="176" formatCode="_(&quot;$&quot;#,##0.0_);\(&quot;$&quot;#,##0.0\);_(&quot;-&quot;_)"/>
    <numFmt numFmtId="177" formatCode="_(#,##0.0\x_);\(#,##0.0\x\);_(&quot;-&quot;_)"/>
    <numFmt numFmtId="178" formatCode="_(#,##0.0%_);\(#,##0.0%\);_(&quot;-&quot;_)"/>
    <numFmt numFmtId="179" formatCode="_(###0_);\(###0\);_(###0_)"/>
    <numFmt numFmtId="180" formatCode="_)d\-mmm\-yy_)"/>
    <numFmt numFmtId="181" formatCode="_(#,##0_);\(#,##0\);_(&quot;-&quot;_)"/>
    <numFmt numFmtId="182" formatCode="_(#,##0_);\(#,##0\);_(#,##0_);_)@_)"/>
    <numFmt numFmtId="183" formatCode="0.0"/>
    <numFmt numFmtId="184" formatCode="0.000"/>
    <numFmt numFmtId="185" formatCode="0.0000"/>
    <numFmt numFmtId="186" formatCode="_(* #,##0_);_(* \(#,##0\);_(* &quot;-&quot;??_);_(@_)"/>
    <numFmt numFmtId="187" formatCode="_-&quot;$&quot;* #,##0_-;\-&quot;$&quot;* #,##0_-;_-&quot;$&quot;* &quot;-&quot;??_-;_-@_-"/>
    <numFmt numFmtId="188" formatCode="0.000%"/>
  </numFmts>
  <fonts count="7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mbria"/>
      <family val="2"/>
      <scheme val="maj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ahoma"/>
      <family val="2"/>
    </font>
    <font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3"/>
      <name val="Cambria"/>
      <family val="2"/>
      <scheme val="major"/>
    </font>
    <font>
      <b/>
      <sz val="11"/>
      <name val="Cambria"/>
      <family val="2"/>
      <scheme val="major"/>
    </font>
    <font>
      <u/>
      <sz val="8"/>
      <color indexed="56"/>
      <name val="Calibri"/>
      <family val="2"/>
      <scheme val="minor"/>
    </font>
    <font>
      <sz val="8"/>
      <color indexed="56"/>
      <name val="Wingdings"/>
      <charset val="2"/>
    </font>
    <font>
      <b/>
      <sz val="8"/>
      <name val="Calibri"/>
      <family val="2"/>
      <scheme val="minor"/>
    </font>
    <font>
      <b/>
      <sz val="10"/>
      <name val="Cambria"/>
      <family val="2"/>
      <scheme val="major"/>
    </font>
    <font>
      <sz val="8"/>
      <name val="Cambria"/>
      <family val="2"/>
      <scheme val="major"/>
    </font>
    <font>
      <b/>
      <sz val="9"/>
      <name val="Cambria"/>
      <family val="2"/>
      <scheme val="major"/>
    </font>
    <font>
      <sz val="8"/>
      <name val="Calibri"/>
      <family val="2"/>
    </font>
    <font>
      <b/>
      <sz val="12"/>
      <color theme="3" tint="0.39997558519241921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Calibri"/>
      <family val="2"/>
      <scheme val="minor"/>
    </font>
    <font>
      <b/>
      <u/>
      <sz val="9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0"/>
      <color theme="1"/>
      <name val="Trebuchet MS"/>
      <family val="2"/>
    </font>
    <font>
      <sz val="8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u/>
      <sz val="8"/>
      <color indexed="56"/>
      <name val="Calibri"/>
      <family val="2"/>
      <scheme val="minor"/>
    </font>
    <font>
      <b/>
      <sz val="12"/>
      <name val="Tahoma"/>
      <family val="2"/>
    </font>
    <font>
      <b/>
      <sz val="12"/>
      <name val="Cambria"/>
      <family val="2"/>
      <scheme val="major"/>
    </font>
    <font>
      <b/>
      <sz val="13"/>
      <name val="Tahoma"/>
      <family val="2"/>
    </font>
    <font>
      <b/>
      <sz val="14"/>
      <name val="Tahoma"/>
      <family val="2"/>
    </font>
    <font>
      <b/>
      <sz val="14"/>
      <name val="Cambria"/>
      <family val="2"/>
      <scheme val="major"/>
    </font>
    <font>
      <b/>
      <sz val="13"/>
      <name val="Arial"/>
      <family val="2"/>
    </font>
    <font>
      <b/>
      <sz val="14"/>
      <name val="Arial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1A5EC"/>
        <bgColor indexed="64"/>
      </patternFill>
    </fill>
    <fill>
      <patternFill patternType="solid">
        <fgColor rgb="FFF6C2F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13">
    <xf numFmtId="0" fontId="0" fillId="0" borderId="0"/>
    <xf numFmtId="166" fontId="1" fillId="0" borderId="0" applyFill="0" applyBorder="0">
      <alignment vertical="center"/>
    </xf>
    <xf numFmtId="0" fontId="2" fillId="0" borderId="0" applyFill="0" applyBorder="0">
      <alignment vertical="center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0" borderId="13">
      <alignment vertical="center"/>
      <protection locked="0"/>
    </xf>
    <xf numFmtId="168" fontId="9" fillId="0" borderId="13">
      <alignment horizontal="right" vertical="center"/>
      <protection locked="0"/>
    </xf>
    <xf numFmtId="0" fontId="10" fillId="4" borderId="0" applyNumberFormat="0" applyBorder="0" applyAlignment="0" applyProtection="0"/>
    <xf numFmtId="0" fontId="11" fillId="21" borderId="14" applyNumberFormat="0" applyAlignment="0" applyProtection="0"/>
    <xf numFmtId="0" fontId="9" fillId="0" borderId="0" applyNumberFormat="0" applyFont="0" applyFill="0" applyBorder="0">
      <alignment horizontal="center" vertical="center"/>
      <protection locked="0"/>
    </xf>
    <xf numFmtId="0" fontId="12" fillId="22" borderId="15" applyNumberFormat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left" vertical="center"/>
      <protection locked="0"/>
    </xf>
    <xf numFmtId="0" fontId="21" fillId="8" borderId="14" applyNumberFormat="0" applyAlignment="0" applyProtection="0"/>
    <xf numFmtId="0" fontId="22" fillId="0" borderId="19" applyNumberFormat="0" applyFill="0" applyAlignment="0" applyProtection="0"/>
    <xf numFmtId="0" fontId="23" fillId="23" borderId="0" applyNumberFormat="0" applyBorder="0" applyAlignment="0" applyProtection="0"/>
    <xf numFmtId="0" fontId="13" fillId="0" borderId="0"/>
    <xf numFmtId="0" fontId="9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13" fillId="0" borderId="0" applyFont="0"/>
    <xf numFmtId="0" fontId="13" fillId="0" borderId="0"/>
    <xf numFmtId="0" fontId="14" fillId="0" borderId="0"/>
    <xf numFmtId="0" fontId="3" fillId="0" borderId="0"/>
    <xf numFmtId="0" fontId="13" fillId="24" borderId="20" applyNumberFormat="0" applyFont="0" applyAlignment="0" applyProtection="0"/>
    <xf numFmtId="0" fontId="24" fillId="21" borderId="21" applyNumberFormat="0" applyAlignment="0" applyProtection="0"/>
    <xf numFmtId="9" fontId="25" fillId="0" borderId="0" applyFont="0" applyFill="0" applyBorder="0" applyAlignment="0" applyProtection="0"/>
    <xf numFmtId="0" fontId="26" fillId="25" borderId="0" applyNumberFormat="0" applyFont="0" applyBorder="0" applyAlignment="0" applyProtection="0"/>
    <xf numFmtId="0" fontId="27" fillId="0" borderId="0" applyNumberFormat="0" applyFill="0" applyBorder="0" applyAlignment="0" applyProtection="0"/>
    <xf numFmtId="0" fontId="28" fillId="0" borderId="22" applyNumberFormat="0" applyFill="0" applyAlignment="0" applyProtection="0"/>
    <xf numFmtId="0" fontId="29" fillId="0" borderId="0" applyNumberFormat="0" applyFill="0" applyBorder="0" applyAlignment="0" applyProtection="0"/>
    <xf numFmtId="0" fontId="31" fillId="0" borderId="0" applyFill="0" applyBorder="0">
      <alignment vertical="center"/>
    </xf>
    <xf numFmtId="0" fontId="32" fillId="0" borderId="0" applyFill="0" applyBorder="0">
      <alignment vertical="center"/>
    </xf>
    <xf numFmtId="0" fontId="33" fillId="0" borderId="0" applyFill="0" applyBorder="0">
      <alignment vertical="center"/>
    </xf>
    <xf numFmtId="0" fontId="34" fillId="0" borderId="0" applyFill="0" applyBorder="0">
      <alignment horizontal="center" vertical="center"/>
    </xf>
    <xf numFmtId="0" fontId="34" fillId="0" borderId="0" applyFill="0" applyBorder="0">
      <alignment horizontal="center" vertical="center"/>
    </xf>
    <xf numFmtId="0" fontId="35" fillId="0" borderId="0" applyFill="0" applyBorder="0">
      <alignment vertical="center"/>
    </xf>
    <xf numFmtId="169" fontId="1" fillId="0" borderId="0" applyFill="0" applyBorder="0">
      <alignment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1" fillId="0" borderId="24">
      <alignment vertical="center"/>
      <protection locked="0"/>
    </xf>
    <xf numFmtId="166" fontId="1" fillId="0" borderId="24">
      <alignment vertical="center"/>
      <protection locked="0"/>
    </xf>
    <xf numFmtId="170" fontId="1" fillId="0" borderId="0" applyFill="0" applyBorder="0">
      <alignment vertical="center"/>
    </xf>
    <xf numFmtId="0" fontId="38" fillId="0" borderId="0" applyFill="0" applyBorder="0">
      <alignment vertical="center"/>
    </xf>
    <xf numFmtId="0" fontId="39" fillId="0" borderId="0" applyNumberFormat="0" applyFont="0" applyFill="0" applyBorder="0">
      <alignment horizontal="center" vertical="center"/>
      <protection locked="0"/>
    </xf>
    <xf numFmtId="170" fontId="1" fillId="0" borderId="24">
      <alignment vertical="center"/>
      <protection locked="0"/>
    </xf>
    <xf numFmtId="169" fontId="1" fillId="0" borderId="24">
      <alignment vertical="center"/>
      <protection locked="0"/>
    </xf>
    <xf numFmtId="165" fontId="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26">
      <alignment vertical="center"/>
      <protection locked="0"/>
    </xf>
    <xf numFmtId="172" fontId="1" fillId="0" borderId="26">
      <alignment vertical="center"/>
      <protection locked="0"/>
    </xf>
    <xf numFmtId="173" fontId="1" fillId="0" borderId="26">
      <alignment vertical="center"/>
      <protection locked="0"/>
    </xf>
    <xf numFmtId="174" fontId="1" fillId="0" borderId="26">
      <alignment vertical="center"/>
      <protection locked="0"/>
    </xf>
    <xf numFmtId="175" fontId="1" fillId="0" borderId="26">
      <alignment vertical="center"/>
      <protection locked="0"/>
    </xf>
    <xf numFmtId="176" fontId="9" fillId="0" borderId="13">
      <alignment horizontal="center" vertical="center"/>
      <protection locked="0"/>
    </xf>
    <xf numFmtId="15" fontId="9" fillId="0" borderId="13">
      <alignment horizontal="center" vertical="center"/>
      <protection locked="0"/>
    </xf>
    <xf numFmtId="177" fontId="9" fillId="0" borderId="13">
      <alignment horizontal="center" vertical="center"/>
      <protection locked="0"/>
    </xf>
    <xf numFmtId="168" fontId="9" fillId="0" borderId="13">
      <alignment horizontal="center" vertical="center"/>
      <protection locked="0"/>
    </xf>
    <xf numFmtId="178" fontId="9" fillId="0" borderId="13">
      <alignment horizontal="center" vertical="center"/>
      <protection locked="0"/>
    </xf>
    <xf numFmtId="179" fontId="9" fillId="0" borderId="13">
      <alignment horizontal="center" vertical="center"/>
      <protection locked="0"/>
    </xf>
    <xf numFmtId="176" fontId="9" fillId="0" borderId="13">
      <alignment horizontal="right" vertical="center"/>
      <protection locked="0"/>
    </xf>
    <xf numFmtId="180" fontId="9" fillId="0" borderId="13">
      <alignment horizontal="right" vertical="center"/>
      <protection locked="0"/>
    </xf>
    <xf numFmtId="177" fontId="9" fillId="0" borderId="13">
      <alignment horizontal="right" vertical="center"/>
      <protection locked="0"/>
    </xf>
    <xf numFmtId="178" fontId="9" fillId="0" borderId="13">
      <alignment horizontal="right" vertical="center"/>
      <protection locked="0"/>
    </xf>
    <xf numFmtId="179" fontId="9" fillId="0" borderId="13">
      <alignment horizontal="right" vertical="center"/>
      <protection locked="0"/>
    </xf>
    <xf numFmtId="176" fontId="9" fillId="0" borderId="0" applyFill="0" applyBorder="0">
      <alignment horizontal="center" vertical="center"/>
    </xf>
    <xf numFmtId="15" fontId="9" fillId="0" borderId="0" applyFill="0" applyBorder="0">
      <alignment horizontal="center" vertical="center"/>
    </xf>
    <xf numFmtId="177" fontId="9" fillId="0" borderId="0" applyFill="0" applyBorder="0">
      <alignment horizontal="center" vertical="center"/>
    </xf>
    <xf numFmtId="168" fontId="9" fillId="0" borderId="0" applyFill="0" applyBorder="0">
      <alignment horizontal="center" vertical="center"/>
    </xf>
    <xf numFmtId="178" fontId="9" fillId="0" borderId="0" applyFill="0" applyBorder="0">
      <alignment horizontal="center" vertical="center"/>
    </xf>
    <xf numFmtId="179" fontId="9" fillId="0" borderId="0" applyFill="0" applyBorder="0">
      <alignment horizontal="center" vertical="center"/>
    </xf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3" fontId="1" fillId="0" borderId="0" applyFill="0" applyBorder="0">
      <alignment vertical="center"/>
    </xf>
    <xf numFmtId="0" fontId="41" fillId="0" borderId="0" applyFill="0" applyBorder="0">
      <alignment horizontal="center" vertical="center"/>
      <protection locked="0"/>
    </xf>
    <xf numFmtId="0" fontId="41" fillId="0" borderId="0" applyFill="0" applyBorder="0">
      <alignment horizontal="center" vertical="center"/>
      <protection locked="0"/>
    </xf>
    <xf numFmtId="0" fontId="42" fillId="0" borderId="0" applyFill="0" applyBorder="0">
      <alignment vertical="center"/>
    </xf>
    <xf numFmtId="0" fontId="43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0" fontId="45" fillId="0" borderId="1" applyFill="0">
      <alignment horizontal="center" vertical="center"/>
    </xf>
    <xf numFmtId="0" fontId="45" fillId="0" borderId="1" applyFill="0">
      <alignment horizontal="center" vertical="center"/>
    </xf>
    <xf numFmtId="0" fontId="45" fillId="0" borderId="1" applyFill="0">
      <alignment horizontal="center" vertical="center"/>
    </xf>
    <xf numFmtId="0" fontId="45" fillId="0" borderId="1" applyFill="0">
      <alignment horizontal="center" vertical="center"/>
    </xf>
    <xf numFmtId="0" fontId="45" fillId="0" borderId="1" applyFill="0">
      <alignment horizontal="center" vertical="center"/>
    </xf>
    <xf numFmtId="0" fontId="45" fillId="0" borderId="1" applyFill="0">
      <alignment horizontal="center" vertical="center"/>
    </xf>
    <xf numFmtId="0" fontId="35" fillId="0" borderId="1" applyFill="0">
      <alignment horizontal="center" vertical="center"/>
    </xf>
    <xf numFmtId="0" fontId="35" fillId="0" borderId="1" applyFill="0">
      <alignment horizontal="center" vertical="center"/>
    </xf>
    <xf numFmtId="0" fontId="35" fillId="0" borderId="1" applyFill="0">
      <alignment horizontal="center" vertical="center"/>
    </xf>
    <xf numFmtId="0" fontId="9" fillId="0" borderId="1" applyFill="0">
      <alignment horizontal="center" vertical="center"/>
    </xf>
    <xf numFmtId="0" fontId="9" fillId="0" borderId="1" applyFill="0">
      <alignment horizontal="center" vertical="center"/>
    </xf>
    <xf numFmtId="0" fontId="9" fillId="0" borderId="1" applyFill="0">
      <alignment horizontal="center" vertical="center"/>
    </xf>
    <xf numFmtId="0" fontId="9" fillId="0" borderId="1" applyFill="0">
      <alignment horizontal="center" vertical="center"/>
    </xf>
    <xf numFmtId="0" fontId="9" fillId="0" borderId="1" applyFill="0">
      <alignment horizontal="center" vertical="center"/>
    </xf>
    <xf numFmtId="0" fontId="9" fillId="0" borderId="1" applyFill="0">
      <alignment horizontal="center" vertical="center"/>
    </xf>
    <xf numFmtId="0" fontId="1" fillId="0" borderId="1" applyFill="0">
      <alignment horizontal="center" vertical="center"/>
    </xf>
    <xf numFmtId="0" fontId="1" fillId="0" borderId="1" applyFill="0">
      <alignment horizontal="center" vertical="center"/>
    </xf>
    <xf numFmtId="0" fontId="1" fillId="0" borderId="1" applyFill="0">
      <alignment horizontal="center" vertical="center"/>
    </xf>
    <xf numFmtId="181" fontId="9" fillId="0" borderId="1" applyFill="0">
      <alignment horizontal="center" vertical="center"/>
    </xf>
    <xf numFmtId="181" fontId="9" fillId="0" borderId="1" applyFill="0">
      <alignment horizontal="center" vertical="center"/>
    </xf>
    <xf numFmtId="181" fontId="9" fillId="0" borderId="1" applyFill="0">
      <alignment horizontal="center" vertical="center"/>
    </xf>
    <xf numFmtId="182" fontId="1" fillId="0" borderId="1" applyFill="0">
      <alignment horizontal="center" vertical="center"/>
    </xf>
    <xf numFmtId="182" fontId="1" fillId="0" borderId="1" applyFill="0">
      <alignment horizontal="center" vertical="center"/>
    </xf>
    <xf numFmtId="182" fontId="1" fillId="0" borderId="1" applyFill="0">
      <alignment horizontal="center" vertical="center"/>
    </xf>
    <xf numFmtId="0" fontId="46" fillId="0" borderId="0" applyFill="0" applyBorder="0">
      <alignment horizontal="left" vertical="center"/>
    </xf>
    <xf numFmtId="174" fontId="1" fillId="0" borderId="0" applyFill="0" applyBorder="0">
      <alignment vertical="center"/>
    </xf>
    <xf numFmtId="0" fontId="47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5" fontId="1" fillId="0" borderId="0" applyFill="0" applyBorder="0">
      <alignment vertical="center"/>
    </xf>
    <xf numFmtId="0" fontId="45" fillId="0" borderId="0" applyFill="0" applyBorder="0">
      <alignment vertical="center"/>
    </xf>
    <xf numFmtId="176" fontId="48" fillId="0" borderId="0" applyFill="0" applyBorder="0">
      <alignment horizontal="right" vertical="center"/>
    </xf>
    <xf numFmtId="173" fontId="1" fillId="0" borderId="0" applyFill="0" applyBorder="0">
      <alignment vertical="center"/>
    </xf>
    <xf numFmtId="180" fontId="48" fillId="0" borderId="0" applyFill="0" applyBorder="0">
      <alignment horizontal="right" vertical="center"/>
    </xf>
    <xf numFmtId="166" fontId="1" fillId="0" borderId="0" applyFill="0" applyBorder="0">
      <alignment vertical="center"/>
    </xf>
    <xf numFmtId="0" fontId="49" fillId="0" borderId="0" applyFill="0" applyBorder="0">
      <alignment vertical="center"/>
    </xf>
    <xf numFmtId="0" fontId="36" fillId="0" borderId="0" applyFill="0" applyBorder="0">
      <alignment vertical="center"/>
    </xf>
    <xf numFmtId="0" fontId="50" fillId="0" borderId="0" applyFill="0" applyBorder="0">
      <alignment vertical="center"/>
    </xf>
    <xf numFmtId="0" fontId="38" fillId="0" borderId="0" applyFill="0" applyBorder="0">
      <alignment vertical="center"/>
    </xf>
    <xf numFmtId="0" fontId="51" fillId="0" borderId="0" applyFill="0" applyBorder="0">
      <alignment vertical="center"/>
    </xf>
    <xf numFmtId="0" fontId="2" fillId="0" borderId="0" applyFill="0" applyBorder="0">
      <alignment vertical="center"/>
    </xf>
    <xf numFmtId="0" fontId="48" fillId="0" borderId="0" applyFill="0" applyBorder="0">
      <alignment vertical="center"/>
    </xf>
    <xf numFmtId="0" fontId="37" fillId="0" borderId="0" applyFill="0" applyBorder="0">
      <alignment vertical="center"/>
    </xf>
    <xf numFmtId="0" fontId="41" fillId="0" borderId="0" applyFill="0" applyBorder="0">
      <alignment horizontal="center" vertical="center"/>
      <protection locked="0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  <protection locked="0"/>
    </xf>
    <xf numFmtId="0" fontId="41" fillId="0" borderId="0" applyFill="0" applyBorder="0">
      <alignment horizontal="center" vertical="center"/>
    </xf>
    <xf numFmtId="0" fontId="52" fillId="0" borderId="0" applyFill="0" applyBorder="0">
      <alignment horizontal="left" vertical="center"/>
      <protection locked="0"/>
    </xf>
    <xf numFmtId="0" fontId="53" fillId="0" borderId="0" applyFill="0" applyBorder="0">
      <alignment vertical="center"/>
    </xf>
    <xf numFmtId="0" fontId="54" fillId="0" borderId="0" applyFill="0" applyBorder="0">
      <alignment horizontal="left" vertical="center"/>
    </xf>
    <xf numFmtId="0" fontId="55" fillId="0" borderId="0" applyFill="0" applyBorder="0">
      <alignment vertical="center"/>
    </xf>
    <xf numFmtId="177" fontId="48" fillId="0" borderId="0" applyFill="0" applyBorder="0">
      <alignment horizontal="right" vertical="center"/>
    </xf>
    <xf numFmtId="174" fontId="1" fillId="0" borderId="0" applyFill="0" applyBorder="0">
      <alignment vertical="center"/>
    </xf>
    <xf numFmtId="0" fontId="48" fillId="0" borderId="0" applyFill="0" applyBorder="0">
      <alignment vertical="center"/>
    </xf>
    <xf numFmtId="0" fontId="1" fillId="0" borderId="0" applyFill="0" applyBorder="0">
      <alignment vertical="center"/>
    </xf>
    <xf numFmtId="168" fontId="48" fillId="0" borderId="0" applyFill="0" applyBorder="0">
      <alignment horizontal="right" vertical="center"/>
    </xf>
    <xf numFmtId="172" fontId="1" fillId="0" borderId="0" applyFill="0" applyBorder="0">
      <alignment vertical="center"/>
    </xf>
    <xf numFmtId="178" fontId="48" fillId="0" borderId="0" applyFill="0" applyBorder="0">
      <alignment horizontal="right" vertical="center"/>
    </xf>
    <xf numFmtId="175" fontId="1" fillId="0" borderId="0" applyFill="0" applyBorder="0">
      <alignment vertical="center"/>
    </xf>
    <xf numFmtId="0" fontId="51" fillId="0" borderId="0" applyFill="0" applyBorder="0">
      <alignment vertical="center"/>
    </xf>
    <xf numFmtId="0" fontId="35" fillId="0" borderId="0" applyFill="0" applyBorder="0">
      <alignment vertical="center"/>
    </xf>
    <xf numFmtId="168" fontId="56" fillId="0" borderId="0" applyFill="0" applyBorder="0">
      <alignment horizontal="left" vertical="center"/>
    </xf>
    <xf numFmtId="0" fontId="31" fillId="0" borderId="0" applyFill="0" applyBorder="0">
      <alignment vertical="center"/>
    </xf>
    <xf numFmtId="0" fontId="57" fillId="0" borderId="0" applyFill="0" applyBorder="0">
      <alignment horizontal="left" vertical="center"/>
    </xf>
    <xf numFmtId="0" fontId="58" fillId="0" borderId="0" applyFill="0" applyBorder="0">
      <alignment vertical="center"/>
    </xf>
    <xf numFmtId="0" fontId="37" fillId="0" borderId="0" applyFill="0" applyBorder="0">
      <alignment vertical="center"/>
      <protection locked="0"/>
    </xf>
    <xf numFmtId="0" fontId="42" fillId="0" borderId="0" applyFill="0" applyBorder="0">
      <alignment vertical="center"/>
    </xf>
    <xf numFmtId="0" fontId="43" fillId="0" borderId="0" applyFill="0" applyBorder="0">
      <alignment vertical="center"/>
    </xf>
    <xf numFmtId="0" fontId="44" fillId="0" borderId="0" applyFill="0" applyBorder="0">
      <alignment vertical="center"/>
    </xf>
    <xf numFmtId="0" fontId="44" fillId="0" borderId="0" applyFill="0" applyBorder="0">
      <alignment vertical="center"/>
    </xf>
    <xf numFmtId="179" fontId="48" fillId="0" borderId="0" applyFill="0" applyBorder="0">
      <alignment horizontal="right" vertical="center"/>
    </xf>
    <xf numFmtId="170" fontId="1" fillId="0" borderId="0" applyFill="0" applyBorder="0">
      <alignment vertical="center"/>
    </xf>
    <xf numFmtId="176" fontId="9" fillId="0" borderId="0" applyFill="0" applyBorder="0">
      <alignment horizontal="right" vertical="center"/>
    </xf>
    <xf numFmtId="180" fontId="9" fillId="0" borderId="0" applyFill="0" applyBorder="0">
      <alignment horizontal="right" vertical="center"/>
    </xf>
    <xf numFmtId="177" fontId="9" fillId="0" borderId="0" applyFill="0" applyBorder="0">
      <alignment horizontal="right" vertical="center"/>
    </xf>
    <xf numFmtId="168" fontId="9" fillId="0" borderId="0" applyFill="0" applyBorder="0">
      <alignment horizontal="right" vertical="center"/>
    </xf>
    <xf numFmtId="178" fontId="9" fillId="0" borderId="0" applyFill="0" applyBorder="0">
      <alignment horizontal="right" vertical="center"/>
    </xf>
    <xf numFmtId="179" fontId="9" fillId="0" borderId="0" applyFill="0" applyBorder="0">
      <alignment horizontal="right" vertical="center"/>
    </xf>
    <xf numFmtId="0" fontId="59" fillId="0" borderId="0" applyFill="0" applyBorder="0">
      <alignment horizontal="left" vertical="center"/>
    </xf>
    <xf numFmtId="0" fontId="31" fillId="0" borderId="0" applyFill="0" applyBorder="0">
      <alignment vertical="center"/>
    </xf>
    <xf numFmtId="0" fontId="60" fillId="0" borderId="0" applyFill="0" applyBorder="0">
      <alignment horizontal="left" vertical="center"/>
    </xf>
    <xf numFmtId="0" fontId="13" fillId="0" borderId="0"/>
    <xf numFmtId="0" fontId="37" fillId="0" borderId="0" applyFill="0" applyBorder="0">
      <alignment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  <protection locked="0"/>
    </xf>
    <xf numFmtId="0" fontId="63" fillId="0" borderId="0" applyFill="0" applyBorder="0">
      <alignment horizontal="left" vertical="center"/>
      <protection locked="0"/>
    </xf>
    <xf numFmtId="0" fontId="64" fillId="0" borderId="0" applyFill="0" applyBorder="0">
      <alignment horizontal="left" vertical="center"/>
      <protection locked="0"/>
    </xf>
    <xf numFmtId="0" fontId="1" fillId="0" borderId="27">
      <alignment vertical="center"/>
      <protection locked="0"/>
    </xf>
    <xf numFmtId="0" fontId="65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190">
    <xf numFmtId="0" fontId="0" fillId="0" borderId="0" xfId="0"/>
    <xf numFmtId="0" fontId="4" fillId="0" borderId="0" xfId="0" applyFont="1"/>
    <xf numFmtId="167" fontId="0" fillId="0" borderId="0" xfId="0" applyNumberFormat="1"/>
    <xf numFmtId="0" fontId="4" fillId="0" borderId="0" xfId="0" applyFont="1" applyAlignment="1">
      <alignment horizontal="right"/>
    </xf>
    <xf numFmtId="0" fontId="5" fillId="0" borderId="5" xfId="0" applyFont="1" applyBorder="1"/>
    <xf numFmtId="0" fontId="0" fillId="0" borderId="0" xfId="0" applyBorder="1"/>
    <xf numFmtId="167" fontId="0" fillId="0" borderId="0" xfId="0" applyNumberFormat="1" applyBorder="1"/>
    <xf numFmtId="167" fontId="0" fillId="0" borderId="6" xfId="0" applyNumberFormat="1" applyBorder="1"/>
    <xf numFmtId="0" fontId="0" fillId="0" borderId="5" xfId="0" applyBorder="1"/>
    <xf numFmtId="167" fontId="0" fillId="0" borderId="0" xfId="0" applyNumberFormat="1" applyFill="1" applyBorder="1"/>
    <xf numFmtId="0" fontId="0" fillId="0" borderId="0" xfId="0" applyFill="1" applyBorder="1"/>
    <xf numFmtId="0" fontId="4" fillId="0" borderId="5" xfId="0" applyFont="1" applyBorder="1"/>
    <xf numFmtId="0" fontId="0" fillId="0" borderId="10" xfId="0" applyBorder="1"/>
    <xf numFmtId="0" fontId="0" fillId="0" borderId="11" xfId="0" applyBorder="1"/>
    <xf numFmtId="0" fontId="6" fillId="0" borderId="5" xfId="0" applyFont="1" applyBorder="1"/>
    <xf numFmtId="0" fontId="4" fillId="26" borderId="2" xfId="0" applyFont="1" applyFill="1" applyBorder="1"/>
    <xf numFmtId="0" fontId="0" fillId="26" borderId="3" xfId="0" applyFill="1" applyBorder="1"/>
    <xf numFmtId="167" fontId="4" fillId="26" borderId="3" xfId="0" applyNumberFormat="1" applyFont="1" applyFill="1" applyBorder="1" applyAlignment="1">
      <alignment horizontal="center"/>
    </xf>
    <xf numFmtId="167" fontId="4" fillId="26" borderId="4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0" fillId="0" borderId="5" xfId="0" applyBorder="1" applyAlignment="1">
      <alignment horizontal="right"/>
    </xf>
    <xf numFmtId="0" fontId="40" fillId="0" borderId="0" xfId="0" applyFont="1" applyFill="1" applyBorder="1"/>
    <xf numFmtId="167" fontId="0" fillId="0" borderId="0" xfId="3" applyNumberFormat="1" applyFont="1"/>
    <xf numFmtId="165" fontId="0" fillId="0" borderId="0" xfId="3" applyFont="1" applyBorder="1"/>
    <xf numFmtId="165" fontId="0" fillId="0" borderId="7" xfId="3" applyFont="1" applyBorder="1"/>
    <xf numFmtId="165" fontId="0" fillId="0" borderId="8" xfId="3" applyFont="1" applyBorder="1"/>
    <xf numFmtId="165" fontId="0" fillId="0" borderId="6" xfId="3" applyFont="1" applyBorder="1"/>
    <xf numFmtId="165" fontId="0" fillId="0" borderId="0" xfId="3" applyFont="1" applyFill="1" applyBorder="1"/>
    <xf numFmtId="165" fontId="0" fillId="0" borderId="6" xfId="3" applyFont="1" applyFill="1" applyBorder="1"/>
    <xf numFmtId="165" fontId="0" fillId="0" borderId="7" xfId="3" applyFont="1" applyFill="1" applyBorder="1"/>
    <xf numFmtId="165" fontId="0" fillId="0" borderId="8" xfId="3" applyFont="1" applyFill="1" applyBorder="1"/>
    <xf numFmtId="165" fontId="3" fillId="0" borderId="0" xfId="3" applyFont="1" applyFill="1" applyBorder="1"/>
    <xf numFmtId="165" fontId="3" fillId="0" borderId="6" xfId="3" applyFont="1" applyFill="1" applyBorder="1"/>
    <xf numFmtId="165" fontId="4" fillId="0" borderId="9" xfId="3" applyFont="1" applyFill="1" applyBorder="1"/>
    <xf numFmtId="165" fontId="0" fillId="0" borderId="11" xfId="3" applyFont="1" applyFill="1" applyBorder="1"/>
    <xf numFmtId="165" fontId="0" fillId="0" borderId="12" xfId="3" applyFont="1" applyFill="1" applyBorder="1"/>
    <xf numFmtId="165" fontId="4" fillId="0" borderId="0" xfId="3" applyFont="1" applyFill="1" applyBorder="1"/>
    <xf numFmtId="165" fontId="4" fillId="0" borderId="6" xfId="3" applyFont="1" applyFill="1" applyBorder="1"/>
    <xf numFmtId="165" fontId="0" fillId="0" borderId="11" xfId="3" applyFont="1" applyBorder="1"/>
    <xf numFmtId="165" fontId="0" fillId="0" borderId="12" xfId="3" applyFont="1" applyBorder="1"/>
    <xf numFmtId="165" fontId="0" fillId="0" borderId="0" xfId="3" applyFont="1"/>
    <xf numFmtId="0" fontId="0" fillId="0" borderId="6" xfId="0" applyBorder="1"/>
    <xf numFmtId="0" fontId="0" fillId="0" borderId="12" xfId="0" applyBorder="1"/>
    <xf numFmtId="167" fontId="0" fillId="0" borderId="0" xfId="3" applyNumberFormat="1" applyFont="1" applyBorder="1"/>
    <xf numFmtId="0" fontId="4" fillId="26" borderId="3" xfId="0" applyFont="1" applyFill="1" applyBorder="1" applyAlignment="1">
      <alignment horizontal="center"/>
    </xf>
    <xf numFmtId="167" fontId="0" fillId="0" borderId="6" xfId="3" applyNumberFormat="1" applyFont="1" applyBorder="1"/>
    <xf numFmtId="167" fontId="0" fillId="0" borderId="0" xfId="3" applyNumberFormat="1" applyFont="1" applyFill="1" applyBorder="1"/>
    <xf numFmtId="167" fontId="0" fillId="0" borderId="6" xfId="3" applyNumberFormat="1" applyFont="1" applyFill="1" applyBorder="1"/>
    <xf numFmtId="9" fontId="0" fillId="0" borderId="0" xfId="0" applyNumberFormat="1"/>
    <xf numFmtId="0" fontId="0" fillId="0" borderId="0" xfId="0" applyAlignment="1">
      <alignment horizontal="left" indent="1"/>
    </xf>
    <xf numFmtId="9" fontId="0" fillId="0" borderId="0" xfId="4" applyFont="1"/>
    <xf numFmtId="0" fontId="0" fillId="0" borderId="0" xfId="0" applyFont="1"/>
    <xf numFmtId="0" fontId="66" fillId="2" borderId="0" xfId="0" applyFont="1" applyFill="1"/>
    <xf numFmtId="0" fontId="0" fillId="2" borderId="0" xfId="0" applyFill="1"/>
    <xf numFmtId="0" fontId="67" fillId="2" borderId="0" xfId="211" applyFont="1" applyFill="1"/>
    <xf numFmtId="0" fontId="4" fillId="2" borderId="0" xfId="0" applyFont="1" applyFill="1"/>
    <xf numFmtId="17" fontId="0" fillId="2" borderId="0" xfId="0" applyNumberFormat="1" applyFill="1" applyAlignment="1">
      <alignment horizontal="center"/>
    </xf>
    <xf numFmtId="0" fontId="0" fillId="2" borderId="23" xfId="0" applyFill="1" applyBorder="1"/>
    <xf numFmtId="17" fontId="0" fillId="2" borderId="23" xfId="0" applyNumberForma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23" xfId="0" applyFont="1" applyFill="1" applyBorder="1" applyAlignment="1"/>
    <xf numFmtId="0" fontId="5" fillId="27" borderId="23" xfId="0" applyFont="1" applyFill="1" applyBorder="1" applyAlignment="1">
      <alignment horizontal="center"/>
    </xf>
    <xf numFmtId="183" fontId="0" fillId="27" borderId="23" xfId="0" applyNumberFormat="1" applyFill="1" applyBorder="1" applyAlignment="1"/>
    <xf numFmtId="183" fontId="0" fillId="2" borderId="23" xfId="0" applyNumberFormat="1" applyFill="1" applyBorder="1" applyAlignment="1"/>
    <xf numFmtId="0" fontId="0" fillId="28" borderId="23" xfId="0" applyFill="1" applyBorder="1"/>
    <xf numFmtId="183" fontId="0" fillId="28" borderId="23" xfId="0" applyNumberFormat="1" applyFill="1" applyBorder="1" applyAlignment="1"/>
    <xf numFmtId="183" fontId="0" fillId="0" borderId="23" xfId="0" applyNumberFormat="1" applyFill="1" applyBorder="1" applyAlignment="1"/>
    <xf numFmtId="10" fontId="0" fillId="2" borderId="23" xfId="4" applyNumberFormat="1" applyFont="1" applyFill="1" applyBorder="1"/>
    <xf numFmtId="10" fontId="0" fillId="0" borderId="23" xfId="4" applyNumberFormat="1" applyFont="1" applyFill="1" applyBorder="1"/>
    <xf numFmtId="184" fontId="0" fillId="2" borderId="23" xfId="0" applyNumberFormat="1" applyFill="1" applyBorder="1"/>
    <xf numFmtId="184" fontId="0" fillId="2" borderId="23" xfId="0" applyNumberFormat="1" applyFill="1" applyBorder="1" applyAlignment="1"/>
    <xf numFmtId="184" fontId="0" fillId="0" borderId="23" xfId="0" applyNumberFormat="1" applyFill="1" applyBorder="1" applyAlignment="1"/>
    <xf numFmtId="185" fontId="0" fillId="2" borderId="23" xfId="0" applyNumberFormat="1" applyFill="1" applyBorder="1"/>
    <xf numFmtId="184" fontId="0" fillId="0" borderId="23" xfId="0" applyNumberFormat="1" applyFill="1" applyBorder="1"/>
    <xf numFmtId="0" fontId="0" fillId="2" borderId="23" xfId="0" applyFont="1" applyFill="1" applyBorder="1"/>
    <xf numFmtId="0" fontId="5" fillId="2" borderId="0" xfId="0" applyFont="1" applyFill="1"/>
    <xf numFmtId="185" fontId="0" fillId="2" borderId="0" xfId="0" applyNumberFormat="1" applyFill="1"/>
    <xf numFmtId="10" fontId="0" fillId="2" borderId="0" xfId="4" applyNumberFormat="1" applyFont="1" applyFill="1"/>
    <xf numFmtId="0" fontId="0" fillId="2" borderId="0" xfId="0" applyFill="1" applyAlignment="1">
      <alignment horizontal="center"/>
    </xf>
    <xf numFmtId="167" fontId="4" fillId="0" borderId="0" xfId="3" applyNumberFormat="1" applyFont="1"/>
    <xf numFmtId="167" fontId="0" fillId="0" borderId="0" xfId="3" applyNumberFormat="1" applyFont="1" applyFill="1"/>
    <xf numFmtId="167" fontId="4" fillId="0" borderId="0" xfId="3" applyNumberFormat="1" applyFont="1" applyFill="1"/>
    <xf numFmtId="167" fontId="4" fillId="26" borderId="0" xfId="0" applyNumberFormat="1" applyFont="1" applyFill="1" applyBorder="1" applyAlignment="1">
      <alignment horizontal="center"/>
    </xf>
    <xf numFmtId="183" fontId="0" fillId="2" borderId="1" xfId="0" applyNumberFormat="1" applyFill="1" applyBorder="1" applyAlignment="1"/>
    <xf numFmtId="17" fontId="0" fillId="0" borderId="0" xfId="0" applyNumberFormat="1"/>
    <xf numFmtId="167" fontId="0" fillId="0" borderId="25" xfId="3" applyNumberFormat="1" applyFont="1" applyBorder="1"/>
    <xf numFmtId="165" fontId="0" fillId="0" borderId="0" xfId="0" applyNumberFormat="1" applyFill="1"/>
    <xf numFmtId="0" fontId="30" fillId="0" borderId="0" xfId="0" applyFont="1" applyFill="1"/>
    <xf numFmtId="0" fontId="69" fillId="0" borderId="0" xfId="0" applyFont="1" applyFill="1"/>
    <xf numFmtId="0" fontId="70" fillId="0" borderId="5" xfId="0" applyFont="1" applyFill="1" applyBorder="1"/>
    <xf numFmtId="0" fontId="69" fillId="0" borderId="0" xfId="0" applyFont="1" applyFill="1" applyBorder="1"/>
    <xf numFmtId="165" fontId="69" fillId="0" borderId="0" xfId="3" applyFont="1" applyFill="1" applyBorder="1"/>
    <xf numFmtId="165" fontId="69" fillId="0" borderId="6" xfId="3" applyFont="1" applyFill="1" applyBorder="1"/>
    <xf numFmtId="0" fontId="0" fillId="0" borderId="5" xfId="0" applyFill="1" applyBorder="1"/>
    <xf numFmtId="0" fontId="4" fillId="0" borderId="5" xfId="0" applyFont="1" applyFill="1" applyBorder="1"/>
    <xf numFmtId="0" fontId="0" fillId="0" borderId="0" xfId="0" applyFill="1"/>
    <xf numFmtId="0" fontId="5" fillId="0" borderId="5" xfId="0" applyFont="1" applyFill="1" applyBorder="1"/>
    <xf numFmtId="167" fontId="0" fillId="0" borderId="0" xfId="0" applyNumberFormat="1" applyFill="1"/>
    <xf numFmtId="0" fontId="6" fillId="0" borderId="0" xfId="0" applyFont="1" applyFill="1"/>
    <xf numFmtId="167" fontId="4" fillId="0" borderId="0" xfId="0" applyNumberFormat="1" applyFont="1" applyFill="1"/>
    <xf numFmtId="0" fontId="4" fillId="0" borderId="0" xfId="0" applyFont="1" applyFill="1"/>
    <xf numFmtId="10" fontId="0" fillId="0" borderId="0" xfId="0" applyNumberForma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165" fontId="0" fillId="0" borderId="0" xfId="3" applyFont="1" applyFill="1"/>
    <xf numFmtId="9" fontId="0" fillId="0" borderId="0" xfId="0" applyNumberFormat="1" applyFill="1"/>
    <xf numFmtId="0" fontId="0" fillId="0" borderId="0" xfId="0" quotePrefix="1" applyFill="1"/>
    <xf numFmtId="0" fontId="4" fillId="0" borderId="0" xfId="0" quotePrefix="1" applyFont="1" applyFill="1"/>
    <xf numFmtId="0" fontId="0" fillId="0" borderId="28" xfId="0" applyFill="1" applyBorder="1"/>
    <xf numFmtId="0" fontId="0" fillId="0" borderId="29" xfId="0" applyBorder="1" applyAlignment="1">
      <alignment horizontal="left" indent="1"/>
    </xf>
    <xf numFmtId="167" fontId="0" fillId="0" borderId="33" xfId="3" applyNumberFormat="1" applyFont="1" applyBorder="1"/>
    <xf numFmtId="0" fontId="0" fillId="0" borderId="28" xfId="0" applyBorder="1"/>
    <xf numFmtId="167" fontId="0" fillId="0" borderId="31" xfId="3" applyNumberFormat="1" applyFont="1" applyBorder="1"/>
    <xf numFmtId="167" fontId="0" fillId="0" borderId="32" xfId="3" applyNumberFormat="1" applyFont="1" applyBorder="1"/>
    <xf numFmtId="186" fontId="0" fillId="0" borderId="0" xfId="3" applyNumberFormat="1" applyFont="1"/>
    <xf numFmtId="187" fontId="0" fillId="0" borderId="0" xfId="212" applyNumberFormat="1" applyFont="1"/>
    <xf numFmtId="10" fontId="71" fillId="0" borderId="6" xfId="4" applyNumberFormat="1" applyFont="1" applyFill="1" applyBorder="1"/>
    <xf numFmtId="0" fontId="0" fillId="0" borderId="0" xfId="0" applyFill="1" applyAlignment="1">
      <alignment horizontal="left" indent="1"/>
    </xf>
    <xf numFmtId="0" fontId="0" fillId="0" borderId="30" xfId="0" applyFill="1" applyBorder="1" applyAlignment="1">
      <alignment horizontal="left" indent="1"/>
    </xf>
    <xf numFmtId="167" fontId="0" fillId="0" borderId="25" xfId="3" applyNumberFormat="1" applyFont="1" applyFill="1" applyBorder="1"/>
    <xf numFmtId="167" fontId="0" fillId="0" borderId="34" xfId="3" applyNumberFormat="1" applyFont="1" applyFill="1" applyBorder="1"/>
    <xf numFmtId="0" fontId="0" fillId="0" borderId="0" xfId="0" applyFill="1" applyAlignment="1">
      <alignment horizontal="center" wrapText="1"/>
    </xf>
    <xf numFmtId="0" fontId="4" fillId="0" borderId="0" xfId="0" applyFont="1" applyFill="1" applyAlignment="1">
      <alignment horizontal="left" indent="1"/>
    </xf>
    <xf numFmtId="186" fontId="0" fillId="0" borderId="0" xfId="3" applyNumberFormat="1" applyFont="1" applyFill="1"/>
    <xf numFmtId="0" fontId="6" fillId="0" borderId="0" xfId="0" applyFont="1" applyFill="1" applyAlignment="1">
      <alignment horizontal="left"/>
    </xf>
    <xf numFmtId="187" fontId="0" fillId="0" borderId="0" xfId="212" applyNumberFormat="1" applyFont="1" applyFill="1"/>
    <xf numFmtId="186" fontId="0" fillId="0" borderId="0" xfId="0" applyNumberFormat="1" applyFill="1"/>
    <xf numFmtId="0" fontId="30" fillId="2" borderId="0" xfId="0" applyFont="1" applyFill="1"/>
    <xf numFmtId="0" fontId="0" fillId="2" borderId="0" xfId="0" applyFill="1" applyAlignment="1">
      <alignment horizontal="right"/>
    </xf>
    <xf numFmtId="188" fontId="0" fillId="2" borderId="0" xfId="4" applyNumberFormat="1" applyFont="1" applyFill="1"/>
    <xf numFmtId="0" fontId="0" fillId="30" borderId="23" xfId="0" applyFill="1" applyBorder="1"/>
    <xf numFmtId="184" fontId="0" fillId="0" borderId="23" xfId="0" applyNumberFormat="1" applyBorder="1"/>
    <xf numFmtId="185" fontId="0" fillId="30" borderId="23" xfId="0" applyNumberFormat="1" applyFill="1" applyBorder="1"/>
    <xf numFmtId="0" fontId="0" fillId="0" borderId="0" xfId="0" applyFill="1" applyAlignment="1"/>
    <xf numFmtId="165" fontId="0" fillId="0" borderId="0" xfId="3" applyNumberFormat="1" applyFont="1" applyFill="1"/>
    <xf numFmtId="167" fontId="4" fillId="0" borderId="0" xfId="0" applyNumberFormat="1" applyFont="1" applyFill="1" applyBorder="1" applyAlignment="1">
      <alignment horizontal="center"/>
    </xf>
    <xf numFmtId="10" fontId="0" fillId="2" borderId="0" xfId="0" applyNumberFormat="1" applyFill="1"/>
    <xf numFmtId="0" fontId="0" fillId="0" borderId="29" xfId="0" applyFill="1" applyBorder="1" applyAlignment="1">
      <alignment horizontal="left" indent="1"/>
    </xf>
    <xf numFmtId="0" fontId="0" fillId="0" borderId="29" xfId="0" applyFill="1" applyBorder="1"/>
    <xf numFmtId="9" fontId="0" fillId="31" borderId="0" xfId="0" applyNumberFormat="1" applyFill="1"/>
    <xf numFmtId="17" fontId="0" fillId="32" borderId="23" xfId="0" applyNumberFormat="1" applyFill="1" applyBorder="1" applyAlignment="1">
      <alignment horizontal="center"/>
    </xf>
    <xf numFmtId="0" fontId="68" fillId="32" borderId="23" xfId="0" applyFont="1" applyFill="1" applyBorder="1" applyAlignment="1">
      <alignment horizontal="center"/>
    </xf>
    <xf numFmtId="0" fontId="0" fillId="32" borderId="23" xfId="0" applyFill="1" applyBorder="1" applyAlignment="1">
      <alignment horizontal="center"/>
    </xf>
    <xf numFmtId="0" fontId="0" fillId="32" borderId="29" xfId="0" applyFill="1" applyBorder="1" applyAlignment="1">
      <alignment horizontal="center"/>
    </xf>
    <xf numFmtId="183" fontId="69" fillId="29" borderId="23" xfId="0" applyNumberFormat="1" applyFont="1" applyFill="1" applyBorder="1"/>
    <xf numFmtId="183" fontId="0" fillId="32" borderId="23" xfId="0" applyNumberFormat="1" applyFill="1" applyBorder="1"/>
    <xf numFmtId="10" fontId="0" fillId="33" borderId="23" xfId="4" applyNumberFormat="1" applyFont="1" applyFill="1" applyBorder="1"/>
    <xf numFmtId="185" fontId="0" fillId="0" borderId="23" xfId="0" applyNumberFormat="1" applyFill="1" applyBorder="1" applyAlignment="1"/>
    <xf numFmtId="0" fontId="0" fillId="34" borderId="0" xfId="0" applyFill="1"/>
    <xf numFmtId="0" fontId="0" fillId="0" borderId="23" xfId="0" applyBorder="1"/>
    <xf numFmtId="17" fontId="0" fillId="0" borderId="23" xfId="0" applyNumberFormat="1" applyBorder="1"/>
    <xf numFmtId="17" fontId="0" fillId="2" borderId="23" xfId="0" applyNumberFormat="1" applyFill="1" applyBorder="1"/>
    <xf numFmtId="10" fontId="0" fillId="2" borderId="23" xfId="0" applyNumberFormat="1" applyFill="1" applyBorder="1"/>
    <xf numFmtId="10" fontId="0" fillId="0" borderId="23" xfId="0" applyNumberFormat="1" applyBorder="1"/>
    <xf numFmtId="0" fontId="74" fillId="0" borderId="0" xfId="0" applyFont="1"/>
    <xf numFmtId="0" fontId="4" fillId="34" borderId="0" xfId="0" applyFont="1" applyFill="1"/>
    <xf numFmtId="10" fontId="4" fillId="34" borderId="0" xfId="0" applyNumberFormat="1" applyFont="1" applyFill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3" xfId="0" applyFill="1" applyBorder="1"/>
    <xf numFmtId="10" fontId="30" fillId="32" borderId="37" xfId="0" applyNumberFormat="1" applyFont="1" applyFill="1" applyBorder="1"/>
    <xf numFmtId="10" fontId="0" fillId="32" borderId="33" xfId="0" applyNumberFormat="1" applyFill="1" applyBorder="1"/>
    <xf numFmtId="188" fontId="0" fillId="32" borderId="38" xfId="4" applyNumberFormat="1" applyFont="1" applyFill="1" applyBorder="1"/>
    <xf numFmtId="188" fontId="0" fillId="32" borderId="34" xfId="4" applyNumberFormat="1" applyFont="1" applyFill="1" applyBorder="1"/>
    <xf numFmtId="10" fontId="0" fillId="29" borderId="0" xfId="0" applyNumberFormat="1" applyFill="1"/>
    <xf numFmtId="0" fontId="0" fillId="33" borderId="0" xfId="0" applyFill="1"/>
    <xf numFmtId="10" fontId="0" fillId="33" borderId="0" xfId="0" applyNumberFormat="1" applyFill="1"/>
    <xf numFmtId="0" fontId="4" fillId="33" borderId="0" xfId="0" quotePrefix="1" applyFont="1" applyFill="1"/>
    <xf numFmtId="167" fontId="4" fillId="33" borderId="0" xfId="0" applyNumberFormat="1" applyFont="1" applyFill="1"/>
    <xf numFmtId="0" fontId="0" fillId="33" borderId="0" xfId="0" quotePrefix="1" applyFill="1"/>
    <xf numFmtId="167" fontId="4" fillId="33" borderId="0" xfId="0" applyNumberFormat="1" applyFont="1" applyFill="1" applyBorder="1" applyAlignment="1">
      <alignment horizontal="center"/>
    </xf>
    <xf numFmtId="167" fontId="0" fillId="33" borderId="0" xfId="3" applyNumberFormat="1" applyFont="1" applyFill="1"/>
    <xf numFmtId="167" fontId="4" fillId="33" borderId="0" xfId="3" applyNumberFormat="1" applyFont="1" applyFill="1"/>
    <xf numFmtId="167" fontId="0" fillId="35" borderId="0" xfId="3" applyNumberFormat="1" applyFont="1" applyFill="1" applyBorder="1"/>
    <xf numFmtId="165" fontId="0" fillId="35" borderId="0" xfId="3" applyFont="1" applyFill="1" applyBorder="1"/>
    <xf numFmtId="165" fontId="0" fillId="35" borderId="7" xfId="3" applyFont="1" applyFill="1" applyBorder="1"/>
    <xf numFmtId="165" fontId="0" fillId="35" borderId="8" xfId="3" applyFont="1" applyFill="1" applyBorder="1"/>
    <xf numFmtId="167" fontId="0" fillId="35" borderId="6" xfId="3" applyNumberFormat="1" applyFont="1" applyFill="1" applyBorder="1"/>
    <xf numFmtId="167" fontId="3" fillId="35" borderId="0" xfId="3" applyNumberFormat="1" applyFont="1" applyFill="1" applyBorder="1"/>
    <xf numFmtId="165" fontId="0" fillId="35" borderId="6" xfId="3" applyFont="1" applyFill="1" applyBorder="1"/>
    <xf numFmtId="167" fontId="0" fillId="35" borderId="0" xfId="3" applyNumberFormat="1" applyFont="1" applyFill="1"/>
    <xf numFmtId="167" fontId="4" fillId="35" borderId="0" xfId="3" applyNumberFormat="1" applyFont="1" applyFill="1"/>
    <xf numFmtId="167" fontId="0" fillId="35" borderId="0" xfId="0" applyNumberFormat="1" applyFill="1"/>
    <xf numFmtId="167" fontId="0" fillId="35" borderId="31" xfId="3" applyNumberFormat="1" applyFont="1" applyFill="1" applyBorder="1"/>
    <xf numFmtId="167" fontId="0" fillId="35" borderId="32" xfId="3" applyNumberFormat="1" applyFont="1" applyFill="1" applyBorder="1"/>
    <xf numFmtId="167" fontId="0" fillId="35" borderId="33" xfId="3" applyNumberFormat="1" applyFont="1" applyFill="1" applyBorder="1"/>
    <xf numFmtId="167" fontId="0" fillId="35" borderId="25" xfId="3" applyNumberFormat="1" applyFont="1" applyFill="1" applyBorder="1"/>
    <xf numFmtId="167" fontId="0" fillId="35" borderId="34" xfId="3" applyNumberFormat="1" applyFont="1" applyFill="1" applyBorder="1"/>
  </cellXfs>
  <cellStyles count="21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Assumption Currency." xfId="90"/>
    <cellStyle name="Assumption Date." xfId="79"/>
    <cellStyle name="Assumption Heading." xfId="78"/>
    <cellStyle name="Assumption Heading. 2" xfId="88"/>
    <cellStyle name="Assumption Heading. 3" xfId="210"/>
    <cellStyle name="Assumption Multiple." xfId="91"/>
    <cellStyle name="Assumption Number." xfId="84"/>
    <cellStyle name="Assumption Number. 2" xfId="89"/>
    <cellStyle name="Assumption Percentage." xfId="92"/>
    <cellStyle name="Assumption Year." xfId="83"/>
    <cellStyle name="Assumptions Center Currency" xfId="93"/>
    <cellStyle name="Assumptions Center Date" xfId="94"/>
    <cellStyle name="Assumptions Center Multiple" xfId="95"/>
    <cellStyle name="Assumptions Center Number" xfId="96"/>
    <cellStyle name="Assumptions Center Percentage" xfId="97"/>
    <cellStyle name="Assumptions Center Year" xfId="98"/>
    <cellStyle name="Assumptions Heading" xfId="30"/>
    <cellStyle name="Assumptions Right Currency" xfId="99"/>
    <cellStyle name="Assumptions Right Date" xfId="100"/>
    <cellStyle name="Assumptions Right Multiple" xfId="101"/>
    <cellStyle name="Assumptions Right Number" xfId="31"/>
    <cellStyle name="Assumptions Right Percentage" xfId="102"/>
    <cellStyle name="Assumptions Right Year" xfId="103"/>
    <cellStyle name="Bad 2" xfId="32"/>
    <cellStyle name="Calculation 2" xfId="33"/>
    <cellStyle name="Cell Link" xfId="34"/>
    <cellStyle name="Cell Link." xfId="82"/>
    <cellStyle name="Center Currency" xfId="104"/>
    <cellStyle name="Center Date" xfId="105"/>
    <cellStyle name="Center Multiple" xfId="106"/>
    <cellStyle name="Center Number" xfId="107"/>
    <cellStyle name="Center Percentage" xfId="108"/>
    <cellStyle name="Center Year" xfId="109"/>
    <cellStyle name="Check Cell 2" xfId="35"/>
    <cellStyle name="Comma" xfId="3" builtinId="3"/>
    <cellStyle name="Comma 2" xfId="5"/>
    <cellStyle name="Comma 2 2" xfId="110"/>
    <cellStyle name="Comma 3" xfId="36"/>
    <cellStyle name="Comma 3 2" xfId="85"/>
    <cellStyle name="Comma 3 2 2" xfId="111"/>
    <cellStyle name="Comma 3 3" xfId="112"/>
    <cellStyle name="Comma 4" xfId="37"/>
    <cellStyle name="Comma 4 2" xfId="38"/>
    <cellStyle name="Comma 5" xfId="39"/>
    <cellStyle name="Comma 6" xfId="86"/>
    <cellStyle name="Currency" xfId="212" builtinId="4"/>
    <cellStyle name="Currency 2" xfId="40"/>
    <cellStyle name="Currency 3" xfId="41"/>
    <cellStyle name="Currency." xfId="113"/>
    <cellStyle name="Date." xfId="1"/>
    <cellStyle name="Explanatory Text 2" xfId="42"/>
    <cellStyle name="Good 2" xfId="43"/>
    <cellStyle name="Heading 1 2" xfId="44"/>
    <cellStyle name="Heading 1." xfId="76"/>
    <cellStyle name="Heading 2 2" xfId="45"/>
    <cellStyle name="Heading 2." xfId="81"/>
    <cellStyle name="Heading 3 2" xfId="46"/>
    <cellStyle name="Heading 3." xfId="2"/>
    <cellStyle name="Heading 4 2" xfId="47"/>
    <cellStyle name="Heading 4." xfId="77"/>
    <cellStyle name="Hyperlink" xfId="211" builtinId="8"/>
    <cellStyle name="Hyperlink Arrow" xfId="114"/>
    <cellStyle name="Hyperlink Arrow." xfId="72"/>
    <cellStyle name="Hyperlink Check" xfId="115"/>
    <cellStyle name="Hyperlink Check." xfId="73"/>
    <cellStyle name="Hyperlink Text" xfId="48"/>
    <cellStyle name="Hyperlink Text." xfId="71"/>
    <cellStyle name="Hyperlink TOC 1." xfId="116"/>
    <cellStyle name="Hyperlink TOC 2." xfId="117"/>
    <cellStyle name="Hyperlink TOC 3." xfId="118"/>
    <cellStyle name="Hyperlink TOC 4." xfId="119"/>
    <cellStyle name="Input 2" xfId="49"/>
    <cellStyle name="Linked Cell 2" xfId="50"/>
    <cellStyle name="Lookup Table Heading" xfId="120"/>
    <cellStyle name="Lookup Table Heading 2" xfId="121"/>
    <cellStyle name="Lookup Table Heading 2 2" xfId="122"/>
    <cellStyle name="Lookup Table Heading 2 3" xfId="123"/>
    <cellStyle name="Lookup Table Heading 3" xfId="124"/>
    <cellStyle name="Lookup Table Heading 4" xfId="125"/>
    <cellStyle name="Lookup Table Heading." xfId="126"/>
    <cellStyle name="Lookup Table Heading. 2" xfId="127"/>
    <cellStyle name="Lookup Table Heading. 3" xfId="128"/>
    <cellStyle name="Lookup Table Label" xfId="129"/>
    <cellStyle name="Lookup Table Label 2" xfId="130"/>
    <cellStyle name="Lookup Table Label 2 2" xfId="131"/>
    <cellStyle name="Lookup Table Label 2 3" xfId="132"/>
    <cellStyle name="Lookup Table Label 3" xfId="133"/>
    <cellStyle name="Lookup Table Label 4" xfId="134"/>
    <cellStyle name="Lookup Table Label." xfId="135"/>
    <cellStyle name="Lookup Table Label. 2" xfId="136"/>
    <cellStyle name="Lookup Table Label. 3" xfId="137"/>
    <cellStyle name="Lookup Table Number" xfId="138"/>
    <cellStyle name="Lookup Table Number 2" xfId="139"/>
    <cellStyle name="Lookup Table Number 3" xfId="140"/>
    <cellStyle name="Lookup Table Number." xfId="141"/>
    <cellStyle name="Lookup Table Number. 2" xfId="142"/>
    <cellStyle name="Lookup Table Number. 3" xfId="143"/>
    <cellStyle name="Model Name" xfId="144"/>
    <cellStyle name="Model Name." xfId="70"/>
    <cellStyle name="Multiple." xfId="145"/>
    <cellStyle name="Neutral 2" xfId="51"/>
    <cellStyle name="Normal" xfId="0" builtinId="0"/>
    <cellStyle name="Normal 2" xfId="52"/>
    <cellStyle name="Normal 2 2" xfId="53"/>
    <cellStyle name="Normal 2 2 13" xfId="146"/>
    <cellStyle name="Normal 3" xfId="54"/>
    <cellStyle name="Normal 3 2" xfId="55"/>
    <cellStyle name="Normal 3 2 2" xfId="147"/>
    <cellStyle name="Normal 3 3" xfId="56"/>
    <cellStyle name="Normal 3 4" xfId="148"/>
    <cellStyle name="Normal 4" xfId="57"/>
    <cellStyle name="Normal 4 2" xfId="58"/>
    <cellStyle name="Normal 5" xfId="59"/>
    <cellStyle name="Normal 5 2" xfId="60"/>
    <cellStyle name="Normal 6" xfId="61"/>
    <cellStyle name="Note 2" xfId="62"/>
    <cellStyle name="Number." xfId="75"/>
    <cellStyle name="Output 2" xfId="63"/>
    <cellStyle name="Percent" xfId="4" builtinId="5"/>
    <cellStyle name="Percent 2" xfId="64"/>
    <cellStyle name="Percent 2 2" xfId="149"/>
    <cellStyle name="Percent 2 2 2" xfId="150"/>
    <cellStyle name="Percent 2 3" xfId="151"/>
    <cellStyle name="Percent 3" xfId="87"/>
    <cellStyle name="Percentage." xfId="152"/>
    <cellStyle name="Period Title" xfId="153"/>
    <cellStyle name="Period Title." xfId="74"/>
    <cellStyle name="Presentation Currency" xfId="154"/>
    <cellStyle name="Presentation Currency." xfId="155"/>
    <cellStyle name="Presentation Date" xfId="156"/>
    <cellStyle name="Presentation Date." xfId="157"/>
    <cellStyle name="Presentation Heading 1" xfId="158"/>
    <cellStyle name="Presentation Heading 1." xfId="159"/>
    <cellStyle name="Presentation Heading 2" xfId="160"/>
    <cellStyle name="Presentation Heading 2." xfId="161"/>
    <cellStyle name="Presentation Heading 3" xfId="162"/>
    <cellStyle name="Presentation Heading 3." xfId="163"/>
    <cellStyle name="Presentation Heading 4" xfId="164"/>
    <cellStyle name="Presentation Heading 4." xfId="165"/>
    <cellStyle name="Presentation Hyperlink Arrow" xfId="166"/>
    <cellStyle name="Presentation Hyperlink Arrow." xfId="167"/>
    <cellStyle name="Presentation Hyperlink Check" xfId="168"/>
    <cellStyle name="Presentation Hyperlink Check." xfId="169"/>
    <cellStyle name="Presentation Hyperlink Text" xfId="170"/>
    <cellStyle name="Presentation Hyperlink Text." xfId="171"/>
    <cellStyle name="Presentation Model Name" xfId="172"/>
    <cellStyle name="Presentation Model Name." xfId="173"/>
    <cellStyle name="Presentation Multiple" xfId="174"/>
    <cellStyle name="Presentation Multiple." xfId="175"/>
    <cellStyle name="Presentation Normal" xfId="176"/>
    <cellStyle name="Presentation Normal." xfId="177"/>
    <cellStyle name="Presentation Number" xfId="178"/>
    <cellStyle name="Presentation Number." xfId="179"/>
    <cellStyle name="Presentation Percentage" xfId="180"/>
    <cellStyle name="Presentation Percentage." xfId="181"/>
    <cellStyle name="Presentation Period Title" xfId="182"/>
    <cellStyle name="Presentation Period Title." xfId="183"/>
    <cellStyle name="Presentation Section Number" xfId="184"/>
    <cellStyle name="Presentation Section Number." xfId="185"/>
    <cellStyle name="Presentation Sheet Title" xfId="186"/>
    <cellStyle name="Presentation Sheet Title." xfId="187"/>
    <cellStyle name="Presentation Sub Total." xfId="188"/>
    <cellStyle name="Presentation TOC 1." xfId="189"/>
    <cellStyle name="Presentation TOC 2." xfId="190"/>
    <cellStyle name="Presentation TOC 3." xfId="191"/>
    <cellStyle name="Presentation TOC 4." xfId="192"/>
    <cellStyle name="Presentation Year" xfId="193"/>
    <cellStyle name="Presentation Year." xfId="194"/>
    <cellStyle name="PSSpacer" xfId="65"/>
    <cellStyle name="Right Currency" xfId="195"/>
    <cellStyle name="Right Date" xfId="196"/>
    <cellStyle name="Right Multiple" xfId="197"/>
    <cellStyle name="Right Number" xfId="198"/>
    <cellStyle name="Right Percentage" xfId="199"/>
    <cellStyle name="Right Year" xfId="200"/>
    <cellStyle name="Section Number" xfId="201"/>
    <cellStyle name="Section Number." xfId="202"/>
    <cellStyle name="Sheet Title" xfId="203"/>
    <cellStyle name="Sheet Title." xfId="69"/>
    <cellStyle name="Style 1" xfId="204"/>
    <cellStyle name="Sub Total." xfId="205"/>
    <cellStyle name="Title 2" xfId="66"/>
    <cellStyle name="TOC 1" xfId="206"/>
    <cellStyle name="TOC 2" xfId="207"/>
    <cellStyle name="TOC 3" xfId="208"/>
    <cellStyle name="TOC 4" xfId="209"/>
    <cellStyle name="Total 2" xfId="67"/>
    <cellStyle name="Warning Text 2" xfId="68"/>
    <cellStyle name="Year." xfId="80"/>
  </cellStyles>
  <dxfs count="0"/>
  <tableStyles count="0" defaultTableStyle="TableStyleMedium2" defaultPivotStyle="PivotStyleLight16"/>
  <colors>
    <mruColors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85435</xdr:colOff>
      <xdr:row>1</xdr:row>
      <xdr:rowOff>97750</xdr:rowOff>
    </xdr:from>
    <xdr:to>
      <xdr:col>48</xdr:col>
      <xdr:colOff>368300</xdr:colOff>
      <xdr:row>7</xdr:row>
      <xdr:rowOff>117763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 txBox="1"/>
      </xdr:nvSpPr>
      <xdr:spPr>
        <a:xfrm>
          <a:off x="40407935" y="275550"/>
          <a:ext cx="3330865" cy="10995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>
              <a:solidFill>
                <a:srgbClr val="FF0000"/>
              </a:solidFill>
            </a:rPr>
            <a:t>Replace</a:t>
          </a:r>
          <a:r>
            <a:rPr lang="en-AU" sz="1100" baseline="0">
              <a:solidFill>
                <a:srgbClr val="FF0000"/>
              </a:solidFill>
            </a:rPr>
            <a:t> with a mesh card when:</a:t>
          </a:r>
        </a:p>
        <a:p>
          <a:r>
            <a:rPr lang="en-AU" sz="1100" baseline="0">
              <a:solidFill>
                <a:srgbClr val="FF0000"/>
              </a:solidFill>
            </a:rPr>
            <a:t>new connection - OK by AER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rgbClr val="FF0000"/>
              </a:solidFill>
            </a:rPr>
            <a:t>faulty meters being replaced </a:t>
          </a:r>
          <a:r>
            <a:rPr lang="en-A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OK by AER</a:t>
          </a:r>
          <a:endParaRPr lang="en-AU" sz="1100" baseline="0">
            <a:solidFill>
              <a:srgbClr val="FF0000"/>
            </a:solidFill>
          </a:endParaRPr>
        </a:p>
        <a:p>
          <a:r>
            <a:rPr lang="en-AU" sz="1100" baseline="0">
              <a:solidFill>
                <a:srgbClr val="FF0000"/>
              </a:solidFill>
            </a:rPr>
            <a:t>WiMAX card fault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baseline="0">
              <a:solidFill>
                <a:srgbClr val="FF0000"/>
              </a:solidFill>
            </a:rPr>
            <a:t>mesh card fault </a:t>
          </a:r>
          <a:r>
            <a:rPr lang="en-AU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OK by AER</a:t>
          </a:r>
          <a:endParaRPr lang="en-AU">
            <a:solidFill>
              <a:srgbClr val="FF0000"/>
            </a:solidFill>
            <a:effectLst/>
          </a:endParaRPr>
        </a:p>
        <a:p>
          <a:endParaRPr lang="en-AU" sz="1100" baseline="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INTER-DEPT\Legacy%20Data\_FINANCIAL%20ACCOUNTING\FIN_ACC\Fin%20Acctg\Statutory%20Accounts\Dec%2000%20Accounts\Powercor\TBPCA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%20-%2026031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Reset%20RIN\Final%20RIN%20update%20Jan%202015\Victorian%20DNSP%202016-20%20-%20Reset%20RIN%20templates%20-%20January%202015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seetoh\AppData\Local\Microsoft\Windows\Temporary%20Internet%20Files\Content.Outlook\06EMU1Y8\FY18-22%20Plan%20-%20Capex%20Template%20-%20October%202016%20(AMI%20v.19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Draft%20Determination\Revised%20Proposal\AusNet%20Services%20-%20Metering%20post%20tax%20revenue%20model%20and%20exit%20fees%20201115-wo%20IT%20RAB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21-25%20EDPR\9.0%202021%20EDPR%20-%20Modelling\Proposal%20-%204th%20cut%20(Jul-19)\Metering\Metering%20CAPEX%20Model%202021%20v1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ice%20Review\2016-20%20EDPR\TEAM%20WORKING%20FOLDERS\METERING\Copy%20of%20SPN%20AMI%20financial%20model%20(20140908%20v3%20-%20sent%20to%20Corporate%20Finance%20BOARD%20PAPER%20VERSION)-%20IT%20&amp;%20comms%20opex%20Real$14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chhuor\Local%20Settings\Temporary%20Internet%20Files\Content.Outlook\UTJUG3P3\PARPT04AMI%20-%20AMI%20PROJECTS%20-%20Transaction%20Listing%20Report_NO%20SAP%20Y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ER\Vic%20EDPR%20-%202016-20\Initial%20proposals%20-%2030%20April%202015\CitiPower\05%20Models\Metering%20ACS\CP%20CONFIDENTIAL%20MOD%201.2%20-%20CP%20Metering%20Capex%20&amp;%20Ope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ice%20Review\2021-25%20EDPR\9.0%202021%20EDPR%20-%20Modelling\Proposal%20Models%20-%20Updated%2015.08\Capex\Capex%20Model_EDPR%202021-25_Proposal_Base%20Cas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Capex%20Report%20Feb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2.%20Feb%202011\PL%20and%20Flash%20analysis\Metering%20P_L%20-%20Feb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Monthly%20Reporting\Bus%20Report\2011\06.%20June%202011\Meter%20Volumes%20Reports\Meter%20volumes%20report%20May%2020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FIN\MKT\DEPT\AIMRO\Deferred%20revenue\2011\Budget\Final%202011%20Budget\Deferred%20Revenue%20Calc%202011%20Final%20Budget%20v1.3%20excl%20CHS%20margins%20draf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mseetoh\AppData\Local\Microsoft\Windows\Temporary%20Internet%20Files\Content.Outlook\06EMU1Y8\FY18-22%20Plan%20-%20Capex%20Template%20-%20October%202016%20(AMI.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BusinessQuery#"/>
      <sheetName val="PCOR00"/>
      <sheetName val="TB 00"/>
      <sheetName val="Tax"/>
      <sheetName val="Loss on Disposal"/>
      <sheetName val="Interest"/>
      <sheetName val="Operating Leases"/>
      <sheetName val="Corp cap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>
        <row r="10">
          <cell r="E10">
            <v>4</v>
          </cell>
        </row>
        <row r="38">
          <cell r="D38" t="b">
            <v>1</v>
          </cell>
        </row>
      </sheetData>
      <sheetData sheetId="4"/>
      <sheetData sheetId="5"/>
      <sheetData sheetId="6"/>
      <sheetData sheetId="7"/>
      <sheetData sheetId="8">
        <row r="20">
          <cell r="AEU20">
            <v>1452497</v>
          </cell>
        </row>
      </sheetData>
      <sheetData sheetId="9"/>
      <sheetData sheetId="10"/>
      <sheetData sheetId="11">
        <row r="14">
          <cell r="R14">
            <v>219418.69999999998</v>
          </cell>
        </row>
      </sheetData>
      <sheetData sheetId="12">
        <row r="7">
          <cell r="C7" t="str">
            <v>Option 1 (Base)</v>
          </cell>
        </row>
        <row r="8">
          <cell r="C8" t="str">
            <v>Option 2</v>
          </cell>
        </row>
        <row r="9">
          <cell r="C9" t="str">
            <v>Option 3</v>
          </cell>
        </row>
        <row r="10">
          <cell r="C10" t="str">
            <v>Option 3.5</v>
          </cell>
        </row>
        <row r="11">
          <cell r="C11" t="str">
            <v>Option 4</v>
          </cell>
        </row>
        <row r="12">
          <cell r="C12" t="str">
            <v>Option 5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37">
          <cell r="M37">
            <v>1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Ass_SC"/>
      <sheetName val="TS_BA"/>
      <sheetName val="Infl_BA"/>
      <sheetName val="Capex_PT2_TA"/>
      <sheetName val="Overh_B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heet6_SSC"/>
      <sheetName val="Workings_TA"/>
      <sheetName val="Out_SC"/>
      <sheetName val="Mod_BO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>
        <row r="12">
          <cell r="H12">
            <v>353508.39979558939</v>
          </cell>
        </row>
        <row r="22">
          <cell r="H22">
            <v>1.0999999999999999E-2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216">
          <cell r="G216">
            <v>2.5000000000000001E-2</v>
          </cell>
        </row>
      </sheetData>
      <sheetData sheetId="5"/>
      <sheetData sheetId="6"/>
      <sheetData sheetId="7"/>
      <sheetData sheetId="8"/>
      <sheetData sheetId="9">
        <row r="47">
          <cell r="G47">
            <v>0.43504917712086366</v>
          </cell>
          <cell r="H47">
            <v>8.9062582329984569E-2</v>
          </cell>
          <cell r="I47">
            <v>8.9062582329984569E-2</v>
          </cell>
          <cell r="J47">
            <v>8.9062582329984569E-2</v>
          </cell>
          <cell r="K47">
            <v>8.9062582329984569E-2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Updates"/>
      <sheetName val="Assumptions"/>
      <sheetName val="Sheet2"/>
      <sheetName val="For EDPR"/>
      <sheetName val="MAM CAPEX (2)"/>
      <sheetName val="Meter volume"/>
      <sheetName val="EDPR vs Updated CAPEX"/>
      <sheetName val="Escalators"/>
      <sheetName val="Meter Main"/>
      <sheetName val="Meter"/>
      <sheetName val="Comms Main"/>
      <sheetName val="Mesh Installs"/>
      <sheetName val="SO &amp; SubTypes"/>
      <sheetName val="MAM CAPEX OLD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>
        <row r="29">
          <cell r="B29" t="str">
            <v>Direct capex (excluding Capitalised Overhead and Capitalised Finance Charges)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Contents"/>
      <sheetName val="Inputs_SC"/>
      <sheetName val="General_assump_BA"/>
      <sheetName val="CFCs_OHDs_Fcast"/>
      <sheetName val="OracleActuals_TM1Data"/>
      <sheetName val="OracleActuals_RawData"/>
      <sheetName val="Master_Program"/>
      <sheetName val="Master_BAU"/>
      <sheetName val="BAU_Assumptions"/>
      <sheetName val="BAU_Forecast_Summary (Annual)"/>
      <sheetName val="BusCase_Sep14"/>
      <sheetName val="BusCase_Options"/>
      <sheetName val="Output_SC"/>
      <sheetName val="Resource_forecast_mnthly"/>
      <sheetName val="Program_Seating_forecast_Pivot1"/>
      <sheetName val="Program_Seating_forecast_Pivot2"/>
      <sheetName val="BAU_Headcount_forecast_Pivot1"/>
      <sheetName val="ApprovalReports_Brd1_SSC"/>
      <sheetName val="ApprovalBrd_Apr_to_May14"/>
      <sheetName val="ApprovalReports_Streams1_SSC"/>
      <sheetName val="ApprovalStr_Jun_to_Sep14_v1"/>
      <sheetName val="ApprovalStr_Jun_to_Sep14_Pivot1"/>
      <sheetName val="ApprovalStr_Jun_to_Sep14_Pivot2"/>
      <sheetName val="ApprovalReports_Brd2_SSC"/>
      <sheetName val="ApprovalBrd_Jun_to_Sep14_v1"/>
      <sheetName val="ApprovalBrd_Jun_to_Sep14_v2"/>
      <sheetName val="ApprovalBrd_Jun_to_Sep14_Comp"/>
      <sheetName val="ApprovalBrd_Jun_to_Sep14_Pivot1"/>
      <sheetName val="ApprovalBrd_Jun_to_Sep14_Pivot2"/>
      <sheetName val="ApprovalBrd_Jun_to_Sep14_Pivot3"/>
      <sheetName val="Resource_forecast_wkly"/>
      <sheetName val="Reports_FcastOct14_SSC"/>
      <sheetName val="FcastOct14_Program_Pivot1"/>
      <sheetName val="FcastOct14_Program_Pivot2"/>
      <sheetName val="Sheet2"/>
      <sheetName val="FcastOct14_BAU_Pivot1"/>
      <sheetName val="Financial_Fcasts_SSC"/>
      <sheetName val="FY15_Opex_Analysis"/>
      <sheetName val="BusCaseFormat_Summary_CY"/>
      <sheetName val="Sheet1"/>
      <sheetName val="BusCaseFormat_FY"/>
      <sheetName val="BusCaseFormat_CY"/>
      <sheetName val="BusCaseFormat_Summary_FY"/>
      <sheetName val="BusCaseFormat_Mnthly"/>
      <sheetName val="Stream_Fcasts_SSC"/>
      <sheetName val="StreamFcast2"/>
      <sheetName val="StreamFcast3"/>
      <sheetName val="StreamFcast4"/>
      <sheetName val="StreamFcast1"/>
      <sheetName val="StreamFcast5"/>
      <sheetName val="Misc_Fcasts_SSC"/>
      <sheetName val="Uncommitted_Analysis"/>
      <sheetName val="Charts_SSC"/>
      <sheetName val="Chart_data"/>
      <sheetName val="Charts"/>
      <sheetName val="Appendices_SC"/>
      <sheetName val="Chks_SSC"/>
      <sheetName val="Err_Chks_BO"/>
      <sheetName val="Lookup_SSC"/>
      <sheetName val="CostCentreMapping"/>
      <sheetName val="CostCodeMapping"/>
      <sheetName val="IT_ProjectList"/>
      <sheetName val="Dates_BL"/>
      <sheetName val="OfficeLocations_BL"/>
      <sheetName val="Projects_BL"/>
      <sheetName val="CostTypes_BL"/>
      <sheetName val="Public_hols_BL"/>
      <sheetName val="Annual_leave_BL"/>
      <sheetName val="G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D6" t="str">
            <v>Option 1 only</v>
          </cell>
          <cell r="E6" t="str">
            <v>Option 2 only</v>
          </cell>
          <cell r="F6" t="str">
            <v>Option 3 only</v>
          </cell>
          <cell r="G6" t="str">
            <v>Option 3.5 only</v>
          </cell>
          <cell r="H6" t="str">
            <v>Option 4 only</v>
          </cell>
          <cell r="I6" t="str">
            <v>Option 5 only</v>
          </cell>
          <cell r="J6" t="str">
            <v>Options 1 &amp; 2</v>
          </cell>
          <cell r="K6" t="str">
            <v>Options 1 &amp; 3</v>
          </cell>
          <cell r="L6" t="str">
            <v>Options 1, 3 &amp; 3.5</v>
          </cell>
          <cell r="M6" t="str">
            <v>Options 3 &amp; 3.5</v>
          </cell>
          <cell r="N6" t="str">
            <v>Options 3, 3.5 &amp; 4</v>
          </cell>
          <cell r="O6" t="str">
            <v>Options 3.5 &amp; 4</v>
          </cell>
          <cell r="P6" t="str">
            <v>[Spare]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cro1"/>
      <sheetName val="Sheet5"/>
      <sheetName val="Sheet4"/>
      <sheetName val="Detail (2)"/>
    </sheetNames>
    <sheetDataSet>
      <sheetData sheetId="0"/>
      <sheetData sheetId="1">
        <row r="76">
          <cell r="A76" t="str">
            <v>Recover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Menu"/>
      <sheetName val="Diagram"/>
      <sheetName val="Formats"/>
      <sheetName val="Inputs"/>
      <sheetName val="Material Rates"/>
      <sheetName val="Check"/>
      <sheetName val="OPEX "/>
      <sheetName val="CAPEX "/>
      <sheetName val="CP Exit Fee Rates"/>
      <sheetName val="CP Reset RIN"/>
      <sheetName val="Opex"/>
      <sheetName val="Capex"/>
      <sheetName val="CP Cost"/>
      <sheetName val="CP Rates"/>
      <sheetName val="CP Vols"/>
      <sheetName val="2014 Cat RIN Opex"/>
      <sheetName val="2014 Total Opex"/>
      <sheetName val="2014 IT Opex"/>
      <sheetName val="2014 Non IT Opex"/>
    </sheetNames>
    <sheetDataSet>
      <sheetData sheetId="0">
        <row r="38">
          <cell r="A38" t="str">
            <v>CP Metering Capex &amp; Opex Expenditure Model</v>
          </cell>
        </row>
        <row r="46">
          <cell r="D46" t="str">
            <v>Internal Use Only</v>
          </cell>
        </row>
        <row r="51">
          <cell r="D51">
            <v>1</v>
          </cell>
        </row>
        <row r="52">
          <cell r="D52">
            <v>1</v>
          </cell>
        </row>
      </sheetData>
      <sheetData sheetId="1"/>
      <sheetData sheetId="2"/>
      <sheetData sheetId="3"/>
      <sheetData sheetId="4">
        <row r="17">
          <cell r="F17">
            <v>2.164431082030327E-2</v>
          </cell>
        </row>
      </sheetData>
      <sheetData sheetId="5"/>
      <sheetData sheetId="6">
        <row r="6">
          <cell r="G6" t="str">
            <v>OK</v>
          </cell>
        </row>
      </sheetData>
      <sheetData sheetId="7"/>
      <sheetData sheetId="8"/>
      <sheetData sheetId="9"/>
      <sheetData sheetId="10"/>
      <sheetData sheetId="11">
        <row r="19">
          <cell r="F19">
            <v>9804047.4830197394</v>
          </cell>
        </row>
      </sheetData>
      <sheetData sheetId="12"/>
      <sheetData sheetId="13"/>
      <sheetData sheetId="14"/>
      <sheetData sheetId="15"/>
      <sheetData sheetId="16"/>
      <sheetData sheetId="17">
        <row r="13">
          <cell r="E13">
            <v>1493348.42</v>
          </cell>
        </row>
      </sheetData>
      <sheetData sheetId="18"/>
      <sheetData sheetId="19">
        <row r="56">
          <cell r="P5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Lookups"/>
      <sheetName val="START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REFCL"/>
      <sheetName val="REFCL Workings"/>
      <sheetName val="ICT"/>
      <sheetName val="Other_NN"/>
      <sheetName val="Aggregations &amp; Alloc -&gt;"/>
      <sheetName val="Base_Forecast"/>
      <sheetName val="ESC_Tax_Capex"/>
      <sheetName val="Reg_Forecast"/>
      <sheetName val="Capex by Driver"/>
      <sheetName val="Safety"/>
      <sheetName val="Downer_Contract"/>
      <sheetName val="RIN_Direct_Forecast"/>
      <sheetName val="AusNet_Overheads"/>
      <sheetName val="Tax analysis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</sheetNames>
    <sheetDataSet>
      <sheetData sheetId="0"/>
      <sheetData sheetId="1"/>
      <sheetData sheetId="2"/>
      <sheetData sheetId="3"/>
      <sheetData sheetId="4">
        <row r="5">
          <cell r="D5" t="str">
            <v>Direct Labour Cost</v>
          </cell>
          <cell r="E5" t="str">
            <v>Direct Material Cost</v>
          </cell>
          <cell r="F5" t="str">
            <v>Contracts Cost</v>
          </cell>
          <cell r="G5" t="str">
            <v>Other Cost</v>
          </cell>
        </row>
        <row r="6">
          <cell r="C6" t="str">
            <v>Subtransmission Substations, Switching Stations , Zone Substations</v>
          </cell>
          <cell r="D6">
            <v>0.14396349423661209</v>
          </cell>
          <cell r="E6">
            <v>0.41199156683700378</v>
          </cell>
          <cell r="F6">
            <v>0.27446664177395586</v>
          </cell>
          <cell r="G6">
            <v>0.16957829715242831</v>
          </cell>
        </row>
        <row r="7">
          <cell r="C7" t="str">
            <v>Subtransmission Lines</v>
          </cell>
          <cell r="D7">
            <v>0.14396349423661206</v>
          </cell>
          <cell r="E7">
            <v>0.41199156683700378</v>
          </cell>
          <cell r="F7">
            <v>0.27446664177395591</v>
          </cell>
          <cell r="G7">
            <v>0.16957829715242828</v>
          </cell>
        </row>
        <row r="8">
          <cell r="C8" t="str">
            <v>HV Feeders</v>
          </cell>
          <cell r="D8">
            <v>0.14396349423661209</v>
          </cell>
          <cell r="E8">
            <v>0.41199156683700378</v>
          </cell>
          <cell r="F8">
            <v>0.27446664177395591</v>
          </cell>
          <cell r="G8">
            <v>0.16957829715242831</v>
          </cell>
        </row>
        <row r="9">
          <cell r="C9" t="str">
            <v>Distribution Substations</v>
          </cell>
          <cell r="D9">
            <v>0.14396349423661209</v>
          </cell>
          <cell r="E9">
            <v>0.41199156683700378</v>
          </cell>
          <cell r="F9">
            <v>0.27446664177395591</v>
          </cell>
          <cell r="G9">
            <v>0.16957829715242834</v>
          </cell>
        </row>
        <row r="10">
          <cell r="C10" t="str">
            <v>LV Feeders</v>
          </cell>
          <cell r="D10">
            <v>0.14396349423661209</v>
          </cell>
          <cell r="E10">
            <v>0.41199156683700378</v>
          </cell>
          <cell r="F10">
            <v>0.27446664177395591</v>
          </cell>
          <cell r="G10">
            <v>0.16957829715242831</v>
          </cell>
        </row>
        <row r="11">
          <cell r="C11" t="str">
            <v>Other Assets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Simple and Complex Customer Connections</v>
          </cell>
          <cell r="D12">
            <v>9.3795554610943382E-2</v>
          </cell>
          <cell r="E12">
            <v>0.10566784105965232</v>
          </cell>
          <cell r="F12">
            <v>0.72447619855969314</v>
          </cell>
          <cell r="G12">
            <v>7.6060405769711223E-2</v>
          </cell>
        </row>
        <row r="13">
          <cell r="C13" t="str">
            <v>Poles</v>
          </cell>
          <cell r="D13">
            <v>8.6106890393712346E-2</v>
          </cell>
          <cell r="E13">
            <v>0.22524612034475883</v>
          </cell>
          <cell r="F13">
            <v>0.60261517548399424</v>
          </cell>
          <cell r="G13">
            <v>8.6031813777534605E-2</v>
          </cell>
        </row>
        <row r="14">
          <cell r="C14" t="str">
            <v>Pole Top Structures</v>
          </cell>
          <cell r="D14">
            <v>8.6106890393712346E-2</v>
          </cell>
          <cell r="E14">
            <v>0.22524612034475883</v>
          </cell>
          <cell r="F14">
            <v>0.60261517548399424</v>
          </cell>
          <cell r="G14">
            <v>8.6031813777534605E-2</v>
          </cell>
        </row>
        <row r="15">
          <cell r="C15" t="str">
            <v>Overhead Conductors</v>
          </cell>
          <cell r="D15">
            <v>8.6106890393712346E-2</v>
          </cell>
          <cell r="E15">
            <v>0.22524612034475883</v>
          </cell>
          <cell r="F15">
            <v>0.60261517548399424</v>
          </cell>
          <cell r="G15">
            <v>8.6031813777534591E-2</v>
          </cell>
        </row>
        <row r="16">
          <cell r="C16" t="str">
            <v>Underground Cables</v>
          </cell>
          <cell r="D16">
            <v>8.6106890393712332E-2</v>
          </cell>
          <cell r="E16">
            <v>0.2252461203447588</v>
          </cell>
          <cell r="F16">
            <v>0.60261517548399413</v>
          </cell>
          <cell r="G16">
            <v>8.6031813777534591E-2</v>
          </cell>
        </row>
        <row r="17">
          <cell r="C17" t="str">
            <v>Service Lines</v>
          </cell>
          <cell r="D17">
            <v>8.6106890393712346E-2</v>
          </cell>
          <cell r="E17">
            <v>0.22524612034475883</v>
          </cell>
          <cell r="F17">
            <v>0.60261517548399424</v>
          </cell>
          <cell r="G17">
            <v>8.6031813777534591E-2</v>
          </cell>
        </row>
        <row r="18">
          <cell r="C18" t="str">
            <v>Transformers</v>
          </cell>
          <cell r="D18">
            <v>8.6106890393712332E-2</v>
          </cell>
          <cell r="E18">
            <v>0.22524612034475885</v>
          </cell>
          <cell r="F18">
            <v>0.60261517548399413</v>
          </cell>
          <cell r="G18">
            <v>8.6031813777534591E-2</v>
          </cell>
        </row>
        <row r="19">
          <cell r="C19" t="str">
            <v>Switchgear</v>
          </cell>
          <cell r="D19">
            <v>8.610689039371236E-2</v>
          </cell>
          <cell r="E19">
            <v>0.22524612034475885</v>
          </cell>
          <cell r="F19">
            <v>0.60261517548399424</v>
          </cell>
          <cell r="G19">
            <v>8.6031813777534605E-2</v>
          </cell>
        </row>
        <row r="20">
          <cell r="C20" t="str">
            <v>Transformers &amp; Switchgear</v>
          </cell>
          <cell r="D20">
            <v>8.6106890393712346E-2</v>
          </cell>
          <cell r="E20">
            <v>0.22524612034475885</v>
          </cell>
          <cell r="F20">
            <v>0.60261517548399413</v>
          </cell>
          <cell r="G20">
            <v>8.6031813777534605E-2</v>
          </cell>
        </row>
        <row r="21">
          <cell r="C21" t="str">
            <v>SCADA network control and protection systems</v>
          </cell>
          <cell r="D21">
            <v>8.6106890393712346E-2</v>
          </cell>
          <cell r="E21">
            <v>0.22524612034475883</v>
          </cell>
          <cell r="F21">
            <v>0.60261517548399424</v>
          </cell>
          <cell r="G21">
            <v>8.6031813777534605E-2</v>
          </cell>
        </row>
        <row r="22">
          <cell r="C22" t="str">
            <v>Other</v>
          </cell>
          <cell r="D22">
            <v>8.6106890393712346E-2</v>
          </cell>
          <cell r="E22">
            <v>0.22524612034475885</v>
          </cell>
          <cell r="F22">
            <v>0.60261517548399424</v>
          </cell>
          <cell r="G22">
            <v>8.6031813777534591E-2</v>
          </cell>
        </row>
        <row r="23">
          <cell r="C23" t="str">
            <v>Other Comms</v>
          </cell>
          <cell r="D23">
            <v>0.12296158906141984</v>
          </cell>
          <cell r="E23">
            <v>2.6115684818580408E-3</v>
          </cell>
          <cell r="F23">
            <v>0.87308213645030119</v>
          </cell>
          <cell r="G23">
            <v>1.3447060064208404E-3</v>
          </cell>
        </row>
        <row r="24">
          <cell r="C24" t="str">
            <v>IT and Communications</v>
          </cell>
          <cell r="D24">
            <v>0.38554940991790704</v>
          </cell>
          <cell r="E24">
            <v>0.42210840635802122</v>
          </cell>
          <cell r="F24">
            <v>0.19234218372407161</v>
          </cell>
          <cell r="G24">
            <v>0</v>
          </cell>
        </row>
        <row r="25">
          <cell r="C25" t="str">
            <v>IT - 3G Upgrade</v>
          </cell>
          <cell r="D25">
            <v>0.19</v>
          </cell>
          <cell r="E25">
            <v>0.81</v>
          </cell>
          <cell r="F25">
            <v>0</v>
          </cell>
          <cell r="G25">
            <v>0</v>
          </cell>
        </row>
        <row r="26">
          <cell r="C26" t="str">
            <v>Motor Vehicles</v>
          </cell>
          <cell r="D26">
            <v>7.695191899493564E-5</v>
          </cell>
          <cell r="E26">
            <v>0.13693051706525006</v>
          </cell>
          <cell r="F26">
            <v>0.32868901818647567</v>
          </cell>
          <cell r="G26">
            <v>0.53430351282927935</v>
          </cell>
        </row>
        <row r="27">
          <cell r="C27" t="str">
            <v>Buildings And Property</v>
          </cell>
          <cell r="D27">
            <v>0</v>
          </cell>
          <cell r="E27">
            <v>0.35886017562042299</v>
          </cell>
          <cell r="F27">
            <v>2.748577307533152E-2</v>
          </cell>
          <cell r="G27">
            <v>0.61365405130424544</v>
          </cell>
        </row>
        <row r="28">
          <cell r="C28" t="str">
            <v>Other</v>
          </cell>
          <cell r="D28">
            <v>7.2552971574567998E-2</v>
          </cell>
          <cell r="E28">
            <v>0.354897428331159</v>
          </cell>
          <cell r="F28">
            <v>0.24567848472189621</v>
          </cell>
          <cell r="G28">
            <v>0.32687111537237679</v>
          </cell>
        </row>
        <row r="32">
          <cell r="D32" t="str">
            <v>Alum</v>
          </cell>
          <cell r="E32" t="str">
            <v>Copper</v>
          </cell>
          <cell r="F32" t="str">
            <v>Steel</v>
          </cell>
          <cell r="G32" t="str">
            <v>Crude Oil</v>
          </cell>
          <cell r="H32" t="str">
            <v>Other</v>
          </cell>
        </row>
        <row r="33">
          <cell r="C33" t="str">
            <v xml:space="preserve">New Zone Substation </v>
          </cell>
          <cell r="D33">
            <v>0.05</v>
          </cell>
          <cell r="E33">
            <v>0.15</v>
          </cell>
          <cell r="F33">
            <v>0.4</v>
          </cell>
          <cell r="G33">
            <v>0.05</v>
          </cell>
          <cell r="H33">
            <v>0.35</v>
          </cell>
        </row>
        <row r="34">
          <cell r="C34" t="str">
            <v>Zone Sub Transformers</v>
          </cell>
          <cell r="D34">
            <v>0.05</v>
          </cell>
          <cell r="E34">
            <v>0.2</v>
          </cell>
          <cell r="F34">
            <v>0.35</v>
          </cell>
          <cell r="G34">
            <v>0.05</v>
          </cell>
          <cell r="H34">
            <v>0.35</v>
          </cell>
        </row>
        <row r="35">
          <cell r="C35" t="str">
            <v>Distribution Sub Transformers (Pole Top &amp; Kiosk upgrades)</v>
          </cell>
          <cell r="D35">
            <v>0.67</v>
          </cell>
          <cell r="E35">
            <v>0</v>
          </cell>
          <cell r="F35">
            <v>0.13</v>
          </cell>
          <cell r="G35">
            <v>0</v>
          </cell>
          <cell r="H35">
            <v>0.2</v>
          </cell>
        </row>
        <row r="36">
          <cell r="C36" t="str">
            <v>Distribution Regulators</v>
          </cell>
          <cell r="D36">
            <v>0.17</v>
          </cell>
          <cell r="E36">
            <v>0.17</v>
          </cell>
          <cell r="F36">
            <v>0.42</v>
          </cell>
          <cell r="G36">
            <v>0.17</v>
          </cell>
          <cell r="H36">
            <v>7.0000000000000007E-2</v>
          </cell>
        </row>
        <row r="37">
          <cell r="C37" t="str">
            <v>Pole Top Capacitors</v>
          </cell>
          <cell r="D37">
            <v>0.2</v>
          </cell>
          <cell r="E37">
            <v>0.1</v>
          </cell>
          <cell r="F37">
            <v>0.3</v>
          </cell>
          <cell r="G37">
            <v>0.05</v>
          </cell>
          <cell r="H37">
            <v>0.35</v>
          </cell>
        </row>
        <row r="38">
          <cell r="C38" t="str">
            <v>Thermal Upgrade - 22kv LV Feeders</v>
          </cell>
          <cell r="D38">
            <v>0.67</v>
          </cell>
          <cell r="E38">
            <v>0</v>
          </cell>
          <cell r="F38">
            <v>0.13</v>
          </cell>
          <cell r="G38">
            <v>0</v>
          </cell>
          <cell r="H38">
            <v>0.2</v>
          </cell>
        </row>
        <row r="39">
          <cell r="C39" t="str">
            <v>Thermal Upgrade Voltage - 22kv LV Feeders</v>
          </cell>
          <cell r="D39">
            <v>0.67</v>
          </cell>
          <cell r="E39">
            <v>0</v>
          </cell>
          <cell r="F39">
            <v>0.13</v>
          </cell>
          <cell r="G39">
            <v>0</v>
          </cell>
          <cell r="H39">
            <v>0.2</v>
          </cell>
        </row>
        <row r="40">
          <cell r="C40" t="str">
            <v>66kv Feeders - HV</v>
          </cell>
          <cell r="D40">
            <v>0.67</v>
          </cell>
          <cell r="E40">
            <v>0</v>
          </cell>
          <cell r="F40">
            <v>0.13</v>
          </cell>
          <cell r="G40">
            <v>0</v>
          </cell>
          <cell r="H40">
            <v>0.2</v>
          </cell>
        </row>
        <row r="41">
          <cell r="C41" t="str">
            <v>New 66kV lines (kms)</v>
          </cell>
          <cell r="D41">
            <v>0.67</v>
          </cell>
          <cell r="E41">
            <v>0</v>
          </cell>
          <cell r="F41">
            <v>0.13</v>
          </cell>
          <cell r="G41">
            <v>0</v>
          </cell>
          <cell r="H41">
            <v>0.2</v>
          </cell>
        </row>
        <row r="42">
          <cell r="C42" t="str">
            <v>Reconductored 66kV lines (kms)</v>
          </cell>
          <cell r="D42">
            <v>0.67</v>
          </cell>
          <cell r="E42">
            <v>0</v>
          </cell>
          <cell r="F42">
            <v>0.13</v>
          </cell>
          <cell r="G42">
            <v>0</v>
          </cell>
          <cell r="H42">
            <v>0.2</v>
          </cell>
        </row>
        <row r="43">
          <cell r="C43" t="str">
            <v>Bird &amp; Animal proofing</v>
          </cell>
          <cell r="D43">
            <v>0.05</v>
          </cell>
          <cell r="E43">
            <v>0.15</v>
          </cell>
          <cell r="F43">
            <v>0.4</v>
          </cell>
          <cell r="G43">
            <v>0</v>
          </cell>
          <cell r="H43">
            <v>0.4</v>
          </cell>
        </row>
        <row r="44">
          <cell r="C44" t="str">
            <v>Other 56M Undergrounding</v>
          </cell>
          <cell r="D44">
            <v>0.75</v>
          </cell>
          <cell r="E44">
            <v>0</v>
          </cell>
          <cell r="F44">
            <v>0</v>
          </cell>
          <cell r="G44">
            <v>0.05</v>
          </cell>
          <cell r="H44">
            <v>0.2</v>
          </cell>
        </row>
        <row r="45">
          <cell r="C45" t="str">
            <v>Dampers &amp; Armour Rods</v>
          </cell>
          <cell r="D45">
            <v>0</v>
          </cell>
          <cell r="E45">
            <v>0</v>
          </cell>
          <cell r="F45">
            <v>1</v>
          </cell>
          <cell r="G45">
            <v>0</v>
          </cell>
          <cell r="H45">
            <v>0</v>
          </cell>
        </row>
        <row r="46">
          <cell r="C46" t="str">
            <v>Fall Arrests</v>
          </cell>
          <cell r="D46">
            <v>0</v>
          </cell>
          <cell r="E46">
            <v>0</v>
          </cell>
          <cell r="F46">
            <v>1</v>
          </cell>
          <cell r="G46">
            <v>0</v>
          </cell>
          <cell r="H46">
            <v>0</v>
          </cell>
        </row>
        <row r="47">
          <cell r="C47" t="str">
            <v>Other</v>
          </cell>
          <cell r="D47">
            <v>0.1</v>
          </cell>
          <cell r="E47">
            <v>0.1</v>
          </cell>
          <cell r="F47">
            <v>0.1</v>
          </cell>
          <cell r="G47">
            <v>0</v>
          </cell>
          <cell r="H47">
            <v>0.7</v>
          </cell>
        </row>
        <row r="48">
          <cell r="C48" t="str">
            <v>&lt;Spare&gt;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60">
          <cell r="C60" t="str">
            <v>Poles replaced</v>
          </cell>
          <cell r="D60">
            <v>0</v>
          </cell>
          <cell r="E60">
            <v>0</v>
          </cell>
          <cell r="F60">
            <v>0.1</v>
          </cell>
          <cell r="G60">
            <v>0</v>
          </cell>
          <cell r="H60">
            <v>0.9</v>
          </cell>
        </row>
        <row r="61">
          <cell r="C61" t="str">
            <v>Staked Poles</v>
          </cell>
          <cell r="D61">
            <v>0</v>
          </cell>
          <cell r="E61">
            <v>0</v>
          </cell>
          <cell r="F61">
            <v>1</v>
          </cell>
          <cell r="G61">
            <v>0</v>
          </cell>
          <cell r="H61">
            <v>0</v>
          </cell>
        </row>
        <row r="62">
          <cell r="C62" t="str">
            <v>Conductors - Steel</v>
          </cell>
          <cell r="D62">
            <v>0</v>
          </cell>
          <cell r="E62">
            <v>0</v>
          </cell>
          <cell r="F62">
            <v>1</v>
          </cell>
          <cell r="G62">
            <v>0</v>
          </cell>
          <cell r="H62">
            <v>0</v>
          </cell>
        </row>
        <row r="63">
          <cell r="C63" t="str">
            <v>Conductors - Copper</v>
          </cell>
          <cell r="D63">
            <v>0.67</v>
          </cell>
          <cell r="E63">
            <v>0</v>
          </cell>
          <cell r="F63">
            <v>0.13</v>
          </cell>
          <cell r="G63">
            <v>0</v>
          </cell>
          <cell r="H63">
            <v>0.2</v>
          </cell>
        </row>
        <row r="64">
          <cell r="C64" t="str">
            <v>Conductors - ACSR</v>
          </cell>
          <cell r="D64">
            <v>0.67</v>
          </cell>
          <cell r="E64">
            <v>0</v>
          </cell>
          <cell r="F64">
            <v>0.33</v>
          </cell>
          <cell r="G64">
            <v>0</v>
          </cell>
          <cell r="H64">
            <v>0</v>
          </cell>
        </row>
        <row r="65">
          <cell r="C65" t="str">
            <v>Conductors - Alum</v>
          </cell>
          <cell r="D65">
            <v>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 t="str">
            <v>Conductors - SWER</v>
          </cell>
          <cell r="D66">
            <v>0.67</v>
          </cell>
          <cell r="E66">
            <v>0</v>
          </cell>
          <cell r="F66">
            <v>0.33</v>
          </cell>
          <cell r="G66">
            <v>0</v>
          </cell>
          <cell r="H66">
            <v>0</v>
          </cell>
        </row>
        <row r="67">
          <cell r="C67" t="str">
            <v>Crossarms</v>
          </cell>
          <cell r="D67">
            <v>0</v>
          </cell>
          <cell r="E67">
            <v>0</v>
          </cell>
          <cell r="F67">
            <v>0.7</v>
          </cell>
          <cell r="G67">
            <v>0</v>
          </cell>
          <cell r="H67">
            <v>0.3</v>
          </cell>
        </row>
        <row r="68">
          <cell r="C68" t="str">
            <v>Insulators</v>
          </cell>
          <cell r="D68">
            <v>0</v>
          </cell>
          <cell r="E68">
            <v>0</v>
          </cell>
          <cell r="F68">
            <v>1</v>
          </cell>
          <cell r="G68">
            <v>0</v>
          </cell>
          <cell r="H68">
            <v>0</v>
          </cell>
        </row>
        <row r="69">
          <cell r="C69" t="str">
            <v>Services - Unplanned</v>
          </cell>
          <cell r="D69">
            <v>0.67</v>
          </cell>
          <cell r="E69">
            <v>0</v>
          </cell>
          <cell r="F69">
            <v>0.13</v>
          </cell>
          <cell r="G69">
            <v>0</v>
          </cell>
          <cell r="H69">
            <v>0.2</v>
          </cell>
        </row>
        <row r="70">
          <cell r="C70" t="str">
            <v>Services - Planned</v>
          </cell>
          <cell r="D70">
            <v>0.67</v>
          </cell>
          <cell r="E70">
            <v>0</v>
          </cell>
          <cell r="F70">
            <v>0.13</v>
          </cell>
          <cell r="G70">
            <v>0</v>
          </cell>
          <cell r="H70">
            <v>0.2</v>
          </cell>
        </row>
        <row r="71">
          <cell r="C71" t="str">
            <v>Underground cables (Projects)</v>
          </cell>
          <cell r="D71">
            <v>0.67</v>
          </cell>
          <cell r="E71">
            <v>0</v>
          </cell>
          <cell r="F71">
            <v>0.13</v>
          </cell>
          <cell r="G71">
            <v>0</v>
          </cell>
          <cell r="H71">
            <v>0.2</v>
          </cell>
        </row>
        <row r="72">
          <cell r="C72" t="str">
            <v>Distribution Transformers</v>
          </cell>
          <cell r="D72">
            <v>0.17</v>
          </cell>
          <cell r="E72">
            <v>0.17</v>
          </cell>
          <cell r="F72">
            <v>0.42</v>
          </cell>
          <cell r="G72">
            <v>0.17</v>
          </cell>
          <cell r="H72">
            <v>7.0000000000000007E-2</v>
          </cell>
        </row>
        <row r="73">
          <cell r="C73" t="str">
            <v>Dist. Regulators</v>
          </cell>
          <cell r="D73">
            <v>0.17</v>
          </cell>
          <cell r="E73">
            <v>0.17</v>
          </cell>
          <cell r="F73">
            <v>0.42</v>
          </cell>
          <cell r="G73">
            <v>0.17</v>
          </cell>
          <cell r="H73">
            <v>7.0000000000000007E-2</v>
          </cell>
        </row>
        <row r="74">
          <cell r="C74" t="str">
            <v>Pole top Switches (Incl Gas)</v>
          </cell>
          <cell r="D74">
            <v>0.05</v>
          </cell>
          <cell r="E74">
            <v>0.05</v>
          </cell>
          <cell r="F74">
            <v>0.15</v>
          </cell>
          <cell r="G74">
            <v>0</v>
          </cell>
          <cell r="H74">
            <v>0.75</v>
          </cell>
        </row>
        <row r="75">
          <cell r="C75" t="str">
            <v>RMUs (Kiosk Substations)</v>
          </cell>
          <cell r="D75">
            <v>0</v>
          </cell>
          <cell r="E75">
            <v>0.05</v>
          </cell>
          <cell r="F75">
            <v>0.9</v>
          </cell>
          <cell r="G75">
            <v>0</v>
          </cell>
          <cell r="H75">
            <v>0.05</v>
          </cell>
        </row>
        <row r="76">
          <cell r="C76" t="str">
            <v>ACRs 3ph</v>
          </cell>
          <cell r="D76">
            <v>0.05</v>
          </cell>
          <cell r="E76">
            <v>0.05</v>
          </cell>
          <cell r="F76">
            <v>0.15</v>
          </cell>
          <cell r="G76">
            <v>0</v>
          </cell>
          <cell r="H76">
            <v>0.75</v>
          </cell>
        </row>
        <row r="77">
          <cell r="C77" t="str">
            <v>OCR 1ph</v>
          </cell>
          <cell r="D77">
            <v>0.05</v>
          </cell>
          <cell r="E77">
            <v>0.05</v>
          </cell>
          <cell r="F77">
            <v>0.15</v>
          </cell>
          <cell r="G77">
            <v>0</v>
          </cell>
          <cell r="H77">
            <v>0.75</v>
          </cell>
        </row>
        <row r="78">
          <cell r="C78" t="str">
            <v>HV Fuses</v>
          </cell>
          <cell r="D78">
            <v>0</v>
          </cell>
          <cell r="E78">
            <v>0</v>
          </cell>
          <cell r="F78">
            <v>0.7</v>
          </cell>
          <cell r="G78">
            <v>0</v>
          </cell>
          <cell r="H78">
            <v>0.3</v>
          </cell>
        </row>
        <row r="79">
          <cell r="C79" t="str">
            <v>Surge Diverters</v>
          </cell>
          <cell r="D79">
            <v>0</v>
          </cell>
          <cell r="E79">
            <v>0</v>
          </cell>
          <cell r="F79">
            <v>0.5</v>
          </cell>
          <cell r="G79">
            <v>0</v>
          </cell>
          <cell r="H79">
            <v>0.5</v>
          </cell>
        </row>
        <row r="80">
          <cell r="C80" t="str">
            <v>Zone Sub Transformers</v>
          </cell>
          <cell r="D80">
            <v>0</v>
          </cell>
          <cell r="E80">
            <v>0.3</v>
          </cell>
          <cell r="F80">
            <v>0.6</v>
          </cell>
          <cell r="G80">
            <v>0.1</v>
          </cell>
          <cell r="H80">
            <v>0</v>
          </cell>
        </row>
        <row r="81">
          <cell r="C81" t="str">
            <v>Instrument Transformers</v>
          </cell>
          <cell r="D81">
            <v>0.05</v>
          </cell>
          <cell r="E81">
            <v>0.05</v>
          </cell>
          <cell r="F81">
            <v>0.15</v>
          </cell>
          <cell r="G81">
            <v>0</v>
          </cell>
          <cell r="H81">
            <v>0.75</v>
          </cell>
        </row>
        <row r="82">
          <cell r="C82" t="str">
            <v>Circuit Breakers &amp; disconnectors 22 kV</v>
          </cell>
          <cell r="D82">
            <v>0.05</v>
          </cell>
          <cell r="E82">
            <v>0.05</v>
          </cell>
          <cell r="F82">
            <v>0.15</v>
          </cell>
          <cell r="G82">
            <v>0</v>
          </cell>
          <cell r="H82">
            <v>0.75</v>
          </cell>
        </row>
        <row r="83">
          <cell r="C83" t="str">
            <v>Circuit Breakers &amp; disconnectors  66kV</v>
          </cell>
          <cell r="D83">
            <v>0.05</v>
          </cell>
          <cell r="E83">
            <v>0.05</v>
          </cell>
          <cell r="F83">
            <v>0.15</v>
          </cell>
          <cell r="G83">
            <v>0</v>
          </cell>
          <cell r="H83">
            <v>0.75</v>
          </cell>
        </row>
        <row r="84">
          <cell r="C84" t="str">
            <v>Protection &amp; Control</v>
          </cell>
          <cell r="D84">
            <v>0</v>
          </cell>
          <cell r="E84">
            <v>0</v>
          </cell>
          <cell r="F84">
            <v>0.2</v>
          </cell>
          <cell r="G84">
            <v>0</v>
          </cell>
          <cell r="H84">
            <v>0.8</v>
          </cell>
        </row>
        <row r="85">
          <cell r="C85" t="str">
            <v>Enhanced Prot &amp; control 1ph &amp; 3ph</v>
          </cell>
          <cell r="D85">
            <v>0.05</v>
          </cell>
          <cell r="E85">
            <v>0.05</v>
          </cell>
          <cell r="F85">
            <v>0.15</v>
          </cell>
          <cell r="G85">
            <v>0</v>
          </cell>
          <cell r="H85">
            <v>0.75</v>
          </cell>
        </row>
        <row r="86">
          <cell r="C86" t="str">
            <v>Communication Systems</v>
          </cell>
          <cell r="D86">
            <v>0</v>
          </cell>
          <cell r="E86">
            <v>0</v>
          </cell>
          <cell r="F86">
            <v>0.2</v>
          </cell>
          <cell r="G86">
            <v>0</v>
          </cell>
          <cell r="H86">
            <v>0.8</v>
          </cell>
        </row>
        <row r="87">
          <cell r="C87" t="str">
            <v>SCADA Remote</v>
          </cell>
          <cell r="D87">
            <v>0</v>
          </cell>
          <cell r="E87">
            <v>0</v>
          </cell>
          <cell r="F87">
            <v>0.2</v>
          </cell>
          <cell r="G87">
            <v>0</v>
          </cell>
          <cell r="H87">
            <v>0.8</v>
          </cell>
        </row>
        <row r="88">
          <cell r="C88" t="str">
            <v>Cap Cans</v>
          </cell>
          <cell r="D88">
            <v>0</v>
          </cell>
          <cell r="E88">
            <v>0</v>
          </cell>
          <cell r="F88">
            <v>0.9</v>
          </cell>
          <cell r="G88">
            <v>0</v>
          </cell>
          <cell r="H88">
            <v>0.1</v>
          </cell>
        </row>
        <row r="89">
          <cell r="C89" t="str">
            <v>NER</v>
          </cell>
          <cell r="D89">
            <v>0</v>
          </cell>
          <cell r="E89">
            <v>0</v>
          </cell>
          <cell r="F89">
            <v>0.9</v>
          </cell>
          <cell r="G89">
            <v>0</v>
          </cell>
          <cell r="H89">
            <v>0.1</v>
          </cell>
        </row>
        <row r="90">
          <cell r="C90" t="str">
            <v>Buildings &amp; Civil infrastructure</v>
          </cell>
          <cell r="D90">
            <v>0</v>
          </cell>
          <cell r="E90">
            <v>0</v>
          </cell>
          <cell r="F90">
            <v>0.3</v>
          </cell>
          <cell r="G90">
            <v>0</v>
          </cell>
          <cell r="H90">
            <v>0.7</v>
          </cell>
        </row>
        <row r="91">
          <cell r="C91" t="str">
            <v>ZSS Major replacements</v>
          </cell>
          <cell r="D91">
            <v>0.05</v>
          </cell>
          <cell r="E91">
            <v>0.15</v>
          </cell>
          <cell r="F91">
            <v>0.4</v>
          </cell>
          <cell r="G91">
            <v>0</v>
          </cell>
          <cell r="H91">
            <v>0.4</v>
          </cell>
        </row>
        <row r="92">
          <cell r="C92" t="str">
            <v>Bird &amp; Animal proofing</v>
          </cell>
          <cell r="D92">
            <v>0.05</v>
          </cell>
          <cell r="E92">
            <v>0.15</v>
          </cell>
          <cell r="F92">
            <v>0.4</v>
          </cell>
          <cell r="G92">
            <v>0</v>
          </cell>
          <cell r="H92">
            <v>0.4</v>
          </cell>
        </row>
        <row r="93">
          <cell r="C93" t="str">
            <v>Other 56M Undergrounding</v>
          </cell>
          <cell r="D93">
            <v>0.75</v>
          </cell>
          <cell r="E93">
            <v>0</v>
          </cell>
          <cell r="F93">
            <v>0</v>
          </cell>
          <cell r="G93">
            <v>0.05</v>
          </cell>
          <cell r="H93">
            <v>0.2</v>
          </cell>
        </row>
        <row r="94">
          <cell r="C94" t="str">
            <v>Dampers &amp; Armour Rods</v>
          </cell>
          <cell r="D94">
            <v>0</v>
          </cell>
          <cell r="E94">
            <v>0</v>
          </cell>
          <cell r="F94">
            <v>1</v>
          </cell>
          <cell r="G94">
            <v>0</v>
          </cell>
          <cell r="H94">
            <v>0</v>
          </cell>
        </row>
        <row r="95">
          <cell r="C95" t="str">
            <v>Fall Arrests</v>
          </cell>
          <cell r="D95">
            <v>0</v>
          </cell>
          <cell r="E95">
            <v>0</v>
          </cell>
          <cell r="F95">
            <v>1</v>
          </cell>
          <cell r="G95">
            <v>0</v>
          </cell>
          <cell r="H95">
            <v>0</v>
          </cell>
        </row>
        <row r="96">
          <cell r="C96" t="str">
            <v>Other</v>
          </cell>
          <cell r="D96">
            <v>0.1</v>
          </cell>
          <cell r="E96">
            <v>0.1</v>
          </cell>
          <cell r="F96">
            <v>0.1</v>
          </cell>
          <cell r="G96">
            <v>0</v>
          </cell>
          <cell r="H96">
            <v>0.7</v>
          </cell>
        </row>
      </sheetData>
      <sheetData sheetId="5">
        <row r="30">
          <cell r="D30">
            <v>1000000</v>
          </cell>
        </row>
        <row r="31">
          <cell r="D31">
            <v>1000</v>
          </cell>
        </row>
      </sheetData>
      <sheetData sheetId="6">
        <row r="5">
          <cell r="D5" t="str">
            <v>2021-25</v>
          </cell>
        </row>
        <row r="13">
          <cell r="D13">
            <v>2019</v>
          </cell>
          <cell r="E13">
            <v>2020</v>
          </cell>
          <cell r="F13">
            <v>2021</v>
          </cell>
          <cell r="G13">
            <v>2022</v>
          </cell>
          <cell r="H13">
            <v>2023</v>
          </cell>
          <cell r="I13">
            <v>2024</v>
          </cell>
          <cell r="J13">
            <v>2025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-METR"/>
      <sheetName val="Func code 205 breakdown"/>
      <sheetName val="Metr Direct Capex by AC"/>
      <sheetName val="Metr Direct Capex by order BW"/>
      <sheetName val="Metr Direct Capex BW"/>
      <sheetName val="Metr Overheads BW"/>
      <sheetName val="Metr Total Capex BW"/>
      <sheetName val="Metr Total Capex Rollout"/>
      <sheetName val="Reco Sheet for Fcast"/>
      <sheetName val="Capex Bud 11-MET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E1" t="str">
            <v>F240 CAP Capital Expenditure Forecast Function Codes Listing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31/05/2010 12:21:34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31/05/2010 13:40:23</v>
          </cell>
          <cell r="L6" t="str">
            <v>Order (Selection Options, Optional)</v>
          </cell>
          <cell r="M6" t="str">
            <v>Empty Demarcation</v>
          </cell>
          <cell r="O6" t="str">
            <v>Actuals 4 Period Season (single period)</v>
          </cell>
          <cell r="P6" t="str">
            <v>004.2010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31/05/2010</v>
          </cell>
          <cell r="L7" t="str">
            <v>Business Area Intervals Optional</v>
          </cell>
          <cell r="M7" t="str">
            <v>METR</v>
          </cell>
          <cell r="O7" t="str">
            <v>Forecast Period Variable</v>
          </cell>
          <cell r="P7" t="str">
            <v>005.2010</v>
          </cell>
        </row>
        <row r="8">
          <cell r="F8" t="str">
            <v>Last Changed By</v>
          </cell>
          <cell r="G8" t="str">
            <v>SSEHARAN</v>
          </cell>
          <cell r="I8" t="str">
            <v>Changed At</v>
          </cell>
          <cell r="J8" t="str">
            <v>7/05/2010 14:47:41</v>
          </cell>
          <cell r="L8" t="str">
            <v>Order Type Optional Selects</v>
          </cell>
          <cell r="M8" t="str">
            <v>Empty Demarcation</v>
          </cell>
          <cell r="O8" t="str">
            <v>WBS Element (Selection Options, Optional)</v>
          </cell>
          <cell r="P8" t="str">
            <v>Empty Demarcation</v>
          </cell>
        </row>
        <row r="9">
          <cell r="F9" t="str">
            <v>InfoProvider</v>
          </cell>
          <cell r="G9" t="str">
            <v>ZOPA_M01</v>
          </cell>
          <cell r="I9" t="str">
            <v>Status of Data</v>
          </cell>
          <cell r="J9" t="str">
            <v>31/05/2010 12:21:34</v>
          </cell>
          <cell r="L9" t="str">
            <v>Forecast Version (Single Mandatory)</v>
          </cell>
          <cell r="M9" t="str">
            <v>20</v>
          </cell>
          <cell r="O9" t="str">
            <v>Budget version (single value entry,mandatory)</v>
          </cell>
          <cell r="P9" t="str">
            <v>1</v>
          </cell>
        </row>
        <row r="10">
          <cell r="F10" t="str">
            <v>Query Technical Name</v>
          </cell>
          <cell r="G10" t="str">
            <v>ZOPA_M01_Q0010</v>
          </cell>
          <cell r="I10" t="str">
            <v>Relevance of Data (Date)</v>
          </cell>
          <cell r="J10" t="str">
            <v>31/05/2010</v>
          </cell>
          <cell r="L10" t="str">
            <v>BW FunctionCode Optional Selections</v>
          </cell>
          <cell r="M10" t="str">
            <v>205</v>
          </cell>
          <cell r="O10" t="str">
            <v>Company Code (Selection Options, Optional)</v>
          </cell>
          <cell r="P10" t="str">
            <v>Empty Demarcation</v>
          </cell>
        </row>
        <row r="11">
          <cell r="F11" t="str">
            <v>Query Description</v>
          </cell>
          <cell r="G11" t="str">
            <v>F240 CAP Capital Expenditure Forecast Function Codes Listing</v>
          </cell>
          <cell r="I11" t="str">
            <v>Relevance of Data (Time)</v>
          </cell>
          <cell r="J11" t="str">
            <v>12:21:34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 xml:space="preserve">
Forecast 5
MAY 2010</v>
          </cell>
          <cell r="L15" t="str">
            <v xml:space="preserve">
Forecast 6
JUN 2010</v>
          </cell>
          <cell r="M15" t="str">
            <v xml:space="preserve">
Forecast 7
JUL 2010</v>
          </cell>
          <cell r="N15" t="str">
            <v xml:space="preserve">
Forecast 8
AUG 2010</v>
          </cell>
          <cell r="O15" t="str">
            <v xml:space="preserve">
Forecast 9
SEP 2010</v>
          </cell>
          <cell r="P15" t="str">
            <v xml:space="preserve">
Forecast 10
OCT 2010</v>
          </cell>
          <cell r="Q15" t="str">
            <v xml:space="preserve">
Forecast 11
NOV 2010</v>
          </cell>
          <cell r="R15" t="str">
            <v xml:space="preserve">
Forecast 12
DEC 2010</v>
          </cell>
          <cell r="S15" t="str">
            <v>Total periods 5-12</v>
          </cell>
        </row>
        <row r="16">
          <cell r="C16" t="str">
            <v>BWFIN Function Code</v>
          </cell>
          <cell r="D16" t="str">
            <v>205 IT METERING DATA SERVICES</v>
          </cell>
          <cell r="F16" t="str">
            <v>Cost element</v>
          </cell>
          <cell r="G16" t="str">
            <v/>
          </cell>
          <cell r="H16" t="str">
            <v>WBS (Function Code)</v>
          </cell>
          <cell r="I16" t="str">
            <v>Order</v>
          </cell>
          <cell r="J16" t="str">
            <v/>
          </cell>
          <cell r="K16" t="str">
            <v>* 1,000 AUD</v>
          </cell>
          <cell r="L16" t="str">
            <v>* 1,000 AUD</v>
          </cell>
          <cell r="M16" t="str">
            <v>* 1,000 AUD</v>
          </cell>
          <cell r="N16" t="str">
            <v>* 1,000 AUD</v>
          </cell>
          <cell r="O16" t="str">
            <v>* 1,000 AUD</v>
          </cell>
          <cell r="P16" t="str">
            <v>* 1,000 AUD</v>
          </cell>
          <cell r="Q16" t="str">
            <v>* 1,000 AUD</v>
          </cell>
          <cell r="R16" t="str">
            <v>* 1,000 AUD</v>
          </cell>
        </row>
        <row r="17">
          <cell r="C17" t="str">
            <v>Capex or Opex  Indic</v>
          </cell>
          <cell r="D17" t="str">
            <v/>
          </cell>
          <cell r="F17" t="str">
            <v>524100</v>
          </cell>
          <cell r="G17" t="str">
            <v>Cap Purch ComputerHW</v>
          </cell>
          <cell r="H17" t="str">
            <v>BG/10/MT/BTC/205/01</v>
          </cell>
          <cell r="I17" t="str">
            <v>#</v>
          </cell>
          <cell r="J17" t="str">
            <v>Not assigned</v>
          </cell>
          <cell r="K17">
            <v>0.375</v>
          </cell>
          <cell r="L17">
            <v>0.375</v>
          </cell>
          <cell r="M17">
            <v>0.375</v>
          </cell>
          <cell r="N17">
            <v>0.375</v>
          </cell>
          <cell r="O17">
            <v>0.375</v>
          </cell>
          <cell r="P17">
            <v>0.375</v>
          </cell>
          <cell r="Q17">
            <v>0.375</v>
          </cell>
          <cell r="R17">
            <v>0.375</v>
          </cell>
          <cell r="S17">
            <v>3000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>Result</v>
          </cell>
          <cell r="J18" t="str">
            <v/>
          </cell>
          <cell r="K18">
            <v>0.375</v>
          </cell>
          <cell r="L18">
            <v>0.375</v>
          </cell>
          <cell r="M18">
            <v>0.375</v>
          </cell>
          <cell r="N18">
            <v>0.375</v>
          </cell>
          <cell r="O18">
            <v>0.375</v>
          </cell>
          <cell r="P18">
            <v>0.375</v>
          </cell>
          <cell r="Q18">
            <v>0.375</v>
          </cell>
          <cell r="R18">
            <v>0.375</v>
          </cell>
          <cell r="S18">
            <v>3000</v>
          </cell>
        </row>
        <row r="19">
          <cell r="C19" t="str">
            <v>Cost element</v>
          </cell>
          <cell r="D19" t="str">
            <v>]4500/633000 Corporate Overheads to Capital[, ]4500/634000 Local Overheads to Capital[...</v>
          </cell>
          <cell r="F19" t="str">
            <v/>
          </cell>
          <cell r="G19" t="str">
            <v/>
          </cell>
          <cell r="H19" t="str">
            <v>BG/10/MT/BTP/205/01</v>
          </cell>
          <cell r="I19" t="str">
            <v>#</v>
          </cell>
          <cell r="J19" t="str">
            <v>Not assigned</v>
          </cell>
        </row>
        <row r="20">
          <cell r="C20" t="str">
            <v>Order type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>Result</v>
          </cell>
          <cell r="J20" t="str">
            <v/>
          </cell>
        </row>
        <row r="21">
          <cell r="C21" t="str">
            <v>Order</v>
          </cell>
          <cell r="D21" t="str">
            <v/>
          </cell>
          <cell r="F21" t="str">
            <v/>
          </cell>
          <cell r="G21" t="str">
            <v/>
          </cell>
          <cell r="H21" t="str">
            <v>BG/10/MT/FIC/205/01</v>
          </cell>
          <cell r="I21" t="str">
            <v>#</v>
          </cell>
          <cell r="J21" t="str">
            <v>Not assigned</v>
          </cell>
        </row>
        <row r="22">
          <cell r="C22" t="str">
            <v>Time Analysis: Forecast Reports</v>
          </cell>
          <cell r="D22" t="str">
            <v>,Forecast 5_x000D_
MAY 2010,Forecast 6_x000D_
JUN 2010,Forecast 7_x000D_
JUL 2010,Forecast 8_x000D_
AUG 2010,Forecast 9_x000D_
SEP 2010...</v>
          </cell>
          <cell r="F22" t="str">
            <v/>
          </cell>
          <cell r="G22" t="str">
            <v/>
          </cell>
          <cell r="H22" t="str">
            <v/>
          </cell>
          <cell r="I22" t="str">
            <v>Result</v>
          </cell>
          <cell r="J22" t="str">
            <v/>
          </cell>
        </row>
        <row r="23">
          <cell r="C23" t="str">
            <v>WBS (Function Code)</v>
          </cell>
          <cell r="D23" t="str">
            <v/>
          </cell>
          <cell r="F23" t="str">
            <v/>
          </cell>
          <cell r="G23" t="str">
            <v/>
          </cell>
          <cell r="H23" t="str">
            <v>BG/10/MT/FIP/205/01</v>
          </cell>
          <cell r="I23" t="str">
            <v>#</v>
          </cell>
          <cell r="J23" t="str">
            <v>Not assigned</v>
          </cell>
        </row>
        <row r="24">
          <cell r="F24" t="str">
            <v/>
          </cell>
          <cell r="G24" t="str">
            <v/>
          </cell>
          <cell r="H24" t="str">
            <v/>
          </cell>
          <cell r="I24" t="str">
            <v>Result</v>
          </cell>
          <cell r="J24" t="str">
            <v/>
          </cell>
        </row>
        <row r="25">
          <cell r="F25" t="str">
            <v/>
          </cell>
          <cell r="G25" t="str">
            <v/>
          </cell>
          <cell r="H25" t="str">
            <v>BG/10/MT/ITC/205/01</v>
          </cell>
          <cell r="I25" t="str">
            <v>#</v>
          </cell>
          <cell r="J25" t="str">
            <v>Not assigned</v>
          </cell>
        </row>
        <row r="26">
          <cell r="F26" t="str">
            <v/>
          </cell>
          <cell r="G26" t="str">
            <v/>
          </cell>
          <cell r="H26" t="str">
            <v/>
          </cell>
          <cell r="I26" t="str">
            <v>Result</v>
          </cell>
          <cell r="J26" t="str">
            <v/>
          </cell>
        </row>
        <row r="27">
          <cell r="F27" t="str">
            <v/>
          </cell>
          <cell r="G27" t="str">
            <v/>
          </cell>
          <cell r="H27" t="str">
            <v>BG/10/MT/ITP/205/01</v>
          </cell>
          <cell r="I27" t="str">
            <v>#</v>
          </cell>
          <cell r="J27" t="str">
            <v>Not assigned</v>
          </cell>
        </row>
        <row r="28">
          <cell r="F28" t="str">
            <v/>
          </cell>
          <cell r="G28" t="str">
            <v/>
          </cell>
          <cell r="H28" t="str">
            <v/>
          </cell>
          <cell r="I28" t="str">
            <v>Result</v>
          </cell>
          <cell r="J28" t="str">
            <v/>
          </cell>
        </row>
        <row r="29">
          <cell r="F29" t="str">
            <v/>
          </cell>
          <cell r="G29" t="str">
            <v/>
          </cell>
          <cell r="H29" t="str">
            <v>Result</v>
          </cell>
          <cell r="I29" t="str">
            <v/>
          </cell>
          <cell r="J29" t="str">
            <v/>
          </cell>
        </row>
        <row r="30">
          <cell r="F30" t="str">
            <v>533000</v>
          </cell>
          <cell r="G30" t="str">
            <v>IT Prof Services</v>
          </cell>
          <cell r="H30" t="str">
            <v>BG/10/MT/ITC/205/01</v>
          </cell>
          <cell r="I30" t="str">
            <v>#</v>
          </cell>
          <cell r="J30" t="str">
            <v>Not assigned</v>
          </cell>
        </row>
        <row r="31">
          <cell r="F31" t="str">
            <v/>
          </cell>
          <cell r="G31" t="str">
            <v/>
          </cell>
          <cell r="H31" t="str">
            <v/>
          </cell>
          <cell r="I31" t="str">
            <v>Result</v>
          </cell>
          <cell r="J31" t="str">
            <v/>
          </cell>
        </row>
        <row r="32">
          <cell r="F32" t="str">
            <v/>
          </cell>
          <cell r="G32" t="str">
            <v/>
          </cell>
          <cell r="H32" t="str">
            <v>BG/10/MT/ITP/205/01</v>
          </cell>
          <cell r="I32" t="str">
            <v>#</v>
          </cell>
          <cell r="J32" t="str">
            <v>Not assigned</v>
          </cell>
        </row>
        <row r="33">
          <cell r="F33" t="str">
            <v/>
          </cell>
          <cell r="G33" t="str">
            <v/>
          </cell>
          <cell r="H33" t="str">
            <v/>
          </cell>
          <cell r="I33" t="str">
            <v>Result</v>
          </cell>
          <cell r="J33" t="str">
            <v/>
          </cell>
        </row>
        <row r="34">
          <cell r="F34" t="str">
            <v/>
          </cell>
          <cell r="G34" t="str">
            <v/>
          </cell>
          <cell r="H34" t="str">
            <v>Result</v>
          </cell>
          <cell r="I34" t="str">
            <v/>
          </cell>
          <cell r="J34" t="str">
            <v/>
          </cell>
        </row>
        <row r="35">
          <cell r="F35" t="str">
            <v>611988</v>
          </cell>
          <cell r="G35" t="str">
            <v>AMI Cpx Prj Mgmt Fee</v>
          </cell>
          <cell r="H35" t="str">
            <v>BG/10/MT/AMC/205/20</v>
          </cell>
          <cell r="I35" t="str">
            <v>#</v>
          </cell>
          <cell r="J35" t="str">
            <v>Not assigned</v>
          </cell>
        </row>
        <row r="36">
          <cell r="F36" t="str">
            <v/>
          </cell>
          <cell r="G36" t="str">
            <v/>
          </cell>
          <cell r="H36" t="str">
            <v/>
          </cell>
          <cell r="I36" t="str">
            <v>Result</v>
          </cell>
          <cell r="J36" t="str">
            <v/>
          </cell>
        </row>
        <row r="37">
          <cell r="F37" t="str">
            <v/>
          </cell>
          <cell r="G37" t="str">
            <v/>
          </cell>
          <cell r="H37" t="str">
            <v>BG/10/MT/AMP/205/20</v>
          </cell>
          <cell r="I37" t="str">
            <v>#</v>
          </cell>
          <cell r="J37" t="str">
            <v>Not assigned</v>
          </cell>
        </row>
        <row r="38">
          <cell r="F38" t="str">
            <v/>
          </cell>
          <cell r="G38" t="str">
            <v/>
          </cell>
          <cell r="H38" t="str">
            <v/>
          </cell>
          <cell r="I38" t="str">
            <v>Result</v>
          </cell>
          <cell r="J38" t="str">
            <v/>
          </cell>
        </row>
        <row r="39">
          <cell r="F39" t="str">
            <v/>
          </cell>
          <cell r="G39" t="str">
            <v/>
          </cell>
          <cell r="H39" t="str">
            <v>BG/10/MT/BTC/205/20</v>
          </cell>
          <cell r="I39" t="str">
            <v>#</v>
          </cell>
          <cell r="J39" t="str">
            <v>Not assigned</v>
          </cell>
        </row>
        <row r="40">
          <cell r="F40" t="str">
            <v/>
          </cell>
          <cell r="G40" t="str">
            <v/>
          </cell>
          <cell r="H40" t="str">
            <v/>
          </cell>
          <cell r="I40" t="str">
            <v>Result</v>
          </cell>
          <cell r="J40" t="str">
            <v/>
          </cell>
        </row>
        <row r="41">
          <cell r="F41" t="str">
            <v/>
          </cell>
          <cell r="G41" t="str">
            <v/>
          </cell>
          <cell r="H41" t="str">
            <v>BG/10/MT/BTP/205/20</v>
          </cell>
          <cell r="I41" t="str">
            <v>#</v>
          </cell>
          <cell r="J41" t="str">
            <v>Not assigned</v>
          </cell>
        </row>
        <row r="42">
          <cell r="F42" t="str">
            <v/>
          </cell>
          <cell r="G42" t="str">
            <v/>
          </cell>
          <cell r="H42" t="str">
            <v/>
          </cell>
          <cell r="I42" t="str">
            <v>Result</v>
          </cell>
          <cell r="J42" t="str">
            <v/>
          </cell>
        </row>
        <row r="43">
          <cell r="F43" t="str">
            <v/>
          </cell>
          <cell r="G43" t="str">
            <v/>
          </cell>
          <cell r="H43" t="str">
            <v>BG/10/MT/FIC/205/20</v>
          </cell>
          <cell r="I43" t="str">
            <v>#</v>
          </cell>
          <cell r="J43" t="str">
            <v>Not assigned</v>
          </cell>
        </row>
        <row r="44">
          <cell r="F44" t="str">
            <v/>
          </cell>
          <cell r="G44" t="str">
            <v/>
          </cell>
          <cell r="H44" t="str">
            <v/>
          </cell>
          <cell r="I44" t="str">
            <v>Result</v>
          </cell>
          <cell r="J44" t="str">
            <v/>
          </cell>
        </row>
        <row r="45">
          <cell r="F45" t="str">
            <v/>
          </cell>
          <cell r="G45" t="str">
            <v/>
          </cell>
          <cell r="H45" t="str">
            <v>BG/10/MT/FIP/205/20</v>
          </cell>
          <cell r="I45" t="str">
            <v>#</v>
          </cell>
          <cell r="J45" t="str">
            <v>Not assigned</v>
          </cell>
        </row>
        <row r="46">
          <cell r="F46" t="str">
            <v/>
          </cell>
          <cell r="G46" t="str">
            <v/>
          </cell>
          <cell r="H46" t="str">
            <v/>
          </cell>
          <cell r="I46" t="str">
            <v>Result</v>
          </cell>
          <cell r="J46" t="str">
            <v/>
          </cell>
        </row>
        <row r="47">
          <cell r="F47" t="str">
            <v/>
          </cell>
          <cell r="G47" t="str">
            <v/>
          </cell>
          <cell r="H47" t="str">
            <v>BG/10/MT/ITC/205/20</v>
          </cell>
          <cell r="I47" t="str">
            <v>#</v>
          </cell>
          <cell r="J47" t="str">
            <v>Not assigned</v>
          </cell>
        </row>
        <row r="48">
          <cell r="F48" t="str">
            <v/>
          </cell>
          <cell r="G48" t="str">
            <v/>
          </cell>
          <cell r="H48" t="str">
            <v/>
          </cell>
          <cell r="I48" t="str">
            <v>Result</v>
          </cell>
          <cell r="J48" t="str">
            <v/>
          </cell>
        </row>
        <row r="49">
          <cell r="F49" t="str">
            <v/>
          </cell>
          <cell r="G49" t="str">
            <v/>
          </cell>
          <cell r="H49" t="str">
            <v>BG/10/MT/ITP/205/20</v>
          </cell>
          <cell r="I49" t="str">
            <v>#</v>
          </cell>
          <cell r="J49" t="str">
            <v>Not assigned</v>
          </cell>
        </row>
        <row r="50">
          <cell r="F50" t="str">
            <v/>
          </cell>
          <cell r="G50" t="str">
            <v/>
          </cell>
          <cell r="H50" t="str">
            <v/>
          </cell>
          <cell r="I50" t="str">
            <v>Result</v>
          </cell>
          <cell r="J50" t="str">
            <v/>
          </cell>
        </row>
        <row r="51">
          <cell r="F51" t="str">
            <v/>
          </cell>
          <cell r="G51" t="str">
            <v/>
          </cell>
          <cell r="H51" t="str">
            <v>BG/10/MT/MDC/205/20</v>
          </cell>
          <cell r="I51" t="str">
            <v>#</v>
          </cell>
          <cell r="J51" t="str">
            <v>Not assigned</v>
          </cell>
        </row>
        <row r="52">
          <cell r="F52" t="str">
            <v/>
          </cell>
          <cell r="G52" t="str">
            <v/>
          </cell>
          <cell r="H52" t="str">
            <v/>
          </cell>
          <cell r="I52" t="str">
            <v>Result</v>
          </cell>
          <cell r="J52" t="str">
            <v/>
          </cell>
        </row>
        <row r="53">
          <cell r="F53" t="str">
            <v/>
          </cell>
          <cell r="G53" t="str">
            <v/>
          </cell>
          <cell r="H53" t="str">
            <v>BG/10/MT/MDP/205/20</v>
          </cell>
          <cell r="I53" t="str">
            <v>#</v>
          </cell>
          <cell r="J53" t="str">
            <v>Not assigned</v>
          </cell>
        </row>
        <row r="54">
          <cell r="F54" t="str">
            <v/>
          </cell>
          <cell r="G54" t="str">
            <v/>
          </cell>
          <cell r="H54" t="str">
            <v/>
          </cell>
          <cell r="I54" t="str">
            <v>Result</v>
          </cell>
          <cell r="J54" t="str">
            <v/>
          </cell>
        </row>
        <row r="55">
          <cell r="F55" t="str">
            <v/>
          </cell>
          <cell r="G55" t="str">
            <v/>
          </cell>
          <cell r="H55" t="str">
            <v>Result</v>
          </cell>
          <cell r="I55" t="str">
            <v/>
          </cell>
          <cell r="J55" t="str">
            <v/>
          </cell>
        </row>
        <row r="56">
          <cell r="F56" t="str">
            <v>635005</v>
          </cell>
          <cell r="G56" t="str">
            <v>AMI Proj Margin</v>
          </cell>
          <cell r="H56" t="str">
            <v>BG/10/MT/AMC/205/20</v>
          </cell>
          <cell r="I56" t="str">
            <v>#</v>
          </cell>
          <cell r="J56" t="str">
            <v>Not assigned</v>
          </cell>
        </row>
        <row r="57">
          <cell r="F57" t="str">
            <v/>
          </cell>
          <cell r="G57" t="str">
            <v/>
          </cell>
          <cell r="H57" t="str">
            <v/>
          </cell>
          <cell r="I57" t="str">
            <v>Result</v>
          </cell>
          <cell r="J57" t="str">
            <v/>
          </cell>
        </row>
        <row r="58">
          <cell r="F58" t="str">
            <v/>
          </cell>
          <cell r="G58" t="str">
            <v/>
          </cell>
          <cell r="H58" t="str">
            <v>BG/10/MT/AMP/205/20</v>
          </cell>
          <cell r="I58" t="str">
            <v>#</v>
          </cell>
          <cell r="J58" t="str">
            <v>Not assigned</v>
          </cell>
        </row>
        <row r="59">
          <cell r="F59" t="str">
            <v/>
          </cell>
          <cell r="G59" t="str">
            <v/>
          </cell>
          <cell r="H59" t="str">
            <v/>
          </cell>
          <cell r="I59" t="str">
            <v>Result</v>
          </cell>
          <cell r="J59" t="str">
            <v/>
          </cell>
        </row>
        <row r="60">
          <cell r="F60" t="str">
            <v/>
          </cell>
          <cell r="G60" t="str">
            <v/>
          </cell>
          <cell r="H60" t="str">
            <v>BG/10/MT/BTC/205/20</v>
          </cell>
          <cell r="I60" t="str">
            <v>#</v>
          </cell>
          <cell r="J60" t="str">
            <v>Not assigned</v>
          </cell>
        </row>
        <row r="61">
          <cell r="F61" t="str">
            <v/>
          </cell>
          <cell r="G61" t="str">
            <v/>
          </cell>
          <cell r="H61" t="str">
            <v/>
          </cell>
          <cell r="I61" t="str">
            <v>Result</v>
          </cell>
          <cell r="J61" t="str">
            <v/>
          </cell>
        </row>
        <row r="62">
          <cell r="F62" t="str">
            <v/>
          </cell>
          <cell r="G62" t="str">
            <v/>
          </cell>
          <cell r="H62" t="str">
            <v>BG/10/MT/BTP/205/20</v>
          </cell>
          <cell r="I62" t="str">
            <v>#</v>
          </cell>
          <cell r="J62" t="str">
            <v>Not assigned</v>
          </cell>
        </row>
        <row r="63">
          <cell r="F63" t="str">
            <v/>
          </cell>
          <cell r="G63" t="str">
            <v/>
          </cell>
          <cell r="H63" t="str">
            <v/>
          </cell>
          <cell r="I63" t="str">
            <v>Result</v>
          </cell>
          <cell r="J63" t="str">
            <v/>
          </cell>
        </row>
        <row r="64">
          <cell r="F64" t="str">
            <v/>
          </cell>
          <cell r="G64" t="str">
            <v/>
          </cell>
          <cell r="H64" t="str">
            <v>BG/10/MT/FIC/205/20</v>
          </cell>
          <cell r="I64" t="str">
            <v>#</v>
          </cell>
          <cell r="J64" t="str">
            <v>Not assigned</v>
          </cell>
        </row>
        <row r="65">
          <cell r="F65" t="str">
            <v/>
          </cell>
          <cell r="G65" t="str">
            <v/>
          </cell>
          <cell r="H65" t="str">
            <v/>
          </cell>
          <cell r="I65" t="str">
            <v>Result</v>
          </cell>
          <cell r="J65" t="str">
            <v/>
          </cell>
        </row>
        <row r="66">
          <cell r="F66" t="str">
            <v/>
          </cell>
          <cell r="G66" t="str">
            <v/>
          </cell>
          <cell r="H66" t="str">
            <v>BG/10/MT/FIP/205/20</v>
          </cell>
          <cell r="I66" t="str">
            <v>#</v>
          </cell>
          <cell r="J66" t="str">
            <v>Not assigned</v>
          </cell>
        </row>
        <row r="67">
          <cell r="F67" t="str">
            <v/>
          </cell>
          <cell r="G67" t="str">
            <v/>
          </cell>
          <cell r="H67" t="str">
            <v/>
          </cell>
          <cell r="I67" t="str">
            <v>Result</v>
          </cell>
          <cell r="J67" t="str">
            <v/>
          </cell>
        </row>
        <row r="68">
          <cell r="F68" t="str">
            <v/>
          </cell>
          <cell r="G68" t="str">
            <v/>
          </cell>
          <cell r="H68" t="str">
            <v>BG/10/MT/ITC/205/20</v>
          </cell>
          <cell r="I68" t="str">
            <v>#</v>
          </cell>
          <cell r="J68" t="str">
            <v>Not assigned</v>
          </cell>
        </row>
        <row r="69">
          <cell r="F69" t="str">
            <v/>
          </cell>
          <cell r="G69" t="str">
            <v/>
          </cell>
          <cell r="H69" t="str">
            <v/>
          </cell>
          <cell r="I69" t="str">
            <v>Result</v>
          </cell>
          <cell r="J69" t="str">
            <v/>
          </cell>
        </row>
        <row r="70">
          <cell r="F70" t="str">
            <v/>
          </cell>
          <cell r="G70" t="str">
            <v/>
          </cell>
          <cell r="H70" t="str">
            <v>BG/10/MT/ITP/205/20</v>
          </cell>
          <cell r="I70" t="str">
            <v>#</v>
          </cell>
          <cell r="J70" t="str">
            <v>Not assigned</v>
          </cell>
        </row>
        <row r="71">
          <cell r="F71" t="str">
            <v/>
          </cell>
          <cell r="G71" t="str">
            <v/>
          </cell>
          <cell r="H71" t="str">
            <v/>
          </cell>
          <cell r="I71" t="str">
            <v>Result</v>
          </cell>
          <cell r="J71" t="str">
            <v/>
          </cell>
        </row>
        <row r="72">
          <cell r="F72" t="str">
            <v/>
          </cell>
          <cell r="G72" t="str">
            <v/>
          </cell>
          <cell r="H72" t="str">
            <v>BG/10/MT/MDC/205/20</v>
          </cell>
          <cell r="I72" t="str">
            <v>#</v>
          </cell>
          <cell r="J72" t="str">
            <v>Not assigned</v>
          </cell>
        </row>
        <row r="73">
          <cell r="F73" t="str">
            <v/>
          </cell>
          <cell r="G73" t="str">
            <v/>
          </cell>
          <cell r="H73" t="str">
            <v/>
          </cell>
          <cell r="I73" t="str">
            <v>Result</v>
          </cell>
          <cell r="J73" t="str">
            <v/>
          </cell>
        </row>
        <row r="74">
          <cell r="F74" t="str">
            <v/>
          </cell>
          <cell r="G74" t="str">
            <v/>
          </cell>
          <cell r="H74" t="str">
            <v>BG/10/MT/MDP/205/20</v>
          </cell>
          <cell r="I74" t="str">
            <v>#</v>
          </cell>
          <cell r="J74" t="str">
            <v>Not assigned</v>
          </cell>
        </row>
        <row r="75">
          <cell r="F75" t="str">
            <v/>
          </cell>
          <cell r="G75" t="str">
            <v/>
          </cell>
          <cell r="H75" t="str">
            <v/>
          </cell>
          <cell r="I75" t="str">
            <v>Result</v>
          </cell>
          <cell r="J75" t="str">
            <v/>
          </cell>
        </row>
        <row r="76">
          <cell r="F76" t="str">
            <v/>
          </cell>
          <cell r="G76" t="str">
            <v/>
          </cell>
          <cell r="H76" t="str">
            <v>Result</v>
          </cell>
          <cell r="I76" t="str">
            <v/>
          </cell>
          <cell r="J76" t="str">
            <v/>
          </cell>
        </row>
        <row r="77">
          <cell r="F77" t="str">
            <v>Overall Result</v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-METR Comb"/>
      <sheetName val="Detailed P&amp;L-JMT"/>
      <sheetName val="GM"/>
      <sheetName val="Tech"/>
      <sheetName val="AMI P &amp; L"/>
      <sheetName val="Unit Pricing - PAL"/>
      <sheetName val="Unit Pricing - CP"/>
      <sheetName val="Regulation"/>
      <sheetName val="Deployment"/>
      <sheetName val="BExRepositorySheet"/>
      <sheetName val="P&amp;L-METR BW Proj"/>
      <sheetName val="P&amp;L-METR BW B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s"/>
      <sheetName val="Summary-Bus Report"/>
      <sheetName val="Summary-Bus Report Rollout"/>
      <sheetName val="Act Rates"/>
      <sheetName val="Graph Rollout"/>
      <sheetName val="Graph"/>
      <sheetName val="PNS Details (2)"/>
      <sheetName val="Month Report PAL BAU"/>
      <sheetName val="Month Report PAL Rollout"/>
      <sheetName val="Powercor Meters Act"/>
      <sheetName val="Powercor Meters Budget"/>
      <sheetName val="Act Mth"/>
      <sheetName val="Bud Mth"/>
      <sheetName val="Month Report CP"/>
      <sheetName val="Month Report CP Rollout"/>
      <sheetName val="CitiPower Meters Budget"/>
      <sheetName val="CitiPower Meters Act"/>
      <sheetName val="SAP PAL Jan"/>
      <sheetName val="SAP PAL Feb"/>
      <sheetName val="SAP PAL Mar"/>
      <sheetName val="SAP PAL Apr"/>
      <sheetName val="SAP PAL May"/>
      <sheetName val="SAP CP Jan"/>
      <sheetName val="SAP CP Feb"/>
      <sheetName val="SAP CP Mar"/>
      <sheetName val="SAP CP Apr"/>
      <sheetName val="SAP CP May"/>
      <sheetName val="Bud Rates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E1" t="str">
            <v>F200 CCA Global Opexp By F_Code 12 Month Budget 2010</v>
          </cell>
        </row>
        <row r="2">
          <cell r="G2" t="str">
            <v>Author</v>
          </cell>
          <cell r="H2" t="str">
            <v>SGOHIL</v>
          </cell>
          <cell r="J2" t="str">
            <v>Status of Data</v>
          </cell>
          <cell r="K2" t="str">
            <v>4/03/2010 01:45:52</v>
          </cell>
        </row>
        <row r="6">
          <cell r="F6" t="str">
            <v>Author</v>
          </cell>
          <cell r="G6" t="str">
            <v>SGOHIL</v>
          </cell>
          <cell r="I6" t="str">
            <v>Last Refreshed</v>
          </cell>
          <cell r="J6" t="str">
            <v>4/03/2010 17:17:35</v>
          </cell>
          <cell r="L6" t="str">
            <v>Plan Version (Single Value Entry, Required)</v>
          </cell>
          <cell r="M6" t="str">
            <v>1</v>
          </cell>
        </row>
        <row r="7">
          <cell r="F7" t="str">
            <v>Current User</v>
          </cell>
          <cell r="G7" t="str">
            <v>RPARNES</v>
          </cell>
          <cell r="I7" t="str">
            <v>Key Date</v>
          </cell>
          <cell r="J7" t="str">
            <v>4/03/2010</v>
          </cell>
          <cell r="L7" t="str">
            <v>Business Area Intervals Optional</v>
          </cell>
          <cell r="M7" t="str">
            <v>METR</v>
          </cell>
        </row>
        <row r="8">
          <cell r="F8" t="str">
            <v>Last Changed By</v>
          </cell>
          <cell r="G8" t="str">
            <v>VPARTHASARAT</v>
          </cell>
          <cell r="I8" t="str">
            <v>Changed At</v>
          </cell>
          <cell r="J8" t="str">
            <v>8/10/2009 12:48:21</v>
          </cell>
          <cell r="L8" t="str">
            <v>Function Codes Optional Intvl2</v>
          </cell>
          <cell r="M8" t="str">
            <v>Empty Demarcation</v>
          </cell>
        </row>
        <row r="9">
          <cell r="F9" t="str">
            <v>InfoProvider</v>
          </cell>
          <cell r="G9" t="str">
            <v>ZOPEX_M01</v>
          </cell>
          <cell r="I9" t="str">
            <v>Status of Data</v>
          </cell>
          <cell r="J9" t="str">
            <v>4/03/2010 01:45:52</v>
          </cell>
          <cell r="L9" t="str">
            <v>Company Code (Selection Options, Optional)</v>
          </cell>
          <cell r="M9" t="str">
            <v>4550, 4650</v>
          </cell>
        </row>
        <row r="10">
          <cell r="F10" t="str">
            <v>Query Technical Name</v>
          </cell>
          <cell r="G10" t="str">
            <v>ZOPEX_M01_Q0015</v>
          </cell>
          <cell r="I10" t="str">
            <v>Relevance of Data (Date)</v>
          </cell>
          <cell r="J10" t="str">
            <v>4/03/2010</v>
          </cell>
          <cell r="L10" t="str">
            <v>Fiscal Year (Single Value Entry, Required)</v>
          </cell>
          <cell r="M10" t="str">
            <v>2010</v>
          </cell>
        </row>
        <row r="11">
          <cell r="F11" t="str">
            <v>Query Description</v>
          </cell>
          <cell r="G11" t="str">
            <v>F200 CCA Global Opexp By F_Code 12 Month Budget 2010</v>
          </cell>
          <cell r="I11" t="str">
            <v>Relevance of Data (Time)</v>
          </cell>
          <cell r="J11" t="str">
            <v>1:45:52</v>
          </cell>
        </row>
        <row r="15">
          <cell r="C15" t="str">
            <v>Business Area</v>
          </cell>
          <cell r="D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>Jan
2011</v>
          </cell>
          <cell r="L15" t="str">
            <v>Feb
2011</v>
          </cell>
          <cell r="M15" t="str">
            <v>Mar
2011</v>
          </cell>
          <cell r="N15" t="str">
            <v>Apr
2011</v>
          </cell>
          <cell r="O15" t="str">
            <v>May
2011</v>
          </cell>
          <cell r="P15" t="str">
            <v>Jun
2011</v>
          </cell>
          <cell r="Q15" t="str">
            <v>Jul
2011</v>
          </cell>
          <cell r="R15" t="str">
            <v>Aug
2011</v>
          </cell>
          <cell r="S15" t="str">
            <v>Sep
2011</v>
          </cell>
        </row>
        <row r="16">
          <cell r="C16" t="str">
            <v>BWFIN Function Code</v>
          </cell>
          <cell r="D16" t="str">
            <v>430, 991</v>
          </cell>
          <cell r="F16" t="str">
            <v>Company code</v>
          </cell>
          <cell r="G16" t="str">
            <v/>
          </cell>
          <cell r="H16" t="str">
            <v>BWFIN Function Code</v>
          </cell>
          <cell r="I16" t="str">
            <v>Cost element</v>
          </cell>
          <cell r="J16" t="str">
            <v/>
          </cell>
          <cell r="K16" t="str">
            <v>AUD</v>
          </cell>
          <cell r="L16" t="str">
            <v>AUD</v>
          </cell>
          <cell r="M16" t="str">
            <v>AUD</v>
          </cell>
          <cell r="N16" t="str">
            <v>AUD</v>
          </cell>
          <cell r="O16" t="str">
            <v>AUD</v>
          </cell>
          <cell r="P16" t="str">
            <v>AUD</v>
          </cell>
          <cell r="Q16" t="str">
            <v>AUD</v>
          </cell>
          <cell r="R16" t="str">
            <v>AUD</v>
          </cell>
          <cell r="S16" t="str">
            <v>AUD</v>
          </cell>
        </row>
        <row r="17">
          <cell r="C17" t="str">
            <v>Chart of accounts</v>
          </cell>
          <cell r="D17" t="str">
            <v/>
          </cell>
          <cell r="F17" t="str">
            <v>4550</v>
          </cell>
          <cell r="G17" t="str">
            <v>Powercor Australia Ltd</v>
          </cell>
          <cell r="H17" t="str">
            <v>430</v>
          </cell>
          <cell r="I17" t="str">
            <v>4500ALLCSTELEM</v>
          </cell>
          <cell r="J17" t="str">
            <v>All Cost Elements</v>
          </cell>
          <cell r="K17">
            <v>44926.84</v>
          </cell>
          <cell r="L17">
            <v>60447.17</v>
          </cell>
          <cell r="M17">
            <v>86817.24</v>
          </cell>
          <cell r="N17">
            <v>83214.039999999994</v>
          </cell>
          <cell r="O17">
            <v>98784.21</v>
          </cell>
          <cell r="P17">
            <v>122071.26</v>
          </cell>
          <cell r="Q17">
            <v>130242.7</v>
          </cell>
          <cell r="R17">
            <v>141807.46</v>
          </cell>
          <cell r="S17">
            <v>153757.67000000001</v>
          </cell>
        </row>
        <row r="18">
          <cell r="C18" t="str">
            <v>Company code</v>
          </cell>
          <cell r="D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624055</v>
          </cell>
          <cell r="J18" t="str">
            <v>Cde Tst D/C Metr S P</v>
          </cell>
          <cell r="K18">
            <v>4592.07</v>
          </cell>
          <cell r="L18">
            <v>10496.16</v>
          </cell>
          <cell r="M18">
            <v>8309.4599999999991</v>
          </cell>
          <cell r="N18">
            <v>7653.45</v>
          </cell>
          <cell r="O18">
            <v>7653.45</v>
          </cell>
          <cell r="P18">
            <v>9840.15</v>
          </cell>
          <cell r="Q18">
            <v>7653.45</v>
          </cell>
          <cell r="R18">
            <v>7653.45</v>
          </cell>
          <cell r="S18">
            <v>9840.15</v>
          </cell>
        </row>
        <row r="19">
          <cell r="C19" t="str">
            <v>Cost center</v>
          </cell>
          <cell r="D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624057</v>
          </cell>
          <cell r="J19" t="str">
            <v>Comp Tst Single Ph M</v>
          </cell>
          <cell r="K19">
            <v>7856.2</v>
          </cell>
          <cell r="L19">
            <v>7463.39</v>
          </cell>
          <cell r="M19">
            <v>9034.6299999999992</v>
          </cell>
          <cell r="N19">
            <v>8249.01</v>
          </cell>
          <cell r="O19">
            <v>8249.01</v>
          </cell>
          <cell r="P19">
            <v>8249.01</v>
          </cell>
          <cell r="Q19">
            <v>8249.01</v>
          </cell>
          <cell r="R19">
            <v>8249.01</v>
          </cell>
          <cell r="S19">
            <v>8249.01</v>
          </cell>
        </row>
        <row r="20">
          <cell r="C20" t="str">
            <v>Cost element</v>
          </cell>
          <cell r="D20" t="str">
            <v/>
          </cell>
          <cell r="F20" t="str">
            <v/>
          </cell>
          <cell r="G20" t="str">
            <v/>
          </cell>
          <cell r="H20" t="str">
            <v/>
          </cell>
          <cell r="I20">
            <v>624058</v>
          </cell>
          <cell r="J20" t="str">
            <v>Compl Tst Multi Ph M</v>
          </cell>
          <cell r="K20">
            <v>3666.18</v>
          </cell>
          <cell r="L20">
            <v>7856.1</v>
          </cell>
          <cell r="M20">
            <v>4713.66</v>
          </cell>
          <cell r="N20">
            <v>3666.18</v>
          </cell>
          <cell r="O20">
            <v>3666.18</v>
          </cell>
          <cell r="P20">
            <v>3666.18</v>
          </cell>
          <cell r="Q20">
            <v>4189.92</v>
          </cell>
          <cell r="R20">
            <v>4189.92</v>
          </cell>
          <cell r="S20">
            <v>3666.18</v>
          </cell>
        </row>
        <row r="21">
          <cell r="C21" t="str">
            <v>G/L Account</v>
          </cell>
          <cell r="D21" t="str">
            <v/>
          </cell>
          <cell r="F21" t="str">
            <v/>
          </cell>
          <cell r="G21" t="str">
            <v/>
          </cell>
          <cell r="H21" t="str">
            <v/>
          </cell>
          <cell r="I21">
            <v>624067</v>
          </cell>
          <cell r="J21" t="str">
            <v>Mtr Pd Inv AMI-PAL</v>
          </cell>
          <cell r="K21">
            <v>8730.7000000000007</v>
          </cell>
          <cell r="L21">
            <v>9079.4</v>
          </cell>
          <cell r="M21">
            <v>9079.4</v>
          </cell>
          <cell r="N21">
            <v>9079.4</v>
          </cell>
          <cell r="O21">
            <v>9079.4</v>
          </cell>
          <cell r="P21">
            <v>9777.9</v>
          </cell>
          <cell r="Q21">
            <v>9777.9</v>
          </cell>
          <cell r="R21">
            <v>9428.1</v>
          </cell>
          <cell r="S21">
            <v>9079.4</v>
          </cell>
        </row>
        <row r="22">
          <cell r="C22" t="str">
            <v>Partner Activity</v>
          </cell>
          <cell r="D22" t="str">
            <v/>
          </cell>
        </row>
        <row r="23">
          <cell r="C23" t="str">
            <v>Partner Business Pro</v>
          </cell>
          <cell r="D23" t="str">
            <v/>
          </cell>
        </row>
        <row r="24">
          <cell r="C24" t="str">
            <v>Partner Cost Center</v>
          </cell>
          <cell r="D24" t="str">
            <v/>
          </cell>
        </row>
        <row r="25">
          <cell r="C25" t="str">
            <v>Partner Object Type</v>
          </cell>
          <cell r="D25" t="str">
            <v/>
          </cell>
        </row>
        <row r="26">
          <cell r="C26" t="str">
            <v>Partner object</v>
          </cell>
          <cell r="D26" t="str">
            <v/>
          </cell>
        </row>
        <row r="27">
          <cell r="C27" t="str">
            <v>Partner Order</v>
          </cell>
          <cell r="D27" t="str">
            <v/>
          </cell>
        </row>
        <row r="28">
          <cell r="C28" t="str">
            <v>Partner WBS Element</v>
          </cell>
          <cell r="D28" t="str">
            <v/>
          </cell>
        </row>
        <row r="29">
          <cell r="C29" t="str">
            <v>Time Analysis. Period 001, 002, ..., 012 and total 001-012</v>
          </cell>
          <cell r="D29" t="str">
            <v/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Mapping"/>
      <sheetName val="C1. Prescribed Meter Opex Adj"/>
      <sheetName val="R7. Corp mgmt Fee"/>
      <sheetName val="C9. Proj Mgmt Fee Alloc"/>
      <sheetName val="R13. Proj mgmt Fee"/>
      <sheetName val="C2. Prescr. Meter Opex"/>
      <sheetName val="C3. Opex Margins Adj"/>
      <sheetName val="C4. Excl Serv Adj"/>
      <sheetName val="C5. IT Opex"/>
      <sheetName val="C6. Pres Meter Cap Adjusted"/>
      <sheetName val="C7. Prescr Meter Capex"/>
      <sheetName val="C8. Capex Margin Adj"/>
      <sheetName val="C9. Revenue"/>
      <sheetName val="R1. PAL 2011"/>
      <sheetName val="R2. CP 2011"/>
      <sheetName val="R3. CHS 2011"/>
      <sheetName val="R4. Total AMI 2011"/>
      <sheetName val="R5. PAL Abol"/>
      <sheetName val="R6. CP Abol"/>
      <sheetName val="R8. Capl incl Margins"/>
      <sheetName val="R9. Capex BAU &amp; RO margins"/>
      <sheetName val="R10. Capex proj mgmt marg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put"/>
      <sheetName val="Profit Loss Analysis"/>
      <sheetName val="Table"/>
      <sheetName val="PAL NETW ONLY"/>
      <sheetName val="CP NETW ONLY"/>
      <sheetName val="PAL NETW SERV"/>
      <sheetName val="CP NETW SERV"/>
      <sheetName val="NETW_reglu Reco"/>
      <sheetName val="NETW_reglu reports PAL"/>
      <sheetName val="NETW_reglu reports CP"/>
      <sheetName val="PAL Total"/>
      <sheetName val="PAL METR"/>
      <sheetName val="PAL PM"/>
      <sheetName val="PAL METR Soln"/>
      <sheetName val="PAL EN Service"/>
      <sheetName val="CP TOTAL"/>
      <sheetName val="CP P.METR"/>
      <sheetName val="CP EN Service"/>
      <sheetName val="BExRepositorySheet"/>
      <sheetName val="CP P&amp;L"/>
      <sheetName val="PAL P&amp;L"/>
      <sheetName val="CP CTR REPORT"/>
      <sheetName val="PAL CTR REPORT"/>
      <sheetName val="Summary RECO"/>
      <sheetName val="NEW PAL CTR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res_Out_SC"/>
      <sheetName val="Presentation_P_BO"/>
      <sheetName val="Gas_Bmark_P_BO"/>
      <sheetName val="Elec_Bmark_P_BO"/>
      <sheetName val="Trans_Bmark_P_BO"/>
      <sheetName val="Ass_SC"/>
      <sheetName val="TS_BA"/>
      <sheetName val="Infl_BA"/>
      <sheetName val="Summary_TA"/>
      <sheetName val="CFC_TA"/>
      <sheetName val="COH_TA"/>
      <sheetName val="GA_BA"/>
      <sheetName val="Sheet1_SC"/>
      <sheetName val="Sheet_SSC"/>
      <sheetName val="Trans_Reg_TA"/>
      <sheetName val="Trans_Reg_F'Cast_TA"/>
      <sheetName val="Sheet1_SSC"/>
      <sheetName val="Elec_Reg_TA"/>
      <sheetName val="Elec_Reg_F'Cast_TA"/>
      <sheetName val="Sheet2_SSC"/>
      <sheetName val="Gas_Reg_TA"/>
      <sheetName val="Gas_Reg_F'Cast_TA"/>
      <sheetName val="Sheet3_SSC"/>
      <sheetName val="AMI_Benchmark_TA"/>
      <sheetName val="AMI_Reg_F'Cast_TA"/>
      <sheetName val="Sheet_SC"/>
      <sheetName val="Bus_Input_SC"/>
      <sheetName val="T_SSC"/>
      <sheetName val="T_Company_TA"/>
      <sheetName val="T_Customer_TA"/>
      <sheetName val="D_SSC"/>
      <sheetName val="E_Company_TA"/>
      <sheetName val="E_Customer_TA"/>
      <sheetName val="Energy_sol_TA"/>
      <sheetName val="E_Cont_TA"/>
      <sheetName val="DMIA_TA"/>
      <sheetName val="G_SSC"/>
      <sheetName val="Gas_Company_TA"/>
      <sheetName val="G_Cont_TA"/>
      <sheetName val="Sheet5_SSC"/>
      <sheetName val="AMI_TA"/>
      <sheetName val="ICT_SSC"/>
      <sheetName val="ICT_T_TA"/>
      <sheetName val="ICT_D_TA"/>
      <sheetName val="ICT_G_TA"/>
      <sheetName val="Sheet4_SSC"/>
      <sheetName val="General_T_TA"/>
      <sheetName val="General_D_TA"/>
      <sheetName val="General_G_TA"/>
      <sheetName val="Select_T_TA"/>
      <sheetName val="Select_D_TA"/>
      <sheetName val="Sheet6_SSC"/>
      <sheetName val="Workings_TA"/>
      <sheetName val="Out_SC"/>
      <sheetName val="Gas_Fcast_TO"/>
      <sheetName val="Elec_Fcast_TO"/>
      <sheetName val="Trans_FCast_TO"/>
      <sheetName val="AMI_Fcast_TO"/>
      <sheetName val="T_Reg_Sum_TO"/>
      <sheetName val="D_Reg_Sum_TO"/>
      <sheetName val="G_Reg_Sum_TO"/>
      <sheetName val="A_PT5_TO"/>
      <sheetName val="App_SC"/>
      <sheetName val="Mod_BO"/>
      <sheetName val="TS_LU"/>
      <sheetName val="Mod_LU"/>
      <sheetName val="Chks_BO"/>
      <sheetName val="ModanoMeta"/>
      <sheetName val="1021 Meters New Connections"/>
      <sheetName val="1020 New connections Services"/>
      <sheetName val="1022 Meter Replacement - Faults"/>
      <sheetName val="1022 - Replacement of Comms Car"/>
      <sheetName val="FY18-22 Plan - CAPEX Template"/>
      <sheetName val="Assumptions"/>
      <sheetName val="MAM CAPEX (2)"/>
      <sheetName val="EDPR vs Updated CAPEX"/>
      <sheetName val="Meter Main"/>
      <sheetName val="Comms Main"/>
      <sheetName val="Mesh Installs"/>
      <sheetName val="SO &amp; SubTypes"/>
      <sheetName val="MAM CAPEX OLD"/>
      <sheetName val="Sheet1"/>
    </sheetNames>
    <sheetDataSet>
      <sheetData sheetId="0">
        <row r="10">
          <cell r="C10" t="str">
            <v>Five year Capex Forecast (6 Errors Detected)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H10">
            <v>42461</v>
          </cell>
        </row>
      </sheetData>
      <sheetData sheetId="9"/>
      <sheetData sheetId="10"/>
      <sheetData sheetId="11"/>
      <sheetData sheetId="12">
        <row r="113">
          <cell r="E113" t="str">
            <v>AMI Capex</v>
          </cell>
        </row>
      </sheetData>
      <sheetData sheetId="13">
        <row r="31">
          <cell r="F31" t="str">
            <v>AMI Capex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874">
          <cell r="F874">
            <v>2011</v>
          </cell>
        </row>
      </sheetData>
      <sheetData sheetId="66"/>
      <sheetData sheetId="67">
        <row r="289">
          <cell r="D289" t="str">
            <v>AMI Capex</v>
          </cell>
        </row>
      </sheetData>
      <sheetData sheetId="68"/>
      <sheetData sheetId="69"/>
      <sheetData sheetId="70">
        <row r="24">
          <cell r="H24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tabSelected="1" workbookViewId="0">
      <selection activeCell="D20" sqref="D20"/>
    </sheetView>
  </sheetViews>
  <sheetFormatPr defaultRowHeight="15" x14ac:dyDescent="0.25"/>
  <cols>
    <col min="1" max="1" width="22.42578125" bestFit="1" customWidth="1"/>
  </cols>
  <sheetData>
    <row r="2" spans="1:2" x14ac:dyDescent="0.25">
      <c r="A2" t="s">
        <v>162</v>
      </c>
    </row>
    <row r="4" spans="1:2" x14ac:dyDescent="0.25">
      <c r="A4" t="s">
        <v>163</v>
      </c>
      <c r="B4" t="s">
        <v>164</v>
      </c>
    </row>
    <row r="5" spans="1:2" x14ac:dyDescent="0.25">
      <c r="B5" t="s">
        <v>165</v>
      </c>
    </row>
    <row r="7" spans="1:2" x14ac:dyDescent="0.25">
      <c r="A7" t="s">
        <v>166</v>
      </c>
      <c r="B7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8"/>
  <sheetViews>
    <sheetView workbookViewId="0">
      <selection activeCell="B17" sqref="B17"/>
    </sheetView>
  </sheetViews>
  <sheetFormatPr defaultRowHeight="15" x14ac:dyDescent="0.25"/>
  <cols>
    <col min="1" max="1" width="36.28515625" bestFit="1" customWidth="1"/>
    <col min="2" max="2" width="10" customWidth="1"/>
    <col min="3" max="14" width="11.42578125" bestFit="1" customWidth="1"/>
  </cols>
  <sheetData>
    <row r="1" spans="1:14" x14ac:dyDescent="0.25">
      <c r="B1" t="s">
        <v>129</v>
      </c>
      <c r="C1" t="s">
        <v>130</v>
      </c>
      <c r="D1" s="85">
        <v>44348</v>
      </c>
      <c r="E1" t="s">
        <v>65</v>
      </c>
      <c r="F1" s="85">
        <v>44713</v>
      </c>
      <c r="G1" t="s">
        <v>66</v>
      </c>
      <c r="H1" s="85">
        <v>45078</v>
      </c>
      <c r="I1" t="s">
        <v>67</v>
      </c>
      <c r="J1" s="85">
        <v>45444</v>
      </c>
      <c r="K1" t="s">
        <v>68</v>
      </c>
      <c r="L1" s="85">
        <v>45809</v>
      </c>
      <c r="M1" t="s">
        <v>69</v>
      </c>
      <c r="N1" s="85">
        <v>46174</v>
      </c>
    </row>
    <row r="2" spans="1:14" x14ac:dyDescent="0.25">
      <c r="A2" s="52" t="s">
        <v>124</v>
      </c>
      <c r="B2" s="23">
        <v>507835</v>
      </c>
      <c r="C2" s="23">
        <v>520049</v>
      </c>
      <c r="D2" s="23">
        <f>C2+'EDPR vs Updated CAPEX'!J81+'EDPR vs Updated CAPEX'!J85</f>
        <v>527434</v>
      </c>
      <c r="E2" s="23">
        <f>D2+'EDPR vs Updated CAPEX'!K81+'EDPR vs Updated CAPEX'!K85</f>
        <v>534763</v>
      </c>
      <c r="F2" s="23">
        <f>E2+'EDPR vs Updated CAPEX'!L81+'EDPR vs Updated CAPEX'!L85</f>
        <v>542094</v>
      </c>
      <c r="G2" s="23">
        <f>F2+'EDPR vs Updated CAPEX'!M81+'EDPR vs Updated CAPEX'!M85</f>
        <v>549523</v>
      </c>
      <c r="H2" s="23">
        <f>G2+'EDPR vs Updated CAPEX'!N81+'EDPR vs Updated CAPEX'!N85</f>
        <v>556951</v>
      </c>
      <c r="I2" s="23">
        <f>H2+'EDPR vs Updated CAPEX'!O81+'EDPR vs Updated CAPEX'!O85</f>
        <v>564528</v>
      </c>
      <c r="J2" s="23">
        <f>I2+'EDPR vs Updated CAPEX'!P81+'EDPR vs Updated CAPEX'!P85</f>
        <v>572106</v>
      </c>
      <c r="K2" s="23">
        <f>J2+'EDPR vs Updated CAPEX'!Q81+'EDPR vs Updated CAPEX'!Q85</f>
        <v>579728</v>
      </c>
      <c r="L2" s="23">
        <f>K2+'EDPR vs Updated CAPEX'!R81+'EDPR vs Updated CAPEX'!R85</f>
        <v>587350</v>
      </c>
      <c r="M2" s="23">
        <f>L2+'EDPR vs Updated CAPEX'!S81+'EDPR vs Updated CAPEX'!S85</f>
        <v>595076</v>
      </c>
      <c r="N2" s="23">
        <f>M2+'EDPR vs Updated CAPEX'!T81+'EDPR vs Updated CAPEX'!T85</f>
        <v>602802</v>
      </c>
    </row>
    <row r="3" spans="1:14" x14ac:dyDescent="0.25">
      <c r="A3" s="52" t="s">
        <v>125</v>
      </c>
      <c r="B3" s="23">
        <v>122104</v>
      </c>
      <c r="C3" s="23">
        <v>122108</v>
      </c>
      <c r="D3" s="23">
        <f>C3+'EDPR vs Updated CAPEX'!J89</f>
        <v>122111</v>
      </c>
      <c r="E3" s="23">
        <f>D3+'EDPR vs Updated CAPEX'!K89</f>
        <v>122114</v>
      </c>
      <c r="F3" s="23">
        <f>E3+'EDPR vs Updated CAPEX'!L89</f>
        <v>122117</v>
      </c>
      <c r="G3" s="23">
        <f>F3+'EDPR vs Updated CAPEX'!M89</f>
        <v>122120</v>
      </c>
      <c r="H3" s="23">
        <f>G3+'EDPR vs Updated CAPEX'!N89</f>
        <v>122123</v>
      </c>
      <c r="I3" s="23">
        <f>H3+'EDPR vs Updated CAPEX'!O89</f>
        <v>122126</v>
      </c>
      <c r="J3" s="23">
        <f>I3+'EDPR vs Updated CAPEX'!P89</f>
        <v>122129</v>
      </c>
      <c r="K3" s="23">
        <f>J3+'EDPR vs Updated CAPEX'!Q89</f>
        <v>122132</v>
      </c>
      <c r="L3" s="23">
        <f>K3+'EDPR vs Updated CAPEX'!R89</f>
        <v>122135</v>
      </c>
      <c r="M3" s="23">
        <f>L3+'EDPR vs Updated CAPEX'!S89</f>
        <v>122138</v>
      </c>
      <c r="N3" s="23">
        <f>M3+'EDPR vs Updated CAPEX'!T89</f>
        <v>122141</v>
      </c>
    </row>
    <row r="4" spans="1:14" x14ac:dyDescent="0.25">
      <c r="A4" s="52" t="s">
        <v>126</v>
      </c>
      <c r="B4" s="23">
        <v>66913</v>
      </c>
      <c r="C4" s="23">
        <v>67801</v>
      </c>
      <c r="D4" s="23">
        <f>C4+ROUNDUP('EDPR vs Updated CAPEX'!J93/2,0)</f>
        <v>68338</v>
      </c>
      <c r="E4" s="23">
        <f>D4+ROUNDUP('EDPR vs Updated CAPEX'!K93/2,0)</f>
        <v>68871</v>
      </c>
      <c r="F4" s="23">
        <f>E4+ROUNDUP('EDPR vs Updated CAPEX'!L93/2,0)</f>
        <v>69404</v>
      </c>
      <c r="G4" s="23">
        <f>F4+ROUNDUP('EDPR vs Updated CAPEX'!M93/2,0)</f>
        <v>69944</v>
      </c>
      <c r="H4" s="23">
        <f>G4+ROUNDUP('EDPR vs Updated CAPEX'!N93/2,0)</f>
        <v>70484</v>
      </c>
      <c r="I4" s="23">
        <f>H4+ROUNDUP('EDPR vs Updated CAPEX'!O93/2,0)</f>
        <v>71035</v>
      </c>
      <c r="J4" s="23">
        <f>I4+ROUNDUP('EDPR vs Updated CAPEX'!P93/2,0)</f>
        <v>71586</v>
      </c>
      <c r="K4" s="23">
        <f>J4+ROUNDUP('EDPR vs Updated CAPEX'!Q93/2,0)</f>
        <v>72140</v>
      </c>
      <c r="L4" s="23">
        <f>K4+ROUNDUP('EDPR vs Updated CAPEX'!R93/2,0)</f>
        <v>72694</v>
      </c>
      <c r="M4" s="23">
        <f>L4+ROUNDUP('EDPR vs Updated CAPEX'!S93/2,0)</f>
        <v>73256</v>
      </c>
      <c r="N4" s="23">
        <f>M4+ROUNDUP('EDPR vs Updated CAPEX'!T93/2,0)</f>
        <v>73818</v>
      </c>
    </row>
    <row r="5" spans="1:14" x14ac:dyDescent="0.25">
      <c r="A5" s="52" t="s">
        <v>127</v>
      </c>
      <c r="B5" s="23">
        <v>66912</v>
      </c>
      <c r="C5" s="23">
        <v>67800</v>
      </c>
      <c r="D5" s="23">
        <f>C5+ROUNDUP('EDPR vs Updated CAPEX'!J93/2,0)</f>
        <v>68337</v>
      </c>
      <c r="E5" s="23">
        <f>D5+ROUNDUP('EDPR vs Updated CAPEX'!K93/2,0)</f>
        <v>68870</v>
      </c>
      <c r="F5" s="23">
        <f>E5+ROUNDUP('EDPR vs Updated CAPEX'!L93/2,0)</f>
        <v>69403</v>
      </c>
      <c r="G5" s="23">
        <f>F5+ROUNDUP('EDPR vs Updated CAPEX'!M93/2,0)</f>
        <v>69943</v>
      </c>
      <c r="H5" s="23">
        <f>G5+ROUNDUP('EDPR vs Updated CAPEX'!N93/2,0)</f>
        <v>70483</v>
      </c>
      <c r="I5" s="23">
        <f>H5+ROUNDUP('EDPR vs Updated CAPEX'!O93/2,0)</f>
        <v>71034</v>
      </c>
      <c r="J5" s="23">
        <f>I5+ROUNDUP('EDPR vs Updated CAPEX'!P93/2,0)</f>
        <v>71585</v>
      </c>
      <c r="K5" s="23">
        <f>J5+ROUNDUP('EDPR vs Updated CAPEX'!Q93/2,0)</f>
        <v>72139</v>
      </c>
      <c r="L5" s="23">
        <f>K5+ROUNDUP('EDPR vs Updated CAPEX'!R93/2,0)</f>
        <v>72693</v>
      </c>
      <c r="M5" s="23">
        <f>L5+ROUNDUP('EDPR vs Updated CAPEX'!S93/2,0)</f>
        <v>73255</v>
      </c>
      <c r="N5" s="23">
        <f>M5+ROUNDUP('EDPR vs Updated CAPEX'!T93/2,0)</f>
        <v>73817</v>
      </c>
    </row>
    <row r="6" spans="1:14" x14ac:dyDescent="0.25">
      <c r="A6" s="52" t="s">
        <v>128</v>
      </c>
      <c r="B6" s="86">
        <v>4359</v>
      </c>
      <c r="C6" s="86">
        <v>4423</v>
      </c>
      <c r="D6" s="86">
        <f>C6+'EDPR vs Updated CAPEX'!J98</f>
        <v>4461</v>
      </c>
      <c r="E6" s="86">
        <f>D6+'EDPR vs Updated CAPEX'!K98</f>
        <v>4499</v>
      </c>
      <c r="F6" s="86">
        <f>E6+'EDPR vs Updated CAPEX'!L98</f>
        <v>4537</v>
      </c>
      <c r="G6" s="86">
        <f>F6+'EDPR vs Updated CAPEX'!M98</f>
        <v>4576</v>
      </c>
      <c r="H6" s="86">
        <f>G6+'EDPR vs Updated CAPEX'!N98</f>
        <v>4615</v>
      </c>
      <c r="I6" s="86">
        <f>H6+'EDPR vs Updated CAPEX'!O98</f>
        <v>4654</v>
      </c>
      <c r="J6" s="86">
        <f>I6+'EDPR vs Updated CAPEX'!P98</f>
        <v>4693</v>
      </c>
      <c r="K6" s="86">
        <f>J6+'EDPR vs Updated CAPEX'!Q98</f>
        <v>4733</v>
      </c>
      <c r="L6" s="86">
        <f>K6+'EDPR vs Updated CAPEX'!R98</f>
        <v>4773</v>
      </c>
      <c r="M6" s="86">
        <f>L6+'EDPR vs Updated CAPEX'!S98</f>
        <v>4813</v>
      </c>
      <c r="N6" s="86">
        <f>M6+'EDPR vs Updated CAPEX'!T98</f>
        <v>4853</v>
      </c>
    </row>
    <row r="7" spans="1:14" x14ac:dyDescent="0.25">
      <c r="A7" s="52"/>
      <c r="B7" s="80">
        <f>SUM(B2:B6)</f>
        <v>768123</v>
      </c>
      <c r="C7" s="80">
        <f>SUM(C2:C6)</f>
        <v>782181</v>
      </c>
      <c r="D7" s="80">
        <f t="shared" ref="D7:N7" si="0">SUM(D2:D6)</f>
        <v>790681</v>
      </c>
      <c r="E7" s="80">
        <f t="shared" si="0"/>
        <v>799117</v>
      </c>
      <c r="F7" s="80">
        <f t="shared" si="0"/>
        <v>807555</v>
      </c>
      <c r="G7" s="80">
        <f t="shared" si="0"/>
        <v>816106</v>
      </c>
      <c r="H7" s="80">
        <f t="shared" si="0"/>
        <v>824656</v>
      </c>
      <c r="I7" s="80">
        <f t="shared" si="0"/>
        <v>833377</v>
      </c>
      <c r="J7" s="80">
        <f t="shared" si="0"/>
        <v>842099</v>
      </c>
      <c r="K7" s="80">
        <f t="shared" si="0"/>
        <v>850872</v>
      </c>
      <c r="L7" s="80">
        <f t="shared" si="0"/>
        <v>859645</v>
      </c>
      <c r="M7" s="80">
        <f t="shared" si="0"/>
        <v>868538</v>
      </c>
      <c r="N7" s="80">
        <f t="shared" si="0"/>
        <v>877431</v>
      </c>
    </row>
    <row r="8" spans="1:14" x14ac:dyDescent="0.25"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</sheetData>
  <pageMargins left="0.7" right="0.7" top="0.75" bottom="0.75" header="0.3" footer="0.3"/>
  <customProperties>
    <customPr name="_pios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/>
    <pageSetUpPr fitToPage="1"/>
  </sheetPr>
  <dimension ref="A1:AR344"/>
  <sheetViews>
    <sheetView topLeftCell="W1" zoomScale="70" zoomScaleNormal="70" workbookViewId="0">
      <selection activeCell="AB39" sqref="AB39"/>
    </sheetView>
  </sheetViews>
  <sheetFormatPr defaultRowHeight="15" outlineLevelRow="1" x14ac:dyDescent="0.25"/>
  <cols>
    <col min="1" max="1" width="1.7109375" customWidth="1"/>
    <col min="2" max="2" width="39.7109375" customWidth="1"/>
    <col min="3" max="3" width="24.42578125" customWidth="1"/>
    <col min="4" max="4" width="13" customWidth="1"/>
    <col min="5" max="5" width="18.7109375" customWidth="1"/>
    <col min="6" max="6" width="26.140625" customWidth="1"/>
    <col min="7" max="8" width="12.85546875" customWidth="1"/>
    <col min="9" max="9" width="18.7109375" customWidth="1"/>
    <col min="10" max="14" width="18.85546875" bestFit="1" customWidth="1"/>
    <col min="15" max="15" width="18.5703125" bestFit="1" customWidth="1"/>
    <col min="16" max="19" width="18.85546875" bestFit="1" customWidth="1"/>
    <col min="20" max="20" width="18.5703125" bestFit="1" customWidth="1"/>
    <col min="21" max="21" width="40.85546875" customWidth="1"/>
    <col min="22" max="39" width="23.42578125" customWidth="1"/>
    <col min="40" max="40" width="10.42578125" bestFit="1" customWidth="1"/>
  </cols>
  <sheetData>
    <row r="1" spans="1:41" x14ac:dyDescent="0.25">
      <c r="A1" s="3"/>
      <c r="B1" s="1" t="s">
        <v>30</v>
      </c>
    </row>
    <row r="2" spans="1:41" ht="15.75" thickBot="1" x14ac:dyDescent="0.3">
      <c r="J2" s="1" t="s">
        <v>118</v>
      </c>
      <c r="K2" s="1" t="s">
        <v>119</v>
      </c>
      <c r="L2" s="1" t="s">
        <v>118</v>
      </c>
      <c r="M2" s="1" t="s">
        <v>119</v>
      </c>
      <c r="N2" s="1" t="s">
        <v>118</v>
      </c>
      <c r="O2" s="1" t="s">
        <v>119</v>
      </c>
      <c r="P2" s="1" t="s">
        <v>118</v>
      </c>
      <c r="Q2" s="1" t="s">
        <v>119</v>
      </c>
      <c r="R2" s="1" t="s">
        <v>118</v>
      </c>
      <c r="S2" s="1" t="s">
        <v>119</v>
      </c>
      <c r="T2" s="1" t="s">
        <v>118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41" x14ac:dyDescent="0.25">
      <c r="B3" s="15" t="s">
        <v>0</v>
      </c>
      <c r="C3" s="16"/>
      <c r="D3" s="16"/>
      <c r="E3" s="45" t="s">
        <v>1</v>
      </c>
      <c r="F3" s="45" t="s">
        <v>2</v>
      </c>
      <c r="G3" s="45" t="s">
        <v>3</v>
      </c>
      <c r="H3" s="45" t="s">
        <v>4</v>
      </c>
      <c r="I3" s="45" t="s">
        <v>5</v>
      </c>
      <c r="J3" s="17" t="s">
        <v>65</v>
      </c>
      <c r="K3" s="17" t="s">
        <v>65</v>
      </c>
      <c r="L3" s="18" t="s">
        <v>66</v>
      </c>
      <c r="M3" s="18" t="s">
        <v>66</v>
      </c>
      <c r="N3" s="18" t="s">
        <v>67</v>
      </c>
      <c r="O3" s="18" t="s">
        <v>67</v>
      </c>
      <c r="P3" s="17" t="s">
        <v>68</v>
      </c>
      <c r="Q3" s="17" t="s">
        <v>68</v>
      </c>
      <c r="R3" s="18" t="s">
        <v>69</v>
      </c>
      <c r="S3" s="18" t="s">
        <v>69</v>
      </c>
      <c r="T3" s="18" t="s">
        <v>120</v>
      </c>
      <c r="U3" s="83"/>
      <c r="V3" s="83" t="s">
        <v>31</v>
      </c>
      <c r="W3" s="83" t="s">
        <v>62</v>
      </c>
      <c r="X3" s="83" t="s">
        <v>121</v>
      </c>
      <c r="Y3" s="83" t="s">
        <v>122</v>
      </c>
      <c r="Z3" s="83" t="s">
        <v>123</v>
      </c>
      <c r="AA3" s="83"/>
      <c r="AB3" s="83" t="s">
        <v>65</v>
      </c>
      <c r="AC3" s="83" t="s">
        <v>66</v>
      </c>
      <c r="AD3" s="83" t="s">
        <v>67</v>
      </c>
      <c r="AE3" s="83" t="s">
        <v>68</v>
      </c>
      <c r="AF3" s="83" t="s">
        <v>69</v>
      </c>
      <c r="AG3" s="83"/>
      <c r="AH3" s="83"/>
      <c r="AI3" s="83"/>
      <c r="AJ3" s="83"/>
      <c r="AK3" s="83"/>
      <c r="AL3" s="83"/>
      <c r="AM3" s="83"/>
    </row>
    <row r="4" spans="1:41" outlineLevel="1" x14ac:dyDescent="0.25">
      <c r="B4" s="4"/>
      <c r="C4" s="5"/>
      <c r="D4" s="5"/>
      <c r="E4" s="5"/>
      <c r="F4" s="5"/>
      <c r="G4" s="5"/>
      <c r="H4" s="5"/>
      <c r="I4" s="5"/>
      <c r="J4" s="6"/>
      <c r="K4" s="6"/>
      <c r="L4" s="7"/>
      <c r="M4" s="7"/>
      <c r="N4" s="7"/>
      <c r="O4" s="7"/>
      <c r="P4" s="6"/>
      <c r="Q4" s="7"/>
      <c r="R4" s="7"/>
      <c r="S4" s="7"/>
      <c r="T4" s="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1" outlineLevel="1" x14ac:dyDescent="0.25">
      <c r="B5" s="8"/>
      <c r="C5" s="5"/>
      <c r="D5" s="5"/>
      <c r="E5" s="5"/>
      <c r="F5" s="5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</row>
    <row r="6" spans="1:41" outlineLevel="1" x14ac:dyDescent="0.25">
      <c r="B6" s="8"/>
      <c r="C6" s="5"/>
      <c r="D6" s="5"/>
      <c r="E6" s="5"/>
      <c r="F6" s="5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</row>
    <row r="7" spans="1:41" outlineLevel="1" x14ac:dyDescent="0.25">
      <c r="B7" s="8"/>
      <c r="C7" s="5"/>
      <c r="D7" s="5"/>
      <c r="E7" s="5"/>
      <c r="F7" s="5"/>
      <c r="G7" s="25"/>
      <c r="H7" s="25"/>
      <c r="I7" s="25"/>
      <c r="J7" s="25"/>
      <c r="K7" s="25"/>
      <c r="L7" s="26"/>
      <c r="M7" s="26"/>
      <c r="N7" s="26"/>
      <c r="O7" s="26"/>
      <c r="P7" s="25"/>
      <c r="Q7" s="26"/>
      <c r="R7" s="26"/>
      <c r="S7" s="26"/>
      <c r="T7" s="26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</row>
    <row r="8" spans="1:41" outlineLevel="1" x14ac:dyDescent="0.25">
      <c r="B8" s="4" t="s">
        <v>36</v>
      </c>
      <c r="C8" s="5"/>
      <c r="D8" s="5"/>
      <c r="E8" s="5"/>
      <c r="F8" s="5"/>
      <c r="G8" s="24"/>
      <c r="H8" s="24"/>
      <c r="I8" s="24"/>
      <c r="J8" s="24"/>
      <c r="K8" s="24"/>
      <c r="L8" s="27"/>
      <c r="M8" s="27"/>
      <c r="N8" s="27"/>
      <c r="O8" s="27"/>
      <c r="P8" s="24"/>
      <c r="Q8" s="27"/>
      <c r="R8" s="27"/>
      <c r="S8" s="27"/>
      <c r="T8" s="27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</row>
    <row r="9" spans="1:41" outlineLevel="1" x14ac:dyDescent="0.25">
      <c r="B9" s="8"/>
      <c r="C9" s="5" t="s">
        <v>6</v>
      </c>
      <c r="D9" s="5"/>
      <c r="E9" s="5"/>
      <c r="F9" s="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</row>
    <row r="10" spans="1:41" outlineLevel="1" x14ac:dyDescent="0.25">
      <c r="B10" s="8"/>
      <c r="C10" s="5" t="s">
        <v>7</v>
      </c>
      <c r="D10" s="5"/>
      <c r="E10" s="5"/>
      <c r="F10" s="5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</row>
    <row r="11" spans="1:41" outlineLevel="1" x14ac:dyDescent="0.25">
      <c r="B11" s="8"/>
      <c r="C11" s="5"/>
      <c r="D11" s="5"/>
      <c r="E11" s="5"/>
      <c r="F11" s="5"/>
      <c r="G11" s="177"/>
      <c r="H11" s="177"/>
      <c r="I11" s="177"/>
      <c r="J11" s="177"/>
      <c r="K11" s="177"/>
      <c r="L11" s="178"/>
      <c r="M11" s="178"/>
      <c r="N11" s="178"/>
      <c r="O11" s="178"/>
      <c r="P11" s="177"/>
      <c r="Q11" s="178"/>
      <c r="R11" s="178"/>
      <c r="S11" s="178"/>
      <c r="T11" s="178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</row>
    <row r="12" spans="1:41" outlineLevel="1" x14ac:dyDescent="0.25">
      <c r="B12" s="4" t="s">
        <v>37</v>
      </c>
      <c r="C12" s="5"/>
      <c r="D12" s="5"/>
      <c r="E12" s="5"/>
      <c r="F12" s="5"/>
      <c r="G12" s="24"/>
      <c r="H12" s="24"/>
      <c r="I12" s="24"/>
      <c r="J12" s="24"/>
      <c r="K12" s="24"/>
      <c r="L12" s="27"/>
      <c r="M12" s="27"/>
      <c r="N12" s="27"/>
      <c r="O12" s="27"/>
      <c r="P12" s="24"/>
      <c r="Q12" s="27"/>
      <c r="R12" s="27"/>
      <c r="S12" s="27"/>
      <c r="T12" s="27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</row>
    <row r="13" spans="1:41" outlineLevel="1" x14ac:dyDescent="0.25">
      <c r="B13" s="8"/>
      <c r="C13" s="5" t="s">
        <v>6</v>
      </c>
      <c r="D13" s="5"/>
      <c r="E13" s="5"/>
      <c r="F13" s="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O13" t="s">
        <v>117</v>
      </c>
    </row>
    <row r="14" spans="1:41" outlineLevel="1" x14ac:dyDescent="0.25">
      <c r="B14" s="8"/>
      <c r="C14" s="5" t="s">
        <v>7</v>
      </c>
      <c r="D14" s="5"/>
      <c r="E14" s="5"/>
      <c r="F14" s="5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</row>
    <row r="15" spans="1:41" outlineLevel="1" x14ac:dyDescent="0.25">
      <c r="B15" s="8"/>
      <c r="C15" s="5"/>
      <c r="D15" s="5"/>
      <c r="E15" s="5"/>
      <c r="F15" s="5"/>
      <c r="G15" s="177"/>
      <c r="H15" s="177"/>
      <c r="I15" s="177"/>
      <c r="J15" s="177"/>
      <c r="K15" s="177"/>
      <c r="L15" s="178"/>
      <c r="M15" s="178"/>
      <c r="N15" s="178"/>
      <c r="O15" s="178"/>
      <c r="P15" s="177"/>
      <c r="Q15" s="178"/>
      <c r="R15" s="178"/>
      <c r="S15" s="178"/>
      <c r="T15" s="178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</row>
    <row r="16" spans="1:41" outlineLevel="1" x14ac:dyDescent="0.25">
      <c r="B16" s="8"/>
      <c r="C16" s="5"/>
      <c r="D16" s="5"/>
      <c r="E16" s="5"/>
      <c r="F16" s="5"/>
      <c r="G16" s="24"/>
      <c r="H16" s="24"/>
      <c r="I16" s="24"/>
      <c r="J16" s="24"/>
      <c r="K16" s="24"/>
      <c r="L16" s="27"/>
      <c r="M16" s="27"/>
      <c r="N16" s="27"/>
      <c r="O16" s="27"/>
      <c r="P16" s="24"/>
      <c r="Q16" s="27"/>
      <c r="R16" s="27"/>
      <c r="S16" s="27"/>
      <c r="T16" s="27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</row>
    <row r="17" spans="1:40" outlineLevel="1" x14ac:dyDescent="0.25">
      <c r="B17" s="4" t="s">
        <v>8</v>
      </c>
      <c r="C17" s="5"/>
      <c r="D17" s="5"/>
      <c r="E17" s="5"/>
      <c r="F17" s="5"/>
      <c r="G17" s="44"/>
      <c r="H17" s="44"/>
      <c r="I17" s="44"/>
      <c r="J17" s="44"/>
      <c r="K17" s="44"/>
      <c r="L17" s="46"/>
      <c r="M17" s="46"/>
      <c r="N17" s="46"/>
      <c r="O17" s="46"/>
      <c r="P17" s="44"/>
      <c r="Q17" s="46"/>
      <c r="R17" s="46"/>
      <c r="S17" s="46"/>
      <c r="T17" s="46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</row>
    <row r="18" spans="1:40" outlineLevel="1" x14ac:dyDescent="0.25">
      <c r="B18" s="8"/>
      <c r="C18" s="5" t="s">
        <v>6</v>
      </c>
      <c r="D18" s="5"/>
      <c r="E18" s="5"/>
      <c r="F18" s="5"/>
      <c r="G18" s="48"/>
      <c r="H18" s="48"/>
      <c r="I18" s="48"/>
      <c r="J18" s="48"/>
      <c r="K18" s="48"/>
      <c r="L18" s="48"/>
      <c r="M18" s="48"/>
      <c r="N18" s="48"/>
      <c r="O18" s="48"/>
      <c r="P18" s="47"/>
      <c r="Q18" s="48"/>
      <c r="R18" s="48"/>
      <c r="S18" s="48"/>
      <c r="T18" s="48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</row>
    <row r="19" spans="1:40" outlineLevel="1" x14ac:dyDescent="0.25">
      <c r="B19" s="8"/>
      <c r="C19" s="5" t="s">
        <v>7</v>
      </c>
      <c r="D19" s="5"/>
      <c r="E19" s="5"/>
      <c r="F19" s="5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</row>
    <row r="20" spans="1:40" outlineLevel="1" x14ac:dyDescent="0.25">
      <c r="B20" s="8"/>
      <c r="C20" s="5"/>
      <c r="D20" s="5"/>
      <c r="E20" s="5"/>
      <c r="F20" s="5"/>
      <c r="G20" s="177"/>
      <c r="H20" s="177"/>
      <c r="I20" s="177"/>
      <c r="J20" s="177"/>
      <c r="K20" s="177"/>
      <c r="L20" s="178"/>
      <c r="M20" s="178"/>
      <c r="N20" s="178"/>
      <c r="O20" s="178"/>
      <c r="P20" s="177"/>
      <c r="Q20" s="178"/>
      <c r="R20" s="178"/>
      <c r="S20" s="178"/>
      <c r="T20" s="178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</row>
    <row r="21" spans="1:40" outlineLevel="1" x14ac:dyDescent="0.25">
      <c r="B21" s="8"/>
      <c r="C21" s="5"/>
      <c r="D21" s="5"/>
      <c r="E21" s="5"/>
      <c r="F21" s="5"/>
      <c r="G21" s="24"/>
      <c r="H21" s="24"/>
      <c r="I21" s="24"/>
      <c r="J21" s="24"/>
      <c r="K21" s="24"/>
      <c r="L21" s="27"/>
      <c r="M21" s="27"/>
      <c r="N21" s="27"/>
      <c r="O21" s="27"/>
      <c r="P21" s="24"/>
      <c r="Q21" s="27"/>
      <c r="R21" s="27"/>
      <c r="S21" s="27"/>
      <c r="T21" s="27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</row>
    <row r="22" spans="1:40" outlineLevel="1" x14ac:dyDescent="0.25">
      <c r="B22" s="8" t="s">
        <v>9</v>
      </c>
      <c r="C22" s="5"/>
      <c r="D22" s="5"/>
      <c r="E22" s="5"/>
      <c r="F22" s="5"/>
      <c r="G22" s="44"/>
      <c r="H22" s="44"/>
      <c r="I22" s="44"/>
      <c r="J22" s="44"/>
      <c r="K22" s="44"/>
      <c r="L22" s="46"/>
      <c r="M22" s="46"/>
      <c r="N22" s="46"/>
      <c r="O22" s="46"/>
      <c r="P22" s="44"/>
      <c r="Q22" s="46"/>
      <c r="R22" s="46"/>
      <c r="S22" s="46"/>
      <c r="T22" s="46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</row>
    <row r="23" spans="1:40" outlineLevel="1" x14ac:dyDescent="0.25">
      <c r="B23" s="8"/>
      <c r="C23" s="5" t="s">
        <v>6</v>
      </c>
      <c r="D23" s="5"/>
      <c r="E23" s="5"/>
      <c r="F23" s="5"/>
      <c r="G23" s="175"/>
      <c r="H23" s="175"/>
      <c r="I23" s="175"/>
      <c r="J23" s="175"/>
      <c r="K23" s="175"/>
      <c r="L23" s="179"/>
      <c r="M23" s="179"/>
      <c r="N23" s="179"/>
      <c r="O23" s="179"/>
      <c r="P23" s="175"/>
      <c r="Q23" s="179"/>
      <c r="R23" s="179"/>
      <c r="S23" s="179"/>
      <c r="T23" s="179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</row>
    <row r="24" spans="1:40" outlineLevel="1" x14ac:dyDescent="0.25">
      <c r="B24" s="8"/>
      <c r="C24" s="5" t="s">
        <v>7</v>
      </c>
      <c r="D24" s="5"/>
      <c r="E24" s="5"/>
      <c r="F24" s="5"/>
      <c r="G24" s="176"/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</row>
    <row r="25" spans="1:40" outlineLevel="1" x14ac:dyDescent="0.25">
      <c r="B25" s="8"/>
      <c r="C25" s="5"/>
      <c r="D25" s="5"/>
      <c r="E25" s="5"/>
      <c r="F25" s="5"/>
      <c r="G25" s="177"/>
      <c r="H25" s="177"/>
      <c r="I25" s="177"/>
      <c r="J25" s="177"/>
      <c r="K25" s="177"/>
      <c r="L25" s="178"/>
      <c r="M25" s="178"/>
      <c r="N25" s="178"/>
      <c r="O25" s="178"/>
      <c r="P25" s="177"/>
      <c r="Q25" s="178"/>
      <c r="R25" s="178"/>
      <c r="S25" s="178"/>
      <c r="T25" s="178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</row>
    <row r="26" spans="1:40" outlineLevel="1" x14ac:dyDescent="0.25">
      <c r="A26" s="8"/>
      <c r="B26" s="8"/>
      <c r="C26" s="5"/>
      <c r="D26" s="5"/>
      <c r="E26" s="5"/>
      <c r="F26" s="5"/>
      <c r="G26" s="24"/>
      <c r="H26" s="24"/>
      <c r="I26" s="24"/>
      <c r="J26" s="24"/>
      <c r="K26" s="24"/>
      <c r="L26" s="27"/>
      <c r="M26" s="27"/>
      <c r="N26" s="27"/>
      <c r="O26" s="27"/>
      <c r="P26" s="24"/>
      <c r="Q26" s="27"/>
      <c r="R26" s="27"/>
      <c r="S26" s="27"/>
      <c r="T26" s="27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</row>
    <row r="27" spans="1:40" outlineLevel="1" x14ac:dyDescent="0.25">
      <c r="A27" s="8"/>
      <c r="B27" s="4" t="s">
        <v>10</v>
      </c>
      <c r="C27" s="5"/>
      <c r="D27" s="5"/>
      <c r="E27" s="5"/>
      <c r="F27" s="5"/>
      <c r="G27" s="47"/>
      <c r="H27" s="47"/>
      <c r="I27" s="47"/>
      <c r="J27" s="47"/>
      <c r="K27" s="47"/>
      <c r="L27" s="48"/>
      <c r="M27" s="48"/>
      <c r="N27" s="48"/>
      <c r="O27" s="48"/>
      <c r="P27" s="47"/>
      <c r="Q27" s="48"/>
      <c r="R27" s="48"/>
      <c r="S27" s="48"/>
      <c r="T27" s="48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</row>
    <row r="28" spans="1:40" outlineLevel="1" x14ac:dyDescent="0.25">
      <c r="A28" s="8"/>
      <c r="B28" s="8"/>
      <c r="C28" s="5" t="s">
        <v>6</v>
      </c>
      <c r="D28" s="5"/>
      <c r="E28" s="5"/>
      <c r="F28" s="5"/>
      <c r="G28" s="175"/>
      <c r="H28" s="175"/>
      <c r="I28" s="175"/>
      <c r="J28" s="175"/>
      <c r="K28" s="175"/>
      <c r="L28" s="179"/>
      <c r="M28" s="179"/>
      <c r="N28" s="179"/>
      <c r="O28" s="179"/>
      <c r="P28" s="175"/>
      <c r="Q28" s="179"/>
      <c r="R28" s="179"/>
      <c r="S28" s="179"/>
      <c r="T28" s="179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 spans="1:40" outlineLevel="1" x14ac:dyDescent="0.25">
      <c r="A29" s="8"/>
      <c r="B29" s="8"/>
      <c r="C29" s="5" t="s">
        <v>11</v>
      </c>
      <c r="D29" s="5"/>
      <c r="E29" s="5"/>
      <c r="F29" s="5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40" outlineLevel="1" x14ac:dyDescent="0.25">
      <c r="A30" s="8"/>
      <c r="B30" s="8"/>
      <c r="C30" s="5"/>
      <c r="D30" s="5"/>
      <c r="E30" s="5"/>
      <c r="F30" s="5"/>
      <c r="G30" s="177"/>
      <c r="H30" s="177"/>
      <c r="I30" s="177"/>
      <c r="J30" s="177"/>
      <c r="K30" s="177"/>
      <c r="L30" s="178"/>
      <c r="M30" s="178"/>
      <c r="N30" s="178"/>
      <c r="O30" s="178"/>
      <c r="P30" s="177"/>
      <c r="Q30" s="178"/>
      <c r="R30" s="178"/>
      <c r="S30" s="178"/>
      <c r="T30" s="17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0" ht="15.75" outlineLevel="1" x14ac:dyDescent="0.25">
      <c r="A31" s="8"/>
      <c r="B31" s="8"/>
      <c r="C31" s="5" t="s">
        <v>47</v>
      </c>
      <c r="D31" s="5"/>
      <c r="E31" s="5"/>
      <c r="F31" s="5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2" t="s">
        <v>61</v>
      </c>
    </row>
    <row r="32" spans="1:40" outlineLevel="1" x14ac:dyDescent="0.25">
      <c r="A32" s="8"/>
      <c r="B32" s="8"/>
      <c r="C32" s="5"/>
      <c r="D32" s="5"/>
      <c r="E32" s="5"/>
      <c r="F32" s="5"/>
      <c r="G32" s="28"/>
      <c r="H32" s="28"/>
      <c r="I32" s="28"/>
      <c r="J32" s="28"/>
      <c r="K32" s="28"/>
      <c r="L32" s="29"/>
      <c r="M32" s="29"/>
      <c r="N32" s="29"/>
      <c r="O32" s="29"/>
      <c r="P32" s="28"/>
      <c r="Q32" s="29"/>
      <c r="R32" s="29"/>
      <c r="S32" s="29"/>
      <c r="T32" s="29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</row>
    <row r="33" spans="1:40" outlineLevel="1" x14ac:dyDescent="0.25">
      <c r="A33" s="8"/>
      <c r="B33" s="8" t="s">
        <v>12</v>
      </c>
      <c r="C33" s="5"/>
      <c r="D33" s="5"/>
      <c r="E33" s="5"/>
      <c r="F33" s="5"/>
      <c r="G33" s="28"/>
      <c r="H33" s="28"/>
      <c r="I33" s="28"/>
      <c r="J33" s="28"/>
      <c r="K33" s="28"/>
      <c r="L33" s="29"/>
      <c r="M33" s="29"/>
      <c r="N33" s="29"/>
      <c r="O33" s="29"/>
      <c r="P33" s="28"/>
      <c r="Q33" s="29"/>
      <c r="R33" s="29"/>
      <c r="S33" s="29"/>
      <c r="T33" s="29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</row>
    <row r="34" spans="1:40" outlineLevel="1" x14ac:dyDescent="0.25">
      <c r="A34" s="8"/>
      <c r="B34" s="8"/>
      <c r="C34" s="5" t="s">
        <v>6</v>
      </c>
      <c r="D34" s="5"/>
      <c r="E34" s="5"/>
      <c r="F34" s="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spans="1:40" outlineLevel="1" x14ac:dyDescent="0.25">
      <c r="A35" s="8"/>
      <c r="B35" s="8"/>
      <c r="C35" s="5" t="s">
        <v>11</v>
      </c>
      <c r="D35" s="5"/>
      <c r="E35" s="5"/>
      <c r="F35" s="5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</row>
    <row r="36" spans="1:40" outlineLevel="1" x14ac:dyDescent="0.25">
      <c r="A36" s="8"/>
      <c r="B36" s="8"/>
      <c r="C36" s="5"/>
      <c r="D36" s="5"/>
      <c r="E36" s="5"/>
      <c r="F36" s="5"/>
      <c r="G36" s="177"/>
      <c r="H36" s="177"/>
      <c r="I36" s="177"/>
      <c r="J36" s="177"/>
      <c r="K36" s="177"/>
      <c r="L36" s="178"/>
      <c r="M36" s="178"/>
      <c r="N36" s="178"/>
      <c r="O36" s="178"/>
      <c r="P36" s="177"/>
      <c r="Q36" s="178"/>
      <c r="R36" s="178"/>
      <c r="S36" s="178"/>
      <c r="T36" s="17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</row>
    <row r="37" spans="1:40" outlineLevel="1" x14ac:dyDescent="0.25">
      <c r="A37" s="8"/>
      <c r="B37" s="8"/>
      <c r="C37" s="5" t="s">
        <v>47</v>
      </c>
      <c r="D37" s="5"/>
      <c r="E37" s="5"/>
      <c r="F37" s="5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</row>
    <row r="38" spans="1:40" outlineLevel="1" x14ac:dyDescent="0.25">
      <c r="A38" s="8"/>
      <c r="B38" s="8"/>
      <c r="C38" s="5"/>
      <c r="D38" s="5"/>
      <c r="E38" s="5"/>
      <c r="F38" s="5"/>
      <c r="G38" s="28"/>
      <c r="H38" s="28"/>
      <c r="I38" s="28"/>
      <c r="J38" s="28"/>
      <c r="K38" s="28"/>
      <c r="L38" s="29"/>
      <c r="M38" s="29"/>
      <c r="N38" s="29"/>
      <c r="O38" s="29"/>
      <c r="P38" s="28"/>
      <c r="Q38" s="29"/>
      <c r="R38" s="29"/>
      <c r="S38" s="29"/>
      <c r="T38" s="29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</row>
    <row r="39" spans="1:40" outlineLevel="1" x14ac:dyDescent="0.25">
      <c r="A39" s="8"/>
      <c r="B39" s="4" t="s">
        <v>39</v>
      </c>
      <c r="C39" s="5"/>
      <c r="D39" s="5"/>
      <c r="E39" s="5"/>
      <c r="F39" s="5"/>
      <c r="G39" s="28"/>
      <c r="H39" s="28"/>
      <c r="I39" s="28"/>
      <c r="J39" s="28"/>
      <c r="K39" s="28"/>
      <c r="L39" s="29"/>
      <c r="M39" s="29"/>
      <c r="N39" s="29"/>
      <c r="O39" s="29"/>
      <c r="P39" s="28"/>
      <c r="Q39" s="29"/>
      <c r="R39" s="29"/>
      <c r="S39" s="29"/>
      <c r="T39" s="29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</row>
    <row r="40" spans="1:40" outlineLevel="1" x14ac:dyDescent="0.25">
      <c r="A40" s="8"/>
      <c r="B40" s="8"/>
      <c r="C40" s="5" t="s">
        <v>6</v>
      </c>
      <c r="D40" s="5"/>
      <c r="E40" s="5"/>
      <c r="F40" s="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</row>
    <row r="41" spans="1:40" outlineLevel="1" x14ac:dyDescent="0.25">
      <c r="A41" s="8"/>
      <c r="B41" s="8"/>
      <c r="C41" s="5" t="s">
        <v>13</v>
      </c>
      <c r="D41" s="5"/>
      <c r="E41" s="5"/>
      <c r="F41" s="5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</row>
    <row r="42" spans="1:40" outlineLevel="1" x14ac:dyDescent="0.25">
      <c r="A42" s="8"/>
      <c r="B42" s="8"/>
      <c r="C42" s="5"/>
      <c r="D42" s="5"/>
      <c r="E42" s="5"/>
      <c r="F42" s="5"/>
      <c r="G42" s="177"/>
      <c r="H42" s="177"/>
      <c r="I42" s="177"/>
      <c r="J42" s="177"/>
      <c r="K42" s="177"/>
      <c r="L42" s="178"/>
      <c r="M42" s="178"/>
      <c r="N42" s="178"/>
      <c r="O42" s="178"/>
      <c r="P42" s="177"/>
      <c r="Q42" s="178"/>
      <c r="R42" s="178"/>
      <c r="S42" s="178"/>
      <c r="T42" s="17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</row>
    <row r="43" spans="1:40" outlineLevel="1" x14ac:dyDescent="0.25">
      <c r="A43" s="8"/>
      <c r="B43" s="4" t="s">
        <v>14</v>
      </c>
      <c r="C43" s="5"/>
      <c r="D43" s="5"/>
      <c r="E43" s="5"/>
      <c r="F43" s="5"/>
      <c r="G43" s="28"/>
      <c r="H43" s="28"/>
      <c r="I43" s="28"/>
      <c r="J43" s="28"/>
      <c r="K43" s="28"/>
      <c r="L43" s="29"/>
      <c r="M43" s="29"/>
      <c r="N43" s="29"/>
      <c r="O43" s="29"/>
      <c r="P43" s="28"/>
      <c r="Q43" s="29"/>
      <c r="R43" s="29"/>
      <c r="S43" s="29"/>
      <c r="T43" s="29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</row>
    <row r="44" spans="1:40" outlineLevel="1" x14ac:dyDescent="0.25">
      <c r="A44" s="8"/>
      <c r="B44" s="8"/>
      <c r="C44" s="5" t="s">
        <v>6</v>
      </c>
      <c r="D44" s="5"/>
      <c r="E44" s="5"/>
      <c r="F44" s="5"/>
      <c r="G44" s="175"/>
      <c r="H44" s="175"/>
      <c r="I44" s="175"/>
      <c r="J44" s="175"/>
      <c r="K44" s="175"/>
      <c r="L44" s="175"/>
      <c r="M44" s="175"/>
      <c r="N44" s="175"/>
      <c r="O44" s="175"/>
      <c r="P44" s="175"/>
      <c r="Q44" s="175"/>
      <c r="R44" s="175"/>
      <c r="S44" s="175"/>
      <c r="T44" s="175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</row>
    <row r="45" spans="1:40" outlineLevel="1" x14ac:dyDescent="0.25">
      <c r="A45" s="8"/>
      <c r="B45" s="8"/>
      <c r="C45" s="5" t="s">
        <v>13</v>
      </c>
      <c r="D45" s="5"/>
      <c r="E45" s="5"/>
      <c r="F45" s="5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</row>
    <row r="46" spans="1:40" outlineLevel="1" x14ac:dyDescent="0.25">
      <c r="A46" s="8"/>
      <c r="B46" s="8"/>
      <c r="C46" s="5"/>
      <c r="D46" s="5"/>
      <c r="E46" s="5"/>
      <c r="F46" s="5"/>
      <c r="G46" s="177"/>
      <c r="H46" s="177"/>
      <c r="I46" s="177"/>
      <c r="J46" s="177"/>
      <c r="K46" s="177"/>
      <c r="L46" s="178"/>
      <c r="M46" s="178"/>
      <c r="N46" s="178"/>
      <c r="O46" s="178"/>
      <c r="P46" s="177"/>
      <c r="Q46" s="178"/>
      <c r="R46" s="178"/>
      <c r="S46" s="178"/>
      <c r="T46" s="17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</row>
    <row r="47" spans="1:40" ht="15.75" outlineLevel="1" x14ac:dyDescent="0.25">
      <c r="A47" s="8"/>
      <c r="B47" s="8"/>
      <c r="C47" s="5" t="s">
        <v>47</v>
      </c>
      <c r="D47" s="5"/>
      <c r="E47" s="5"/>
      <c r="F47" s="5"/>
      <c r="G47" s="28"/>
      <c r="H47" s="28"/>
      <c r="I47" s="28"/>
      <c r="J47" s="28"/>
      <c r="K47" s="28"/>
      <c r="L47" s="29"/>
      <c r="M47" s="29"/>
      <c r="N47" s="29"/>
      <c r="O47" s="29"/>
      <c r="P47" s="28"/>
      <c r="Q47" s="29"/>
      <c r="R47" s="29"/>
      <c r="S47" s="29"/>
      <c r="T47" s="29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2" t="s">
        <v>61</v>
      </c>
    </row>
    <row r="48" spans="1:40" outlineLevel="1" x14ac:dyDescent="0.25">
      <c r="A48" s="8"/>
      <c r="B48" s="8"/>
      <c r="C48" s="5"/>
      <c r="D48" s="5"/>
      <c r="E48" s="5"/>
      <c r="F48" s="5"/>
      <c r="G48" s="28"/>
      <c r="H48" s="28"/>
      <c r="I48" s="28"/>
      <c r="J48" s="28"/>
      <c r="K48" s="28"/>
      <c r="L48" s="29"/>
      <c r="M48" s="29"/>
      <c r="N48" s="29"/>
      <c r="O48" s="29"/>
      <c r="P48" s="28"/>
      <c r="Q48" s="29"/>
      <c r="R48" s="29"/>
      <c r="S48" s="29"/>
      <c r="T48" s="29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</row>
    <row r="49" spans="1:39" outlineLevel="1" x14ac:dyDescent="0.25">
      <c r="A49" s="8"/>
      <c r="B49" s="4" t="s">
        <v>38</v>
      </c>
      <c r="C49" s="5"/>
      <c r="D49" s="5"/>
      <c r="E49" s="5"/>
      <c r="F49" s="5"/>
      <c r="G49" s="28"/>
      <c r="H49" s="28"/>
      <c r="I49" s="28"/>
      <c r="J49" s="28"/>
      <c r="K49" s="28"/>
      <c r="L49" s="29"/>
      <c r="M49" s="29"/>
      <c r="N49" s="29"/>
      <c r="O49" s="29"/>
      <c r="P49" s="28"/>
      <c r="Q49" s="29"/>
      <c r="R49" s="29"/>
      <c r="S49" s="29"/>
      <c r="T49" s="29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</row>
    <row r="50" spans="1:39" outlineLevel="1" x14ac:dyDescent="0.25">
      <c r="A50" s="8"/>
      <c r="B50" s="8"/>
      <c r="C50" s="5" t="s">
        <v>6</v>
      </c>
      <c r="D50" s="5"/>
      <c r="E50" s="5"/>
      <c r="F50" s="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1:39" outlineLevel="1" x14ac:dyDescent="0.25">
      <c r="A51" s="8"/>
      <c r="B51" s="8"/>
      <c r="C51" s="5" t="s">
        <v>13</v>
      </c>
      <c r="D51" s="5"/>
      <c r="E51" s="5"/>
      <c r="F51" s="5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76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</row>
    <row r="52" spans="1:39" outlineLevel="1" x14ac:dyDescent="0.25">
      <c r="A52" s="8"/>
      <c r="B52" s="8"/>
      <c r="C52" s="5"/>
      <c r="D52" s="5"/>
      <c r="E52" s="5"/>
      <c r="F52" s="5"/>
      <c r="G52" s="177"/>
      <c r="H52" s="177"/>
      <c r="I52" s="177"/>
      <c r="J52" s="177"/>
      <c r="K52" s="177"/>
      <c r="L52" s="178"/>
      <c r="M52" s="178"/>
      <c r="N52" s="178"/>
      <c r="O52" s="178"/>
      <c r="P52" s="177"/>
      <c r="Q52" s="178"/>
      <c r="R52" s="178"/>
      <c r="S52" s="178"/>
      <c r="T52" s="17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</row>
    <row r="53" spans="1:39" outlineLevel="1" x14ac:dyDescent="0.25">
      <c r="A53" s="8"/>
      <c r="B53" s="8"/>
      <c r="C53" s="5" t="s">
        <v>47</v>
      </c>
      <c r="D53" s="5"/>
      <c r="E53" s="5"/>
      <c r="F53" s="5"/>
      <c r="G53" s="28"/>
      <c r="H53" s="28"/>
      <c r="I53" s="28"/>
      <c r="J53" s="28"/>
      <c r="K53" s="28"/>
      <c r="L53" s="29"/>
      <c r="M53" s="29"/>
      <c r="N53" s="29"/>
      <c r="O53" s="29"/>
      <c r="P53" s="28"/>
      <c r="Q53" s="29"/>
      <c r="R53" s="29"/>
      <c r="S53" s="29"/>
      <c r="T53" s="29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</row>
    <row r="54" spans="1:39" outlineLevel="1" x14ac:dyDescent="0.25">
      <c r="A54" s="8"/>
      <c r="B54" s="8"/>
      <c r="C54" s="5"/>
      <c r="D54" s="5"/>
      <c r="E54" s="5"/>
      <c r="F54" s="5"/>
      <c r="G54" s="28"/>
      <c r="H54" s="28"/>
      <c r="I54" s="28"/>
      <c r="J54" s="28"/>
      <c r="K54" s="28"/>
      <c r="L54" s="29"/>
      <c r="M54" s="29"/>
      <c r="N54" s="29"/>
      <c r="O54" s="29"/>
      <c r="P54" s="28"/>
      <c r="Q54" s="29"/>
      <c r="R54" s="29"/>
      <c r="S54" s="29"/>
      <c r="T54" s="29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</row>
    <row r="55" spans="1:39" outlineLevel="1" x14ac:dyDescent="0.25">
      <c r="A55" s="8"/>
      <c r="B55" s="8"/>
      <c r="C55" s="5"/>
      <c r="D55" s="5"/>
      <c r="E55" s="5"/>
      <c r="F55" s="5"/>
      <c r="G55" s="28"/>
      <c r="H55" s="28"/>
      <c r="I55" s="28"/>
      <c r="J55" s="28"/>
      <c r="K55" s="28"/>
      <c r="L55" s="29"/>
      <c r="M55" s="29"/>
      <c r="N55" s="29"/>
      <c r="O55" s="29"/>
      <c r="P55" s="28"/>
      <c r="Q55" s="29"/>
      <c r="R55" s="29"/>
      <c r="S55" s="29"/>
      <c r="T55" s="29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</row>
    <row r="56" spans="1:39" outlineLevel="1" x14ac:dyDescent="0.25">
      <c r="A56" s="8"/>
      <c r="B56" s="8" t="s">
        <v>40</v>
      </c>
      <c r="C56" s="5"/>
      <c r="D56" s="5"/>
      <c r="E56" s="5"/>
      <c r="F56" s="5"/>
      <c r="G56" s="28"/>
      <c r="H56" s="28"/>
      <c r="I56" s="28"/>
      <c r="J56" s="28"/>
      <c r="K56" s="28"/>
      <c r="L56" s="29"/>
      <c r="M56" s="29"/>
      <c r="N56" s="29"/>
      <c r="O56" s="29"/>
      <c r="P56" s="28"/>
      <c r="Q56" s="29"/>
      <c r="R56" s="29"/>
      <c r="S56" s="29"/>
      <c r="T56" s="29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</row>
    <row r="57" spans="1:39" outlineLevel="1" x14ac:dyDescent="0.25">
      <c r="A57" s="8"/>
      <c r="B57" s="21" t="s">
        <v>41</v>
      </c>
      <c r="C57" s="5" t="s">
        <v>6</v>
      </c>
      <c r="D57" s="5"/>
      <c r="E57" s="5"/>
      <c r="F57" s="5"/>
      <c r="G57" s="175"/>
      <c r="H57" s="175"/>
      <c r="I57" s="175"/>
      <c r="J57" s="175"/>
      <c r="K57" s="175"/>
      <c r="L57" s="179"/>
      <c r="M57" s="179"/>
      <c r="N57" s="179"/>
      <c r="O57" s="179"/>
      <c r="P57" s="175"/>
      <c r="Q57" s="179"/>
      <c r="R57" s="179"/>
      <c r="S57" s="179"/>
      <c r="T57" s="179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</row>
    <row r="58" spans="1:39" outlineLevel="1" x14ac:dyDescent="0.25">
      <c r="A58" s="8"/>
      <c r="B58" s="21"/>
      <c r="C58" s="5" t="s">
        <v>35</v>
      </c>
      <c r="D58" s="5"/>
      <c r="E58" s="5"/>
      <c r="F58" s="5"/>
      <c r="G58" s="47"/>
      <c r="H58" s="47"/>
      <c r="I58" s="47"/>
      <c r="J58" s="47"/>
      <c r="K58" s="47"/>
      <c r="L58" s="48"/>
      <c r="M58" s="48"/>
      <c r="N58" s="48"/>
      <c r="O58" s="48"/>
      <c r="P58" s="47"/>
      <c r="Q58" s="48"/>
      <c r="R58" s="48"/>
      <c r="S58" s="48"/>
      <c r="T58" s="48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 spans="1:39" outlineLevel="1" x14ac:dyDescent="0.25">
      <c r="A59" s="8"/>
      <c r="B59" s="21" t="s">
        <v>42</v>
      </c>
      <c r="C59" s="5" t="s">
        <v>6</v>
      </c>
      <c r="D59" s="5"/>
      <c r="E59" s="5"/>
      <c r="F59" s="5"/>
      <c r="G59" s="175"/>
      <c r="H59" s="175"/>
      <c r="I59" s="175"/>
      <c r="J59" s="175"/>
      <c r="K59" s="175"/>
      <c r="L59" s="179"/>
      <c r="M59" s="179"/>
      <c r="N59" s="179"/>
      <c r="O59" s="179"/>
      <c r="P59" s="175"/>
      <c r="Q59" s="179"/>
      <c r="R59" s="179"/>
      <c r="S59" s="179"/>
      <c r="T59" s="179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spans="1:39" outlineLevel="1" x14ac:dyDescent="0.25">
      <c r="A60" s="8"/>
      <c r="B60" s="21"/>
      <c r="C60" s="5" t="s">
        <v>35</v>
      </c>
      <c r="D60" s="5"/>
      <c r="E60" s="5"/>
      <c r="F60" s="5"/>
      <c r="G60" s="47"/>
      <c r="H60" s="47"/>
      <c r="I60" s="47"/>
      <c r="J60" s="47"/>
      <c r="K60" s="47"/>
      <c r="L60" s="48"/>
      <c r="M60" s="48"/>
      <c r="N60" s="48"/>
      <c r="O60" s="48"/>
      <c r="P60" s="47"/>
      <c r="Q60" s="48"/>
      <c r="R60" s="48"/>
      <c r="S60" s="48"/>
      <c r="T60" s="48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 spans="1:39" outlineLevel="1" x14ac:dyDescent="0.25">
      <c r="A61" s="8"/>
      <c r="B61" s="21" t="s">
        <v>43</v>
      </c>
      <c r="C61" s="5" t="s">
        <v>6</v>
      </c>
      <c r="D61" s="5"/>
      <c r="E61" s="5"/>
      <c r="F61" s="5"/>
      <c r="G61" s="175"/>
      <c r="H61" s="175"/>
      <c r="I61" s="175"/>
      <c r="J61" s="175"/>
      <c r="K61" s="175"/>
      <c r="L61" s="179"/>
      <c r="M61" s="179"/>
      <c r="N61" s="179"/>
      <c r="O61" s="179"/>
      <c r="P61" s="175"/>
      <c r="Q61" s="179"/>
      <c r="R61" s="179"/>
      <c r="S61" s="179"/>
      <c r="T61" s="179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 spans="1:39" outlineLevel="1" x14ac:dyDescent="0.25">
      <c r="A62" s="8"/>
      <c r="B62" s="8"/>
      <c r="C62" s="5" t="s">
        <v>35</v>
      </c>
      <c r="D62" s="5"/>
      <c r="E62" s="5"/>
      <c r="F62" s="5"/>
      <c r="G62" s="47"/>
      <c r="H62" s="47"/>
      <c r="I62" s="47"/>
      <c r="J62" s="47"/>
      <c r="K62" s="47"/>
      <c r="L62" s="48"/>
      <c r="M62" s="48"/>
      <c r="N62" s="48"/>
      <c r="O62" s="48"/>
      <c r="P62" s="47"/>
      <c r="Q62" s="48"/>
      <c r="R62" s="48"/>
      <c r="S62" s="48"/>
      <c r="T62" s="48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outlineLevel="1" x14ac:dyDescent="0.25">
      <c r="A63" s="8"/>
      <c r="B63" s="8"/>
      <c r="C63" s="5"/>
      <c r="D63" s="5"/>
      <c r="E63" s="5"/>
      <c r="F63" s="5"/>
      <c r="G63" s="28"/>
      <c r="H63" s="28"/>
      <c r="I63" s="28"/>
      <c r="J63" s="28"/>
      <c r="K63" s="28"/>
      <c r="L63" s="29"/>
      <c r="M63" s="29"/>
      <c r="N63" s="29"/>
      <c r="O63" s="29"/>
      <c r="P63" s="28"/>
      <c r="Q63" s="29"/>
      <c r="R63" s="29"/>
      <c r="S63" s="29"/>
      <c r="T63" s="29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</row>
    <row r="64" spans="1:39" outlineLevel="1" x14ac:dyDescent="0.25">
      <c r="A64" s="8"/>
      <c r="B64" s="4" t="s">
        <v>132</v>
      </c>
      <c r="C64" s="5"/>
      <c r="D64" s="5"/>
      <c r="E64" s="5">
        <f>220-44</f>
        <v>176</v>
      </c>
      <c r="F64" s="5">
        <f>E64*0.6</f>
        <v>105.6</v>
      </c>
      <c r="G64" s="28"/>
      <c r="H64" s="28"/>
      <c r="I64" s="28"/>
      <c r="J64" s="28"/>
      <c r="K64" s="28"/>
      <c r="L64" s="29"/>
      <c r="M64" s="29"/>
      <c r="N64" s="29"/>
      <c r="O64" s="29"/>
      <c r="P64" s="28"/>
      <c r="Q64" s="29"/>
      <c r="R64" s="29"/>
      <c r="S64" s="29"/>
      <c r="T64" s="29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</row>
    <row r="65" spans="1:39" outlineLevel="1" x14ac:dyDescent="0.25">
      <c r="A65" s="8"/>
      <c r="B65" s="4"/>
      <c r="C65" s="10" t="s">
        <v>48</v>
      </c>
      <c r="D65" s="10"/>
      <c r="E65" s="10"/>
      <c r="F65" s="5">
        <f>E64*0.7</f>
        <v>123.19999999999999</v>
      </c>
      <c r="G65" s="47">
        <f t="shared" ref="G65:I65" si="0">G106</f>
        <v>16000</v>
      </c>
      <c r="H65" s="47">
        <f t="shared" si="0"/>
        <v>14045</v>
      </c>
      <c r="I65" s="47">
        <f t="shared" si="0"/>
        <v>14057</v>
      </c>
      <c r="J65" s="47">
        <f>J106</f>
        <v>8499</v>
      </c>
      <c r="K65" s="47">
        <f>K106</f>
        <v>8435</v>
      </c>
      <c r="L65" s="48">
        <f t="shared" ref="L65:N65" si="1">L106</f>
        <v>8437</v>
      </c>
      <c r="M65" s="48">
        <f t="shared" ref="M65" si="2">M106</f>
        <v>8550</v>
      </c>
      <c r="N65" s="48">
        <f t="shared" si="1"/>
        <v>8549</v>
      </c>
      <c r="O65" s="48">
        <f t="shared" ref="O65" si="3">O106</f>
        <v>8720</v>
      </c>
      <c r="P65" s="47">
        <f t="shared" ref="P65:Q65" si="4">P106</f>
        <v>8721</v>
      </c>
      <c r="Q65" s="48">
        <f t="shared" si="4"/>
        <v>8772</v>
      </c>
      <c r="R65" s="48">
        <f t="shared" ref="R65:T65" si="5">R106</f>
        <v>8773</v>
      </c>
      <c r="S65" s="48">
        <f t="shared" si="5"/>
        <v>8892</v>
      </c>
      <c r="T65" s="48">
        <f t="shared" si="5"/>
        <v>8892</v>
      </c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spans="1:39" outlineLevel="1" x14ac:dyDescent="0.25">
      <c r="A66" s="8"/>
      <c r="B66" s="4"/>
      <c r="C66" s="10" t="s">
        <v>49</v>
      </c>
      <c r="D66" s="10"/>
      <c r="E66" s="10"/>
      <c r="F66" s="5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outlineLevel="1" x14ac:dyDescent="0.25">
      <c r="A67" s="8"/>
      <c r="B67" s="4"/>
      <c r="C67" s="10" t="s">
        <v>50</v>
      </c>
      <c r="D67" s="10"/>
      <c r="E67" s="10"/>
      <c r="F67" s="5"/>
      <c r="G67" s="175"/>
      <c r="H67" s="175"/>
      <c r="I67" s="175"/>
      <c r="J67" s="175"/>
      <c r="K67" s="175"/>
      <c r="L67" s="179"/>
      <c r="M67" s="179"/>
      <c r="N67" s="179"/>
      <c r="O67" s="179"/>
      <c r="P67" s="175"/>
      <c r="Q67" s="179"/>
      <c r="R67" s="179"/>
      <c r="S67" s="179"/>
      <c r="T67" s="179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spans="1:39" outlineLevel="1" x14ac:dyDescent="0.25">
      <c r="A68" s="8"/>
      <c r="B68" s="4"/>
      <c r="C68" s="10" t="s">
        <v>51</v>
      </c>
      <c r="D68" s="10"/>
      <c r="E68" s="10"/>
      <c r="F68" s="5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</row>
    <row r="69" spans="1:39" outlineLevel="1" x14ac:dyDescent="0.25">
      <c r="A69" s="8"/>
      <c r="B69" s="4"/>
      <c r="C69" s="10"/>
      <c r="D69" s="10"/>
      <c r="E69" s="10"/>
      <c r="F69" s="5"/>
      <c r="G69" s="32"/>
      <c r="H69" s="32"/>
      <c r="I69" s="32"/>
      <c r="J69" s="32"/>
      <c r="K69" s="32"/>
      <c r="L69" s="33"/>
      <c r="M69" s="33"/>
      <c r="N69" s="33"/>
      <c r="O69" s="33"/>
      <c r="P69" s="32"/>
      <c r="Q69" s="33"/>
      <c r="R69" s="33"/>
      <c r="S69" s="33"/>
      <c r="T69" s="33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</row>
    <row r="70" spans="1:39" outlineLevel="1" x14ac:dyDescent="0.25">
      <c r="A70" s="8"/>
      <c r="B70" s="4" t="s">
        <v>52</v>
      </c>
      <c r="C70" s="5"/>
      <c r="D70" s="5"/>
      <c r="E70" s="5"/>
      <c r="F70" s="5"/>
      <c r="G70" s="28"/>
      <c r="H70" s="28"/>
      <c r="I70" s="28"/>
      <c r="J70" s="28"/>
      <c r="K70" s="28"/>
      <c r="L70" s="29"/>
      <c r="M70" s="29"/>
      <c r="N70" s="29"/>
      <c r="O70" s="29"/>
      <c r="P70" s="28"/>
      <c r="Q70" s="29"/>
      <c r="R70" s="29"/>
      <c r="S70" s="29"/>
      <c r="T70" s="29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</row>
    <row r="71" spans="1:39" outlineLevel="1" x14ac:dyDescent="0.25">
      <c r="A71" s="8"/>
      <c r="B71" s="8"/>
      <c r="C71" s="5" t="s">
        <v>6</v>
      </c>
      <c r="D71" s="5"/>
      <c r="E71" s="5"/>
      <c r="F71" s="5"/>
      <c r="G71" s="175"/>
      <c r="H71" s="175"/>
      <c r="I71" s="175"/>
      <c r="J71" s="175"/>
      <c r="K71" s="175"/>
      <c r="L71" s="179"/>
      <c r="M71" s="179"/>
      <c r="N71" s="179"/>
      <c r="O71" s="179"/>
      <c r="P71" s="175"/>
      <c r="Q71" s="179"/>
      <c r="R71" s="179"/>
      <c r="S71" s="179"/>
      <c r="T71" s="179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spans="1:39" outlineLevel="1" x14ac:dyDescent="0.25">
      <c r="A72" s="8"/>
      <c r="B72" s="8"/>
      <c r="C72" s="10" t="s">
        <v>15</v>
      </c>
      <c r="D72" s="10"/>
      <c r="E72" s="10"/>
      <c r="F72" s="5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</row>
    <row r="73" spans="1:39" outlineLevel="1" x14ac:dyDescent="0.25">
      <c r="A73" s="8"/>
      <c r="B73" s="8"/>
      <c r="C73" s="5"/>
      <c r="D73" s="5"/>
      <c r="E73" s="5"/>
      <c r="F73" s="5"/>
      <c r="G73" s="177"/>
      <c r="H73" s="177"/>
      <c r="I73" s="177"/>
      <c r="J73" s="177"/>
      <c r="K73" s="177"/>
      <c r="L73" s="178"/>
      <c r="M73" s="178"/>
      <c r="N73" s="178"/>
      <c r="O73" s="178"/>
      <c r="P73" s="177"/>
      <c r="Q73" s="178"/>
      <c r="R73" s="178"/>
      <c r="S73" s="178"/>
      <c r="T73" s="17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</row>
    <row r="74" spans="1:39" outlineLevel="1" x14ac:dyDescent="0.25">
      <c r="A74" s="8"/>
      <c r="B74" s="8"/>
      <c r="C74" s="5"/>
      <c r="D74" s="5"/>
      <c r="E74" s="5"/>
      <c r="F74" s="5"/>
      <c r="G74" s="28"/>
      <c r="H74" s="28"/>
      <c r="I74" s="28"/>
      <c r="J74" s="28"/>
      <c r="K74" s="28"/>
      <c r="L74" s="29"/>
      <c r="M74" s="29"/>
      <c r="N74" s="29"/>
      <c r="O74" s="29"/>
      <c r="P74" s="28"/>
      <c r="Q74" s="29"/>
      <c r="R74" s="29"/>
      <c r="S74" s="29"/>
      <c r="T74" s="29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</row>
    <row r="75" spans="1:39" s="96" customFormat="1" ht="15.75" outlineLevel="1" thickBot="1" x14ac:dyDescent="0.3">
      <c r="A75" s="94"/>
      <c r="B75" s="95" t="s">
        <v>16</v>
      </c>
      <c r="C75" s="10"/>
      <c r="D75" s="10"/>
      <c r="E75" s="10"/>
      <c r="F75" s="10"/>
      <c r="G75" s="34">
        <v>5401115.6768627437</v>
      </c>
      <c r="H75" s="34">
        <v>4454071.2100653592</v>
      </c>
      <c r="I75" s="34">
        <v>4727042.6930718953</v>
      </c>
      <c r="J75" s="34">
        <v>2605523.6381045752</v>
      </c>
      <c r="K75" s="34">
        <v>2558297.9003267973</v>
      </c>
      <c r="L75" s="34">
        <v>2646355.7944444441</v>
      </c>
      <c r="M75" s="34">
        <v>2609023.2680392154</v>
      </c>
      <c r="N75" s="34">
        <v>2699333.2960784314</v>
      </c>
      <c r="O75" s="34">
        <v>2661034.2360784309</v>
      </c>
      <c r="P75" s="34">
        <v>2733004.7580392156</v>
      </c>
      <c r="Q75" s="34">
        <v>2677055.7999999998</v>
      </c>
      <c r="R75" s="34">
        <v>2731250.4578431365</v>
      </c>
      <c r="S75" s="34">
        <v>2677068.7322222213</v>
      </c>
      <c r="T75" s="34">
        <v>2613057.5826143785</v>
      </c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1:39" ht="15.75" outlineLevel="1" thickBot="1" x14ac:dyDescent="0.3">
      <c r="A76" s="8"/>
      <c r="B76" s="12"/>
      <c r="C76" s="13"/>
      <c r="D76" s="13"/>
      <c r="E76" s="13"/>
      <c r="F76" s="13"/>
      <c r="G76" s="35"/>
      <c r="H76" s="35"/>
      <c r="I76" s="35"/>
      <c r="J76" s="35"/>
      <c r="K76" s="35"/>
      <c r="L76" s="36"/>
      <c r="M76" s="36"/>
      <c r="N76" s="36"/>
      <c r="O76" s="36"/>
      <c r="P76" s="35"/>
      <c r="Q76" s="36"/>
      <c r="R76" s="36"/>
      <c r="S76" s="36"/>
      <c r="T76" s="36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</row>
    <row r="77" spans="1:39" outlineLevel="1" x14ac:dyDescent="0.25">
      <c r="A77" s="8"/>
      <c r="B77" s="15" t="s">
        <v>19</v>
      </c>
      <c r="C77" s="16"/>
      <c r="D77" s="16"/>
      <c r="E77" s="45" t="s">
        <v>1</v>
      </c>
      <c r="F77" s="45" t="s">
        <v>2</v>
      </c>
      <c r="G77" s="45" t="s">
        <v>3</v>
      </c>
      <c r="H77" s="45" t="s">
        <v>4</v>
      </c>
      <c r="I77" s="45" t="s">
        <v>5</v>
      </c>
      <c r="J77" s="17" t="s">
        <v>65</v>
      </c>
      <c r="K77" s="17" t="s">
        <v>65</v>
      </c>
      <c r="L77" s="18" t="s">
        <v>66</v>
      </c>
      <c r="M77" s="18" t="s">
        <v>66</v>
      </c>
      <c r="N77" s="18" t="s">
        <v>67</v>
      </c>
      <c r="O77" s="18" t="s">
        <v>67</v>
      </c>
      <c r="P77" s="17" t="s">
        <v>68</v>
      </c>
      <c r="Q77" s="17" t="s">
        <v>68</v>
      </c>
      <c r="R77" s="18" t="s">
        <v>69</v>
      </c>
      <c r="S77" s="18" t="s">
        <v>69</v>
      </c>
      <c r="T77" s="18" t="s">
        <v>120</v>
      </c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</row>
    <row r="78" spans="1:39" outlineLevel="1" x14ac:dyDescent="0.25">
      <c r="A78" s="8"/>
      <c r="B78" s="11"/>
      <c r="C78" s="5"/>
      <c r="D78" s="5"/>
      <c r="E78" s="5"/>
      <c r="F78" s="5"/>
      <c r="G78" s="28"/>
      <c r="H78" s="28"/>
      <c r="I78" s="28"/>
      <c r="J78" s="28"/>
      <c r="K78" s="28"/>
      <c r="L78" s="29"/>
      <c r="M78" s="29"/>
      <c r="N78" s="29"/>
      <c r="O78" s="29"/>
      <c r="P78" s="28"/>
      <c r="Q78" s="29"/>
      <c r="R78" s="29"/>
      <c r="S78" s="29"/>
      <c r="T78" s="29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</row>
    <row r="79" spans="1:39" outlineLevel="1" x14ac:dyDescent="0.25">
      <c r="A79" s="8"/>
      <c r="B79" s="11" t="s">
        <v>20</v>
      </c>
      <c r="C79" s="5"/>
      <c r="D79" s="5"/>
      <c r="E79" s="5"/>
      <c r="F79" s="5"/>
      <c r="G79" s="28"/>
      <c r="H79" s="28"/>
      <c r="I79" s="28"/>
      <c r="J79" s="28"/>
      <c r="K79" s="28"/>
      <c r="L79" s="29"/>
      <c r="M79" s="29"/>
      <c r="N79" s="29"/>
      <c r="O79" s="29"/>
      <c r="P79" s="28"/>
      <c r="Q79" s="29"/>
      <c r="R79" s="29"/>
      <c r="S79" s="29"/>
      <c r="T79" s="29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</row>
    <row r="80" spans="1:39" outlineLevel="1" x14ac:dyDescent="0.25">
      <c r="A80" s="8"/>
      <c r="B80" s="14" t="s">
        <v>21</v>
      </c>
      <c r="C80" s="5"/>
      <c r="D80" s="5"/>
      <c r="E80" s="5"/>
      <c r="F80" s="5"/>
      <c r="G80" s="28"/>
      <c r="H80" s="28"/>
      <c r="I80" s="28"/>
      <c r="J80" s="28"/>
      <c r="K80" s="28"/>
      <c r="L80" s="29"/>
      <c r="M80" s="117"/>
      <c r="N80" s="117"/>
      <c r="O80" s="117"/>
      <c r="P80" s="117"/>
      <c r="Q80" s="117"/>
      <c r="R80" s="117"/>
      <c r="S80" s="117"/>
      <c r="T80" s="117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</row>
    <row r="81" spans="1:40" outlineLevel="1" x14ac:dyDescent="0.25">
      <c r="A81" s="8"/>
      <c r="B81" s="8" t="s">
        <v>33</v>
      </c>
      <c r="C81" s="5" t="s">
        <v>6</v>
      </c>
      <c r="D81" s="5"/>
      <c r="E81" s="5"/>
      <c r="F81" s="5"/>
      <c r="G81" s="47">
        <v>10602</v>
      </c>
      <c r="H81" s="47">
        <v>9306</v>
      </c>
      <c r="I81" s="47">
        <v>9314</v>
      </c>
      <c r="J81" s="47">
        <v>5631</v>
      </c>
      <c r="K81" s="47">
        <v>5589</v>
      </c>
      <c r="L81" s="47">
        <v>5590</v>
      </c>
      <c r="M81" s="47">
        <v>5665</v>
      </c>
      <c r="N81" s="47">
        <v>5665</v>
      </c>
      <c r="O81" s="47">
        <v>5778</v>
      </c>
      <c r="P81" s="47">
        <v>5779</v>
      </c>
      <c r="Q81" s="47">
        <v>5812</v>
      </c>
      <c r="R81" s="47">
        <v>5812</v>
      </c>
      <c r="S81" s="47">
        <v>5892</v>
      </c>
      <c r="T81" s="47">
        <v>5892</v>
      </c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 spans="1:40" outlineLevel="1" x14ac:dyDescent="0.25">
      <c r="A82" s="8"/>
      <c r="B82" s="8"/>
      <c r="C82" s="5" t="s">
        <v>22</v>
      </c>
      <c r="D82" s="5"/>
      <c r="E82" s="5"/>
      <c r="F82" s="5"/>
      <c r="G82" s="28">
        <v>91.14</v>
      </c>
      <c r="H82" s="28">
        <v>91.14</v>
      </c>
      <c r="I82" s="28">
        <v>91.14</v>
      </c>
      <c r="J82" s="28">
        <v>91.14</v>
      </c>
      <c r="K82" s="28">
        <v>91.14</v>
      </c>
      <c r="L82" s="28">
        <v>91.14</v>
      </c>
      <c r="M82" s="28">
        <v>91.14</v>
      </c>
      <c r="N82" s="28">
        <v>91.14</v>
      </c>
      <c r="O82" s="28">
        <v>91.14</v>
      </c>
      <c r="P82" s="28">
        <v>91.14</v>
      </c>
      <c r="Q82" s="28">
        <v>91.14</v>
      </c>
      <c r="R82" s="28">
        <v>91.14</v>
      </c>
      <c r="S82" s="28">
        <v>91.14</v>
      </c>
      <c r="T82" s="28">
        <v>91.14</v>
      </c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</row>
    <row r="83" spans="1:40" outlineLevel="1" x14ac:dyDescent="0.25">
      <c r="A83" s="8"/>
      <c r="B83" s="8"/>
      <c r="C83" s="5"/>
      <c r="D83" s="5"/>
      <c r="E83" s="5"/>
      <c r="F83" s="5"/>
      <c r="G83" s="30">
        <f t="shared" ref="G83:I83" si="6">G81*G82</f>
        <v>966266.28</v>
      </c>
      <c r="H83" s="30">
        <f t="shared" si="6"/>
        <v>848148.84</v>
      </c>
      <c r="I83" s="30">
        <f t="shared" si="6"/>
        <v>848877.96</v>
      </c>
      <c r="J83" s="30">
        <f t="shared" ref="J83:N83" si="7">J81*J82</f>
        <v>513209.34</v>
      </c>
      <c r="K83" s="30">
        <f t="shared" ref="K83" si="8">K81*K82</f>
        <v>509381.46</v>
      </c>
      <c r="L83" s="31">
        <f t="shared" si="7"/>
        <v>509472.6</v>
      </c>
      <c r="M83" s="31">
        <f t="shared" ref="M83" si="9">M81*M82</f>
        <v>516308.1</v>
      </c>
      <c r="N83" s="31">
        <f t="shared" si="7"/>
        <v>516308.1</v>
      </c>
      <c r="O83" s="31">
        <f t="shared" ref="O83" si="10">O81*O82</f>
        <v>526606.92000000004</v>
      </c>
      <c r="P83" s="30">
        <f t="shared" ref="P83:Q83" si="11">P81*P82</f>
        <v>526698.06000000006</v>
      </c>
      <c r="Q83" s="31">
        <f t="shared" si="11"/>
        <v>529705.68000000005</v>
      </c>
      <c r="R83" s="31">
        <f t="shared" ref="R83:T83" si="12">R81*R82</f>
        <v>529705.68000000005</v>
      </c>
      <c r="S83" s="31">
        <f t="shared" si="12"/>
        <v>536996.88</v>
      </c>
      <c r="T83" s="31">
        <f t="shared" si="12"/>
        <v>536996.88</v>
      </c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</row>
    <row r="84" spans="1:40" outlineLevel="1" x14ac:dyDescent="0.25">
      <c r="A84" s="8"/>
      <c r="B84" s="8"/>
      <c r="C84" s="5"/>
      <c r="D84" s="5"/>
      <c r="E84" s="5"/>
      <c r="F84" s="5"/>
      <c r="G84" s="28"/>
      <c r="H84" s="28"/>
      <c r="I84" s="28"/>
      <c r="J84" s="28"/>
      <c r="K84" s="28"/>
      <c r="L84" s="29"/>
      <c r="M84" s="117"/>
      <c r="N84" s="117"/>
      <c r="O84" s="117"/>
      <c r="P84" s="117"/>
      <c r="Q84" s="117"/>
      <c r="R84" s="117"/>
      <c r="S84" s="117"/>
      <c r="T84" s="117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</row>
    <row r="85" spans="1:40" outlineLevel="1" x14ac:dyDescent="0.25">
      <c r="A85" s="8"/>
      <c r="B85" s="8" t="s">
        <v>32</v>
      </c>
      <c r="C85" s="5" t="s">
        <v>6</v>
      </c>
      <c r="D85" s="5"/>
      <c r="E85" s="5"/>
      <c r="F85" s="5"/>
      <c r="G85" s="47">
        <v>3301</v>
      </c>
      <c r="H85" s="47">
        <v>2898</v>
      </c>
      <c r="I85" s="47">
        <v>2900</v>
      </c>
      <c r="J85" s="47">
        <v>1754</v>
      </c>
      <c r="K85" s="47">
        <v>1740</v>
      </c>
      <c r="L85" s="47">
        <v>1741</v>
      </c>
      <c r="M85" s="47">
        <v>1764</v>
      </c>
      <c r="N85" s="47">
        <v>1763</v>
      </c>
      <c r="O85" s="47">
        <v>1799</v>
      </c>
      <c r="P85" s="47">
        <v>1799</v>
      </c>
      <c r="Q85" s="47">
        <v>1810</v>
      </c>
      <c r="R85" s="47">
        <v>1810</v>
      </c>
      <c r="S85" s="47">
        <v>1834</v>
      </c>
      <c r="T85" s="47">
        <v>1834</v>
      </c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spans="1:40" outlineLevel="1" x14ac:dyDescent="0.25">
      <c r="A86" s="8"/>
      <c r="B86" s="8"/>
      <c r="C86" s="5" t="s">
        <v>22</v>
      </c>
      <c r="D86" s="5"/>
      <c r="E86" s="5"/>
      <c r="F86" s="5"/>
      <c r="G86" s="28">
        <v>102.31</v>
      </c>
      <c r="H86" s="28">
        <v>102.31</v>
      </c>
      <c r="I86" s="28">
        <v>102.31</v>
      </c>
      <c r="J86" s="28">
        <v>102.31</v>
      </c>
      <c r="K86" s="28">
        <v>102.31</v>
      </c>
      <c r="L86" s="28">
        <v>102.31</v>
      </c>
      <c r="M86" s="28">
        <v>102.31</v>
      </c>
      <c r="N86" s="28">
        <v>102.31</v>
      </c>
      <c r="O86" s="28">
        <v>102.31</v>
      </c>
      <c r="P86" s="28">
        <v>102.31</v>
      </c>
      <c r="Q86" s="28">
        <v>102.31</v>
      </c>
      <c r="R86" s="28">
        <v>102.31</v>
      </c>
      <c r="S86" s="28">
        <v>102.31</v>
      </c>
      <c r="T86" s="28">
        <v>102.31</v>
      </c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</row>
    <row r="87" spans="1:40" outlineLevel="1" x14ac:dyDescent="0.25">
      <c r="A87" s="8"/>
      <c r="B87" s="8"/>
      <c r="C87" s="5"/>
      <c r="D87" s="5"/>
      <c r="E87" s="5"/>
      <c r="F87" s="5"/>
      <c r="G87" s="30">
        <f t="shared" ref="G87:I87" si="13">G85*G86</f>
        <v>337725.31</v>
      </c>
      <c r="H87" s="30">
        <f t="shared" si="13"/>
        <v>296494.38</v>
      </c>
      <c r="I87" s="30">
        <f t="shared" si="13"/>
        <v>296699</v>
      </c>
      <c r="J87" s="30">
        <f t="shared" ref="J87:N87" si="14">J85*J86</f>
        <v>179451.74</v>
      </c>
      <c r="K87" s="30">
        <f t="shared" ref="K87" si="15">K85*K86</f>
        <v>178019.4</v>
      </c>
      <c r="L87" s="31">
        <f t="shared" si="14"/>
        <v>178121.71</v>
      </c>
      <c r="M87" s="31">
        <f t="shared" ref="M87" si="16">M85*M86</f>
        <v>180474.84</v>
      </c>
      <c r="N87" s="31">
        <f t="shared" si="14"/>
        <v>180372.53</v>
      </c>
      <c r="O87" s="31">
        <f t="shared" ref="O87" si="17">O85*O86</f>
        <v>184055.69</v>
      </c>
      <c r="P87" s="30">
        <f t="shared" ref="P87:Q87" si="18">P85*P86</f>
        <v>184055.69</v>
      </c>
      <c r="Q87" s="31">
        <f t="shared" si="18"/>
        <v>185181.1</v>
      </c>
      <c r="R87" s="31">
        <f t="shared" ref="R87:T87" si="19">R85*R86</f>
        <v>185181.1</v>
      </c>
      <c r="S87" s="31">
        <f t="shared" si="19"/>
        <v>187636.54</v>
      </c>
      <c r="T87" s="31">
        <f t="shared" si="19"/>
        <v>187636.54</v>
      </c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</row>
    <row r="88" spans="1:40" outlineLevel="1" x14ac:dyDescent="0.25">
      <c r="A88" s="8"/>
      <c r="B88" s="8"/>
      <c r="C88" s="5"/>
      <c r="D88" s="5"/>
      <c r="E88" s="5"/>
      <c r="F88" s="5"/>
      <c r="G88" s="28"/>
      <c r="H88" s="28"/>
      <c r="I88" s="28"/>
      <c r="J88" s="28"/>
      <c r="K88" s="28"/>
      <c r="L88" s="29"/>
      <c r="M88" s="117"/>
      <c r="N88" s="117"/>
      <c r="O88" s="117"/>
      <c r="P88" s="117"/>
      <c r="Q88" s="117"/>
      <c r="R88" s="117"/>
      <c r="S88" s="117"/>
      <c r="T88" s="117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</row>
    <row r="89" spans="1:40" outlineLevel="1" x14ac:dyDescent="0.25">
      <c r="A89" s="8"/>
      <c r="B89" s="8" t="s">
        <v>26</v>
      </c>
      <c r="C89" s="5" t="s">
        <v>6</v>
      </c>
      <c r="D89" s="5"/>
      <c r="E89" s="5"/>
      <c r="F89" s="5"/>
      <c r="G89" s="47">
        <v>5</v>
      </c>
      <c r="H89" s="47">
        <v>4</v>
      </c>
      <c r="I89" s="47">
        <v>4</v>
      </c>
      <c r="J89" s="47">
        <v>3</v>
      </c>
      <c r="K89" s="47">
        <v>3</v>
      </c>
      <c r="L89" s="47">
        <v>3</v>
      </c>
      <c r="M89" s="47">
        <v>3</v>
      </c>
      <c r="N89" s="47">
        <v>3</v>
      </c>
      <c r="O89" s="47">
        <v>3</v>
      </c>
      <c r="P89" s="47">
        <v>3</v>
      </c>
      <c r="Q89" s="47">
        <v>3</v>
      </c>
      <c r="R89" s="47">
        <v>3</v>
      </c>
      <c r="S89" s="47">
        <v>3</v>
      </c>
      <c r="T89" s="47">
        <v>3</v>
      </c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spans="1:40" outlineLevel="1" x14ac:dyDescent="0.25">
      <c r="A90" s="8"/>
      <c r="B90" s="8"/>
      <c r="C90" s="5" t="s">
        <v>22</v>
      </c>
      <c r="D90" s="5"/>
      <c r="E90" s="5"/>
      <c r="F90" s="5"/>
      <c r="G90" s="28">
        <v>118.52</v>
      </c>
      <c r="H90" s="28">
        <v>118.52</v>
      </c>
      <c r="I90" s="28">
        <v>118.52</v>
      </c>
      <c r="J90" s="28">
        <v>118.52</v>
      </c>
      <c r="K90" s="28">
        <v>118.52</v>
      </c>
      <c r="L90" s="28">
        <v>118.52</v>
      </c>
      <c r="M90" s="28">
        <v>118.52</v>
      </c>
      <c r="N90" s="28">
        <v>118.52</v>
      </c>
      <c r="O90" s="28">
        <v>118.52</v>
      </c>
      <c r="P90" s="28">
        <v>118.52</v>
      </c>
      <c r="Q90" s="28">
        <v>118.52</v>
      </c>
      <c r="R90" s="28">
        <v>118.52</v>
      </c>
      <c r="S90" s="28">
        <v>118.52</v>
      </c>
      <c r="T90" s="28">
        <v>118.52</v>
      </c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</row>
    <row r="91" spans="1:40" outlineLevel="1" x14ac:dyDescent="0.25">
      <c r="A91" s="8"/>
      <c r="B91" s="8"/>
      <c r="C91" s="5"/>
      <c r="D91" s="5"/>
      <c r="E91" s="5"/>
      <c r="F91" s="5"/>
      <c r="G91" s="30">
        <f t="shared" ref="G91:R91" si="20">G89*G90</f>
        <v>592.6</v>
      </c>
      <c r="H91" s="30">
        <f t="shared" si="20"/>
        <v>474.08</v>
      </c>
      <c r="I91" s="30">
        <f t="shared" si="20"/>
        <v>474.08</v>
      </c>
      <c r="J91" s="30">
        <f t="shared" si="20"/>
        <v>355.56</v>
      </c>
      <c r="K91" s="30">
        <f t="shared" ref="K91" si="21">K89*K90</f>
        <v>355.56</v>
      </c>
      <c r="L91" s="31">
        <f t="shared" si="20"/>
        <v>355.56</v>
      </c>
      <c r="M91" s="31">
        <f t="shared" ref="M91" si="22">M89*M90</f>
        <v>355.56</v>
      </c>
      <c r="N91" s="31">
        <f t="shared" si="20"/>
        <v>355.56</v>
      </c>
      <c r="O91" s="31">
        <f t="shared" ref="O91" si="23">O89*O90</f>
        <v>355.56</v>
      </c>
      <c r="P91" s="30">
        <f t="shared" si="20"/>
        <v>355.56</v>
      </c>
      <c r="Q91" s="31">
        <f t="shared" ref="Q91" si="24">Q89*Q90</f>
        <v>355.56</v>
      </c>
      <c r="R91" s="31">
        <f t="shared" si="20"/>
        <v>355.56</v>
      </c>
      <c r="S91" s="31">
        <f t="shared" ref="S91:T91" si="25">S89*S90</f>
        <v>355.56</v>
      </c>
      <c r="T91" s="31">
        <f t="shared" si="25"/>
        <v>355.56</v>
      </c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</row>
    <row r="92" spans="1:40" outlineLevel="1" x14ac:dyDescent="0.25">
      <c r="A92" s="8"/>
      <c r="B92" s="8"/>
      <c r="C92" s="5"/>
      <c r="D92" s="5"/>
      <c r="E92" s="5"/>
      <c r="F92" s="5"/>
      <c r="G92" s="28"/>
      <c r="H92" s="28"/>
      <c r="I92" s="28"/>
      <c r="J92" s="28"/>
      <c r="K92" s="28"/>
      <c r="L92" s="28"/>
      <c r="M92" s="117"/>
      <c r="N92" s="117"/>
      <c r="O92" s="117"/>
      <c r="P92" s="117"/>
      <c r="Q92" s="117"/>
      <c r="R92" s="117"/>
      <c r="S92" s="117"/>
      <c r="T92" s="117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</row>
    <row r="93" spans="1:40" outlineLevel="1" x14ac:dyDescent="0.25">
      <c r="A93" s="8"/>
      <c r="B93" s="8" t="s">
        <v>23</v>
      </c>
      <c r="C93" s="5" t="s">
        <v>6</v>
      </c>
      <c r="D93" s="5"/>
      <c r="E93" s="5"/>
      <c r="F93" s="5"/>
      <c r="G93" s="47">
        <v>2020</v>
      </c>
      <c r="H93" s="47">
        <v>1773</v>
      </c>
      <c r="I93" s="47">
        <v>1775</v>
      </c>
      <c r="J93" s="47">
        <v>1073</v>
      </c>
      <c r="K93" s="47">
        <v>1065</v>
      </c>
      <c r="L93" s="47">
        <v>1065</v>
      </c>
      <c r="M93" s="47">
        <v>1079</v>
      </c>
      <c r="N93" s="47">
        <v>1079</v>
      </c>
      <c r="O93" s="47">
        <v>1101</v>
      </c>
      <c r="P93" s="47">
        <v>1101</v>
      </c>
      <c r="Q93" s="47">
        <v>1107</v>
      </c>
      <c r="R93" s="47">
        <v>1108</v>
      </c>
      <c r="S93" s="47">
        <v>1123</v>
      </c>
      <c r="T93" s="47">
        <v>1123</v>
      </c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</row>
    <row r="94" spans="1:40" outlineLevel="1" x14ac:dyDescent="0.25">
      <c r="A94" s="8"/>
      <c r="B94" s="8"/>
      <c r="C94" s="5" t="s">
        <v>22</v>
      </c>
      <c r="D94" s="5"/>
      <c r="E94" s="5"/>
      <c r="F94" s="5"/>
      <c r="G94" s="28">
        <v>184.56</v>
      </c>
      <c r="H94" s="28">
        <v>184.56</v>
      </c>
      <c r="I94" s="28">
        <v>184.56</v>
      </c>
      <c r="J94" s="28">
        <v>184.56</v>
      </c>
      <c r="K94" s="28">
        <v>184.56</v>
      </c>
      <c r="L94" s="28">
        <v>184.56</v>
      </c>
      <c r="M94" s="28">
        <v>184.56</v>
      </c>
      <c r="N94" s="28">
        <v>184.56</v>
      </c>
      <c r="O94" s="28">
        <v>184.56</v>
      </c>
      <c r="P94" s="28">
        <v>184.56</v>
      </c>
      <c r="Q94" s="28">
        <v>184.56</v>
      </c>
      <c r="R94" s="28">
        <v>184.56</v>
      </c>
      <c r="S94" s="28">
        <v>184.56</v>
      </c>
      <c r="T94" s="28">
        <v>184.56</v>
      </c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9"/>
    </row>
    <row r="95" spans="1:40" outlineLevel="1" x14ac:dyDescent="0.25">
      <c r="A95" s="8"/>
      <c r="B95" s="8"/>
      <c r="C95" s="5"/>
      <c r="D95" s="5"/>
      <c r="E95" s="5"/>
      <c r="F95" s="5"/>
      <c r="G95" s="30">
        <f t="shared" ref="G95:I95" si="26">G93*G94</f>
        <v>372811.2</v>
      </c>
      <c r="H95" s="30">
        <f t="shared" si="26"/>
        <v>327224.88</v>
      </c>
      <c r="I95" s="30">
        <f t="shared" si="26"/>
        <v>327594</v>
      </c>
      <c r="J95" s="30">
        <f t="shared" ref="J95:N95" si="27">J93*J94</f>
        <v>198032.88</v>
      </c>
      <c r="K95" s="30">
        <f t="shared" ref="K95" si="28">K93*K94</f>
        <v>196556.4</v>
      </c>
      <c r="L95" s="31">
        <f t="shared" si="27"/>
        <v>196556.4</v>
      </c>
      <c r="M95" s="31">
        <f t="shared" ref="M95" si="29">M93*M94</f>
        <v>199140.24</v>
      </c>
      <c r="N95" s="31">
        <f t="shared" si="27"/>
        <v>199140.24</v>
      </c>
      <c r="O95" s="31">
        <f t="shared" ref="O95" si="30">O93*O94</f>
        <v>203200.56</v>
      </c>
      <c r="P95" s="30">
        <f t="shared" ref="P95:Q95" si="31">P93*P94</f>
        <v>203200.56</v>
      </c>
      <c r="Q95" s="31">
        <f t="shared" si="31"/>
        <v>204307.92</v>
      </c>
      <c r="R95" s="31">
        <f t="shared" ref="R95:T95" si="32">R93*R94</f>
        <v>204492.48</v>
      </c>
      <c r="S95" s="31">
        <f t="shared" si="32"/>
        <v>207260.88</v>
      </c>
      <c r="T95" s="31">
        <f t="shared" si="32"/>
        <v>207260.88</v>
      </c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</row>
    <row r="96" spans="1:40" outlineLevel="1" x14ac:dyDescent="0.25">
      <c r="A96" s="8"/>
      <c r="B96" s="8"/>
      <c r="C96" s="5"/>
      <c r="D96" s="5"/>
      <c r="E96" s="5"/>
      <c r="F96" s="5"/>
      <c r="G96" s="28"/>
      <c r="H96" s="28"/>
      <c r="I96" s="28"/>
      <c r="J96" s="28"/>
      <c r="K96" s="28"/>
      <c r="L96" s="29"/>
      <c r="M96" s="29"/>
      <c r="N96" s="29"/>
      <c r="O96" s="29"/>
      <c r="P96" s="28"/>
      <c r="Q96" s="29"/>
      <c r="R96" s="29"/>
      <c r="S96" s="29"/>
      <c r="T96" s="29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</row>
    <row r="97" spans="1:41" outlineLevel="1" x14ac:dyDescent="0.25">
      <c r="A97" s="8"/>
      <c r="B97" s="8"/>
      <c r="C97" s="5"/>
      <c r="D97" s="5"/>
      <c r="E97" s="5"/>
      <c r="F97" s="5"/>
      <c r="G97" s="28"/>
      <c r="H97" s="28"/>
      <c r="I97" s="28"/>
      <c r="J97" s="28"/>
      <c r="K97" s="28"/>
      <c r="L97" s="29"/>
      <c r="M97" s="117"/>
      <c r="N97" s="117"/>
      <c r="O97" s="117"/>
      <c r="P97" s="117"/>
      <c r="Q97" s="117"/>
      <c r="R97" s="117"/>
      <c r="S97" s="117"/>
      <c r="T97" s="117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</row>
    <row r="98" spans="1:41" outlineLevel="1" x14ac:dyDescent="0.25">
      <c r="A98" s="8"/>
      <c r="B98" s="8" t="s">
        <v>24</v>
      </c>
      <c r="C98" s="5" t="s">
        <v>6</v>
      </c>
      <c r="D98" s="5"/>
      <c r="E98" s="5"/>
      <c r="F98" s="5"/>
      <c r="G98" s="47">
        <v>72</v>
      </c>
      <c r="H98" s="47">
        <v>64</v>
      </c>
      <c r="I98" s="47">
        <v>64</v>
      </c>
      <c r="J98" s="47">
        <v>38</v>
      </c>
      <c r="K98" s="47">
        <v>38</v>
      </c>
      <c r="L98" s="47">
        <v>38</v>
      </c>
      <c r="M98" s="47">
        <v>39</v>
      </c>
      <c r="N98" s="47">
        <v>39</v>
      </c>
      <c r="O98" s="47">
        <v>39</v>
      </c>
      <c r="P98" s="47">
        <v>39</v>
      </c>
      <c r="Q98" s="47">
        <v>40</v>
      </c>
      <c r="R98" s="47">
        <v>40</v>
      </c>
      <c r="S98" s="47">
        <v>40</v>
      </c>
      <c r="T98" s="47">
        <v>40</v>
      </c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 spans="1:41" outlineLevel="1" x14ac:dyDescent="0.25">
      <c r="A99" s="8"/>
      <c r="B99" s="8"/>
      <c r="C99" s="5" t="s">
        <v>22</v>
      </c>
      <c r="D99" s="5"/>
      <c r="E99" s="5"/>
      <c r="F99" s="5"/>
      <c r="G99" s="28">
        <v>253.91</v>
      </c>
      <c r="H99" s="28">
        <v>253.91</v>
      </c>
      <c r="I99" s="28">
        <v>253.91</v>
      </c>
      <c r="J99" s="28">
        <v>253.91</v>
      </c>
      <c r="K99" s="28">
        <v>253.91</v>
      </c>
      <c r="L99" s="28">
        <v>253.91</v>
      </c>
      <c r="M99" s="28">
        <v>253.91</v>
      </c>
      <c r="N99" s="28">
        <v>253.91</v>
      </c>
      <c r="O99" s="28">
        <v>253.91</v>
      </c>
      <c r="P99" s="28">
        <v>253.91</v>
      </c>
      <c r="Q99" s="28">
        <v>253.91</v>
      </c>
      <c r="R99" s="28">
        <v>253.91</v>
      </c>
      <c r="S99" s="28">
        <v>253.91</v>
      </c>
      <c r="T99" s="28">
        <v>253.91</v>
      </c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</row>
    <row r="100" spans="1:41" outlineLevel="1" x14ac:dyDescent="0.25">
      <c r="A100" s="8"/>
      <c r="B100" s="8"/>
      <c r="C100" s="5"/>
      <c r="D100" s="5"/>
      <c r="E100" s="5"/>
      <c r="F100" s="5"/>
      <c r="G100" s="30">
        <f t="shared" ref="G100:I100" si="33">G98*G99</f>
        <v>18281.52</v>
      </c>
      <c r="H100" s="30">
        <f t="shared" si="33"/>
        <v>16250.24</v>
      </c>
      <c r="I100" s="30">
        <f t="shared" si="33"/>
        <v>16250.24</v>
      </c>
      <c r="J100" s="30">
        <f t="shared" ref="J100:N100" si="34">J98*J99</f>
        <v>9648.58</v>
      </c>
      <c r="K100" s="30">
        <f t="shared" ref="K100" si="35">K98*K99</f>
        <v>9648.58</v>
      </c>
      <c r="L100" s="31">
        <f t="shared" si="34"/>
        <v>9648.58</v>
      </c>
      <c r="M100" s="31">
        <f t="shared" ref="M100" si="36">M98*M99</f>
        <v>9902.49</v>
      </c>
      <c r="N100" s="31">
        <f t="shared" si="34"/>
        <v>9902.49</v>
      </c>
      <c r="O100" s="31">
        <f t="shared" ref="O100" si="37">O98*O99</f>
        <v>9902.49</v>
      </c>
      <c r="P100" s="30">
        <f t="shared" ref="P100:Q100" si="38">P98*P99</f>
        <v>9902.49</v>
      </c>
      <c r="Q100" s="31">
        <f t="shared" si="38"/>
        <v>10156.4</v>
      </c>
      <c r="R100" s="31">
        <f t="shared" ref="R100:T100" si="39">R98*R99</f>
        <v>10156.4</v>
      </c>
      <c r="S100" s="31">
        <f t="shared" si="39"/>
        <v>10156.4</v>
      </c>
      <c r="T100" s="31">
        <f t="shared" si="39"/>
        <v>10156.4</v>
      </c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</row>
    <row r="101" spans="1:41" outlineLevel="1" x14ac:dyDescent="0.25">
      <c r="A101" s="8"/>
      <c r="B101" s="8"/>
      <c r="C101" s="5"/>
      <c r="D101" s="5"/>
      <c r="E101" s="5"/>
      <c r="F101" s="5"/>
      <c r="G101" s="28"/>
      <c r="H101" s="28"/>
      <c r="I101" s="28"/>
      <c r="J101" s="28"/>
      <c r="K101" s="28"/>
      <c r="L101" s="29"/>
      <c r="M101" s="117"/>
      <c r="N101" s="117"/>
      <c r="O101" s="117"/>
      <c r="P101" s="117"/>
      <c r="Q101" s="117"/>
      <c r="R101" s="117"/>
      <c r="S101" s="117"/>
      <c r="T101" s="117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</row>
    <row r="102" spans="1:41" outlineLevel="1" x14ac:dyDescent="0.25">
      <c r="A102" s="8"/>
      <c r="B102" s="8" t="s">
        <v>27</v>
      </c>
      <c r="C102" s="5" t="s">
        <v>6</v>
      </c>
      <c r="D102" s="5"/>
      <c r="E102" s="47">
        <v>15861</v>
      </c>
      <c r="F102" s="47">
        <v>15112</v>
      </c>
      <c r="G102" s="47">
        <f>SUM(G81,G85,G89,G93,G98)</f>
        <v>16000</v>
      </c>
      <c r="H102" s="47">
        <f t="shared" ref="H102:R102" si="40">SUM(H81,H85,H89,H93,H98)</f>
        <v>14045</v>
      </c>
      <c r="I102" s="47">
        <f t="shared" si="40"/>
        <v>14057</v>
      </c>
      <c r="J102" s="47">
        <f t="shared" si="40"/>
        <v>8499</v>
      </c>
      <c r="K102" s="47">
        <f t="shared" ref="K102" si="41">SUM(K81,K85,K89,K93,K98)</f>
        <v>8435</v>
      </c>
      <c r="L102" s="47">
        <f t="shared" si="40"/>
        <v>8437</v>
      </c>
      <c r="M102" s="47">
        <f t="shared" ref="M102" si="42">SUM(M81,M85,M89,M93,M98)</f>
        <v>8550</v>
      </c>
      <c r="N102" s="47">
        <f t="shared" si="40"/>
        <v>8549</v>
      </c>
      <c r="O102" s="47">
        <f t="shared" ref="O102" si="43">SUM(O81,O85,O89,O93,O98)</f>
        <v>8720</v>
      </c>
      <c r="P102" s="47">
        <f t="shared" si="40"/>
        <v>8721</v>
      </c>
      <c r="Q102" s="47">
        <f t="shared" ref="Q102" si="44">SUM(Q81,Q85,Q89,Q93,Q98)</f>
        <v>8772</v>
      </c>
      <c r="R102" s="47">
        <f t="shared" si="40"/>
        <v>8773</v>
      </c>
      <c r="S102" s="47">
        <f t="shared" ref="S102:T102" si="45">SUM(S81,S85,S89,S93,S98)</f>
        <v>8892</v>
      </c>
      <c r="T102" s="47">
        <f t="shared" si="45"/>
        <v>8892</v>
      </c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2"/>
    </row>
    <row r="103" spans="1:41" outlineLevel="1" x14ac:dyDescent="0.25">
      <c r="A103" s="8"/>
      <c r="B103" s="8"/>
      <c r="C103" s="5" t="s">
        <v>15</v>
      </c>
      <c r="D103" s="5"/>
      <c r="E103" s="5"/>
      <c r="F103" s="5"/>
      <c r="G103" s="28"/>
      <c r="H103" s="28"/>
      <c r="I103" s="28"/>
      <c r="J103" s="28"/>
      <c r="K103" s="28"/>
      <c r="L103" s="29"/>
      <c r="M103" s="29"/>
      <c r="N103" s="29"/>
      <c r="O103" s="29"/>
      <c r="P103" s="28"/>
      <c r="Q103" s="29"/>
      <c r="R103" s="29"/>
      <c r="S103" s="29"/>
      <c r="T103" s="29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</row>
    <row r="104" spans="1:41" ht="15.75" outlineLevel="1" x14ac:dyDescent="0.25">
      <c r="A104" s="8"/>
      <c r="B104" s="8"/>
      <c r="C104" s="5"/>
      <c r="D104" s="5"/>
      <c r="E104" s="30">
        <f t="shared" ref="E104:I104" si="46">E102*E103</f>
        <v>0</v>
      </c>
      <c r="F104" s="30">
        <f t="shared" si="46"/>
        <v>0</v>
      </c>
      <c r="G104" s="30">
        <f t="shared" si="46"/>
        <v>0</v>
      </c>
      <c r="H104" s="30">
        <f t="shared" si="46"/>
        <v>0</v>
      </c>
      <c r="I104" s="30">
        <f t="shared" si="46"/>
        <v>0</v>
      </c>
      <c r="J104" s="30">
        <f t="shared" ref="J104:N104" si="47">J102*J103</f>
        <v>0</v>
      </c>
      <c r="K104" s="30">
        <f t="shared" ref="K104" si="48">K102*K103</f>
        <v>0</v>
      </c>
      <c r="L104" s="31">
        <f t="shared" si="47"/>
        <v>0</v>
      </c>
      <c r="M104" s="31">
        <f t="shared" ref="M104" si="49">M102*M103</f>
        <v>0</v>
      </c>
      <c r="N104" s="31">
        <f t="shared" si="47"/>
        <v>0</v>
      </c>
      <c r="O104" s="31">
        <f t="shared" ref="O104" si="50">O102*O103</f>
        <v>0</v>
      </c>
      <c r="P104" s="30">
        <f t="shared" ref="P104:Q104" si="51">P102*P103</f>
        <v>0</v>
      </c>
      <c r="Q104" s="31">
        <f t="shared" si="51"/>
        <v>0</v>
      </c>
      <c r="R104" s="31">
        <f t="shared" ref="R104:T104" si="52">R102*R103</f>
        <v>0</v>
      </c>
      <c r="S104" s="31">
        <f t="shared" si="52"/>
        <v>0</v>
      </c>
      <c r="T104" s="31">
        <f t="shared" si="52"/>
        <v>0</v>
      </c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2" t="s">
        <v>61</v>
      </c>
    </row>
    <row r="105" spans="1:41" outlineLevel="1" x14ac:dyDescent="0.25">
      <c r="A105" s="8"/>
      <c r="B105" s="8"/>
      <c r="C105" s="5"/>
      <c r="D105" s="5"/>
      <c r="E105" s="5"/>
      <c r="F105" s="5"/>
      <c r="G105" s="28"/>
      <c r="H105" s="28"/>
      <c r="I105" s="28"/>
      <c r="J105" s="28"/>
      <c r="K105" s="28"/>
      <c r="L105" s="29"/>
      <c r="M105" s="117"/>
      <c r="N105" s="117"/>
      <c r="O105" s="117"/>
      <c r="P105" s="117"/>
      <c r="Q105" s="117"/>
      <c r="R105" s="117"/>
      <c r="S105" s="117"/>
      <c r="T105" s="117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1:41" outlineLevel="1" x14ac:dyDescent="0.25">
      <c r="A106" s="8"/>
      <c r="B106" s="11" t="s">
        <v>25</v>
      </c>
      <c r="C106" s="20" t="s">
        <v>6</v>
      </c>
      <c r="D106" s="20"/>
      <c r="E106" s="20"/>
      <c r="F106" s="5"/>
      <c r="G106" s="47">
        <f>SUM(G81+G85+G89+G93+G98)</f>
        <v>16000</v>
      </c>
      <c r="H106" s="47">
        <f t="shared" ref="H106:R106" si="53">SUM(H81+H85+H89+H93+H98)</f>
        <v>14045</v>
      </c>
      <c r="I106" s="47">
        <f t="shared" si="53"/>
        <v>14057</v>
      </c>
      <c r="J106" s="47">
        <f t="shared" si="53"/>
        <v>8499</v>
      </c>
      <c r="K106" s="47">
        <f t="shared" ref="K106" si="54">SUM(K81+K85+K89+K93+K98)</f>
        <v>8435</v>
      </c>
      <c r="L106" s="47">
        <f t="shared" si="53"/>
        <v>8437</v>
      </c>
      <c r="M106" s="47">
        <f t="shared" ref="M106" si="55">SUM(M81+M85+M89+M93+M98)</f>
        <v>8550</v>
      </c>
      <c r="N106" s="47">
        <f t="shared" si="53"/>
        <v>8549</v>
      </c>
      <c r="O106" s="47">
        <f t="shared" ref="O106" si="56">SUM(O81+O85+O89+O93+O98)</f>
        <v>8720</v>
      </c>
      <c r="P106" s="47">
        <f t="shared" si="53"/>
        <v>8721</v>
      </c>
      <c r="Q106" s="47">
        <f t="shared" ref="Q106" si="57">SUM(Q81+Q85+Q89+Q93+Q98)</f>
        <v>8772</v>
      </c>
      <c r="R106" s="47">
        <f t="shared" si="53"/>
        <v>8773</v>
      </c>
      <c r="S106" s="47">
        <f t="shared" ref="S106:T106" si="58">SUM(S81+S85+S89+S93+S98)</f>
        <v>8892</v>
      </c>
      <c r="T106" s="47">
        <f t="shared" si="58"/>
        <v>8892</v>
      </c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2"/>
      <c r="AO106" s="2"/>
    </row>
    <row r="107" spans="1:41" outlineLevel="1" x14ac:dyDescent="0.25">
      <c r="A107" s="8"/>
      <c r="B107" s="11"/>
      <c r="C107" s="19" t="s">
        <v>35</v>
      </c>
      <c r="D107" s="19"/>
      <c r="E107" s="19"/>
      <c r="F107" s="5"/>
      <c r="G107" s="37">
        <f t="shared" ref="G107:I107" si="59">SUM(G83,G87,G91,G95,G100)</f>
        <v>1695676.9100000001</v>
      </c>
      <c r="H107" s="37">
        <f t="shared" si="59"/>
        <v>1488592.4200000002</v>
      </c>
      <c r="I107" s="37">
        <f t="shared" si="59"/>
        <v>1489895.28</v>
      </c>
      <c r="J107" s="37">
        <f>SUM(J83,J87,J91,J95,J100)</f>
        <v>900698.10000000009</v>
      </c>
      <c r="K107" s="37">
        <f>SUM(K83,K87,K91,K95,K100)</f>
        <v>893961.4</v>
      </c>
      <c r="L107" s="37">
        <f t="shared" ref="L107:R107" si="60">SUM(L83,L87,L91,L95,L100)</f>
        <v>894154.85</v>
      </c>
      <c r="M107" s="37">
        <f t="shared" ref="M107" si="61">SUM(M83,M87,M91,M95,M100)</f>
        <v>906181.23</v>
      </c>
      <c r="N107" s="37">
        <f t="shared" si="60"/>
        <v>906078.92</v>
      </c>
      <c r="O107" s="37">
        <f t="shared" ref="O107" si="62">SUM(O83,O87,O91,O95,O100)</f>
        <v>924121.2200000002</v>
      </c>
      <c r="P107" s="37">
        <f t="shared" si="60"/>
        <v>924212.3600000001</v>
      </c>
      <c r="Q107" s="37">
        <f t="shared" ref="Q107" si="63">SUM(Q83,Q87,Q91,Q95,Q100)</f>
        <v>929706.66000000015</v>
      </c>
      <c r="R107" s="37">
        <f t="shared" si="60"/>
        <v>929891.22000000009</v>
      </c>
      <c r="S107" s="37">
        <f t="shared" ref="S107:T107" si="64">SUM(S83,S87,S91,S95,S100)</f>
        <v>942406.26000000013</v>
      </c>
      <c r="T107" s="37">
        <f t="shared" si="64"/>
        <v>942406.26000000013</v>
      </c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</row>
    <row r="108" spans="1:41" outlineLevel="1" x14ac:dyDescent="0.25">
      <c r="A108" s="8"/>
      <c r="B108" s="11"/>
      <c r="C108" s="5"/>
      <c r="D108" s="5"/>
      <c r="E108" s="5"/>
      <c r="F108" s="5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</row>
    <row r="109" spans="1:41" outlineLevel="1" x14ac:dyDescent="0.25">
      <c r="A109" s="8"/>
      <c r="B109" s="11"/>
      <c r="C109" s="5"/>
      <c r="D109" s="5"/>
      <c r="E109" s="5"/>
      <c r="F109" s="5"/>
      <c r="G109" s="37"/>
      <c r="H109" s="37"/>
      <c r="I109" s="37"/>
      <c r="J109" s="37"/>
      <c r="K109" s="37"/>
      <c r="L109" s="38"/>
      <c r="M109" s="38"/>
      <c r="N109" s="38"/>
      <c r="O109" s="38"/>
      <c r="P109" s="37"/>
      <c r="Q109" s="38"/>
      <c r="R109" s="38"/>
      <c r="S109" s="38"/>
      <c r="T109" s="38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</row>
    <row r="110" spans="1:41" outlineLevel="1" x14ac:dyDescent="0.25">
      <c r="A110" s="8"/>
      <c r="B110" s="8"/>
      <c r="C110" s="5"/>
      <c r="D110" s="5"/>
      <c r="E110" s="5"/>
      <c r="F110" s="5"/>
      <c r="G110" s="28"/>
      <c r="H110" s="28"/>
      <c r="I110" s="28"/>
      <c r="J110" s="28"/>
      <c r="K110" s="28"/>
      <c r="L110" s="29"/>
      <c r="M110" s="29"/>
      <c r="N110" s="29"/>
      <c r="O110" s="29"/>
      <c r="P110" s="28"/>
      <c r="Q110" s="29"/>
      <c r="R110" s="29"/>
      <c r="S110" s="29"/>
      <c r="T110" s="29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1:41" outlineLevel="1" x14ac:dyDescent="0.25">
      <c r="A111" s="8"/>
      <c r="B111" s="11" t="s">
        <v>34</v>
      </c>
      <c r="C111" s="5"/>
      <c r="D111" s="5"/>
      <c r="E111" s="5"/>
      <c r="F111" s="5"/>
      <c r="G111" s="28"/>
      <c r="H111" s="28"/>
      <c r="I111" s="28"/>
      <c r="J111" s="28"/>
      <c r="K111" s="28"/>
      <c r="L111" s="29"/>
      <c r="M111" s="29"/>
      <c r="N111" s="29"/>
      <c r="O111" s="29"/>
      <c r="P111" s="28"/>
      <c r="Q111" s="29"/>
      <c r="R111" s="29"/>
      <c r="S111" s="29"/>
      <c r="T111" s="29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1:41" outlineLevel="1" x14ac:dyDescent="0.25">
      <c r="A112" s="8"/>
      <c r="B112" s="8"/>
      <c r="C112" s="5"/>
      <c r="D112" s="5"/>
      <c r="E112" s="5"/>
      <c r="F112" s="5"/>
      <c r="G112" s="28"/>
      <c r="H112" s="28"/>
      <c r="I112" s="28"/>
      <c r="J112" s="28"/>
      <c r="K112" s="28"/>
      <c r="L112" s="29"/>
      <c r="M112" s="29"/>
      <c r="N112" s="29"/>
      <c r="O112" s="29"/>
      <c r="P112" s="28"/>
      <c r="Q112" s="29"/>
      <c r="R112" s="29"/>
      <c r="S112" s="29"/>
      <c r="T112" s="29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1:41" outlineLevel="1" x14ac:dyDescent="0.25">
      <c r="A113" s="8"/>
      <c r="B113" s="8" t="s">
        <v>33</v>
      </c>
      <c r="C113" s="5" t="s">
        <v>6</v>
      </c>
      <c r="D113" s="5"/>
      <c r="E113" s="5"/>
      <c r="F113" s="5"/>
      <c r="G113" s="47">
        <v>574</v>
      </c>
      <c r="H113" s="47">
        <v>613</v>
      </c>
      <c r="I113" s="47">
        <v>636</v>
      </c>
      <c r="J113" s="47">
        <v>355.5</v>
      </c>
      <c r="K113" s="47">
        <v>355.5</v>
      </c>
      <c r="L113" s="47">
        <v>427</v>
      </c>
      <c r="M113" s="47">
        <v>427</v>
      </c>
      <c r="N113" s="47">
        <v>500.5</v>
      </c>
      <c r="O113" s="47">
        <v>500.5</v>
      </c>
      <c r="P113" s="47">
        <v>576</v>
      </c>
      <c r="Q113" s="47">
        <v>576</v>
      </c>
      <c r="R113" s="47">
        <v>653.5</v>
      </c>
      <c r="S113" s="47">
        <v>653.5</v>
      </c>
      <c r="T113" s="47">
        <v>698.5</v>
      </c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</row>
    <row r="114" spans="1:41" outlineLevel="1" x14ac:dyDescent="0.25">
      <c r="A114" s="8"/>
      <c r="B114" s="8"/>
      <c r="C114" s="5" t="s">
        <v>22</v>
      </c>
      <c r="D114" s="5"/>
      <c r="E114" s="5"/>
      <c r="F114" s="5"/>
      <c r="G114" s="28">
        <v>91.14</v>
      </c>
      <c r="H114" s="28">
        <v>91.14</v>
      </c>
      <c r="I114" s="28">
        <v>91.14</v>
      </c>
      <c r="J114" s="28">
        <v>91.14</v>
      </c>
      <c r="K114" s="28">
        <v>91.14</v>
      </c>
      <c r="L114" s="28">
        <v>91.14</v>
      </c>
      <c r="M114" s="28">
        <v>91.14</v>
      </c>
      <c r="N114" s="28">
        <v>91.14</v>
      </c>
      <c r="O114" s="28">
        <v>91.14</v>
      </c>
      <c r="P114" s="28">
        <v>91.14</v>
      </c>
      <c r="Q114" s="28">
        <v>91.14</v>
      </c>
      <c r="R114" s="28">
        <v>91.14</v>
      </c>
      <c r="S114" s="28">
        <v>91.14</v>
      </c>
      <c r="T114" s="28">
        <v>91.14</v>
      </c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1:41" outlineLevel="1" x14ac:dyDescent="0.25">
      <c r="A115" s="8"/>
      <c r="B115" s="8"/>
      <c r="C115" s="5"/>
      <c r="D115" s="5"/>
      <c r="E115" s="5"/>
      <c r="F115" s="5"/>
      <c r="G115" s="30">
        <f t="shared" ref="G115:I115" si="65">G113*G114</f>
        <v>52314.36</v>
      </c>
      <c r="H115" s="30">
        <f t="shared" si="65"/>
        <v>55868.82</v>
      </c>
      <c r="I115" s="30">
        <f t="shared" si="65"/>
        <v>57965.04</v>
      </c>
      <c r="J115" s="30">
        <f t="shared" ref="J115:N115" si="66">J113*J114</f>
        <v>32400.27</v>
      </c>
      <c r="K115" s="30">
        <f t="shared" ref="K115" si="67">K113*K114</f>
        <v>32400.27</v>
      </c>
      <c r="L115" s="31">
        <f t="shared" si="66"/>
        <v>38916.78</v>
      </c>
      <c r="M115" s="31">
        <f t="shared" ref="M115" si="68">M113*M114</f>
        <v>38916.78</v>
      </c>
      <c r="N115" s="31">
        <f t="shared" si="66"/>
        <v>45615.57</v>
      </c>
      <c r="O115" s="31">
        <f t="shared" ref="O115" si="69">O113*O114</f>
        <v>45615.57</v>
      </c>
      <c r="P115" s="30">
        <f t="shared" ref="P115:Q115" si="70">P113*P114</f>
        <v>52496.639999999999</v>
      </c>
      <c r="Q115" s="31">
        <f t="shared" si="70"/>
        <v>52496.639999999999</v>
      </c>
      <c r="R115" s="31">
        <f t="shared" ref="R115:T115" si="71">R113*R114</f>
        <v>59559.99</v>
      </c>
      <c r="S115" s="31">
        <f t="shared" si="71"/>
        <v>59559.99</v>
      </c>
      <c r="T115" s="31">
        <f t="shared" si="71"/>
        <v>63661.29</v>
      </c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1:41" outlineLevel="1" x14ac:dyDescent="0.25">
      <c r="A116" s="8"/>
      <c r="B116" s="8"/>
      <c r="C116" s="5"/>
      <c r="D116" s="5"/>
      <c r="E116" s="5"/>
      <c r="F116" s="5"/>
      <c r="G116" s="28"/>
      <c r="H116" s="28"/>
      <c r="I116" s="28"/>
      <c r="J116" s="28"/>
      <c r="K116" s="28"/>
      <c r="L116" s="29"/>
      <c r="M116" s="29"/>
      <c r="N116" s="29"/>
      <c r="O116" s="29"/>
      <c r="P116" s="28"/>
      <c r="Q116" s="29"/>
      <c r="R116" s="29"/>
      <c r="S116" s="29"/>
      <c r="T116" s="29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1:41" outlineLevel="1" x14ac:dyDescent="0.25">
      <c r="A117" s="8"/>
      <c r="B117" s="8" t="s">
        <v>32</v>
      </c>
      <c r="C117" s="5" t="s">
        <v>6</v>
      </c>
      <c r="D117" s="5"/>
      <c r="E117" s="5"/>
      <c r="F117" s="5"/>
      <c r="G117" s="47">
        <v>1439</v>
      </c>
      <c r="H117" s="47">
        <v>1400</v>
      </c>
      <c r="I117" s="47">
        <v>1451</v>
      </c>
      <c r="J117" s="47">
        <v>811.5</v>
      </c>
      <c r="K117" s="47">
        <v>811.5</v>
      </c>
      <c r="L117" s="47">
        <v>974.5</v>
      </c>
      <c r="M117" s="47">
        <v>974.5</v>
      </c>
      <c r="N117" s="47">
        <v>1142.5</v>
      </c>
      <c r="O117" s="47">
        <v>1142.5</v>
      </c>
      <c r="P117" s="47">
        <v>1314</v>
      </c>
      <c r="Q117" s="47">
        <v>1314</v>
      </c>
      <c r="R117" s="47">
        <v>1491.5</v>
      </c>
      <c r="S117" s="47">
        <v>1491.5</v>
      </c>
      <c r="T117" s="47">
        <v>1593.5</v>
      </c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</row>
    <row r="118" spans="1:41" outlineLevel="1" x14ac:dyDescent="0.25">
      <c r="A118" s="8"/>
      <c r="B118" s="8"/>
      <c r="C118" s="5" t="s">
        <v>22</v>
      </c>
      <c r="D118" s="5"/>
      <c r="E118" s="5"/>
      <c r="F118" s="5"/>
      <c r="G118" s="28">
        <v>102.31</v>
      </c>
      <c r="H118" s="28">
        <v>102.31</v>
      </c>
      <c r="I118" s="28">
        <v>102.31</v>
      </c>
      <c r="J118" s="28">
        <v>102.31</v>
      </c>
      <c r="K118" s="28">
        <v>102.31</v>
      </c>
      <c r="L118" s="28">
        <v>102.31</v>
      </c>
      <c r="M118" s="28">
        <v>102.31</v>
      </c>
      <c r="N118" s="28">
        <v>102.31</v>
      </c>
      <c r="O118" s="28">
        <v>102.31</v>
      </c>
      <c r="P118" s="28">
        <v>102.31</v>
      </c>
      <c r="Q118" s="28">
        <v>102.31</v>
      </c>
      <c r="R118" s="28">
        <v>102.31</v>
      </c>
      <c r="S118" s="28">
        <v>102.31</v>
      </c>
      <c r="T118" s="28">
        <v>102.31</v>
      </c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1:41" outlineLevel="1" x14ac:dyDescent="0.25">
      <c r="A119" s="8"/>
      <c r="B119" s="8"/>
      <c r="C119" s="5"/>
      <c r="D119" s="5"/>
      <c r="E119" s="5"/>
      <c r="F119" s="5"/>
      <c r="G119" s="30">
        <f t="shared" ref="G119:I119" si="72">G117*G118</f>
        <v>147224.09</v>
      </c>
      <c r="H119" s="30">
        <f t="shared" si="72"/>
        <v>143234</v>
      </c>
      <c r="I119" s="30">
        <f t="shared" si="72"/>
        <v>148451.81</v>
      </c>
      <c r="J119" s="30">
        <f t="shared" ref="J119:N119" si="73">J117*J118</f>
        <v>83024.565000000002</v>
      </c>
      <c r="K119" s="30">
        <f t="shared" ref="K119" si="74">K117*K118</f>
        <v>83024.565000000002</v>
      </c>
      <c r="L119" s="31">
        <f t="shared" si="73"/>
        <v>99701.095000000001</v>
      </c>
      <c r="M119" s="31">
        <f t="shared" ref="M119" si="75">M117*M118</f>
        <v>99701.095000000001</v>
      </c>
      <c r="N119" s="31">
        <f t="shared" si="73"/>
        <v>116889.175</v>
      </c>
      <c r="O119" s="31">
        <f t="shared" ref="O119" si="76">O117*O118</f>
        <v>116889.175</v>
      </c>
      <c r="P119" s="30">
        <f t="shared" ref="P119:Q119" si="77">P117*P118</f>
        <v>134435.34</v>
      </c>
      <c r="Q119" s="31">
        <f t="shared" si="77"/>
        <v>134435.34</v>
      </c>
      <c r="R119" s="31">
        <f t="shared" ref="R119:T119" si="78">R117*R118</f>
        <v>152595.36499999999</v>
      </c>
      <c r="S119" s="31">
        <f t="shared" si="78"/>
        <v>152595.36499999999</v>
      </c>
      <c r="T119" s="31">
        <f t="shared" si="78"/>
        <v>163030.98500000002</v>
      </c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1:41" outlineLevel="1" x14ac:dyDescent="0.25">
      <c r="A120" s="8"/>
      <c r="B120" s="8"/>
      <c r="C120" s="5"/>
      <c r="D120" s="5"/>
      <c r="E120" s="5"/>
      <c r="F120" s="5"/>
      <c r="G120" s="47"/>
      <c r="H120" s="47"/>
      <c r="I120" s="47"/>
      <c r="J120" s="47"/>
      <c r="K120" s="47"/>
      <c r="L120" s="48"/>
      <c r="M120" s="48"/>
      <c r="N120" s="48"/>
      <c r="O120" s="48"/>
      <c r="P120" s="47"/>
      <c r="Q120" s="48"/>
      <c r="R120" s="48"/>
      <c r="S120" s="48"/>
      <c r="T120" s="48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</row>
    <row r="121" spans="1:41" outlineLevel="1" x14ac:dyDescent="0.25">
      <c r="A121" s="8"/>
      <c r="B121" s="8" t="s">
        <v>26</v>
      </c>
      <c r="C121" s="5" t="s">
        <v>6</v>
      </c>
      <c r="D121" s="5"/>
      <c r="E121" s="5"/>
      <c r="F121" s="5"/>
      <c r="G121" s="47">
        <v>680</v>
      </c>
      <c r="H121" s="47">
        <v>690</v>
      </c>
      <c r="I121" s="47">
        <v>716</v>
      </c>
      <c r="J121" s="47">
        <v>400</v>
      </c>
      <c r="K121" s="47">
        <v>400</v>
      </c>
      <c r="L121" s="47">
        <v>480.5</v>
      </c>
      <c r="M121" s="47">
        <v>480.5</v>
      </c>
      <c r="N121" s="47">
        <v>563</v>
      </c>
      <c r="O121" s="47">
        <v>563</v>
      </c>
      <c r="P121" s="47">
        <v>648</v>
      </c>
      <c r="Q121" s="47">
        <v>648</v>
      </c>
      <c r="R121" s="47">
        <v>735</v>
      </c>
      <c r="S121" s="47">
        <v>735</v>
      </c>
      <c r="T121" s="47">
        <v>785.5</v>
      </c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O121" s="9" t="e">
        <f>#REF!+#REF!</f>
        <v>#REF!</v>
      </c>
    </row>
    <row r="122" spans="1:41" outlineLevel="1" x14ac:dyDescent="0.25">
      <c r="A122" s="8"/>
      <c r="B122" s="8"/>
      <c r="C122" s="5" t="s">
        <v>22</v>
      </c>
      <c r="D122" s="5"/>
      <c r="E122" s="5"/>
      <c r="F122" s="5"/>
      <c r="G122" s="28">
        <v>118.52</v>
      </c>
      <c r="H122" s="28">
        <v>118.52</v>
      </c>
      <c r="I122" s="28">
        <v>118.52</v>
      </c>
      <c r="J122" s="28">
        <v>118.52</v>
      </c>
      <c r="K122" s="28">
        <v>118.52</v>
      </c>
      <c r="L122" s="28">
        <v>118.52</v>
      </c>
      <c r="M122" s="28">
        <v>118.52</v>
      </c>
      <c r="N122" s="28">
        <v>118.52</v>
      </c>
      <c r="O122" s="28">
        <v>118.52</v>
      </c>
      <c r="P122" s="28">
        <v>118.52</v>
      </c>
      <c r="Q122" s="28">
        <v>118.52</v>
      </c>
      <c r="R122" s="28">
        <v>118.52</v>
      </c>
      <c r="S122" s="28">
        <v>118.52</v>
      </c>
      <c r="T122" s="28">
        <v>118.52</v>
      </c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1:41" outlineLevel="1" x14ac:dyDescent="0.25">
      <c r="A123" s="8"/>
      <c r="B123" s="8"/>
      <c r="C123" s="5"/>
      <c r="D123" s="5"/>
      <c r="E123" s="5"/>
      <c r="F123" s="5"/>
      <c r="G123" s="30">
        <f t="shared" ref="G123:I123" si="79">G121*G122</f>
        <v>80593.599999999991</v>
      </c>
      <c r="H123" s="30">
        <f t="shared" si="79"/>
        <v>81778.8</v>
      </c>
      <c r="I123" s="30">
        <f t="shared" si="79"/>
        <v>84860.319999999992</v>
      </c>
      <c r="J123" s="30">
        <f t="shared" ref="J123:N123" si="80">J121*J122</f>
        <v>47408</v>
      </c>
      <c r="K123" s="30">
        <f t="shared" ref="K123" si="81">K121*K122</f>
        <v>47408</v>
      </c>
      <c r="L123" s="31">
        <f t="shared" si="80"/>
        <v>56948.86</v>
      </c>
      <c r="M123" s="31">
        <f t="shared" ref="M123" si="82">M121*M122</f>
        <v>56948.86</v>
      </c>
      <c r="N123" s="31">
        <f t="shared" si="80"/>
        <v>66726.759999999995</v>
      </c>
      <c r="O123" s="31">
        <f t="shared" ref="O123" si="83">O121*O122</f>
        <v>66726.759999999995</v>
      </c>
      <c r="P123" s="30">
        <f t="shared" ref="P123:Q123" si="84">P121*P122</f>
        <v>76800.959999999992</v>
      </c>
      <c r="Q123" s="31">
        <f t="shared" si="84"/>
        <v>76800.959999999992</v>
      </c>
      <c r="R123" s="31">
        <f t="shared" ref="R123:T123" si="85">R121*R122</f>
        <v>87112.2</v>
      </c>
      <c r="S123" s="31">
        <f t="shared" si="85"/>
        <v>87112.2</v>
      </c>
      <c r="T123" s="31">
        <f t="shared" si="85"/>
        <v>93097.459999999992</v>
      </c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1:41" outlineLevel="1" x14ac:dyDescent="0.25">
      <c r="A124" s="8"/>
      <c r="B124" s="8"/>
      <c r="C124" s="5"/>
      <c r="D124" s="5"/>
      <c r="E124" s="5"/>
      <c r="F124" s="5"/>
      <c r="G124" s="28"/>
      <c r="H124" s="28"/>
      <c r="I124" s="28"/>
      <c r="J124" s="28"/>
      <c r="K124" s="28"/>
      <c r="L124" s="29"/>
      <c r="M124" s="29"/>
      <c r="N124" s="29"/>
      <c r="O124" s="29"/>
      <c r="P124" s="28"/>
      <c r="Q124" s="29"/>
      <c r="R124" s="29"/>
      <c r="S124" s="29"/>
      <c r="T124" s="29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1:41" outlineLevel="1" x14ac:dyDescent="0.25">
      <c r="A125" s="8"/>
      <c r="B125" s="8" t="s">
        <v>23</v>
      </c>
      <c r="C125" s="5" t="s">
        <v>6</v>
      </c>
      <c r="D125" s="5"/>
      <c r="E125" s="5"/>
      <c r="F125" s="5"/>
      <c r="G125" s="47">
        <v>1057</v>
      </c>
      <c r="H125" s="47">
        <v>1111</v>
      </c>
      <c r="I125" s="47">
        <v>1153</v>
      </c>
      <c r="J125" s="47">
        <v>644.5</v>
      </c>
      <c r="K125" s="47">
        <v>644.5</v>
      </c>
      <c r="L125" s="47">
        <v>774</v>
      </c>
      <c r="M125" s="47">
        <v>774</v>
      </c>
      <c r="N125" s="47">
        <v>907</v>
      </c>
      <c r="O125" s="47">
        <v>907</v>
      </c>
      <c r="P125" s="47">
        <v>1043.5</v>
      </c>
      <c r="Q125" s="47">
        <v>1043.5</v>
      </c>
      <c r="R125" s="47">
        <v>1184.5</v>
      </c>
      <c r="S125" s="47">
        <v>1184.5</v>
      </c>
      <c r="T125" s="47">
        <v>1265.5</v>
      </c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</row>
    <row r="126" spans="1:41" outlineLevel="1" x14ac:dyDescent="0.25">
      <c r="A126" s="8"/>
      <c r="B126" s="8"/>
      <c r="C126" s="5" t="s">
        <v>22</v>
      </c>
      <c r="D126" s="5"/>
      <c r="E126" s="5"/>
      <c r="F126" s="5"/>
      <c r="G126" s="28">
        <v>184.56</v>
      </c>
      <c r="H126" s="28">
        <v>184.56</v>
      </c>
      <c r="I126" s="28">
        <v>184.56</v>
      </c>
      <c r="J126" s="28">
        <v>184.56</v>
      </c>
      <c r="K126" s="28">
        <v>184.56</v>
      </c>
      <c r="L126" s="28">
        <v>184.56</v>
      </c>
      <c r="M126" s="28">
        <v>184.56</v>
      </c>
      <c r="N126" s="28">
        <v>184.56</v>
      </c>
      <c r="O126" s="28">
        <v>184.56</v>
      </c>
      <c r="P126" s="28">
        <v>184.56</v>
      </c>
      <c r="Q126" s="28">
        <v>184.56</v>
      </c>
      <c r="R126" s="28">
        <v>184.56</v>
      </c>
      <c r="S126" s="28">
        <v>184.56</v>
      </c>
      <c r="T126" s="28">
        <v>184.56</v>
      </c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1:41" outlineLevel="1" x14ac:dyDescent="0.25">
      <c r="A127" s="8"/>
      <c r="B127" s="8"/>
      <c r="C127" s="5"/>
      <c r="D127" s="5"/>
      <c r="E127" s="5"/>
      <c r="F127" s="5"/>
      <c r="G127" s="30">
        <f t="shared" ref="G127:I127" si="86">G125*G126</f>
        <v>195079.92</v>
      </c>
      <c r="H127" s="30">
        <f t="shared" si="86"/>
        <v>205046.16</v>
      </c>
      <c r="I127" s="30">
        <f t="shared" si="86"/>
        <v>212797.68</v>
      </c>
      <c r="J127" s="30">
        <f t="shared" ref="J127:N127" si="87">J125*J126</f>
        <v>118948.92</v>
      </c>
      <c r="K127" s="30">
        <f t="shared" ref="K127" si="88">K125*K126</f>
        <v>118948.92</v>
      </c>
      <c r="L127" s="31">
        <f t="shared" si="87"/>
        <v>142849.44</v>
      </c>
      <c r="M127" s="31">
        <f t="shared" ref="M127" si="89">M125*M126</f>
        <v>142849.44</v>
      </c>
      <c r="N127" s="31">
        <f t="shared" si="87"/>
        <v>167395.92000000001</v>
      </c>
      <c r="O127" s="31">
        <f t="shared" ref="O127" si="90">O125*O126</f>
        <v>167395.92000000001</v>
      </c>
      <c r="P127" s="30">
        <f t="shared" ref="P127:Q127" si="91">P125*P126</f>
        <v>192588.36000000002</v>
      </c>
      <c r="Q127" s="31">
        <f t="shared" si="91"/>
        <v>192588.36000000002</v>
      </c>
      <c r="R127" s="31">
        <f t="shared" ref="R127:T127" si="92">R125*R126</f>
        <v>218611.32</v>
      </c>
      <c r="S127" s="31">
        <f t="shared" si="92"/>
        <v>218611.32</v>
      </c>
      <c r="T127" s="31">
        <f t="shared" si="92"/>
        <v>233560.68</v>
      </c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1:41" outlineLevel="1" x14ac:dyDescent="0.25">
      <c r="A128" s="8"/>
      <c r="B128" s="8"/>
      <c r="C128" s="5"/>
      <c r="D128" s="5"/>
      <c r="E128" s="5"/>
      <c r="F128" s="5"/>
      <c r="G128" s="28"/>
      <c r="H128" s="28"/>
      <c r="I128" s="28"/>
      <c r="J128" s="28"/>
      <c r="K128" s="28"/>
      <c r="L128" s="29"/>
      <c r="M128" s="29"/>
      <c r="N128" s="29"/>
      <c r="O128" s="29"/>
      <c r="P128" s="28"/>
      <c r="Q128" s="29"/>
      <c r="R128" s="29"/>
      <c r="S128" s="29"/>
      <c r="T128" s="29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1:41" outlineLevel="1" x14ac:dyDescent="0.25">
      <c r="A129" s="8"/>
      <c r="B129" s="8"/>
      <c r="C129" s="5"/>
      <c r="D129" s="5"/>
      <c r="E129" s="5"/>
      <c r="F129" s="5"/>
      <c r="G129" s="28"/>
      <c r="H129" s="28"/>
      <c r="I129" s="28"/>
      <c r="J129" s="28"/>
      <c r="K129" s="28"/>
      <c r="L129" s="29"/>
      <c r="M129" s="29"/>
      <c r="N129" s="29"/>
      <c r="O129" s="29"/>
      <c r="P129" s="28"/>
      <c r="Q129" s="29"/>
      <c r="R129" s="29"/>
      <c r="S129" s="29"/>
      <c r="T129" s="29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1:41" outlineLevel="1" x14ac:dyDescent="0.25">
      <c r="A130" s="8"/>
      <c r="B130" s="8" t="s">
        <v>24</v>
      </c>
      <c r="C130" s="5" t="s">
        <v>6</v>
      </c>
      <c r="D130" s="5"/>
      <c r="E130" s="5"/>
      <c r="F130" s="5"/>
      <c r="G130" s="47">
        <v>28</v>
      </c>
      <c r="H130" s="47">
        <v>28</v>
      </c>
      <c r="I130" s="47">
        <v>29</v>
      </c>
      <c r="J130" s="47">
        <v>16</v>
      </c>
      <c r="K130" s="47">
        <v>16</v>
      </c>
      <c r="L130" s="47">
        <v>19.5</v>
      </c>
      <c r="M130" s="47">
        <v>19.5</v>
      </c>
      <c r="N130" s="47">
        <v>23</v>
      </c>
      <c r="O130" s="47">
        <v>23</v>
      </c>
      <c r="P130" s="47">
        <v>26.5</v>
      </c>
      <c r="Q130" s="47">
        <v>26.5</v>
      </c>
      <c r="R130" s="47">
        <v>30</v>
      </c>
      <c r="S130" s="47">
        <v>30</v>
      </c>
      <c r="T130" s="47">
        <v>32</v>
      </c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</row>
    <row r="131" spans="1:41" outlineLevel="1" x14ac:dyDescent="0.25">
      <c r="A131" s="8"/>
      <c r="B131" s="8"/>
      <c r="C131" s="5" t="s">
        <v>22</v>
      </c>
      <c r="D131" s="5"/>
      <c r="E131" s="5"/>
      <c r="F131" s="5"/>
      <c r="G131" s="28">
        <v>253.91</v>
      </c>
      <c r="H131" s="28">
        <v>253.91</v>
      </c>
      <c r="I131" s="28">
        <v>253.91</v>
      </c>
      <c r="J131" s="28">
        <v>253.91</v>
      </c>
      <c r="K131" s="28">
        <v>253.91</v>
      </c>
      <c r="L131" s="28">
        <v>253.91</v>
      </c>
      <c r="M131" s="28">
        <v>253.91</v>
      </c>
      <c r="N131" s="28">
        <v>253.91</v>
      </c>
      <c r="O131" s="28">
        <v>253.91</v>
      </c>
      <c r="P131" s="28">
        <v>253.91</v>
      </c>
      <c r="Q131" s="28">
        <v>253.91</v>
      </c>
      <c r="R131" s="28">
        <v>253.91</v>
      </c>
      <c r="S131" s="28">
        <v>253.91</v>
      </c>
      <c r="T131" s="28">
        <v>253.91</v>
      </c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1:41" outlineLevel="1" x14ac:dyDescent="0.25">
      <c r="A132" s="8"/>
      <c r="B132" s="8"/>
      <c r="C132" s="5"/>
      <c r="D132" s="5"/>
      <c r="E132" s="5"/>
      <c r="F132" s="5"/>
      <c r="G132" s="30">
        <f t="shared" ref="G132:I132" si="93">G130*G131</f>
        <v>7109.48</v>
      </c>
      <c r="H132" s="30">
        <f t="shared" si="93"/>
        <v>7109.48</v>
      </c>
      <c r="I132" s="30">
        <f t="shared" si="93"/>
        <v>7363.39</v>
      </c>
      <c r="J132" s="30">
        <f t="shared" ref="J132:N132" si="94">J130*J131</f>
        <v>4062.56</v>
      </c>
      <c r="K132" s="30">
        <f t="shared" ref="K132" si="95">K130*K131</f>
        <v>4062.56</v>
      </c>
      <c r="L132" s="31">
        <f t="shared" si="94"/>
        <v>4951.2449999999999</v>
      </c>
      <c r="M132" s="31">
        <f t="shared" ref="M132" si="96">M130*M131</f>
        <v>4951.2449999999999</v>
      </c>
      <c r="N132" s="31">
        <f t="shared" si="94"/>
        <v>5839.93</v>
      </c>
      <c r="O132" s="31">
        <f t="shared" ref="O132" si="97">O130*O131</f>
        <v>5839.93</v>
      </c>
      <c r="P132" s="30">
        <f t="shared" ref="P132:Q132" si="98">P130*P131</f>
        <v>6728.6149999999998</v>
      </c>
      <c r="Q132" s="31">
        <f t="shared" si="98"/>
        <v>6728.6149999999998</v>
      </c>
      <c r="R132" s="31">
        <f t="shared" ref="R132:T132" si="99">R130*R131</f>
        <v>7617.3</v>
      </c>
      <c r="S132" s="31">
        <f t="shared" si="99"/>
        <v>7617.3</v>
      </c>
      <c r="T132" s="31">
        <f t="shared" si="99"/>
        <v>8125.12</v>
      </c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1:41" outlineLevel="1" x14ac:dyDescent="0.25">
      <c r="A133" s="8"/>
      <c r="B133" s="8"/>
      <c r="C133" s="5"/>
      <c r="D133" s="5"/>
      <c r="E133" s="5"/>
      <c r="F133" s="5"/>
      <c r="G133" s="47"/>
      <c r="H133" s="47"/>
      <c r="I133" s="47"/>
      <c r="J133" s="47"/>
      <c r="K133" s="47"/>
      <c r="L133" s="48"/>
      <c r="M133" s="48"/>
      <c r="N133" s="48"/>
      <c r="O133" s="48"/>
      <c r="P133" s="47"/>
      <c r="Q133" s="48"/>
      <c r="R133" s="48"/>
      <c r="S133" s="48"/>
      <c r="T133" s="48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</row>
    <row r="134" spans="1:41" outlineLevel="1" x14ac:dyDescent="0.25">
      <c r="A134" s="8"/>
      <c r="B134" s="8" t="s">
        <v>27</v>
      </c>
      <c r="C134" s="5" t="s">
        <v>6</v>
      </c>
      <c r="D134" s="5"/>
      <c r="E134" s="44">
        <v>3695</v>
      </c>
      <c r="F134" s="47">
        <v>3837</v>
      </c>
      <c r="G134" s="47">
        <f t="shared" ref="G134:I134" si="100">SUM(G113,G117,G121,G125,G130)</f>
        <v>3778</v>
      </c>
      <c r="H134" s="47">
        <f t="shared" si="100"/>
        <v>3842</v>
      </c>
      <c r="I134" s="47">
        <f t="shared" si="100"/>
        <v>3985</v>
      </c>
      <c r="J134" s="47">
        <f t="shared" ref="J134:N134" si="101">SUM(J113,J117,J121,J125,J130)</f>
        <v>2227.5</v>
      </c>
      <c r="K134" s="47">
        <f t="shared" ref="K134" si="102">SUM(K113,K117,K121,K125,K130)</f>
        <v>2227.5</v>
      </c>
      <c r="L134" s="47">
        <f t="shared" si="101"/>
        <v>2675.5</v>
      </c>
      <c r="M134" s="47">
        <f t="shared" ref="M134" si="103">SUM(M113,M117,M121,M125,M130)</f>
        <v>2675.5</v>
      </c>
      <c r="N134" s="47">
        <f t="shared" si="101"/>
        <v>3136</v>
      </c>
      <c r="O134" s="47">
        <f t="shared" ref="O134" si="104">SUM(O113,O117,O121,O125,O130)</f>
        <v>3136</v>
      </c>
      <c r="P134" s="47">
        <f t="shared" ref="P134:Q134" si="105">SUM(P113,P117,P121,P125,P130)</f>
        <v>3608</v>
      </c>
      <c r="Q134" s="47">
        <f t="shared" si="105"/>
        <v>3608</v>
      </c>
      <c r="R134" s="47">
        <f t="shared" ref="R134:T134" si="106">SUM(R113,R117,R121,R125,R130)</f>
        <v>4094.5</v>
      </c>
      <c r="S134" s="47">
        <f t="shared" si="106"/>
        <v>4094.5</v>
      </c>
      <c r="T134" s="47">
        <f t="shared" si="106"/>
        <v>4375</v>
      </c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</row>
    <row r="135" spans="1:41" outlineLevel="1" x14ac:dyDescent="0.25">
      <c r="A135" s="8"/>
      <c r="B135" s="8"/>
      <c r="C135" s="5" t="s">
        <v>15</v>
      </c>
      <c r="D135" s="5"/>
      <c r="E135" s="28">
        <v>500</v>
      </c>
      <c r="F135" s="28">
        <v>500</v>
      </c>
      <c r="G135" s="28">
        <v>500</v>
      </c>
      <c r="H135" s="28">
        <v>500</v>
      </c>
      <c r="I135" s="28">
        <v>500</v>
      </c>
      <c r="J135" s="28">
        <v>500</v>
      </c>
      <c r="K135" s="28">
        <v>500</v>
      </c>
      <c r="L135" s="28">
        <v>500</v>
      </c>
      <c r="M135" s="28">
        <v>500</v>
      </c>
      <c r="N135" s="28">
        <v>500</v>
      </c>
      <c r="O135" s="28">
        <v>500</v>
      </c>
      <c r="P135" s="28">
        <v>500</v>
      </c>
      <c r="Q135" s="28">
        <v>500</v>
      </c>
      <c r="R135" s="28">
        <v>500</v>
      </c>
      <c r="S135" s="28">
        <v>500</v>
      </c>
      <c r="T135" s="28">
        <v>500</v>
      </c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1:41" outlineLevel="1" x14ac:dyDescent="0.25">
      <c r="A136" s="8"/>
      <c r="B136" s="8"/>
      <c r="C136" s="5"/>
      <c r="D136" s="5"/>
      <c r="E136" s="30">
        <f t="shared" ref="E136:F136" si="107">E134*E135</f>
        <v>1847500</v>
      </c>
      <c r="F136" s="30">
        <f t="shared" si="107"/>
        <v>1918500</v>
      </c>
      <c r="G136" s="30">
        <f t="shared" ref="G136:I136" si="108">G134*G135</f>
        <v>1889000</v>
      </c>
      <c r="H136" s="30">
        <f t="shared" si="108"/>
        <v>1921000</v>
      </c>
      <c r="I136" s="30">
        <f t="shared" si="108"/>
        <v>1992500</v>
      </c>
      <c r="J136" s="30">
        <f t="shared" ref="J136:N136" si="109">J134*J135</f>
        <v>1113750</v>
      </c>
      <c r="K136" s="30">
        <f t="shared" ref="K136" si="110">K134*K135</f>
        <v>1113750</v>
      </c>
      <c r="L136" s="31">
        <f t="shared" si="109"/>
        <v>1337750</v>
      </c>
      <c r="M136" s="31">
        <f t="shared" ref="M136" si="111">M134*M135</f>
        <v>1337750</v>
      </c>
      <c r="N136" s="31">
        <f t="shared" si="109"/>
        <v>1568000</v>
      </c>
      <c r="O136" s="31">
        <f t="shared" ref="O136" si="112">O134*O135</f>
        <v>1568000</v>
      </c>
      <c r="P136" s="30">
        <f t="shared" ref="P136:Q136" si="113">P134*P135</f>
        <v>1804000</v>
      </c>
      <c r="Q136" s="31">
        <f t="shared" si="113"/>
        <v>1804000</v>
      </c>
      <c r="R136" s="31">
        <f t="shared" ref="R136:T136" si="114">R134*R135</f>
        <v>2047250</v>
      </c>
      <c r="S136" s="31">
        <f t="shared" si="114"/>
        <v>2047250</v>
      </c>
      <c r="T136" s="31">
        <f t="shared" si="114"/>
        <v>2187500</v>
      </c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1:41" outlineLevel="1" x14ac:dyDescent="0.25">
      <c r="A137" s="8"/>
      <c r="B137" s="8"/>
      <c r="C137" s="5"/>
      <c r="D137" s="5"/>
      <c r="E137" s="5"/>
      <c r="F137" s="5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1:41" outlineLevel="1" x14ac:dyDescent="0.25">
      <c r="A138" s="8"/>
      <c r="B138" s="11" t="s">
        <v>70</v>
      </c>
      <c r="C138" s="5"/>
      <c r="D138" s="5"/>
      <c r="E138" s="5"/>
      <c r="F138" s="5"/>
      <c r="G138" s="28"/>
      <c r="H138" s="28"/>
      <c r="I138" s="28"/>
      <c r="J138" s="28"/>
      <c r="K138" s="28"/>
      <c r="L138" s="29"/>
      <c r="M138" s="29"/>
      <c r="N138" s="29"/>
      <c r="O138" s="29"/>
      <c r="P138" s="28"/>
      <c r="Q138" s="29"/>
      <c r="R138" s="29"/>
      <c r="S138" s="29"/>
      <c r="T138" s="29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1:41" outlineLevel="1" x14ac:dyDescent="0.25">
      <c r="A139" s="8"/>
      <c r="B139" s="8"/>
      <c r="C139" s="5"/>
      <c r="D139" s="5"/>
      <c r="E139" s="5"/>
      <c r="F139" s="5"/>
      <c r="G139" s="47"/>
      <c r="H139" s="47"/>
      <c r="I139" s="47"/>
      <c r="J139" s="47"/>
      <c r="K139" s="47"/>
      <c r="L139" s="48"/>
      <c r="M139" s="48"/>
      <c r="N139" s="48"/>
      <c r="O139" s="48"/>
      <c r="P139" s="47"/>
      <c r="Q139" s="48"/>
      <c r="R139" s="48"/>
      <c r="S139" s="48"/>
      <c r="T139" s="48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2"/>
      <c r="AO139" s="2"/>
    </row>
    <row r="140" spans="1:41" outlineLevel="1" x14ac:dyDescent="0.25">
      <c r="A140" s="8"/>
      <c r="B140" s="8" t="s">
        <v>32</v>
      </c>
      <c r="C140" s="5" t="s">
        <v>6</v>
      </c>
      <c r="D140" s="5"/>
      <c r="E140" s="5"/>
      <c r="F140" s="5"/>
      <c r="G140" s="47">
        <v>800</v>
      </c>
      <c r="H140" s="47">
        <v>800</v>
      </c>
      <c r="I140" s="47">
        <v>400</v>
      </c>
      <c r="J140" s="47">
        <v>120</v>
      </c>
      <c r="K140" s="47">
        <v>120</v>
      </c>
      <c r="L140" s="47">
        <v>80</v>
      </c>
      <c r="M140" s="47">
        <v>80</v>
      </c>
      <c r="N140" s="47">
        <v>80</v>
      </c>
      <c r="O140" s="47">
        <v>80</v>
      </c>
      <c r="P140" s="47">
        <v>40</v>
      </c>
      <c r="Q140" s="47">
        <v>40</v>
      </c>
      <c r="R140" s="47">
        <v>40</v>
      </c>
      <c r="S140" s="47">
        <v>40</v>
      </c>
      <c r="T140" s="47">
        <v>40</v>
      </c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2"/>
      <c r="AO140" s="2"/>
    </row>
    <row r="141" spans="1:41" outlineLevel="1" x14ac:dyDescent="0.25">
      <c r="A141" s="8"/>
      <c r="B141" s="8"/>
      <c r="C141" s="5" t="s">
        <v>22</v>
      </c>
      <c r="D141" s="5"/>
      <c r="E141" s="5"/>
      <c r="F141" s="5"/>
      <c r="G141" s="28">
        <v>91.14</v>
      </c>
      <c r="H141" s="28">
        <v>91.14</v>
      </c>
      <c r="I141" s="28">
        <v>91.14</v>
      </c>
      <c r="J141" s="28">
        <v>91.14</v>
      </c>
      <c r="K141" s="28">
        <v>91.14</v>
      </c>
      <c r="L141" s="28">
        <v>91.14</v>
      </c>
      <c r="M141" s="28">
        <v>91.14</v>
      </c>
      <c r="N141" s="28">
        <v>91.14</v>
      </c>
      <c r="O141" s="28">
        <v>91.14</v>
      </c>
      <c r="P141" s="28">
        <v>91.14</v>
      </c>
      <c r="Q141" s="28">
        <v>91.14</v>
      </c>
      <c r="R141" s="28">
        <v>91.14</v>
      </c>
      <c r="S141" s="28">
        <v>91.14</v>
      </c>
      <c r="T141" s="28">
        <v>91.14</v>
      </c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1:41" outlineLevel="1" x14ac:dyDescent="0.25">
      <c r="A142" s="8"/>
      <c r="B142" s="8"/>
      <c r="C142" s="5"/>
      <c r="D142" s="5"/>
      <c r="E142" s="5"/>
      <c r="F142" s="5"/>
      <c r="G142" s="30">
        <f t="shared" ref="G142:I142" si="115">G140*G141</f>
        <v>72912</v>
      </c>
      <c r="H142" s="30">
        <f t="shared" si="115"/>
        <v>72912</v>
      </c>
      <c r="I142" s="30">
        <f t="shared" si="115"/>
        <v>36456</v>
      </c>
      <c r="J142" s="30">
        <f t="shared" ref="J142:R142" si="116">J140*J141</f>
        <v>10936.8</v>
      </c>
      <c r="K142" s="30">
        <f t="shared" ref="K142" si="117">K140*K141</f>
        <v>10936.8</v>
      </c>
      <c r="L142" s="31">
        <f t="shared" si="116"/>
        <v>7291.2</v>
      </c>
      <c r="M142" s="31">
        <f t="shared" ref="M142" si="118">M140*M141</f>
        <v>7291.2</v>
      </c>
      <c r="N142" s="31">
        <f t="shared" si="116"/>
        <v>7291.2</v>
      </c>
      <c r="O142" s="31">
        <f t="shared" ref="O142" si="119">O140*O141</f>
        <v>7291.2</v>
      </c>
      <c r="P142" s="30">
        <f t="shared" si="116"/>
        <v>3645.6</v>
      </c>
      <c r="Q142" s="31">
        <f t="shared" ref="Q142" si="120">Q140*Q141</f>
        <v>3645.6</v>
      </c>
      <c r="R142" s="31">
        <f t="shared" si="116"/>
        <v>3645.6</v>
      </c>
      <c r="S142" s="31">
        <f t="shared" ref="S142:T142" si="121">S140*S141</f>
        <v>3645.6</v>
      </c>
      <c r="T142" s="31">
        <f t="shared" si="121"/>
        <v>3645.6</v>
      </c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1:41" outlineLevel="1" x14ac:dyDescent="0.25">
      <c r="A143" s="8"/>
      <c r="B143" s="8"/>
      <c r="C143" s="5"/>
      <c r="D143" s="5"/>
      <c r="E143" s="5"/>
      <c r="F143" s="5"/>
      <c r="G143" s="28"/>
      <c r="H143" s="28"/>
      <c r="I143" s="28"/>
      <c r="J143" s="28"/>
      <c r="K143" s="28"/>
      <c r="L143" s="29"/>
      <c r="M143" s="29"/>
      <c r="N143" s="29"/>
      <c r="O143" s="29"/>
      <c r="P143" s="28"/>
      <c r="Q143" s="29"/>
      <c r="R143" s="29"/>
      <c r="S143" s="29"/>
      <c r="T143" s="29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1:41" outlineLevel="1" x14ac:dyDescent="0.25">
      <c r="A144" s="8"/>
      <c r="B144" s="8" t="s">
        <v>23</v>
      </c>
      <c r="C144" s="5" t="s">
        <v>6</v>
      </c>
      <c r="D144" s="5"/>
      <c r="E144" s="5"/>
      <c r="F144" s="5"/>
      <c r="G144" s="47">
        <v>200</v>
      </c>
      <c r="H144" s="47">
        <v>200</v>
      </c>
      <c r="I144" s="47">
        <v>100</v>
      </c>
      <c r="J144" s="47">
        <v>30</v>
      </c>
      <c r="K144" s="47">
        <v>30</v>
      </c>
      <c r="L144" s="47">
        <v>20</v>
      </c>
      <c r="M144" s="47">
        <v>20</v>
      </c>
      <c r="N144" s="47">
        <v>20</v>
      </c>
      <c r="O144" s="47">
        <v>20</v>
      </c>
      <c r="P144" s="47">
        <v>10</v>
      </c>
      <c r="Q144" s="47">
        <v>10</v>
      </c>
      <c r="R144" s="47">
        <v>10</v>
      </c>
      <c r="S144" s="47">
        <v>10</v>
      </c>
      <c r="T144" s="47">
        <v>10</v>
      </c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2"/>
    </row>
    <row r="145" spans="1:40" outlineLevel="1" x14ac:dyDescent="0.25">
      <c r="A145" s="8"/>
      <c r="B145" s="8"/>
      <c r="C145" s="5" t="s">
        <v>22</v>
      </c>
      <c r="D145" s="5"/>
      <c r="E145" s="5"/>
      <c r="F145" s="5"/>
      <c r="G145" s="28">
        <v>184.56</v>
      </c>
      <c r="H145" s="28">
        <v>184.56</v>
      </c>
      <c r="I145" s="28">
        <v>184.56</v>
      </c>
      <c r="J145" s="28">
        <v>184.56</v>
      </c>
      <c r="K145" s="28">
        <v>184.56</v>
      </c>
      <c r="L145" s="28">
        <v>184.56</v>
      </c>
      <c r="M145" s="28">
        <v>184.56</v>
      </c>
      <c r="N145" s="28">
        <v>184.56</v>
      </c>
      <c r="O145" s="28">
        <v>184.56</v>
      </c>
      <c r="P145" s="28">
        <v>184.56</v>
      </c>
      <c r="Q145" s="28">
        <v>184.56</v>
      </c>
      <c r="R145" s="28">
        <v>184.56</v>
      </c>
      <c r="S145" s="28">
        <v>184.56</v>
      </c>
      <c r="T145" s="28">
        <v>184.56</v>
      </c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1:40" outlineLevel="1" x14ac:dyDescent="0.25">
      <c r="A146" s="8"/>
      <c r="B146" s="8"/>
      <c r="C146" s="5"/>
      <c r="D146" s="5"/>
      <c r="E146" s="5"/>
      <c r="F146" s="5"/>
      <c r="G146" s="30">
        <f t="shared" ref="G146:I146" si="122">G144*G145</f>
        <v>36912</v>
      </c>
      <c r="H146" s="30">
        <f t="shared" si="122"/>
        <v>36912</v>
      </c>
      <c r="I146" s="30">
        <f t="shared" si="122"/>
        <v>18456</v>
      </c>
      <c r="J146" s="30">
        <f t="shared" ref="J146:R146" si="123">J144*J145</f>
        <v>5536.8</v>
      </c>
      <c r="K146" s="30">
        <f t="shared" ref="K146" si="124">K144*K145</f>
        <v>5536.8</v>
      </c>
      <c r="L146" s="31">
        <f t="shared" si="123"/>
        <v>3691.2</v>
      </c>
      <c r="M146" s="31">
        <f t="shared" ref="M146" si="125">M144*M145</f>
        <v>3691.2</v>
      </c>
      <c r="N146" s="31">
        <f t="shared" si="123"/>
        <v>3691.2</v>
      </c>
      <c r="O146" s="31">
        <f t="shared" ref="O146" si="126">O144*O145</f>
        <v>3691.2</v>
      </c>
      <c r="P146" s="30">
        <f t="shared" si="123"/>
        <v>1845.6</v>
      </c>
      <c r="Q146" s="31">
        <f t="shared" ref="Q146" si="127">Q144*Q145</f>
        <v>1845.6</v>
      </c>
      <c r="R146" s="31">
        <f t="shared" si="123"/>
        <v>1845.6</v>
      </c>
      <c r="S146" s="31">
        <f t="shared" ref="S146:T146" si="128">S144*S145</f>
        <v>1845.6</v>
      </c>
      <c r="T146" s="31">
        <f t="shared" si="128"/>
        <v>1845.6</v>
      </c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1:40" outlineLevel="1" x14ac:dyDescent="0.25">
      <c r="A147" s="8"/>
      <c r="B147" s="8"/>
      <c r="C147" s="5"/>
      <c r="D147" s="5"/>
      <c r="E147" s="5"/>
      <c r="F147" s="5"/>
      <c r="G147" s="47"/>
      <c r="H147" s="47"/>
      <c r="I147" s="47"/>
      <c r="J147" s="47"/>
      <c r="K147" s="47"/>
      <c r="L147" s="48"/>
      <c r="M147" s="48"/>
      <c r="N147" s="48"/>
      <c r="O147" s="48"/>
      <c r="P147" s="47"/>
      <c r="Q147" s="48"/>
      <c r="R147" s="48"/>
      <c r="S147" s="48"/>
      <c r="T147" s="48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2"/>
    </row>
    <row r="148" spans="1:40" outlineLevel="1" x14ac:dyDescent="0.25">
      <c r="A148" s="8"/>
      <c r="B148" s="8" t="s">
        <v>27</v>
      </c>
      <c r="C148" s="5" t="s">
        <v>6</v>
      </c>
      <c r="D148" s="5"/>
      <c r="E148" s="5"/>
      <c r="F148" s="5">
        <v>624</v>
      </c>
      <c r="G148" s="47">
        <v>1000</v>
      </c>
      <c r="H148" s="47">
        <v>1000</v>
      </c>
      <c r="I148" s="47">
        <v>500</v>
      </c>
      <c r="J148" s="47">
        <v>150</v>
      </c>
      <c r="K148" s="47">
        <v>150</v>
      </c>
      <c r="L148" s="48">
        <v>100</v>
      </c>
      <c r="M148" s="48">
        <v>100</v>
      </c>
      <c r="N148" s="48">
        <v>100</v>
      </c>
      <c r="O148" s="48">
        <v>100</v>
      </c>
      <c r="P148" s="47">
        <v>50</v>
      </c>
      <c r="Q148" s="48">
        <v>50</v>
      </c>
      <c r="R148" s="48">
        <v>50</v>
      </c>
      <c r="S148" s="48">
        <v>50</v>
      </c>
      <c r="T148" s="48">
        <v>50</v>
      </c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2"/>
    </row>
    <row r="149" spans="1:40" outlineLevel="1" x14ac:dyDescent="0.25">
      <c r="A149" s="8"/>
      <c r="B149" s="8"/>
      <c r="C149" s="5" t="s">
        <v>15</v>
      </c>
      <c r="D149" s="5"/>
      <c r="E149" s="5"/>
      <c r="F149" s="5">
        <v>500</v>
      </c>
      <c r="G149" s="28">
        <v>500</v>
      </c>
      <c r="H149" s="28">
        <v>500</v>
      </c>
      <c r="I149" s="28">
        <v>500</v>
      </c>
      <c r="J149" s="28">
        <v>500</v>
      </c>
      <c r="K149" s="28">
        <v>500</v>
      </c>
      <c r="L149" s="29">
        <v>500</v>
      </c>
      <c r="M149" s="29">
        <v>500</v>
      </c>
      <c r="N149" s="29">
        <v>500</v>
      </c>
      <c r="O149" s="29">
        <v>500</v>
      </c>
      <c r="P149" s="28">
        <v>500</v>
      </c>
      <c r="Q149" s="29">
        <v>500</v>
      </c>
      <c r="R149" s="29">
        <v>500</v>
      </c>
      <c r="S149" s="29">
        <v>500</v>
      </c>
      <c r="T149" s="29">
        <v>500</v>
      </c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1:40" outlineLevel="1" x14ac:dyDescent="0.25">
      <c r="A150" s="8"/>
      <c r="B150" s="8"/>
      <c r="C150" s="5"/>
      <c r="D150" s="5"/>
      <c r="E150" s="5"/>
      <c r="F150" s="30">
        <f t="shared" ref="F150:I150" si="129">F148*F149</f>
        <v>312000</v>
      </c>
      <c r="G150" s="30">
        <f t="shared" si="129"/>
        <v>500000</v>
      </c>
      <c r="H150" s="30">
        <f t="shared" si="129"/>
        <v>500000</v>
      </c>
      <c r="I150" s="30">
        <f t="shared" si="129"/>
        <v>250000</v>
      </c>
      <c r="J150" s="30">
        <f>J148*J149</f>
        <v>75000</v>
      </c>
      <c r="K150" s="30">
        <f>K148*K149</f>
        <v>75000</v>
      </c>
      <c r="L150" s="31">
        <f t="shared" ref="L150:R150" si="130">L148*L149</f>
        <v>50000</v>
      </c>
      <c r="M150" s="31">
        <f t="shared" ref="M150" si="131">M148*M149</f>
        <v>50000</v>
      </c>
      <c r="N150" s="31">
        <f t="shared" si="130"/>
        <v>50000</v>
      </c>
      <c r="O150" s="31">
        <f t="shared" ref="O150" si="132">O148*O149</f>
        <v>50000</v>
      </c>
      <c r="P150" s="30">
        <f t="shared" si="130"/>
        <v>25000</v>
      </c>
      <c r="Q150" s="31">
        <f t="shared" ref="Q150" si="133">Q148*Q149</f>
        <v>25000</v>
      </c>
      <c r="R150" s="31">
        <f t="shared" si="130"/>
        <v>25000</v>
      </c>
      <c r="S150" s="31">
        <f t="shared" ref="S150:T150" si="134">S148*S149</f>
        <v>25000</v>
      </c>
      <c r="T150" s="31">
        <f t="shared" si="134"/>
        <v>25000</v>
      </c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  <row r="151" spans="1:40" outlineLevel="1" x14ac:dyDescent="0.25">
      <c r="A151" s="8"/>
      <c r="B151" s="8"/>
      <c r="C151" s="5"/>
      <c r="D151" s="5"/>
      <c r="E151" s="5"/>
      <c r="F151" s="5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</row>
    <row r="152" spans="1:40" outlineLevel="1" x14ac:dyDescent="0.25">
      <c r="A152" s="8"/>
      <c r="B152" s="8" t="s">
        <v>73</v>
      </c>
      <c r="C152" s="5" t="s">
        <v>74</v>
      </c>
      <c r="D152" s="5"/>
      <c r="E152" s="5"/>
      <c r="F152" s="5"/>
      <c r="G152" s="28">
        <v>700000</v>
      </c>
      <c r="H152" s="28">
        <v>700000</v>
      </c>
      <c r="I152" s="28">
        <v>700000</v>
      </c>
      <c r="J152" s="28">
        <v>350000</v>
      </c>
      <c r="K152" s="28">
        <v>350000</v>
      </c>
      <c r="L152" s="29">
        <v>350000</v>
      </c>
      <c r="M152" s="29">
        <v>350000</v>
      </c>
      <c r="N152" s="29">
        <v>350000</v>
      </c>
      <c r="O152" s="29">
        <v>350000</v>
      </c>
      <c r="P152" s="28">
        <v>350000</v>
      </c>
      <c r="Q152" s="29">
        <v>350000</v>
      </c>
      <c r="R152" s="29">
        <v>350000</v>
      </c>
      <c r="S152" s="29">
        <v>350000</v>
      </c>
      <c r="T152" s="29">
        <v>350000</v>
      </c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</row>
    <row r="153" spans="1:40" outlineLevel="1" x14ac:dyDescent="0.25">
      <c r="A153" s="8"/>
      <c r="B153" s="8"/>
      <c r="C153" s="5"/>
      <c r="D153" s="5"/>
      <c r="E153" s="5"/>
      <c r="F153" s="5"/>
      <c r="G153" s="28"/>
      <c r="H153" s="28"/>
      <c r="I153" s="28"/>
      <c r="J153" s="28"/>
      <c r="K153" s="28"/>
      <c r="L153" s="29"/>
      <c r="M153" s="29"/>
      <c r="N153" s="29"/>
      <c r="O153" s="29"/>
      <c r="P153" s="28"/>
      <c r="Q153" s="29"/>
      <c r="R153" s="29"/>
      <c r="S153" s="29"/>
      <c r="T153" s="29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</row>
    <row r="154" spans="1:40" outlineLevel="1" x14ac:dyDescent="0.25">
      <c r="A154" s="8"/>
      <c r="B154" s="8"/>
      <c r="C154" s="5"/>
      <c r="D154" s="5"/>
      <c r="E154" s="5"/>
      <c r="F154" s="5"/>
      <c r="G154" s="28"/>
      <c r="H154" s="28"/>
      <c r="I154" s="28"/>
      <c r="J154" s="28"/>
      <c r="K154" s="28"/>
      <c r="L154" s="29"/>
      <c r="M154" s="29"/>
      <c r="N154" s="29"/>
      <c r="O154" s="29"/>
      <c r="P154" s="28"/>
      <c r="Q154" s="29"/>
      <c r="R154" s="29"/>
      <c r="S154" s="29"/>
      <c r="T154" s="29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</row>
    <row r="155" spans="1:40" outlineLevel="1" x14ac:dyDescent="0.25">
      <c r="A155" s="8"/>
      <c r="B155" s="8"/>
      <c r="C155" s="5"/>
      <c r="D155" s="5"/>
      <c r="E155" s="5"/>
      <c r="F155" s="5"/>
      <c r="G155" s="47"/>
      <c r="H155" s="47"/>
      <c r="I155" s="47"/>
      <c r="J155" s="47"/>
      <c r="K155" s="47"/>
      <c r="L155" s="48"/>
      <c r="M155" s="48"/>
      <c r="N155" s="48"/>
      <c r="O155" s="48"/>
      <c r="P155" s="47"/>
      <c r="Q155" s="48"/>
      <c r="R155" s="48"/>
      <c r="S155" s="48"/>
      <c r="T155" s="48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</row>
    <row r="156" spans="1:40" outlineLevel="1" x14ac:dyDescent="0.25">
      <c r="A156" s="8"/>
      <c r="B156" s="11" t="s">
        <v>28</v>
      </c>
      <c r="C156" s="20" t="s">
        <v>6</v>
      </c>
      <c r="D156" s="20"/>
      <c r="E156" s="20"/>
      <c r="F156" s="5"/>
      <c r="G156" s="47">
        <f t="shared" ref="G156:I156" si="135">SUM(G113+G117+G121+G125+G130+G140+G144)</f>
        <v>4778</v>
      </c>
      <c r="H156" s="47">
        <f t="shared" si="135"/>
        <v>4842</v>
      </c>
      <c r="I156" s="47">
        <f t="shared" si="135"/>
        <v>4485</v>
      </c>
      <c r="J156" s="47">
        <f>SUM(J113+J117+J121+J125+J130+J140+J144)</f>
        <v>2377.5</v>
      </c>
      <c r="K156" s="47">
        <f>SUM(K113+K117+K121+K125+K130+K140+K144)</f>
        <v>2377.5</v>
      </c>
      <c r="L156" s="48">
        <f t="shared" ref="L156:N156" si="136">SUM(L113+L117+L121+L125+L130)</f>
        <v>2675.5</v>
      </c>
      <c r="M156" s="48">
        <f t="shared" ref="M156" si="137">SUM(M113+M117+M121+M125+M130)</f>
        <v>2675.5</v>
      </c>
      <c r="N156" s="48">
        <f t="shared" si="136"/>
        <v>3136</v>
      </c>
      <c r="O156" s="48">
        <f t="shared" ref="O156" si="138">SUM(O113+O117+O121+O125+O130)</f>
        <v>3136</v>
      </c>
      <c r="P156" s="47">
        <f t="shared" ref="P156:Q156" si="139">SUM(P113+P117+P121+P125+P130)</f>
        <v>3608</v>
      </c>
      <c r="Q156" s="48">
        <f t="shared" si="139"/>
        <v>3608</v>
      </c>
      <c r="R156" s="48">
        <f t="shared" ref="R156:T156" si="140">SUM(R113+R117+R121+R125+R130)</f>
        <v>4094.5</v>
      </c>
      <c r="S156" s="48">
        <f t="shared" si="140"/>
        <v>4094.5</v>
      </c>
      <c r="T156" s="48">
        <f t="shared" si="140"/>
        <v>4375</v>
      </c>
      <c r="U156" s="47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</row>
    <row r="157" spans="1:40" outlineLevel="1" x14ac:dyDescent="0.25">
      <c r="A157" s="8"/>
      <c r="B157" s="11"/>
      <c r="C157" s="20" t="s">
        <v>45</v>
      </c>
      <c r="D157" s="20"/>
      <c r="E157" s="20"/>
      <c r="F157" s="5"/>
      <c r="G157" s="28">
        <f t="shared" ref="G157:I157" si="141">G115+G119+G123+G127+G132+G142+G146</f>
        <v>592145.44999999995</v>
      </c>
      <c r="H157" s="28">
        <f t="shared" si="141"/>
        <v>602861.26</v>
      </c>
      <c r="I157" s="28">
        <f t="shared" si="141"/>
        <v>566350.24</v>
      </c>
      <c r="J157" s="28">
        <f>J115+J119+J123+J127+J132+J142+J146</f>
        <v>302317.91499999998</v>
      </c>
      <c r="K157" s="28">
        <f>K115+K119+K123+K127+K132+K142+K146</f>
        <v>302317.91499999998</v>
      </c>
      <c r="L157" s="28">
        <f t="shared" ref="L157:R157" si="142">L115+L119+L123+L127+L132+L142+L146</f>
        <v>354349.82</v>
      </c>
      <c r="M157" s="28">
        <f t="shared" ref="M157" si="143">M115+M119+M123+M127+M132+M142+M146</f>
        <v>354349.82</v>
      </c>
      <c r="N157" s="28">
        <f t="shared" si="142"/>
        <v>413449.75500000006</v>
      </c>
      <c r="O157" s="28">
        <f t="shared" ref="O157" si="144">O115+O119+O123+O127+O132+O142+O146</f>
        <v>413449.75500000006</v>
      </c>
      <c r="P157" s="28">
        <f t="shared" si="142"/>
        <v>468541.11499999987</v>
      </c>
      <c r="Q157" s="28">
        <f t="shared" ref="Q157" si="145">Q115+Q119+Q123+Q127+Q132+Q142+Q146</f>
        <v>468541.11499999987</v>
      </c>
      <c r="R157" s="28">
        <f t="shared" si="142"/>
        <v>530987.375</v>
      </c>
      <c r="S157" s="28">
        <f t="shared" ref="S157:T157" si="146">S115+S119+S123+S127+S132+S142+S146</f>
        <v>530987.375</v>
      </c>
      <c r="T157" s="28">
        <f t="shared" si="146"/>
        <v>566966.73499999999</v>
      </c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</row>
    <row r="158" spans="1:40" outlineLevel="1" x14ac:dyDescent="0.25">
      <c r="A158" s="8"/>
      <c r="B158" s="11"/>
      <c r="C158" s="20" t="s">
        <v>46</v>
      </c>
      <c r="D158" s="20"/>
      <c r="E158" s="20"/>
      <c r="F158" s="5"/>
      <c r="G158" s="28">
        <f t="shared" ref="G158:I158" si="147">G136+G150+G152</f>
        <v>3089000</v>
      </c>
      <c r="H158" s="28">
        <f t="shared" si="147"/>
        <v>3121000</v>
      </c>
      <c r="I158" s="28">
        <f t="shared" si="147"/>
        <v>2942500</v>
      </c>
      <c r="J158" s="28">
        <f>J136+J150+J152</f>
        <v>1538750</v>
      </c>
      <c r="K158" s="28">
        <f>K136+K150+K152</f>
        <v>1538750</v>
      </c>
      <c r="L158" s="28">
        <f t="shared" ref="L158:R158" si="148">L136+L150+L152</f>
        <v>1737750</v>
      </c>
      <c r="M158" s="28">
        <f t="shared" ref="M158" si="149">M136+M150+M152</f>
        <v>1737750</v>
      </c>
      <c r="N158" s="28">
        <f t="shared" si="148"/>
        <v>1968000</v>
      </c>
      <c r="O158" s="28">
        <f t="shared" ref="O158" si="150">O136+O150+O152</f>
        <v>1968000</v>
      </c>
      <c r="P158" s="28">
        <f t="shared" si="148"/>
        <v>2179000</v>
      </c>
      <c r="Q158" s="28">
        <f t="shared" ref="Q158" si="151">Q136+Q150+Q152</f>
        <v>2179000</v>
      </c>
      <c r="R158" s="28">
        <f t="shared" si="148"/>
        <v>2422250</v>
      </c>
      <c r="S158" s="28">
        <f t="shared" ref="S158:T158" si="152">S136+S150+S152</f>
        <v>2422250</v>
      </c>
      <c r="T158" s="28">
        <f t="shared" si="152"/>
        <v>2562500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</row>
    <row r="159" spans="1:40" outlineLevel="1" x14ac:dyDescent="0.25">
      <c r="A159" s="8"/>
      <c r="B159" s="11"/>
      <c r="C159" s="19" t="s">
        <v>44</v>
      </c>
      <c r="D159" s="19"/>
      <c r="E159" s="19"/>
      <c r="F159" s="5"/>
      <c r="G159" s="37">
        <f t="shared" ref="G159:I159" si="153">SUM(G157:G158)</f>
        <v>3681145.45</v>
      </c>
      <c r="H159" s="37">
        <f t="shared" si="153"/>
        <v>3723861.26</v>
      </c>
      <c r="I159" s="37">
        <f t="shared" si="153"/>
        <v>3508850.24</v>
      </c>
      <c r="J159" s="37">
        <f>SUM(J157:J158)</f>
        <v>1841067.915</v>
      </c>
      <c r="K159" s="37">
        <f>SUM(K157:K158)</f>
        <v>1841067.915</v>
      </c>
      <c r="L159" s="38">
        <f t="shared" ref="L159:N159" si="154">SUM(L157:L158)</f>
        <v>2092099.82</v>
      </c>
      <c r="M159" s="38">
        <f t="shared" ref="M159" si="155">SUM(M157:M158)</f>
        <v>2092099.82</v>
      </c>
      <c r="N159" s="38">
        <f t="shared" si="154"/>
        <v>2381449.7549999999</v>
      </c>
      <c r="O159" s="38">
        <f t="shared" ref="O159" si="156">SUM(O157:O158)</f>
        <v>2381449.7549999999</v>
      </c>
      <c r="P159" s="37">
        <f t="shared" ref="P159:Q159" si="157">SUM(P157:P158)</f>
        <v>2647541.1149999998</v>
      </c>
      <c r="Q159" s="38">
        <f t="shared" si="157"/>
        <v>2647541.1149999998</v>
      </c>
      <c r="R159" s="38">
        <f t="shared" ref="R159:T159" si="158">SUM(R157:R158)</f>
        <v>2953237.375</v>
      </c>
      <c r="S159" s="38">
        <f t="shared" si="158"/>
        <v>2953237.375</v>
      </c>
      <c r="T159" s="38">
        <f t="shared" si="158"/>
        <v>3129466.7349999999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</row>
    <row r="160" spans="1:40" outlineLevel="1" x14ac:dyDescent="0.25">
      <c r="B160" s="8"/>
      <c r="C160" s="5"/>
      <c r="D160" s="5"/>
      <c r="E160" s="5"/>
      <c r="F160" s="5"/>
      <c r="G160" s="28"/>
      <c r="H160" s="28"/>
      <c r="I160" s="28"/>
      <c r="J160" s="28"/>
      <c r="K160" s="28"/>
      <c r="L160" s="29"/>
      <c r="M160" s="29"/>
      <c r="N160" s="29"/>
      <c r="O160" s="29"/>
      <c r="P160" s="28"/>
      <c r="Q160" s="29"/>
      <c r="R160" s="29"/>
      <c r="S160" s="29"/>
      <c r="T160" s="29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</row>
    <row r="161" spans="2:39" s="89" customFormat="1" outlineLevel="1" x14ac:dyDescent="0.25">
      <c r="B161" s="90" t="s">
        <v>29</v>
      </c>
      <c r="C161" s="91"/>
      <c r="D161" s="91"/>
      <c r="E161" s="91"/>
      <c r="F161" s="91"/>
      <c r="G161" s="92">
        <f t="shared" ref="G161:I161" si="159">G107+G159</f>
        <v>5376822.3600000003</v>
      </c>
      <c r="H161" s="92">
        <f t="shared" si="159"/>
        <v>5212453.68</v>
      </c>
      <c r="I161" s="92">
        <f t="shared" si="159"/>
        <v>4998745.5200000005</v>
      </c>
      <c r="J161" s="92">
        <f>J107+J159</f>
        <v>2741766.0150000001</v>
      </c>
      <c r="K161" s="92">
        <f>K107+K159</f>
        <v>2735029.3149999999</v>
      </c>
      <c r="L161" s="93">
        <f t="shared" ref="L161:N161" si="160">L107+L159</f>
        <v>2986254.67</v>
      </c>
      <c r="M161" s="93">
        <f t="shared" ref="M161" si="161">M107+M159</f>
        <v>2998281.05</v>
      </c>
      <c r="N161" s="93">
        <f t="shared" si="160"/>
        <v>3287528.6749999998</v>
      </c>
      <c r="O161" s="93">
        <f t="shared" ref="O161" si="162">O107+O159</f>
        <v>3305570.9750000001</v>
      </c>
      <c r="P161" s="92">
        <f t="shared" ref="P161:Q161" si="163">P107+P159</f>
        <v>3571753.4749999996</v>
      </c>
      <c r="Q161" s="93">
        <f t="shared" si="163"/>
        <v>3577247.7749999999</v>
      </c>
      <c r="R161" s="93">
        <f t="shared" ref="R161:T161" si="164">R107+R159</f>
        <v>3883128.5950000002</v>
      </c>
      <c r="S161" s="93">
        <f t="shared" si="164"/>
        <v>3895643.6350000002</v>
      </c>
      <c r="T161" s="93">
        <f t="shared" si="164"/>
        <v>4071872.9950000001</v>
      </c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</row>
    <row r="162" spans="2:39" outlineLevel="1" x14ac:dyDescent="0.25">
      <c r="B162" s="4" t="s">
        <v>17</v>
      </c>
      <c r="C162" s="5"/>
      <c r="D162" s="5"/>
      <c r="E162" s="5"/>
      <c r="F162" s="5"/>
      <c r="G162" s="28">
        <f t="shared" ref="G162:I162" si="165">SUM(G83,G87,G91,G95,G100,G115,G119,G127,G132,G123,G142,G146)</f>
        <v>2287822.3600000003</v>
      </c>
      <c r="H162" s="28">
        <f t="shared" si="165"/>
        <v>2091453.6800000002</v>
      </c>
      <c r="I162" s="28">
        <f t="shared" si="165"/>
        <v>2056245.52</v>
      </c>
      <c r="J162" s="28">
        <f>SUM(J83,J87,J91,J95,J100,J115,J119,J127,J132,J123,J142,J146)</f>
        <v>1203016.0150000001</v>
      </c>
      <c r="K162" s="28">
        <f>SUM(K83,K87,K91,K95,K100,K115,K119,K127,K132,K123,K142,K146)</f>
        <v>1196279.3150000002</v>
      </c>
      <c r="L162" s="28">
        <f t="shared" ref="L162:R162" si="166">SUM(L83,L87,L91,L95,L100,L115,L119,L127,L132,L123,L142,L146)</f>
        <v>1248504.6700000002</v>
      </c>
      <c r="M162" s="28">
        <f t="shared" ref="M162" si="167">SUM(M83,M87,M91,M95,M100,M115,M119,M127,M132,M123,M142,M146)</f>
        <v>1260531.05</v>
      </c>
      <c r="N162" s="28">
        <f t="shared" si="166"/>
        <v>1319528.6749999998</v>
      </c>
      <c r="O162" s="28">
        <f t="shared" ref="O162" si="168">SUM(O83,O87,O91,O95,O100,O115,O119,O127,O132,O123,O142,O146)</f>
        <v>1337570.9749999999</v>
      </c>
      <c r="P162" s="28">
        <f t="shared" si="166"/>
        <v>1392753.4750000003</v>
      </c>
      <c r="Q162" s="28">
        <f t="shared" ref="Q162" si="169">SUM(Q83,Q87,Q91,Q95,Q100,Q115,Q119,Q127,Q132,Q123,Q142,Q146)</f>
        <v>1398247.7750000004</v>
      </c>
      <c r="R162" s="28">
        <f t="shared" si="166"/>
        <v>1460878.5950000004</v>
      </c>
      <c r="S162" s="28">
        <f t="shared" ref="S162:T162" si="170">SUM(S83,S87,S91,S95,S100,S115,S119,S127,S132,S123,S142,S146)</f>
        <v>1473393.6350000005</v>
      </c>
      <c r="T162" s="28">
        <f t="shared" si="170"/>
        <v>1509372.9950000003</v>
      </c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</row>
    <row r="163" spans="2:39" outlineLevel="1" x14ac:dyDescent="0.25">
      <c r="B163" s="4" t="s">
        <v>18</v>
      </c>
      <c r="C163" s="5"/>
      <c r="D163" s="5"/>
      <c r="E163" s="5"/>
      <c r="F163" s="5"/>
      <c r="G163" s="28">
        <f t="shared" ref="G163:I163" si="171">SUM(G136,G150,G152)</f>
        <v>3089000</v>
      </c>
      <c r="H163" s="28">
        <f t="shared" si="171"/>
        <v>3121000</v>
      </c>
      <c r="I163" s="28">
        <f t="shared" si="171"/>
        <v>2942500</v>
      </c>
      <c r="J163" s="28">
        <f>SUM(J136,J150,J152)</f>
        <v>1538750</v>
      </c>
      <c r="K163" s="28">
        <f>SUM(K136,K150,K152)</f>
        <v>1538750</v>
      </c>
      <c r="L163" s="28">
        <f t="shared" ref="L163:P163" si="172">SUM(L136,L150,L152)</f>
        <v>1737750</v>
      </c>
      <c r="M163" s="28">
        <f t="shared" ref="M163" si="173">SUM(M136,M150,M152)</f>
        <v>1737750</v>
      </c>
      <c r="N163" s="28">
        <f t="shared" si="172"/>
        <v>1968000</v>
      </c>
      <c r="O163" s="28">
        <f t="shared" ref="O163" si="174">SUM(O136,O150,O152)</f>
        <v>1968000</v>
      </c>
      <c r="P163" s="28">
        <f t="shared" si="172"/>
        <v>2179000</v>
      </c>
      <c r="Q163" s="28">
        <f t="shared" ref="Q163" si="175">SUM(Q136,Q150,Q152)</f>
        <v>2179000</v>
      </c>
      <c r="R163" s="28">
        <f>SUM(R136,R150,R152)</f>
        <v>2422250</v>
      </c>
      <c r="S163" s="28">
        <f t="shared" ref="S163:T163" si="176">SUM(S136,S150,S152)</f>
        <v>2422250</v>
      </c>
      <c r="T163" s="28">
        <f t="shared" si="176"/>
        <v>2562500</v>
      </c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</row>
    <row r="164" spans="2:39" ht="15.75" outlineLevel="1" thickBot="1" x14ac:dyDescent="0.3">
      <c r="B164" s="12"/>
      <c r="C164" s="13"/>
      <c r="D164" s="13"/>
      <c r="E164" s="13"/>
      <c r="F164" s="13"/>
      <c r="G164" s="39"/>
      <c r="H164" s="39"/>
      <c r="I164" s="39"/>
      <c r="J164" s="39"/>
      <c r="K164" s="39"/>
      <c r="L164" s="40"/>
      <c r="M164" s="40"/>
      <c r="N164" s="40"/>
      <c r="O164" s="40"/>
      <c r="P164" s="39"/>
      <c r="Q164" s="40"/>
      <c r="R164" s="40"/>
      <c r="S164" s="40"/>
      <c r="T164" s="40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2:39" ht="15.75" outlineLevel="1" thickBot="1" x14ac:dyDescent="0.3"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</row>
    <row r="166" spans="2:39" outlineLevel="1" x14ac:dyDescent="0.25">
      <c r="B166" s="15" t="s">
        <v>53</v>
      </c>
      <c r="C166" s="16"/>
      <c r="D166" s="16"/>
      <c r="E166" s="16"/>
      <c r="F166" s="16"/>
      <c r="G166" s="45" t="s">
        <v>3</v>
      </c>
      <c r="H166" s="45" t="s">
        <v>4</v>
      </c>
      <c r="I166" s="45" t="s">
        <v>5</v>
      </c>
      <c r="J166" s="17" t="s">
        <v>65</v>
      </c>
      <c r="K166" s="17" t="s">
        <v>65</v>
      </c>
      <c r="L166" s="18" t="s">
        <v>66</v>
      </c>
      <c r="M166" s="18" t="s">
        <v>66</v>
      </c>
      <c r="N166" s="18" t="s">
        <v>67</v>
      </c>
      <c r="O166" s="18" t="s">
        <v>67</v>
      </c>
      <c r="P166" s="17" t="s">
        <v>68</v>
      </c>
      <c r="Q166" s="17" t="s">
        <v>68</v>
      </c>
      <c r="R166" s="18" t="s">
        <v>69</v>
      </c>
      <c r="S166" s="18" t="s">
        <v>69</v>
      </c>
      <c r="T166" s="18" t="s">
        <v>120</v>
      </c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</row>
    <row r="167" spans="2:39" outlineLevel="1" x14ac:dyDescent="0.25">
      <c r="B167" s="97" t="s">
        <v>56</v>
      </c>
      <c r="C167" s="10"/>
      <c r="D167" s="10"/>
      <c r="E167" s="10"/>
      <c r="F167" s="10"/>
      <c r="G167" s="28"/>
      <c r="H167" s="28"/>
      <c r="I167" s="28"/>
      <c r="J167" s="28"/>
      <c r="K167" s="28"/>
      <c r="L167" s="29"/>
      <c r="M167" s="29"/>
      <c r="N167" s="29"/>
      <c r="O167" s="29"/>
      <c r="P167" s="28"/>
      <c r="Q167" s="29"/>
      <c r="R167" s="29"/>
      <c r="S167" s="29"/>
      <c r="T167" s="29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</row>
    <row r="168" spans="2:39" outlineLevel="1" x14ac:dyDescent="0.25">
      <c r="B168" s="94"/>
      <c r="C168" s="10" t="s">
        <v>6</v>
      </c>
      <c r="D168" s="10"/>
      <c r="E168" s="10"/>
      <c r="F168" s="10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</row>
    <row r="169" spans="2:39" outlineLevel="1" x14ac:dyDescent="0.25">
      <c r="B169" s="94"/>
      <c r="C169" s="10" t="s">
        <v>54</v>
      </c>
      <c r="D169" s="10"/>
      <c r="E169" s="10"/>
      <c r="F169" s="10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</row>
    <row r="170" spans="2:39" s="96" customFormat="1" outlineLevel="1" x14ac:dyDescent="0.25">
      <c r="B170" s="94"/>
      <c r="C170" s="10"/>
      <c r="D170" s="10"/>
      <c r="E170" s="10"/>
      <c r="F170" s="10"/>
      <c r="G170" s="177"/>
      <c r="H170" s="177"/>
      <c r="I170" s="177"/>
      <c r="J170" s="177"/>
      <c r="K170" s="177"/>
      <c r="L170" s="178"/>
      <c r="M170" s="178"/>
      <c r="N170" s="178"/>
      <c r="O170" s="178"/>
      <c r="P170" s="177"/>
      <c r="Q170" s="178"/>
      <c r="R170" s="178"/>
      <c r="S170" s="178"/>
      <c r="T170" s="17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</row>
    <row r="171" spans="2:39" s="96" customFormat="1" outlineLevel="1" x14ac:dyDescent="0.25">
      <c r="B171" s="94"/>
      <c r="C171" s="10" t="s">
        <v>55</v>
      </c>
      <c r="D171" s="10"/>
      <c r="E171" s="10"/>
      <c r="F171" s="10"/>
      <c r="G171" s="176"/>
      <c r="H171" s="176"/>
      <c r="I171" s="176"/>
      <c r="J171" s="176"/>
      <c r="K171" s="176"/>
      <c r="L171" s="181"/>
      <c r="M171" s="181"/>
      <c r="N171" s="181"/>
      <c r="O171" s="181"/>
      <c r="P171" s="176"/>
      <c r="Q171" s="181"/>
      <c r="R171" s="181"/>
      <c r="S171" s="181"/>
      <c r="T171" s="181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</row>
    <row r="172" spans="2:39" outlineLevel="1" x14ac:dyDescent="0.25">
      <c r="B172" s="94"/>
      <c r="C172" s="10"/>
      <c r="D172" s="10"/>
      <c r="E172" s="10"/>
      <c r="F172" s="10"/>
      <c r="G172" s="28"/>
      <c r="H172" s="28"/>
      <c r="I172" s="28"/>
      <c r="J172" s="28"/>
      <c r="K172" s="28"/>
      <c r="L172" s="29"/>
      <c r="M172" s="29"/>
      <c r="N172" s="29"/>
      <c r="O172" s="29"/>
      <c r="P172" s="28"/>
      <c r="Q172" s="29"/>
      <c r="R172" s="29"/>
      <c r="S172" s="29"/>
      <c r="T172" s="29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</row>
    <row r="173" spans="2:39" outlineLevel="1" x14ac:dyDescent="0.25">
      <c r="B173" s="97" t="s">
        <v>58</v>
      </c>
      <c r="C173" s="10"/>
      <c r="D173" s="10"/>
      <c r="E173" s="10"/>
      <c r="F173" s="10"/>
      <c r="G173" s="28"/>
      <c r="H173" s="28"/>
      <c r="I173" s="28"/>
      <c r="J173" s="28"/>
      <c r="K173" s="28"/>
      <c r="L173" s="29"/>
      <c r="M173" s="29"/>
      <c r="N173" s="29"/>
      <c r="O173" s="29"/>
      <c r="P173" s="28"/>
      <c r="Q173" s="29"/>
      <c r="R173" s="29"/>
      <c r="S173" s="29"/>
      <c r="T173" s="29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</row>
    <row r="174" spans="2:39" outlineLevel="1" x14ac:dyDescent="0.25">
      <c r="B174" s="94"/>
      <c r="C174" s="10" t="s">
        <v>6</v>
      </c>
      <c r="D174" s="10"/>
      <c r="E174" s="10"/>
      <c r="F174" s="10"/>
      <c r="G174" s="175"/>
      <c r="H174" s="175"/>
      <c r="I174" s="175"/>
      <c r="J174" s="175"/>
      <c r="K174" s="175"/>
      <c r="L174" s="179"/>
      <c r="M174" s="179"/>
      <c r="N174" s="179"/>
      <c r="O174" s="179"/>
      <c r="P174" s="175"/>
      <c r="Q174" s="179"/>
      <c r="R174" s="179"/>
      <c r="S174" s="179"/>
      <c r="T174" s="179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44"/>
      <c r="AI174" s="44"/>
      <c r="AJ174" s="44"/>
      <c r="AK174" s="44"/>
      <c r="AL174" s="44"/>
      <c r="AM174" s="44"/>
    </row>
    <row r="175" spans="2:39" s="96" customFormat="1" outlineLevel="1" x14ac:dyDescent="0.25">
      <c r="B175" s="94"/>
      <c r="C175" s="10" t="s">
        <v>57</v>
      </c>
      <c r="D175" s="10"/>
      <c r="E175" s="10"/>
      <c r="F175" s="10"/>
      <c r="G175" s="176"/>
      <c r="H175" s="176"/>
      <c r="I175" s="176"/>
      <c r="J175" s="176"/>
      <c r="K175" s="176"/>
      <c r="L175" s="181"/>
      <c r="M175" s="181"/>
      <c r="N175" s="181"/>
      <c r="O175" s="181"/>
      <c r="P175" s="176"/>
      <c r="Q175" s="181"/>
      <c r="R175" s="181"/>
      <c r="S175" s="181"/>
      <c r="T175" s="181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</row>
    <row r="176" spans="2:39" s="96" customFormat="1" outlineLevel="1" x14ac:dyDescent="0.25">
      <c r="B176" s="94"/>
      <c r="C176" s="10"/>
      <c r="D176" s="10"/>
      <c r="E176" s="10"/>
      <c r="F176" s="10"/>
      <c r="G176" s="177"/>
      <c r="H176" s="177"/>
      <c r="I176" s="177"/>
      <c r="J176" s="177"/>
      <c r="K176" s="177"/>
      <c r="L176" s="178"/>
      <c r="M176" s="178"/>
      <c r="N176" s="178"/>
      <c r="O176" s="178"/>
      <c r="P176" s="177"/>
      <c r="Q176" s="178"/>
      <c r="R176" s="178"/>
      <c r="S176" s="178"/>
      <c r="T176" s="17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</row>
    <row r="177" spans="2:41" s="96" customFormat="1" outlineLevel="1" x14ac:dyDescent="0.25">
      <c r="B177" s="94"/>
      <c r="C177" s="10" t="s">
        <v>55</v>
      </c>
      <c r="D177" s="10"/>
      <c r="E177" s="10"/>
      <c r="F177" s="10"/>
      <c r="G177" s="176"/>
      <c r="H177" s="176"/>
      <c r="I177" s="176"/>
      <c r="J177" s="176"/>
      <c r="K177" s="176"/>
      <c r="L177" s="181"/>
      <c r="M177" s="181"/>
      <c r="N177" s="181"/>
      <c r="O177" s="181"/>
      <c r="P177" s="176"/>
      <c r="Q177" s="181"/>
      <c r="R177" s="181"/>
      <c r="S177" s="181"/>
      <c r="T177" s="181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</row>
    <row r="178" spans="2:41" s="96" customFormat="1" outlineLevel="1" x14ac:dyDescent="0.25">
      <c r="B178" s="94"/>
      <c r="C178" s="10"/>
      <c r="D178" s="10"/>
      <c r="E178" s="10"/>
      <c r="F178" s="10"/>
      <c r="G178" s="28"/>
      <c r="H178" s="28"/>
      <c r="I178" s="28"/>
      <c r="J178" s="28"/>
      <c r="K178" s="28"/>
      <c r="L178" s="29"/>
      <c r="M178" s="29"/>
      <c r="N178" s="29"/>
      <c r="O178" s="29"/>
      <c r="P178" s="28"/>
      <c r="Q178" s="29"/>
      <c r="R178" s="29"/>
      <c r="S178" s="29"/>
      <c r="T178" s="29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</row>
    <row r="179" spans="2:41" s="96" customFormat="1" outlineLevel="1" x14ac:dyDescent="0.25">
      <c r="B179" s="97" t="s">
        <v>59</v>
      </c>
      <c r="C179" s="10"/>
      <c r="D179" s="10"/>
      <c r="E179" s="10"/>
      <c r="F179" s="10"/>
      <c r="G179" s="28"/>
      <c r="H179" s="28"/>
      <c r="I179" s="28"/>
      <c r="J179" s="28"/>
      <c r="K179" s="28"/>
      <c r="L179" s="29"/>
      <c r="M179" s="29"/>
      <c r="N179" s="29"/>
      <c r="O179" s="29"/>
      <c r="P179" s="28"/>
      <c r="Q179" s="29"/>
      <c r="R179" s="29"/>
      <c r="S179" s="29"/>
      <c r="T179" s="29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</row>
    <row r="180" spans="2:41" s="96" customFormat="1" outlineLevel="1" x14ac:dyDescent="0.25">
      <c r="B180" s="94"/>
      <c r="C180" s="10" t="s">
        <v>6</v>
      </c>
      <c r="D180" s="10"/>
      <c r="E180" s="10"/>
      <c r="F180" s="10"/>
      <c r="G180" s="175"/>
      <c r="H180" s="175"/>
      <c r="I180" s="175"/>
      <c r="J180" s="175"/>
      <c r="K180" s="175"/>
      <c r="L180" s="175"/>
      <c r="M180" s="175"/>
      <c r="N180" s="175"/>
      <c r="O180" s="175"/>
      <c r="P180" s="175"/>
      <c r="Q180" s="175"/>
      <c r="R180" s="175"/>
      <c r="S180" s="175"/>
      <c r="T180" s="175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</row>
    <row r="181" spans="2:41" s="96" customFormat="1" outlineLevel="1" x14ac:dyDescent="0.25">
      <c r="B181" s="94"/>
      <c r="C181" s="10" t="s">
        <v>54</v>
      </c>
      <c r="D181" s="10"/>
      <c r="E181" s="10"/>
      <c r="F181" s="10"/>
      <c r="G181" s="176"/>
      <c r="H181" s="176"/>
      <c r="I181" s="176"/>
      <c r="J181" s="176"/>
      <c r="K181" s="176"/>
      <c r="L181" s="176"/>
      <c r="M181" s="176"/>
      <c r="N181" s="176"/>
      <c r="O181" s="176"/>
      <c r="P181" s="176"/>
      <c r="Q181" s="176"/>
      <c r="R181" s="176"/>
      <c r="S181" s="176"/>
      <c r="T181" s="176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</row>
    <row r="182" spans="2:41" s="96" customFormat="1" outlineLevel="1" x14ac:dyDescent="0.25">
      <c r="B182" s="94"/>
      <c r="C182" s="10"/>
      <c r="D182" s="10"/>
      <c r="E182" s="10"/>
      <c r="F182" s="10"/>
      <c r="G182" s="177"/>
      <c r="H182" s="177"/>
      <c r="I182" s="177"/>
      <c r="J182" s="177"/>
      <c r="K182" s="177"/>
      <c r="L182" s="178"/>
      <c r="M182" s="178"/>
      <c r="N182" s="178"/>
      <c r="O182" s="178"/>
      <c r="P182" s="177"/>
      <c r="Q182" s="178"/>
      <c r="R182" s="178"/>
      <c r="S182" s="178"/>
      <c r="T182" s="17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</row>
    <row r="183" spans="2:41" s="96" customFormat="1" outlineLevel="1" x14ac:dyDescent="0.25">
      <c r="B183" s="94"/>
      <c r="C183" s="10" t="s">
        <v>55</v>
      </c>
      <c r="D183" s="10"/>
      <c r="E183" s="10"/>
      <c r="F183" s="10"/>
      <c r="G183" s="176"/>
      <c r="H183" s="176"/>
      <c r="I183" s="176"/>
      <c r="J183" s="176"/>
      <c r="K183" s="176"/>
      <c r="L183" s="181"/>
      <c r="M183" s="181"/>
      <c r="N183" s="181"/>
      <c r="O183" s="181"/>
      <c r="P183" s="176"/>
      <c r="Q183" s="181"/>
      <c r="R183" s="181"/>
      <c r="S183" s="181"/>
      <c r="T183" s="181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</row>
    <row r="184" spans="2:41" s="96" customFormat="1" outlineLevel="1" x14ac:dyDescent="0.25">
      <c r="B184" s="94"/>
      <c r="C184" s="10"/>
      <c r="D184" s="10"/>
      <c r="E184" s="10"/>
      <c r="F184" s="10"/>
      <c r="G184" s="28"/>
      <c r="H184" s="28"/>
      <c r="I184" s="28"/>
      <c r="J184" s="28"/>
      <c r="K184" s="28"/>
      <c r="L184" s="29"/>
      <c r="M184" s="29"/>
      <c r="N184" s="29"/>
      <c r="O184" s="29"/>
      <c r="P184" s="28"/>
      <c r="Q184" s="29"/>
      <c r="R184" s="29"/>
      <c r="S184" s="29"/>
      <c r="T184" s="29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</row>
    <row r="185" spans="2:41" s="96" customFormat="1" outlineLevel="1" x14ac:dyDescent="0.25">
      <c r="B185" s="97" t="s">
        <v>60</v>
      </c>
      <c r="C185" s="10"/>
      <c r="D185" s="10"/>
      <c r="E185" s="10"/>
      <c r="F185" s="10"/>
      <c r="G185" s="28"/>
      <c r="H185" s="28"/>
      <c r="I185" s="28"/>
      <c r="J185" s="28"/>
      <c r="K185" s="28"/>
      <c r="L185" s="29"/>
      <c r="M185" s="29"/>
      <c r="N185" s="29"/>
      <c r="O185" s="29"/>
      <c r="P185" s="28"/>
      <c r="Q185" s="29"/>
      <c r="R185" s="29"/>
      <c r="S185" s="29"/>
      <c r="T185" s="29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</row>
    <row r="186" spans="2:41" s="96" customFormat="1" outlineLevel="1" x14ac:dyDescent="0.25">
      <c r="B186" s="94"/>
      <c r="C186" s="10" t="s">
        <v>6</v>
      </c>
      <c r="D186" s="10"/>
      <c r="E186" s="10"/>
      <c r="F186" s="10"/>
      <c r="G186" s="175"/>
      <c r="H186" s="175"/>
      <c r="I186" s="175"/>
      <c r="J186" s="175"/>
      <c r="K186" s="175"/>
      <c r="L186" s="175"/>
      <c r="M186" s="175"/>
      <c r="N186" s="175"/>
      <c r="O186" s="175"/>
      <c r="P186" s="175"/>
      <c r="Q186" s="175"/>
      <c r="R186" s="175"/>
      <c r="S186" s="175"/>
      <c r="T186" s="175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</row>
    <row r="187" spans="2:41" s="96" customFormat="1" outlineLevel="1" x14ac:dyDescent="0.25">
      <c r="B187" s="94"/>
      <c r="C187" s="10" t="s">
        <v>57</v>
      </c>
      <c r="D187" s="10"/>
      <c r="E187" s="10"/>
      <c r="F187" s="10"/>
      <c r="G187" s="176"/>
      <c r="H187" s="176"/>
      <c r="I187" s="176"/>
      <c r="J187" s="176"/>
      <c r="K187" s="176"/>
      <c r="L187" s="176"/>
      <c r="M187" s="176"/>
      <c r="N187" s="176"/>
      <c r="O187" s="176"/>
      <c r="P187" s="176"/>
      <c r="Q187" s="176"/>
      <c r="R187" s="176"/>
      <c r="S187" s="176"/>
      <c r="T187" s="176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</row>
    <row r="188" spans="2:41" s="96" customFormat="1" outlineLevel="1" x14ac:dyDescent="0.25">
      <c r="B188" s="94"/>
      <c r="C188" s="10"/>
      <c r="D188" s="10"/>
      <c r="E188" s="10"/>
      <c r="F188" s="10"/>
      <c r="G188" s="177"/>
      <c r="H188" s="177"/>
      <c r="I188" s="177"/>
      <c r="J188" s="177"/>
      <c r="K188" s="177"/>
      <c r="L188" s="178"/>
      <c r="M188" s="178"/>
      <c r="N188" s="178"/>
      <c r="O188" s="178"/>
      <c r="P188" s="177"/>
      <c r="Q188" s="178"/>
      <c r="R188" s="178"/>
      <c r="S188" s="178"/>
      <c r="T188" s="17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</row>
    <row r="189" spans="2:41" s="96" customFormat="1" outlineLevel="1" x14ac:dyDescent="0.25">
      <c r="B189" s="94"/>
      <c r="C189" s="10" t="s">
        <v>55</v>
      </c>
      <c r="D189" s="10"/>
      <c r="E189" s="10"/>
      <c r="F189" s="10"/>
      <c r="G189" s="176"/>
      <c r="H189" s="176"/>
      <c r="I189" s="176"/>
      <c r="J189" s="176"/>
      <c r="K189" s="176"/>
      <c r="L189" s="181"/>
      <c r="M189" s="181"/>
      <c r="N189" s="181"/>
      <c r="O189" s="181"/>
      <c r="P189" s="176"/>
      <c r="Q189" s="181"/>
      <c r="R189" s="181"/>
      <c r="S189" s="181"/>
      <c r="T189" s="181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</row>
    <row r="190" spans="2:41" s="96" customFormat="1" outlineLevel="1" x14ac:dyDescent="0.25">
      <c r="B190" s="94"/>
      <c r="C190" s="10"/>
      <c r="D190" s="10"/>
      <c r="E190" s="10"/>
      <c r="F190" s="10"/>
      <c r="G190" s="28"/>
      <c r="H190" s="28"/>
      <c r="I190" s="28"/>
      <c r="J190" s="28"/>
      <c r="K190" s="28"/>
      <c r="L190" s="29"/>
      <c r="M190" s="29"/>
      <c r="N190" s="29"/>
      <c r="O190" s="29"/>
      <c r="P190" s="28"/>
      <c r="Q190" s="29"/>
      <c r="R190" s="48"/>
      <c r="S190" s="29"/>
      <c r="T190" s="29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</row>
    <row r="191" spans="2:41" s="96" customFormat="1" outlineLevel="1" x14ac:dyDescent="0.25">
      <c r="B191" s="94" t="s">
        <v>63</v>
      </c>
      <c r="C191" s="10"/>
      <c r="D191" s="10"/>
      <c r="E191" s="10"/>
      <c r="F191" s="10"/>
      <c r="G191" s="28"/>
      <c r="H191" s="28"/>
      <c r="I191" s="28"/>
      <c r="J191" s="28"/>
      <c r="K191" s="28"/>
      <c r="L191" s="29"/>
      <c r="M191" s="29"/>
      <c r="N191" s="29"/>
      <c r="O191" s="29"/>
      <c r="P191" s="28"/>
      <c r="Q191" s="29"/>
      <c r="R191" s="29"/>
      <c r="S191" s="29"/>
      <c r="T191" s="29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</row>
    <row r="192" spans="2:41" s="96" customFormat="1" outlineLevel="1" x14ac:dyDescent="0.25">
      <c r="B192" s="94"/>
      <c r="C192" s="10" t="s">
        <v>6</v>
      </c>
      <c r="D192" s="10"/>
      <c r="E192" s="10"/>
      <c r="F192" s="10"/>
      <c r="G192" s="175"/>
      <c r="H192" s="175"/>
      <c r="I192" s="175"/>
      <c r="J192" s="175"/>
      <c r="K192" s="175"/>
      <c r="L192" s="175"/>
      <c r="M192" s="175"/>
      <c r="N192" s="175"/>
      <c r="O192" s="175"/>
      <c r="P192" s="175"/>
      <c r="Q192" s="175"/>
      <c r="R192" s="175"/>
      <c r="S192" s="175"/>
      <c r="T192" s="175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98"/>
      <c r="AO192" s="98"/>
    </row>
    <row r="193" spans="2:39" s="96" customFormat="1" outlineLevel="1" x14ac:dyDescent="0.25">
      <c r="B193" s="94"/>
      <c r="C193" s="10" t="s">
        <v>64</v>
      </c>
      <c r="D193" s="10"/>
      <c r="E193" s="10"/>
      <c r="F193" s="10"/>
      <c r="G193" s="176"/>
      <c r="H193" s="176"/>
      <c r="I193" s="176"/>
      <c r="J193" s="176"/>
      <c r="K193" s="176"/>
      <c r="L193" s="176"/>
      <c r="M193" s="176"/>
      <c r="N193" s="176"/>
      <c r="O193" s="176"/>
      <c r="P193" s="176"/>
      <c r="Q193" s="176"/>
      <c r="R193" s="176"/>
      <c r="S193" s="176"/>
      <c r="T193" s="176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</row>
    <row r="194" spans="2:39" s="96" customFormat="1" outlineLevel="1" x14ac:dyDescent="0.25">
      <c r="B194" s="94"/>
      <c r="C194" s="10"/>
      <c r="D194" s="10"/>
      <c r="E194" s="10"/>
      <c r="F194" s="10"/>
      <c r="G194" s="177"/>
      <c r="H194" s="177"/>
      <c r="I194" s="177"/>
      <c r="J194" s="177"/>
      <c r="K194" s="177"/>
      <c r="L194" s="178"/>
      <c r="M194" s="178"/>
      <c r="N194" s="178"/>
      <c r="O194" s="178"/>
      <c r="P194" s="177"/>
      <c r="Q194" s="178"/>
      <c r="R194" s="178"/>
      <c r="S194" s="178"/>
      <c r="T194" s="17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</row>
    <row r="195" spans="2:39" s="96" customFormat="1" outlineLevel="1" x14ac:dyDescent="0.25">
      <c r="B195" s="94"/>
      <c r="C195" s="10" t="s">
        <v>55</v>
      </c>
      <c r="D195" s="10"/>
      <c r="E195" s="10"/>
      <c r="F195" s="10"/>
      <c r="G195" s="176"/>
      <c r="H195" s="176"/>
      <c r="I195" s="176"/>
      <c r="J195" s="176"/>
      <c r="K195" s="176"/>
      <c r="L195" s="181"/>
      <c r="M195" s="181"/>
      <c r="N195" s="181"/>
      <c r="O195" s="181"/>
      <c r="P195" s="176"/>
      <c r="Q195" s="181"/>
      <c r="R195" s="181"/>
      <c r="S195" s="181"/>
      <c r="T195" s="181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</row>
    <row r="196" spans="2:39" ht="15.75" outlineLevel="1" thickBot="1" x14ac:dyDescent="0.3">
      <c r="B196" s="12"/>
      <c r="C196" s="13"/>
      <c r="D196" s="13"/>
      <c r="E196" s="13"/>
      <c r="F196" s="13"/>
      <c r="G196" s="39"/>
      <c r="H196" s="39"/>
      <c r="I196" s="39"/>
      <c r="J196" s="39"/>
      <c r="K196" s="39"/>
      <c r="L196" s="40"/>
      <c r="M196" s="40"/>
      <c r="N196" s="40"/>
      <c r="O196" s="40"/>
      <c r="P196" s="39"/>
      <c r="Q196" s="40"/>
      <c r="R196" s="40"/>
      <c r="S196" s="40"/>
      <c r="T196" s="40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</row>
    <row r="197" spans="2:39" ht="15.75" outlineLevel="1" thickBot="1" x14ac:dyDescent="0.3"/>
    <row r="198" spans="2:39" outlineLevel="1" x14ac:dyDescent="0.25">
      <c r="B198" s="15" t="s">
        <v>71</v>
      </c>
      <c r="C198" s="16"/>
      <c r="D198" s="16"/>
      <c r="E198" s="16"/>
      <c r="F198" s="16"/>
      <c r="G198" s="45" t="s">
        <v>3</v>
      </c>
      <c r="H198" s="45" t="s">
        <v>4</v>
      </c>
      <c r="I198" s="45" t="s">
        <v>5</v>
      </c>
      <c r="J198" s="17" t="s">
        <v>65</v>
      </c>
      <c r="K198" s="17" t="s">
        <v>65</v>
      </c>
      <c r="L198" s="18" t="s">
        <v>66</v>
      </c>
      <c r="M198" s="18" t="s">
        <v>66</v>
      </c>
      <c r="N198" s="18" t="s">
        <v>67</v>
      </c>
      <c r="O198" s="18" t="s">
        <v>67</v>
      </c>
      <c r="P198" s="17" t="s">
        <v>68</v>
      </c>
      <c r="Q198" s="17" t="s">
        <v>68</v>
      </c>
      <c r="R198" s="18" t="s">
        <v>69</v>
      </c>
      <c r="S198" s="18" t="s">
        <v>69</v>
      </c>
      <c r="T198" s="18" t="s">
        <v>120</v>
      </c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</row>
    <row r="199" spans="2:39" outlineLevel="1" x14ac:dyDescent="0.25">
      <c r="B199" s="4"/>
      <c r="C199" s="5"/>
      <c r="D199" s="5"/>
      <c r="E199" s="5"/>
      <c r="F199" s="5"/>
      <c r="G199" s="24"/>
      <c r="H199" s="24"/>
      <c r="I199" s="24"/>
      <c r="J199" s="24"/>
      <c r="K199" s="24"/>
      <c r="L199" s="27"/>
      <c r="M199" s="27"/>
      <c r="N199" s="27"/>
      <c r="O199" s="27"/>
      <c r="P199" s="24"/>
      <c r="Q199" s="27"/>
      <c r="R199" s="27"/>
      <c r="S199" s="27"/>
      <c r="T199" s="27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</row>
    <row r="200" spans="2:39" outlineLevel="1" x14ac:dyDescent="0.25">
      <c r="B200" s="8" t="s">
        <v>72</v>
      </c>
      <c r="C200" s="5"/>
      <c r="D200" s="5"/>
      <c r="E200" s="5"/>
      <c r="F200" s="5"/>
      <c r="G200" s="24">
        <v>0</v>
      </c>
      <c r="H200" s="24">
        <v>0</v>
      </c>
      <c r="I200" s="24">
        <v>0</v>
      </c>
      <c r="J200" s="44">
        <v>12500000</v>
      </c>
      <c r="K200" s="44">
        <v>1085766</v>
      </c>
      <c r="L200" s="44">
        <v>1085766</v>
      </c>
      <c r="M200" s="44">
        <v>1085766</v>
      </c>
      <c r="N200" s="24">
        <v>0</v>
      </c>
      <c r="O200" s="24">
        <v>0</v>
      </c>
      <c r="P200" s="24">
        <v>0</v>
      </c>
      <c r="Q200" s="24">
        <v>0</v>
      </c>
      <c r="R200" s="27">
        <v>0</v>
      </c>
      <c r="S200" s="24">
        <v>0</v>
      </c>
      <c r="T200" s="24">
        <v>0</v>
      </c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</row>
    <row r="201" spans="2:39" outlineLevel="1" x14ac:dyDescent="0.25">
      <c r="B201" s="8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42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</row>
    <row r="202" spans="2:39" ht="15.75" outlineLevel="1" thickBot="1" x14ac:dyDescent="0.3">
      <c r="B202" s="12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43"/>
      <c r="S202" s="13"/>
      <c r="T202" s="13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</row>
    <row r="203" spans="2:39" ht="15.75" outlineLevel="1" thickBot="1" x14ac:dyDescent="0.3"/>
    <row r="204" spans="2:39" outlineLevel="1" x14ac:dyDescent="0.25">
      <c r="B204" s="15" t="s">
        <v>75</v>
      </c>
      <c r="C204" s="16"/>
      <c r="D204" s="16"/>
      <c r="E204" s="16"/>
      <c r="F204" s="16"/>
      <c r="G204" s="45" t="s">
        <v>3</v>
      </c>
      <c r="H204" s="45" t="s">
        <v>4</v>
      </c>
      <c r="I204" s="45" t="s">
        <v>5</v>
      </c>
      <c r="J204" s="17" t="s">
        <v>65</v>
      </c>
      <c r="K204" s="17" t="s">
        <v>65</v>
      </c>
      <c r="L204" s="18" t="s">
        <v>66</v>
      </c>
      <c r="M204" s="18" t="s">
        <v>66</v>
      </c>
      <c r="N204" s="18" t="s">
        <v>67</v>
      </c>
      <c r="O204" s="18" t="s">
        <v>67</v>
      </c>
      <c r="P204" s="17" t="s">
        <v>68</v>
      </c>
      <c r="Q204" s="17" t="s">
        <v>68</v>
      </c>
      <c r="R204" s="18" t="s">
        <v>69</v>
      </c>
      <c r="S204" s="18" t="s">
        <v>69</v>
      </c>
      <c r="T204" s="18" t="s">
        <v>120</v>
      </c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83"/>
      <c r="AJ204" s="83"/>
      <c r="AK204" s="83"/>
      <c r="AL204" s="83"/>
      <c r="AM204" s="83"/>
    </row>
    <row r="205" spans="2:39" outlineLevel="1" x14ac:dyDescent="0.25">
      <c r="B205" s="4"/>
      <c r="C205" s="5"/>
      <c r="D205" s="5"/>
      <c r="E205" s="5"/>
      <c r="F205" s="5"/>
      <c r="G205" s="24"/>
      <c r="H205" s="24"/>
      <c r="I205" s="24"/>
      <c r="J205" s="24"/>
      <c r="K205" s="24"/>
      <c r="L205" s="27"/>
      <c r="M205" s="27"/>
      <c r="N205" s="27"/>
      <c r="O205" s="27"/>
      <c r="P205" s="24"/>
      <c r="Q205" s="27"/>
      <c r="R205" s="27"/>
      <c r="S205" s="27"/>
      <c r="T205" s="27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</row>
    <row r="206" spans="2:39" outlineLevel="1" x14ac:dyDescent="0.25">
      <c r="B206" s="4" t="s">
        <v>75</v>
      </c>
      <c r="C206" s="5"/>
      <c r="D206" s="5"/>
      <c r="E206" s="5"/>
      <c r="F206" s="5"/>
      <c r="G206" s="175"/>
      <c r="H206" s="175"/>
      <c r="I206" s="175"/>
      <c r="J206" s="175"/>
      <c r="K206" s="175"/>
      <c r="L206" s="175"/>
      <c r="M206" s="175"/>
      <c r="N206" s="175"/>
      <c r="O206" s="175"/>
      <c r="P206" s="175"/>
      <c r="Q206" s="175"/>
      <c r="R206" s="175"/>
      <c r="S206" s="175"/>
      <c r="T206" s="175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</row>
    <row r="207" spans="2:39" outlineLevel="1" x14ac:dyDescent="0.25">
      <c r="B207" s="8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42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</row>
    <row r="208" spans="2:39" ht="15.75" outlineLevel="1" thickBot="1" x14ac:dyDescent="0.3">
      <c r="B208" s="12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43"/>
      <c r="S208" s="13"/>
      <c r="T208" s="13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</row>
    <row r="209" spans="2:39" ht="15.75" outlineLevel="1" thickBot="1" x14ac:dyDescent="0.3"/>
    <row r="210" spans="2:39" outlineLevel="1" x14ac:dyDescent="0.25">
      <c r="B210" s="15" t="s">
        <v>115</v>
      </c>
      <c r="C210" s="16"/>
      <c r="D210" s="16"/>
      <c r="E210" s="16"/>
      <c r="F210" s="16"/>
      <c r="G210" s="45" t="s">
        <v>3</v>
      </c>
      <c r="H210" s="45" t="s">
        <v>4</v>
      </c>
      <c r="I210" s="45" t="s">
        <v>5</v>
      </c>
      <c r="J210" s="17" t="s">
        <v>65</v>
      </c>
      <c r="K210" s="17" t="s">
        <v>65</v>
      </c>
      <c r="L210" s="18" t="s">
        <v>66</v>
      </c>
      <c r="M210" s="18" t="s">
        <v>66</v>
      </c>
      <c r="N210" s="18" t="s">
        <v>67</v>
      </c>
      <c r="O210" s="18" t="s">
        <v>67</v>
      </c>
      <c r="P210" s="17" t="s">
        <v>68</v>
      </c>
      <c r="Q210" s="17" t="s">
        <v>68</v>
      </c>
      <c r="R210" s="18" t="s">
        <v>69</v>
      </c>
      <c r="S210" s="18" t="s">
        <v>69</v>
      </c>
      <c r="T210" s="18" t="s">
        <v>120</v>
      </c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83"/>
      <c r="AJ210" s="83"/>
      <c r="AK210" s="83"/>
      <c r="AL210" s="83"/>
      <c r="AM210" s="83"/>
    </row>
    <row r="211" spans="2:39" outlineLevel="1" x14ac:dyDescent="0.25">
      <c r="B211" s="4"/>
      <c r="C211" s="5"/>
      <c r="D211" s="5"/>
      <c r="E211" s="5"/>
      <c r="F211" s="5"/>
      <c r="G211" s="24"/>
      <c r="H211" s="24"/>
      <c r="I211" s="24"/>
      <c r="J211" s="24"/>
      <c r="K211" s="24"/>
      <c r="L211" s="27"/>
      <c r="M211" s="27"/>
      <c r="N211" s="27"/>
      <c r="O211" s="27"/>
      <c r="P211" s="24"/>
      <c r="Q211" s="27"/>
      <c r="R211" s="27"/>
      <c r="S211" s="27"/>
      <c r="T211" s="27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</row>
    <row r="212" spans="2:39" outlineLevel="1" x14ac:dyDescent="0.25">
      <c r="B212" s="4" t="s">
        <v>116</v>
      </c>
      <c r="C212" s="5"/>
      <c r="D212" s="5"/>
      <c r="E212" s="5"/>
      <c r="F212" s="5"/>
      <c r="G212" s="44"/>
      <c r="H212" s="44"/>
      <c r="I212" s="44"/>
      <c r="J212" s="44">
        <v>0</v>
      </c>
      <c r="K212" s="44">
        <v>650438.28476664308</v>
      </c>
      <c r="L212" s="44">
        <v>650438.28476664308</v>
      </c>
      <c r="M212" s="44">
        <v>438936.27102582331</v>
      </c>
      <c r="N212" s="44">
        <v>438936.27102582331</v>
      </c>
      <c r="O212" s="44">
        <v>78832.030324567633</v>
      </c>
      <c r="P212" s="44">
        <v>78832.030324567633</v>
      </c>
      <c r="Q212" s="44">
        <v>651.50438284766642</v>
      </c>
      <c r="R212" s="44">
        <v>651.50438284766642</v>
      </c>
      <c r="S212" s="44">
        <v>81141.909500118461</v>
      </c>
      <c r="T212" s="44">
        <v>81141.909500118461</v>
      </c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</row>
    <row r="213" spans="2:39" outlineLevel="1" x14ac:dyDescent="0.25">
      <c r="B213" s="8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42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</row>
    <row r="214" spans="2:39" ht="15.75" outlineLevel="1" thickBot="1" x14ac:dyDescent="0.3"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43"/>
      <c r="S214" s="13"/>
      <c r="T214" s="13"/>
      <c r="U214" s="5"/>
      <c r="V214" s="5"/>
      <c r="W214" s="5"/>
      <c r="X214" s="5"/>
      <c r="Y214" s="5"/>
      <c r="Z214" s="5"/>
      <c r="AA214" s="5"/>
      <c r="AG214" s="5"/>
      <c r="AH214" s="5"/>
      <c r="AI214" s="5"/>
      <c r="AJ214" s="5"/>
      <c r="AK214" s="5"/>
      <c r="AL214" s="5"/>
      <c r="AM214" s="5"/>
    </row>
    <row r="215" spans="2:39" outlineLevel="1" x14ac:dyDescent="0.25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</row>
    <row r="216" spans="2:39" x14ac:dyDescent="0.25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</row>
    <row r="217" spans="2:39" x14ac:dyDescent="0.25">
      <c r="B217" t="s">
        <v>19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3"/>
      <c r="W217" s="23"/>
      <c r="X217" s="23"/>
      <c r="Y217" s="23"/>
      <c r="Z217" s="23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2:39" x14ac:dyDescent="0.25">
      <c r="B218" t="s">
        <v>78</v>
      </c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3"/>
      <c r="W218" s="23"/>
      <c r="X218" s="23"/>
      <c r="Y218" s="23"/>
      <c r="Z218" s="23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2:39" s="96" customFormat="1" x14ac:dyDescent="0.25">
      <c r="B219" s="97" t="s">
        <v>75</v>
      </c>
      <c r="H219" s="98"/>
      <c r="I219" s="98"/>
      <c r="K219" s="98"/>
      <c r="L219" s="98"/>
      <c r="M219" s="98"/>
      <c r="N219" s="98"/>
      <c r="O219" s="98"/>
      <c r="P219" s="98"/>
      <c r="Q219" s="98"/>
      <c r="R219" s="98"/>
      <c r="S219" s="98"/>
      <c r="T219" s="98"/>
      <c r="U219" s="98"/>
      <c r="V219" s="136"/>
      <c r="W219" s="136"/>
      <c r="X219" s="136"/>
      <c r="Y219" s="136"/>
      <c r="Z219" s="136"/>
      <c r="AA219" s="98"/>
      <c r="AB219" s="136"/>
      <c r="AC219" s="136"/>
      <c r="AD219" s="136"/>
      <c r="AE219" s="136"/>
      <c r="AF219" s="136"/>
      <c r="AG219" s="98"/>
      <c r="AH219" s="98"/>
      <c r="AI219" s="98"/>
      <c r="AJ219" s="98"/>
      <c r="AK219" s="98"/>
      <c r="AL219" s="98"/>
    </row>
    <row r="220" spans="2:39" s="96" customFormat="1" x14ac:dyDescent="0.25">
      <c r="K220" s="98"/>
      <c r="L220" s="81"/>
      <c r="M220" s="81"/>
      <c r="N220" s="81"/>
      <c r="O220" s="81"/>
      <c r="P220" s="81"/>
      <c r="Q220" s="81"/>
      <c r="R220" s="81"/>
      <c r="S220" s="81"/>
      <c r="T220" s="81"/>
    </row>
    <row r="221" spans="2:39" s="96" customFormat="1" x14ac:dyDescent="0.25">
      <c r="B221" s="96" t="s">
        <v>79</v>
      </c>
      <c r="H221" s="81"/>
      <c r="I221" s="81"/>
      <c r="J221" s="182"/>
      <c r="K221" s="182"/>
      <c r="L221" s="182"/>
      <c r="M221" s="182"/>
      <c r="N221" s="182"/>
      <c r="O221" s="182"/>
      <c r="P221" s="182"/>
      <c r="Q221" s="182"/>
      <c r="R221" s="182"/>
      <c r="S221" s="182"/>
      <c r="T221" s="182"/>
      <c r="U221" s="109" t="s">
        <v>79</v>
      </c>
      <c r="V221" s="185"/>
      <c r="W221" s="185"/>
      <c r="X221" s="185"/>
      <c r="Y221" s="185"/>
      <c r="Z221" s="186"/>
      <c r="AA221" s="182"/>
      <c r="AB221" s="182"/>
      <c r="AC221" s="182"/>
      <c r="AD221" s="182"/>
      <c r="AE221" s="182"/>
      <c r="AF221" s="182"/>
      <c r="AG221" s="81"/>
      <c r="AH221" s="81"/>
      <c r="AI221" s="81"/>
      <c r="AJ221" s="81"/>
      <c r="AK221" s="81"/>
      <c r="AL221" s="81"/>
      <c r="AM221" s="81"/>
    </row>
    <row r="222" spans="2:39" x14ac:dyDescent="0.25">
      <c r="B222" s="50" t="s">
        <v>80</v>
      </c>
      <c r="C222" s="140">
        <v>0.06</v>
      </c>
      <c r="D222" s="49"/>
      <c r="E222" s="49"/>
      <c r="H222" s="81"/>
      <c r="I222" s="81"/>
      <c r="J222" s="182"/>
      <c r="K222" s="182"/>
      <c r="L222" s="182"/>
      <c r="M222" s="182"/>
      <c r="N222" s="182"/>
      <c r="O222" s="182"/>
      <c r="P222" s="182"/>
      <c r="Q222" s="182"/>
      <c r="R222" s="182"/>
      <c r="S222" s="182"/>
      <c r="T222" s="182"/>
      <c r="U222" s="138" t="s">
        <v>80</v>
      </c>
      <c r="V222" s="175"/>
      <c r="W222" s="175"/>
      <c r="X222" s="175"/>
      <c r="Y222" s="175"/>
      <c r="Z222" s="187"/>
      <c r="AA222" s="182"/>
      <c r="AB222" s="182"/>
      <c r="AC222" s="182"/>
      <c r="AD222" s="182"/>
      <c r="AE222" s="182"/>
      <c r="AF222" s="182"/>
      <c r="AG222" s="81"/>
      <c r="AH222" s="81"/>
      <c r="AI222" s="81"/>
      <c r="AJ222" s="81"/>
      <c r="AK222" s="81"/>
      <c r="AL222" s="23"/>
      <c r="AM222" s="23"/>
    </row>
    <row r="223" spans="2:39" x14ac:dyDescent="0.25">
      <c r="B223" s="50" t="s">
        <v>81</v>
      </c>
      <c r="C223" s="140">
        <v>0.94</v>
      </c>
      <c r="D223" s="49"/>
      <c r="E223" s="115"/>
      <c r="H223" s="81"/>
      <c r="I223" s="81"/>
      <c r="J223" s="182"/>
      <c r="K223" s="182"/>
      <c r="L223" s="182"/>
      <c r="M223" s="182"/>
      <c r="N223" s="182"/>
      <c r="O223" s="182"/>
      <c r="P223" s="182"/>
      <c r="Q223" s="182"/>
      <c r="R223" s="182"/>
      <c r="S223" s="182"/>
      <c r="T223" s="182"/>
      <c r="U223" s="119" t="s">
        <v>81</v>
      </c>
      <c r="V223" s="188"/>
      <c r="W223" s="188"/>
      <c r="X223" s="188"/>
      <c r="Y223" s="188"/>
      <c r="Z223" s="189"/>
      <c r="AA223" s="182"/>
      <c r="AB223" s="182"/>
      <c r="AC223" s="182"/>
      <c r="AD223" s="182"/>
      <c r="AE223" s="182"/>
      <c r="AF223" s="182"/>
      <c r="AG223" s="81"/>
      <c r="AH223" s="81"/>
      <c r="AI223" s="81"/>
      <c r="AJ223" s="81"/>
      <c r="AK223" s="81"/>
      <c r="AL223" s="23"/>
      <c r="AM223" s="23"/>
    </row>
    <row r="224" spans="2:39" x14ac:dyDescent="0.25">
      <c r="B224" s="50"/>
      <c r="C224" s="106"/>
      <c r="D224" s="49"/>
      <c r="E224" s="116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138"/>
      <c r="V224" s="81"/>
      <c r="W224" s="81"/>
      <c r="X224" s="81"/>
      <c r="Y224" s="81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81"/>
      <c r="AL224" s="23"/>
      <c r="AM224" s="23"/>
    </row>
    <row r="225" spans="2:44" x14ac:dyDescent="0.25">
      <c r="B225" t="s">
        <v>83</v>
      </c>
      <c r="C225" s="96"/>
      <c r="H225" s="81"/>
      <c r="I225" s="81"/>
      <c r="J225" s="182"/>
      <c r="K225" s="182"/>
      <c r="L225" s="182"/>
      <c r="M225" s="182"/>
      <c r="N225" s="182"/>
      <c r="O225" s="182"/>
      <c r="P225" s="182"/>
      <c r="Q225" s="182"/>
      <c r="R225" s="182"/>
      <c r="S225" s="182"/>
      <c r="T225" s="182"/>
      <c r="U225" s="139" t="s">
        <v>83</v>
      </c>
      <c r="V225" s="182"/>
      <c r="W225" s="182"/>
      <c r="X225" s="182"/>
      <c r="Y225" s="182"/>
      <c r="Z225" s="182"/>
      <c r="AA225" s="81"/>
      <c r="AB225" s="182"/>
      <c r="AC225" s="182"/>
      <c r="AD225" s="182"/>
      <c r="AE225" s="182"/>
      <c r="AF225" s="182"/>
      <c r="AG225" s="81"/>
      <c r="AH225" s="81"/>
      <c r="AI225" s="81"/>
      <c r="AJ225" s="81"/>
      <c r="AK225" s="81"/>
      <c r="AL225" s="23"/>
      <c r="AM225" s="23"/>
    </row>
    <row r="226" spans="2:44" x14ac:dyDescent="0.25">
      <c r="B226" s="50" t="s">
        <v>80</v>
      </c>
      <c r="C226" s="106">
        <v>0.5</v>
      </c>
      <c r="D226" s="49"/>
      <c r="E226" s="49"/>
      <c r="H226" s="81"/>
      <c r="I226" s="81"/>
      <c r="J226" s="182"/>
      <c r="K226" s="182"/>
      <c r="L226" s="182"/>
      <c r="M226" s="182"/>
      <c r="N226" s="182"/>
      <c r="O226" s="182"/>
      <c r="P226" s="182"/>
      <c r="Q226" s="182"/>
      <c r="R226" s="182"/>
      <c r="S226" s="182"/>
      <c r="T226" s="182"/>
      <c r="U226" s="138" t="s">
        <v>80</v>
      </c>
      <c r="V226" s="182"/>
      <c r="W226" s="182"/>
      <c r="X226" s="182"/>
      <c r="Y226" s="182"/>
      <c r="Z226" s="182"/>
      <c r="AA226" s="81"/>
      <c r="AB226" s="182"/>
      <c r="AC226" s="182"/>
      <c r="AD226" s="182"/>
      <c r="AE226" s="182"/>
      <c r="AF226" s="182"/>
      <c r="AG226" s="81"/>
      <c r="AH226" s="81"/>
      <c r="AI226" s="81"/>
      <c r="AJ226" s="81"/>
      <c r="AK226" s="81"/>
      <c r="AL226" s="23"/>
      <c r="AM226" s="23"/>
    </row>
    <row r="227" spans="2:44" x14ac:dyDescent="0.25">
      <c r="B227" s="50" t="s">
        <v>81</v>
      </c>
      <c r="C227" s="106">
        <v>0.5</v>
      </c>
      <c r="D227" s="49"/>
      <c r="E227" s="49"/>
      <c r="H227" s="81"/>
      <c r="I227" s="81"/>
      <c r="J227" s="182"/>
      <c r="K227" s="182"/>
      <c r="L227" s="182"/>
      <c r="M227" s="182"/>
      <c r="N227" s="182"/>
      <c r="O227" s="182"/>
      <c r="P227" s="182"/>
      <c r="Q227" s="182"/>
      <c r="R227" s="182"/>
      <c r="S227" s="182"/>
      <c r="T227" s="182"/>
      <c r="U227" s="138" t="s">
        <v>81</v>
      </c>
      <c r="V227" s="182"/>
      <c r="W227" s="182"/>
      <c r="X227" s="182"/>
      <c r="Y227" s="182"/>
      <c r="Z227" s="182"/>
      <c r="AA227" s="81"/>
      <c r="AB227" s="182"/>
      <c r="AC227" s="182"/>
      <c r="AD227" s="182"/>
      <c r="AE227" s="182"/>
      <c r="AF227" s="182"/>
      <c r="AG227" s="81"/>
      <c r="AH227" s="81"/>
      <c r="AI227" s="81"/>
      <c r="AJ227" s="81"/>
      <c r="AK227" s="81"/>
      <c r="AL227" s="23"/>
      <c r="AM227" s="23"/>
    </row>
    <row r="228" spans="2:44" x14ac:dyDescent="0.25">
      <c r="B228" s="50"/>
      <c r="C228" s="106"/>
      <c r="D228" s="49"/>
      <c r="E228" s="49"/>
      <c r="H228" s="81"/>
      <c r="I228" s="81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110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</row>
    <row r="229" spans="2:44" x14ac:dyDescent="0.25">
      <c r="B229" t="s">
        <v>84</v>
      </c>
      <c r="C229" s="96"/>
      <c r="H229" s="81"/>
      <c r="I229" s="81"/>
      <c r="J229" s="23">
        <f>J200</f>
        <v>12500000</v>
      </c>
      <c r="K229" s="23">
        <f>K200</f>
        <v>1085766</v>
      </c>
      <c r="L229" s="23">
        <f>L200</f>
        <v>1085766</v>
      </c>
      <c r="M229" s="23">
        <f>M200</f>
        <v>1085766</v>
      </c>
      <c r="N229" s="23"/>
      <c r="O229" s="23">
        <v>2200000</v>
      </c>
      <c r="P229" s="23"/>
      <c r="Q229" s="23"/>
      <c r="R229" s="23"/>
      <c r="S229" s="23"/>
      <c r="T229" s="23"/>
      <c r="U229" s="112" t="s">
        <v>84</v>
      </c>
      <c r="V229" s="113">
        <f t="shared" ref="V229:V231" si="177">K229+L229</f>
        <v>2171532</v>
      </c>
      <c r="W229" s="113">
        <f t="shared" ref="W229:W231" si="178">M229+N229</f>
        <v>1085766</v>
      </c>
      <c r="X229" s="113">
        <f t="shared" ref="X229:X231" si="179">O229+P229</f>
        <v>2200000</v>
      </c>
      <c r="Y229" s="113">
        <f t="shared" ref="Y229:Y231" si="180">Q229+R229</f>
        <v>0</v>
      </c>
      <c r="Z229" s="114">
        <f t="shared" ref="Z229:Z231" si="181">S229+T229</f>
        <v>0</v>
      </c>
      <c r="AA229" s="23"/>
      <c r="AB229" s="23">
        <f t="shared" ref="AB229:AB231" si="182">J229+K229</f>
        <v>13585766</v>
      </c>
      <c r="AC229" s="23">
        <f t="shared" ref="AC229:AC231" si="183">L229+M229</f>
        <v>2171532</v>
      </c>
      <c r="AD229" s="23">
        <f t="shared" ref="AD229:AD231" si="184">N229+O229</f>
        <v>2200000</v>
      </c>
      <c r="AE229" s="23">
        <f t="shared" ref="AE229:AE231" si="185">P229+Q229</f>
        <v>0</v>
      </c>
      <c r="AF229" s="23">
        <f t="shared" ref="AF229:AF231" si="186">R229+S229</f>
        <v>0</v>
      </c>
      <c r="AG229" s="23"/>
      <c r="AH229" s="23"/>
      <c r="AI229" s="23"/>
      <c r="AJ229" s="23"/>
      <c r="AK229" s="23"/>
      <c r="AL229" s="23"/>
      <c r="AM229" s="23"/>
    </row>
    <row r="230" spans="2:44" x14ac:dyDescent="0.25">
      <c r="B230" s="50" t="s">
        <v>80</v>
      </c>
      <c r="C230" s="106">
        <v>0.5</v>
      </c>
      <c r="D230" s="49"/>
      <c r="E230" s="49"/>
      <c r="H230" s="81"/>
      <c r="I230" s="81"/>
      <c r="J230" s="23">
        <f>J229*$C$230</f>
        <v>6250000</v>
      </c>
      <c r="K230" s="23">
        <f>K229*$C$230</f>
        <v>542883</v>
      </c>
      <c r="L230" s="23">
        <f>L229*$C$230</f>
        <v>542883</v>
      </c>
      <c r="M230" s="23">
        <f>M229*$C$230</f>
        <v>542883</v>
      </c>
      <c r="N230" s="23"/>
      <c r="O230" s="23">
        <v>440000</v>
      </c>
      <c r="P230" s="23"/>
      <c r="Q230" s="23"/>
      <c r="R230" s="23"/>
      <c r="S230" s="23"/>
      <c r="T230" s="23"/>
      <c r="U230" s="110" t="s">
        <v>80</v>
      </c>
      <c r="V230" s="44">
        <f t="shared" si="177"/>
        <v>1085766</v>
      </c>
      <c r="W230" s="44">
        <f t="shared" si="178"/>
        <v>542883</v>
      </c>
      <c r="X230" s="44">
        <f t="shared" si="179"/>
        <v>440000</v>
      </c>
      <c r="Y230" s="44">
        <f t="shared" si="180"/>
        <v>0</v>
      </c>
      <c r="Z230" s="111">
        <f t="shared" si="181"/>
        <v>0</v>
      </c>
      <c r="AA230" s="23"/>
      <c r="AB230" s="23">
        <f t="shared" si="182"/>
        <v>6792883</v>
      </c>
      <c r="AC230" s="23">
        <f t="shared" si="183"/>
        <v>1085766</v>
      </c>
      <c r="AD230" s="23">
        <f t="shared" si="184"/>
        <v>440000</v>
      </c>
      <c r="AE230" s="23">
        <f t="shared" si="185"/>
        <v>0</v>
      </c>
      <c r="AF230" s="23">
        <f t="shared" si="186"/>
        <v>0</v>
      </c>
      <c r="AG230" s="23"/>
      <c r="AH230" s="23"/>
      <c r="AI230" s="23"/>
      <c r="AJ230" s="23"/>
      <c r="AK230" s="23"/>
      <c r="AL230" s="23"/>
      <c r="AM230" s="23"/>
    </row>
    <row r="231" spans="2:44" x14ac:dyDescent="0.25">
      <c r="B231" s="118" t="s">
        <v>81</v>
      </c>
      <c r="C231" s="106">
        <v>0.5</v>
      </c>
      <c r="D231" s="106"/>
      <c r="E231" s="106"/>
      <c r="F231" s="96"/>
      <c r="G231" s="96"/>
      <c r="H231" s="81"/>
      <c r="I231" s="81"/>
      <c r="J231" s="81">
        <f>J229*$C$231</f>
        <v>6250000</v>
      </c>
      <c r="K231" s="81">
        <f>K229*$C$231</f>
        <v>542883</v>
      </c>
      <c r="L231" s="81">
        <f>L229*$C$231</f>
        <v>542883</v>
      </c>
      <c r="M231" s="81">
        <f>M229*$C$231</f>
        <v>542883</v>
      </c>
      <c r="N231" s="81"/>
      <c r="O231" s="81">
        <v>660000</v>
      </c>
      <c r="P231" s="81"/>
      <c r="Q231" s="81"/>
      <c r="R231" s="81"/>
      <c r="S231" s="81"/>
      <c r="T231" s="81"/>
      <c r="U231" s="119" t="s">
        <v>81</v>
      </c>
      <c r="V231" s="120">
        <f t="shared" si="177"/>
        <v>1085766</v>
      </c>
      <c r="W231" s="120">
        <f t="shared" si="178"/>
        <v>542883</v>
      </c>
      <c r="X231" s="120">
        <f t="shared" si="179"/>
        <v>660000</v>
      </c>
      <c r="Y231" s="120">
        <f t="shared" si="180"/>
        <v>0</v>
      </c>
      <c r="Z231" s="121">
        <f t="shared" si="181"/>
        <v>0</v>
      </c>
      <c r="AA231" s="81"/>
      <c r="AB231" s="81">
        <f t="shared" si="182"/>
        <v>6792883</v>
      </c>
      <c r="AC231" s="23">
        <f t="shared" si="183"/>
        <v>1085766</v>
      </c>
      <c r="AD231" s="23">
        <f t="shared" si="184"/>
        <v>660000</v>
      </c>
      <c r="AE231" s="23">
        <f t="shared" si="185"/>
        <v>0</v>
      </c>
      <c r="AF231" s="23">
        <f t="shared" si="186"/>
        <v>0</v>
      </c>
      <c r="AG231" s="23"/>
      <c r="AH231" s="23"/>
      <c r="AI231" s="23"/>
      <c r="AJ231" s="23"/>
      <c r="AK231" s="23"/>
      <c r="AL231" s="23"/>
      <c r="AM231" s="23"/>
    </row>
    <row r="232" spans="2:44" x14ac:dyDescent="0.25">
      <c r="B232" s="118"/>
      <c r="C232" s="106"/>
      <c r="D232" s="106"/>
      <c r="E232" s="106"/>
      <c r="F232" s="96"/>
      <c r="G232" s="96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  <c r="AA232" s="81"/>
      <c r="AB232" s="81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</row>
    <row r="233" spans="2:44" x14ac:dyDescent="0.25">
      <c r="B233" s="118"/>
      <c r="C233" s="106"/>
      <c r="D233" s="106"/>
      <c r="E233" s="106"/>
      <c r="F233" s="96"/>
      <c r="G233" s="96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96"/>
      <c r="V233" s="81"/>
      <c r="W233" s="81"/>
      <c r="X233" s="81"/>
      <c r="Y233" s="81"/>
      <c r="Z233" s="81"/>
      <c r="AA233" s="81"/>
      <c r="AB233" s="81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</row>
    <row r="234" spans="2:44" x14ac:dyDescent="0.25">
      <c r="B234" s="118"/>
      <c r="C234" s="106"/>
      <c r="D234" s="106"/>
      <c r="E234" s="106"/>
      <c r="F234" s="96"/>
      <c r="G234" s="96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96" t="s">
        <v>141</v>
      </c>
      <c r="V234" s="81">
        <f>SUM(K254:L255)</f>
        <v>1740876.5695332862</v>
      </c>
      <c r="W234" s="81">
        <f>SUM(M254:N255)</f>
        <v>1977872.5420516466</v>
      </c>
      <c r="X234" s="81">
        <f>SUM(O254:P255)</f>
        <v>817664.06064913527</v>
      </c>
      <c r="Y234" s="81">
        <f>SUM(Q254:R255)</f>
        <v>1303.0087656953328</v>
      </c>
      <c r="Z234" s="81">
        <f>SUM(S254:T255)</f>
        <v>162283.81900023692</v>
      </c>
      <c r="AA234" s="81"/>
      <c r="AB234" s="81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</row>
    <row r="235" spans="2:44" ht="15" customHeight="1" x14ac:dyDescent="0.25">
      <c r="B235" s="122"/>
      <c r="C235" s="122"/>
      <c r="D235" s="122"/>
      <c r="E235" s="122"/>
      <c r="F235" s="122"/>
      <c r="G235" s="122"/>
      <c r="H235" s="122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  <c r="AA235" s="81"/>
      <c r="AB235" s="81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</row>
    <row r="236" spans="2:44" ht="30" customHeight="1" x14ac:dyDescent="0.25">
      <c r="B236" s="122"/>
      <c r="C236" s="122"/>
      <c r="D236" s="122"/>
      <c r="E236" s="122"/>
      <c r="F236" s="122"/>
      <c r="G236" s="122"/>
      <c r="H236" s="122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  <c r="AA236" s="81"/>
      <c r="AB236" s="81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</row>
    <row r="237" spans="2:44" x14ac:dyDescent="0.25">
      <c r="B237" s="123" t="s">
        <v>91</v>
      </c>
      <c r="C237" s="106"/>
      <c r="D237" s="106"/>
      <c r="E237" s="124"/>
      <c r="F237" s="96"/>
      <c r="G237" s="96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  <c r="AA237" s="81"/>
      <c r="AB237" s="81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Q237" t="s">
        <v>81</v>
      </c>
    </row>
    <row r="238" spans="2:44" x14ac:dyDescent="0.25">
      <c r="B238" s="125" t="s">
        <v>79</v>
      </c>
      <c r="C238" s="106"/>
      <c r="D238" s="106"/>
      <c r="E238" s="126"/>
      <c r="F238" s="96"/>
      <c r="G238" s="96"/>
      <c r="H238" s="82"/>
      <c r="I238" s="82"/>
      <c r="J238" s="183"/>
      <c r="K238" s="183"/>
      <c r="L238" s="183"/>
      <c r="M238" s="183"/>
      <c r="N238" s="183"/>
      <c r="O238" s="183"/>
      <c r="P238" s="183"/>
      <c r="Q238" s="183"/>
      <c r="R238" s="183"/>
      <c r="S238" s="183"/>
      <c r="T238" s="183"/>
      <c r="U238" s="82"/>
      <c r="V238" s="183"/>
      <c r="W238" s="183"/>
      <c r="X238" s="183"/>
      <c r="Y238" s="183"/>
      <c r="Z238" s="183"/>
      <c r="AA238" s="82"/>
      <c r="AB238" s="183"/>
      <c r="AC238" s="183"/>
      <c r="AD238" s="183"/>
      <c r="AE238" s="183"/>
      <c r="AF238" s="183"/>
      <c r="AG238" s="82"/>
      <c r="AH238" s="82"/>
      <c r="AI238" s="82"/>
      <c r="AJ238" s="82"/>
      <c r="AK238" s="82"/>
      <c r="AL238" s="82"/>
      <c r="AM238" s="82"/>
      <c r="AN238" s="96"/>
      <c r="AO238" s="96"/>
      <c r="AP238" s="96"/>
      <c r="AQ238" s="85">
        <v>44348</v>
      </c>
      <c r="AR238" s="85">
        <v>44531</v>
      </c>
    </row>
    <row r="239" spans="2:44" x14ac:dyDescent="0.25">
      <c r="B239" s="96" t="s">
        <v>18</v>
      </c>
      <c r="C239" s="96"/>
      <c r="D239" s="96"/>
      <c r="E239" s="127"/>
      <c r="F239" s="96"/>
      <c r="G239" s="96"/>
      <c r="H239" s="81"/>
      <c r="I239" s="81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81"/>
      <c r="V239" s="182"/>
      <c r="W239" s="182"/>
      <c r="X239" s="182"/>
      <c r="Y239" s="182"/>
      <c r="Z239" s="182"/>
      <c r="AA239" s="81"/>
      <c r="AB239" s="182"/>
      <c r="AC239" s="182"/>
      <c r="AD239" s="182"/>
      <c r="AE239" s="182"/>
      <c r="AF239" s="182"/>
      <c r="AG239" s="23"/>
      <c r="AH239" s="23"/>
      <c r="AI239" s="23"/>
      <c r="AJ239" s="23"/>
      <c r="AK239" s="23"/>
      <c r="AL239" s="23"/>
      <c r="AM239" s="23"/>
      <c r="AN239" s="51">
        <v>0.17</v>
      </c>
      <c r="AO239" s="51">
        <f>AQ239/SUM(AQ239:AQ240)</f>
        <v>0.04</v>
      </c>
      <c r="AQ239">
        <f>500000*0.5</f>
        <v>250000</v>
      </c>
    </row>
    <row r="240" spans="2:44" x14ac:dyDescent="0.25">
      <c r="B240" t="s">
        <v>85</v>
      </c>
      <c r="H240" s="81"/>
      <c r="I240" s="81"/>
      <c r="J240" s="182"/>
      <c r="K240" s="182"/>
      <c r="L240" s="182"/>
      <c r="M240" s="182"/>
      <c r="N240" s="182"/>
      <c r="O240" s="182"/>
      <c r="P240" s="182"/>
      <c r="Q240" s="182"/>
      <c r="R240" s="182"/>
      <c r="S240" s="182"/>
      <c r="T240" s="182"/>
      <c r="U240" s="23"/>
      <c r="V240" s="182"/>
      <c r="W240" s="182"/>
      <c r="X240" s="182"/>
      <c r="Y240" s="182"/>
      <c r="Z240" s="182"/>
      <c r="AA240" s="23"/>
      <c r="AB240" s="182"/>
      <c r="AC240" s="182"/>
      <c r="AD240" s="182"/>
      <c r="AE240" s="182"/>
      <c r="AF240" s="182"/>
      <c r="AG240" s="23"/>
      <c r="AH240" s="23"/>
      <c r="AI240" s="23"/>
      <c r="AJ240" s="23"/>
      <c r="AK240" s="23"/>
      <c r="AL240" s="23"/>
      <c r="AM240" s="23"/>
      <c r="AN240" s="51">
        <v>0.83</v>
      </c>
      <c r="AO240" s="51">
        <f>AQ240/SUM(AQ239:AQ240)</f>
        <v>0.96</v>
      </c>
      <c r="AQ240">
        <f>12000000*0.5</f>
        <v>6000000</v>
      </c>
    </row>
    <row r="241" spans="2:41" x14ac:dyDescent="0.25">
      <c r="H241" s="81"/>
      <c r="I241" s="81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51"/>
      <c r="AO241" s="51"/>
    </row>
    <row r="242" spans="2:41" s="96" customFormat="1" x14ac:dyDescent="0.25">
      <c r="B242" s="99" t="s">
        <v>92</v>
      </c>
      <c r="H242" s="82"/>
      <c r="I242" s="82"/>
      <c r="J242" s="82">
        <f>J161</f>
        <v>2741766.0150000001</v>
      </c>
      <c r="K242" s="82">
        <f>K161</f>
        <v>2735029.3149999999</v>
      </c>
      <c r="L242" s="82">
        <f t="shared" ref="L242:R242" si="187">L161</f>
        <v>2986254.67</v>
      </c>
      <c r="M242" s="82">
        <f t="shared" ref="M242" si="188">M161</f>
        <v>2998281.05</v>
      </c>
      <c r="N242" s="82">
        <f t="shared" si="187"/>
        <v>3287528.6749999998</v>
      </c>
      <c r="O242" s="82">
        <f t="shared" ref="O242" si="189">O161</f>
        <v>3305570.9750000001</v>
      </c>
      <c r="P242" s="82">
        <f t="shared" si="187"/>
        <v>3571753.4749999996</v>
      </c>
      <c r="Q242" s="82">
        <f t="shared" ref="Q242" si="190">Q161</f>
        <v>3577247.7749999999</v>
      </c>
      <c r="R242" s="82">
        <f t="shared" si="187"/>
        <v>3883128.5950000002</v>
      </c>
      <c r="S242" s="82">
        <f t="shared" ref="S242:T242" si="191">S161</f>
        <v>3895643.6350000002</v>
      </c>
      <c r="T242" s="82">
        <f t="shared" si="191"/>
        <v>4071872.9950000001</v>
      </c>
      <c r="U242" s="82"/>
      <c r="V242" s="82">
        <f t="shared" ref="V242:V244" si="192">K242+L242</f>
        <v>5721283.9849999994</v>
      </c>
      <c r="W242" s="82">
        <f t="shared" ref="W242:W244" si="193">M242+N242</f>
        <v>6285809.7249999996</v>
      </c>
      <c r="X242" s="82">
        <f t="shared" ref="X242:X244" si="194">O242+P242</f>
        <v>6877324.4499999993</v>
      </c>
      <c r="Y242" s="82">
        <f t="shared" ref="Y242:Y244" si="195">Q242+R242</f>
        <v>7460376.3700000001</v>
      </c>
      <c r="Z242" s="82">
        <f t="shared" ref="Z242:Z244" si="196">S242+T242</f>
        <v>7967516.6300000008</v>
      </c>
      <c r="AA242" s="82"/>
      <c r="AB242" s="82">
        <f t="shared" ref="AB242:AB244" si="197">J242+K242</f>
        <v>5476795.3300000001</v>
      </c>
      <c r="AC242" s="82">
        <f t="shared" ref="AC242:AC244" si="198">L242+M242</f>
        <v>5984535.7199999997</v>
      </c>
      <c r="AD242" s="82">
        <f t="shared" ref="AD242:AD244" si="199">N242+O242</f>
        <v>6593099.6500000004</v>
      </c>
      <c r="AE242" s="82">
        <f t="shared" ref="AE242:AE244" si="200">P242+Q242</f>
        <v>7149001.25</v>
      </c>
      <c r="AF242" s="82">
        <f t="shared" ref="AF242:AF244" si="201">R242+S242</f>
        <v>7778772.2300000004</v>
      </c>
      <c r="AG242" s="82"/>
      <c r="AH242" s="82"/>
      <c r="AI242" s="82"/>
      <c r="AJ242" s="82"/>
      <c r="AK242" s="82"/>
      <c r="AL242" s="82"/>
      <c r="AM242" s="82"/>
    </row>
    <row r="243" spans="2:41" s="96" customFormat="1" x14ac:dyDescent="0.25">
      <c r="B243" s="96" t="s">
        <v>18</v>
      </c>
      <c r="H243" s="81"/>
      <c r="I243" s="81"/>
      <c r="J243" s="81">
        <f>J163</f>
        <v>1538750</v>
      </c>
      <c r="K243" s="81">
        <f>K163</f>
        <v>1538750</v>
      </c>
      <c r="L243" s="81">
        <f t="shared" ref="L243:R243" si="202">L163</f>
        <v>1737750</v>
      </c>
      <c r="M243" s="81">
        <f t="shared" ref="M243" si="203">M163</f>
        <v>1737750</v>
      </c>
      <c r="N243" s="81">
        <f t="shared" si="202"/>
        <v>1968000</v>
      </c>
      <c r="O243" s="81">
        <f t="shared" ref="O243" si="204">O163</f>
        <v>1968000</v>
      </c>
      <c r="P243" s="81">
        <f t="shared" si="202"/>
        <v>2179000</v>
      </c>
      <c r="Q243" s="81">
        <f t="shared" ref="Q243" si="205">Q163</f>
        <v>2179000</v>
      </c>
      <c r="R243" s="81">
        <f t="shared" si="202"/>
        <v>2422250</v>
      </c>
      <c r="S243" s="81">
        <f t="shared" ref="S243:T243" si="206">S163</f>
        <v>2422250</v>
      </c>
      <c r="T243" s="81">
        <f t="shared" si="206"/>
        <v>2562500</v>
      </c>
      <c r="U243" s="81"/>
      <c r="V243" s="81">
        <f t="shared" si="192"/>
        <v>3276500</v>
      </c>
      <c r="W243" s="81">
        <f t="shared" si="193"/>
        <v>3705750</v>
      </c>
      <c r="X243" s="81">
        <f t="shared" si="194"/>
        <v>4147000</v>
      </c>
      <c r="Y243" s="81">
        <f t="shared" si="195"/>
        <v>4601250</v>
      </c>
      <c r="Z243" s="81">
        <f t="shared" si="196"/>
        <v>4984750</v>
      </c>
      <c r="AA243" s="81"/>
      <c r="AB243" s="81">
        <f t="shared" si="197"/>
        <v>3077500</v>
      </c>
      <c r="AC243" s="81">
        <f t="shared" si="198"/>
        <v>3475500</v>
      </c>
      <c r="AD243" s="81">
        <f t="shared" si="199"/>
        <v>3936000</v>
      </c>
      <c r="AE243" s="81">
        <f t="shared" si="200"/>
        <v>4358000</v>
      </c>
      <c r="AF243" s="81">
        <f t="shared" si="201"/>
        <v>4844500</v>
      </c>
      <c r="AG243" s="81"/>
      <c r="AH243" s="81"/>
      <c r="AI243" s="81"/>
      <c r="AJ243" s="81"/>
      <c r="AK243" s="81"/>
      <c r="AL243" s="81"/>
      <c r="AM243" s="81"/>
    </row>
    <row r="244" spans="2:41" s="96" customFormat="1" x14ac:dyDescent="0.25">
      <c r="B244" s="96" t="s">
        <v>85</v>
      </c>
      <c r="H244" s="81"/>
      <c r="I244" s="81"/>
      <c r="J244" s="81">
        <f>J162</f>
        <v>1203016.0150000001</v>
      </c>
      <c r="K244" s="81">
        <f>K162</f>
        <v>1196279.3150000002</v>
      </c>
      <c r="L244" s="81">
        <f t="shared" ref="L244:R244" si="207">L162</f>
        <v>1248504.6700000002</v>
      </c>
      <c r="M244" s="81">
        <f t="shared" ref="M244" si="208">M162</f>
        <v>1260531.05</v>
      </c>
      <c r="N244" s="81">
        <f t="shared" si="207"/>
        <v>1319528.6749999998</v>
      </c>
      <c r="O244" s="81">
        <f t="shared" ref="O244" si="209">O162</f>
        <v>1337570.9749999999</v>
      </c>
      <c r="P244" s="81">
        <f t="shared" si="207"/>
        <v>1392753.4750000003</v>
      </c>
      <c r="Q244" s="81">
        <f t="shared" ref="Q244" si="210">Q162</f>
        <v>1398247.7750000004</v>
      </c>
      <c r="R244" s="81">
        <f t="shared" si="207"/>
        <v>1460878.5950000004</v>
      </c>
      <c r="S244" s="81">
        <f t="shared" ref="S244:T244" si="211">S162</f>
        <v>1473393.6350000005</v>
      </c>
      <c r="T244" s="81">
        <f t="shared" si="211"/>
        <v>1509372.9950000003</v>
      </c>
      <c r="U244" s="81"/>
      <c r="V244" s="81">
        <f t="shared" si="192"/>
        <v>2444783.9850000003</v>
      </c>
      <c r="W244" s="81">
        <f t="shared" si="193"/>
        <v>2580059.7249999996</v>
      </c>
      <c r="X244" s="81">
        <f t="shared" si="194"/>
        <v>2730324.45</v>
      </c>
      <c r="Y244" s="81">
        <f t="shared" si="195"/>
        <v>2859126.370000001</v>
      </c>
      <c r="Z244" s="81">
        <f t="shared" si="196"/>
        <v>2982766.6300000008</v>
      </c>
      <c r="AA244" s="81"/>
      <c r="AB244" s="81">
        <f t="shared" si="197"/>
        <v>2399295.33</v>
      </c>
      <c r="AC244" s="81">
        <f t="shared" si="198"/>
        <v>2509035.7200000002</v>
      </c>
      <c r="AD244" s="81">
        <f t="shared" si="199"/>
        <v>2657099.6499999994</v>
      </c>
      <c r="AE244" s="81">
        <f t="shared" si="200"/>
        <v>2791001.2500000009</v>
      </c>
      <c r="AF244" s="81">
        <f t="shared" si="201"/>
        <v>2934272.2300000009</v>
      </c>
      <c r="AG244" s="81"/>
      <c r="AH244" s="81"/>
      <c r="AI244" s="81"/>
      <c r="AJ244" s="81"/>
      <c r="AK244" s="81"/>
      <c r="AL244" s="81"/>
      <c r="AM244" s="81"/>
    </row>
    <row r="245" spans="2:41" s="96" customFormat="1" x14ac:dyDescent="0.25"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</row>
    <row r="246" spans="2:41" s="96" customFormat="1" x14ac:dyDescent="0.25">
      <c r="B246" s="99" t="s">
        <v>83</v>
      </c>
      <c r="H246" s="82"/>
      <c r="I246" s="82"/>
      <c r="J246" s="183"/>
      <c r="K246" s="183"/>
      <c r="L246" s="183"/>
      <c r="M246" s="183"/>
      <c r="N246" s="183"/>
      <c r="O246" s="183"/>
      <c r="P246" s="183"/>
      <c r="Q246" s="183"/>
      <c r="R246" s="183"/>
      <c r="S246" s="183"/>
      <c r="T246" s="183"/>
      <c r="U246" s="82"/>
      <c r="V246" s="183"/>
      <c r="W246" s="183"/>
      <c r="X246" s="183"/>
      <c r="Y246" s="183"/>
      <c r="Z246" s="183"/>
      <c r="AA246" s="82"/>
      <c r="AB246" s="183"/>
      <c r="AC246" s="183"/>
      <c r="AD246" s="183"/>
      <c r="AE246" s="183"/>
      <c r="AF246" s="183"/>
      <c r="AG246" s="82"/>
      <c r="AH246" s="82"/>
      <c r="AI246" s="82"/>
      <c r="AJ246" s="82"/>
      <c r="AK246" s="82"/>
      <c r="AL246" s="82"/>
      <c r="AM246" s="82"/>
    </row>
    <row r="247" spans="2:41" s="96" customFormat="1" x14ac:dyDescent="0.25">
      <c r="B247" s="96" t="s">
        <v>18</v>
      </c>
      <c r="H247" s="81"/>
      <c r="I247" s="81"/>
      <c r="J247" s="182"/>
      <c r="K247" s="182"/>
      <c r="L247" s="182"/>
      <c r="M247" s="182"/>
      <c r="N247" s="182"/>
      <c r="O247" s="182"/>
      <c r="P247" s="182"/>
      <c r="Q247" s="182"/>
      <c r="R247" s="182"/>
      <c r="S247" s="182"/>
      <c r="T247" s="182"/>
      <c r="U247" s="81"/>
      <c r="V247" s="182"/>
      <c r="W247" s="182"/>
      <c r="X247" s="182"/>
      <c r="Y247" s="182"/>
      <c r="Z247" s="182"/>
      <c r="AA247" s="81"/>
      <c r="AB247" s="182"/>
      <c r="AC247" s="182"/>
      <c r="AD247" s="182"/>
      <c r="AE247" s="182"/>
      <c r="AF247" s="182"/>
      <c r="AG247" s="81"/>
      <c r="AH247" s="81"/>
      <c r="AI247" s="81"/>
      <c r="AJ247" s="81"/>
      <c r="AK247" s="81"/>
      <c r="AL247" s="81"/>
      <c r="AM247" s="81"/>
    </row>
    <row r="248" spans="2:41" s="96" customFormat="1" x14ac:dyDescent="0.25">
      <c r="B248" s="96" t="s">
        <v>90</v>
      </c>
      <c r="H248" s="81"/>
      <c r="I248" s="81"/>
      <c r="J248" s="182"/>
      <c r="K248" s="182"/>
      <c r="L248" s="182"/>
      <c r="M248" s="182"/>
      <c r="N248" s="182"/>
      <c r="O248" s="182"/>
      <c r="P248" s="182"/>
      <c r="Q248" s="182"/>
      <c r="R248" s="182"/>
      <c r="S248" s="182"/>
      <c r="T248" s="182"/>
      <c r="U248" s="81"/>
      <c r="V248" s="182"/>
      <c r="W248" s="182"/>
      <c r="X248" s="182"/>
      <c r="Y248" s="182"/>
      <c r="Z248" s="182"/>
      <c r="AA248" s="81"/>
      <c r="AB248" s="182"/>
      <c r="AC248" s="182"/>
      <c r="AD248" s="182"/>
      <c r="AE248" s="182"/>
      <c r="AF248" s="182"/>
      <c r="AG248" s="81"/>
      <c r="AH248" s="81"/>
      <c r="AI248" s="81"/>
      <c r="AJ248" s="81"/>
      <c r="AK248" s="81"/>
      <c r="AL248" s="81"/>
      <c r="AM248" s="81"/>
    </row>
    <row r="249" spans="2:41" s="96" customFormat="1" x14ac:dyDescent="0.25"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  <c r="AA249" s="81"/>
      <c r="AB249" s="81"/>
      <c r="AC249" s="81"/>
      <c r="AD249" s="81"/>
      <c r="AE249" s="81"/>
      <c r="AF249" s="81"/>
      <c r="AG249" s="81"/>
      <c r="AH249" s="81"/>
      <c r="AI249" s="81"/>
      <c r="AJ249" s="81"/>
      <c r="AK249" s="81"/>
      <c r="AL249" s="81"/>
      <c r="AM249" s="81"/>
    </row>
    <row r="250" spans="2:41" s="96" customFormat="1" x14ac:dyDescent="0.25">
      <c r="B250" s="99" t="s">
        <v>89</v>
      </c>
      <c r="H250" s="100"/>
      <c r="I250" s="100"/>
      <c r="J250" s="100">
        <f>J231</f>
        <v>6250000</v>
      </c>
      <c r="K250" s="100">
        <f>K231</f>
        <v>542883</v>
      </c>
      <c r="L250" s="100">
        <f t="shared" ref="L250:R250" si="212">L231</f>
        <v>542883</v>
      </c>
      <c r="M250" s="100">
        <f t="shared" ref="M250" si="213">M231</f>
        <v>542883</v>
      </c>
      <c r="N250" s="100">
        <f t="shared" si="212"/>
        <v>0</v>
      </c>
      <c r="O250" s="100">
        <f t="shared" ref="O250" si="214">O231</f>
        <v>660000</v>
      </c>
      <c r="P250" s="100">
        <f t="shared" si="212"/>
        <v>0</v>
      </c>
      <c r="Q250" s="100">
        <f t="shared" ref="Q250" si="215">Q231</f>
        <v>0</v>
      </c>
      <c r="R250" s="100">
        <f t="shared" si="212"/>
        <v>0</v>
      </c>
      <c r="S250" s="100">
        <f t="shared" ref="S250:T250" si="216">S231</f>
        <v>0</v>
      </c>
      <c r="T250" s="100">
        <f t="shared" si="216"/>
        <v>0</v>
      </c>
      <c r="U250" s="100"/>
      <c r="V250" s="100">
        <f t="shared" ref="V250:V252" si="217">K250+L250</f>
        <v>1085766</v>
      </c>
      <c r="W250" s="100">
        <f t="shared" ref="W250:W252" si="218">M250+N250</f>
        <v>542883</v>
      </c>
      <c r="X250" s="100">
        <f t="shared" ref="X250:X252" si="219">O250+P250</f>
        <v>660000</v>
      </c>
      <c r="Y250" s="100">
        <f t="shared" ref="Y250:Y252" si="220">Q250+R250</f>
        <v>0</v>
      </c>
      <c r="Z250" s="100">
        <f t="shared" ref="Z250:Z252" si="221">S250+T250</f>
        <v>0</v>
      </c>
      <c r="AA250" s="100"/>
      <c r="AB250" s="100">
        <f t="shared" ref="AB250:AB252" si="222">J250+K250</f>
        <v>6792883</v>
      </c>
      <c r="AC250" s="100">
        <f t="shared" ref="AC250:AC252" si="223">L250+M250</f>
        <v>1085766</v>
      </c>
      <c r="AD250" s="100">
        <f t="shared" ref="AD250:AD252" si="224">N250+O250</f>
        <v>660000</v>
      </c>
      <c r="AE250" s="100">
        <f t="shared" ref="AE250:AE252" si="225">P250+Q250</f>
        <v>0</v>
      </c>
      <c r="AF250" s="100">
        <f t="shared" ref="AF250:AF252" si="226">R250+S250</f>
        <v>0</v>
      </c>
      <c r="AG250" s="100"/>
      <c r="AH250" s="100"/>
      <c r="AI250" s="100"/>
      <c r="AJ250" s="100"/>
      <c r="AK250" s="100"/>
      <c r="AL250" s="100"/>
      <c r="AM250" s="100"/>
    </row>
    <row r="251" spans="2:41" s="96" customFormat="1" x14ac:dyDescent="0.25">
      <c r="B251" s="96" t="s">
        <v>18</v>
      </c>
      <c r="H251" s="98"/>
      <c r="I251" s="98"/>
      <c r="J251" s="98">
        <f>J231*$AO$239</f>
        <v>250000</v>
      </c>
      <c r="K251" s="98">
        <f>K250</f>
        <v>542883</v>
      </c>
      <c r="L251" s="98">
        <f>L250</f>
        <v>542883</v>
      </c>
      <c r="M251" s="98">
        <f>M250</f>
        <v>542883</v>
      </c>
      <c r="N251" s="98">
        <f t="shared" ref="N251:T251" si="227">N231*$AN$239</f>
        <v>0</v>
      </c>
      <c r="O251" s="98">
        <f t="shared" si="227"/>
        <v>112200.00000000001</v>
      </c>
      <c r="P251" s="98">
        <f t="shared" si="227"/>
        <v>0</v>
      </c>
      <c r="Q251" s="98">
        <f t="shared" si="227"/>
        <v>0</v>
      </c>
      <c r="R251" s="98">
        <f t="shared" si="227"/>
        <v>0</v>
      </c>
      <c r="S251" s="98">
        <f t="shared" si="227"/>
        <v>0</v>
      </c>
      <c r="T251" s="98">
        <f t="shared" si="227"/>
        <v>0</v>
      </c>
      <c r="U251" s="98"/>
      <c r="V251" s="98">
        <f t="shared" si="217"/>
        <v>1085766</v>
      </c>
      <c r="W251" s="98">
        <f t="shared" si="218"/>
        <v>542883</v>
      </c>
      <c r="X251" s="98">
        <f t="shared" si="219"/>
        <v>112200.00000000001</v>
      </c>
      <c r="Y251" s="98">
        <f t="shared" si="220"/>
        <v>0</v>
      </c>
      <c r="Z251" s="98">
        <f t="shared" si="221"/>
        <v>0</v>
      </c>
      <c r="AA251" s="98"/>
      <c r="AB251" s="98">
        <f t="shared" si="222"/>
        <v>792883</v>
      </c>
      <c r="AC251" s="98">
        <f t="shared" si="223"/>
        <v>1085766</v>
      </c>
      <c r="AD251" s="98">
        <f t="shared" si="224"/>
        <v>112200.00000000001</v>
      </c>
      <c r="AE251" s="98">
        <f t="shared" si="225"/>
        <v>0</v>
      </c>
      <c r="AF251" s="98">
        <f t="shared" si="226"/>
        <v>0</v>
      </c>
      <c r="AG251" s="98"/>
      <c r="AH251" s="98"/>
      <c r="AI251" s="98"/>
      <c r="AJ251" s="98"/>
      <c r="AK251" s="98"/>
      <c r="AL251" s="98"/>
      <c r="AM251" s="98"/>
    </row>
    <row r="252" spans="2:41" s="96" customFormat="1" x14ac:dyDescent="0.25">
      <c r="B252" s="96" t="s">
        <v>90</v>
      </c>
      <c r="H252" s="98"/>
      <c r="I252" s="98"/>
      <c r="J252" s="98">
        <f>J231*$AO$240</f>
        <v>6000000</v>
      </c>
      <c r="K252" s="98">
        <v>0</v>
      </c>
      <c r="L252" s="98">
        <v>0</v>
      </c>
      <c r="M252" s="98">
        <v>0</v>
      </c>
      <c r="N252" s="87">
        <f t="shared" ref="N252:T252" si="228">N231*$AN$240</f>
        <v>0</v>
      </c>
      <c r="O252" s="87">
        <f t="shared" si="228"/>
        <v>547800</v>
      </c>
      <c r="P252" s="87">
        <f t="shared" si="228"/>
        <v>0</v>
      </c>
      <c r="Q252" s="87">
        <f t="shared" si="228"/>
        <v>0</v>
      </c>
      <c r="R252" s="87">
        <f t="shared" si="228"/>
        <v>0</v>
      </c>
      <c r="S252" s="87">
        <f t="shared" si="228"/>
        <v>0</v>
      </c>
      <c r="T252" s="87">
        <f t="shared" si="228"/>
        <v>0</v>
      </c>
      <c r="U252" s="87"/>
      <c r="V252" s="87">
        <f t="shared" si="217"/>
        <v>0</v>
      </c>
      <c r="W252" s="87">
        <f t="shared" si="218"/>
        <v>0</v>
      </c>
      <c r="X252" s="87">
        <f t="shared" si="219"/>
        <v>547800</v>
      </c>
      <c r="Y252" s="87">
        <f t="shared" si="220"/>
        <v>0</v>
      </c>
      <c r="Z252" s="87">
        <f t="shared" si="221"/>
        <v>0</v>
      </c>
      <c r="AA252" s="87"/>
      <c r="AB252" s="81">
        <f t="shared" si="222"/>
        <v>6000000</v>
      </c>
      <c r="AC252" s="81">
        <f t="shared" si="223"/>
        <v>0</v>
      </c>
      <c r="AD252" s="81">
        <f t="shared" si="224"/>
        <v>547800</v>
      </c>
      <c r="AE252" s="81">
        <f t="shared" si="225"/>
        <v>0</v>
      </c>
      <c r="AF252" s="81">
        <f t="shared" si="226"/>
        <v>0</v>
      </c>
      <c r="AG252" s="87"/>
      <c r="AH252" s="87"/>
      <c r="AI252" s="87"/>
      <c r="AJ252" s="87"/>
      <c r="AK252" s="87"/>
      <c r="AL252" s="87"/>
      <c r="AM252" s="87"/>
    </row>
    <row r="253" spans="2:41" s="96" customFormat="1" x14ac:dyDescent="0.25"/>
    <row r="254" spans="2:41" s="96" customFormat="1" x14ac:dyDescent="0.25">
      <c r="B254" s="96" t="s">
        <v>140</v>
      </c>
      <c r="H254" s="81"/>
      <c r="I254" s="81"/>
      <c r="J254" s="81">
        <v>0</v>
      </c>
      <c r="K254" s="81">
        <v>650438.28476664308</v>
      </c>
      <c r="L254" s="81">
        <v>650438.28476664308</v>
      </c>
      <c r="M254" s="81">
        <v>438936.27102582331</v>
      </c>
      <c r="N254" s="81">
        <v>438936.27102582331</v>
      </c>
      <c r="O254" s="81">
        <v>78832.030324567633</v>
      </c>
      <c r="P254" s="81">
        <v>78832.030324567633</v>
      </c>
      <c r="Q254" s="81">
        <v>651.50438284766642</v>
      </c>
      <c r="R254" s="81">
        <v>651.50438284766642</v>
      </c>
      <c r="S254" s="81">
        <v>81141.909500118461</v>
      </c>
      <c r="T254" s="81">
        <v>81141.909500118461</v>
      </c>
      <c r="AB254" s="81">
        <f>J254+K254</f>
        <v>650438.28476664308</v>
      </c>
      <c r="AC254" s="81">
        <f>L254+M254</f>
        <v>1089374.5557924663</v>
      </c>
      <c r="AD254" s="81">
        <f>N254+O254</f>
        <v>517768.30135039095</v>
      </c>
      <c r="AE254" s="81">
        <f>P254+Q254</f>
        <v>79483.534707415296</v>
      </c>
      <c r="AF254" s="81">
        <f>R254+S254</f>
        <v>81793.413882966124</v>
      </c>
    </row>
    <row r="255" spans="2:41" s="96" customFormat="1" x14ac:dyDescent="0.25">
      <c r="B255" s="96" t="s">
        <v>133</v>
      </c>
      <c r="L255" s="81">
        <v>440000</v>
      </c>
      <c r="M255" s="81">
        <v>440000</v>
      </c>
      <c r="N255" s="81">
        <v>660000</v>
      </c>
      <c r="O255" s="81">
        <v>660000</v>
      </c>
      <c r="AB255" s="81">
        <f>J255+K255</f>
        <v>0</v>
      </c>
      <c r="AC255" s="81">
        <f>L255+M255</f>
        <v>880000</v>
      </c>
      <c r="AD255" s="81">
        <f>N255+O255</f>
        <v>1320000</v>
      </c>
      <c r="AE255" s="81">
        <f>P255+Q255</f>
        <v>0</v>
      </c>
      <c r="AF255" s="81">
        <f>R255+S255</f>
        <v>0</v>
      </c>
    </row>
    <row r="256" spans="2:41" s="96" customFormat="1" ht="15" customHeight="1" x14ac:dyDescent="0.25">
      <c r="B256" s="134"/>
      <c r="C256" s="134"/>
    </row>
    <row r="257" spans="2:40" s="96" customFormat="1" x14ac:dyDescent="0.25">
      <c r="B257" s="134"/>
      <c r="C257" s="134"/>
      <c r="G257" s="101">
        <v>2018</v>
      </c>
      <c r="H257" s="101">
        <v>2019</v>
      </c>
      <c r="I257" s="101">
        <v>2020</v>
      </c>
      <c r="J257" s="101">
        <v>2021</v>
      </c>
      <c r="K257" s="101">
        <v>2021</v>
      </c>
      <c r="L257" s="101">
        <v>2022</v>
      </c>
      <c r="M257" s="101">
        <v>2022</v>
      </c>
      <c r="N257" s="101">
        <v>2023</v>
      </c>
      <c r="O257" s="101">
        <v>2023</v>
      </c>
      <c r="P257" s="101">
        <v>2024</v>
      </c>
      <c r="Q257" s="101">
        <v>2024</v>
      </c>
      <c r="R257" s="101">
        <v>2025</v>
      </c>
      <c r="S257" s="101">
        <v>2025</v>
      </c>
      <c r="T257" s="101">
        <v>2026</v>
      </c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</row>
    <row r="258" spans="2:40" s="96" customFormat="1" x14ac:dyDescent="0.25">
      <c r="B258" s="134"/>
      <c r="C258" s="134"/>
    </row>
    <row r="259" spans="2:40" s="96" customFormat="1" x14ac:dyDescent="0.25">
      <c r="B259" s="134"/>
      <c r="C259" s="134"/>
      <c r="F259" s="101" t="s">
        <v>88</v>
      </c>
      <c r="G259" s="101"/>
      <c r="H259" s="101"/>
      <c r="I259" s="101"/>
    </row>
    <row r="260" spans="2:40" s="96" customFormat="1" x14ac:dyDescent="0.25">
      <c r="B260" s="134"/>
      <c r="C260" s="134"/>
    </row>
    <row r="261" spans="2:40" s="96" customFormat="1" ht="15" customHeight="1" x14ac:dyDescent="0.25">
      <c r="B261" s="134"/>
      <c r="C261" s="134"/>
      <c r="F261" s="167" t="s">
        <v>86</v>
      </c>
      <c r="G261" s="168"/>
      <c r="H261" s="168">
        <f>Escalators!H41</f>
        <v>1.4906833450926693E-2</v>
      </c>
      <c r="I261" s="168">
        <f>Escalators!I41</f>
        <v>1.3532954954566634E-2</v>
      </c>
      <c r="J261" s="168">
        <f>Escalators!J41</f>
        <v>4.9243056918015695E-3</v>
      </c>
      <c r="K261" s="168">
        <f>Escalators!K41</f>
        <v>5.0051056579656361E-3</v>
      </c>
      <c r="L261" s="168">
        <f>Escalators!L41</f>
        <v>5.0051056579656361E-3</v>
      </c>
      <c r="M261" s="168">
        <f>Escalators!M41</f>
        <v>3.3079599359113754E-3</v>
      </c>
      <c r="N261" s="168">
        <f>Escalators!N41</f>
        <v>3.3079599359113754E-3</v>
      </c>
      <c r="O261" s="168">
        <f>Escalators!O41</f>
        <v>3.0410109727774248E-3</v>
      </c>
      <c r="P261" s="168">
        <f>Escalators!P41</f>
        <v>3.0410109727774248E-3</v>
      </c>
      <c r="Q261" s="168">
        <f>Escalators!Q41</f>
        <v>3.6571764910433568E-3</v>
      </c>
      <c r="R261" s="168">
        <f>Escalators!R41</f>
        <v>3.6571764910433568E-3</v>
      </c>
      <c r="S261" s="168">
        <f>Escalators!S41</f>
        <v>4.7434837992383905E-3</v>
      </c>
      <c r="T261" s="168">
        <f>Escalators!T41</f>
        <v>4.7434837992383905E-3</v>
      </c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2"/>
      <c r="AJ261" s="102"/>
      <c r="AK261" s="102"/>
      <c r="AL261" s="102"/>
      <c r="AM261" s="102"/>
      <c r="AN261" s="102"/>
    </row>
    <row r="262" spans="2:40" s="96" customFormat="1" x14ac:dyDescent="0.25">
      <c r="B262" s="134"/>
      <c r="C262" s="134"/>
    </row>
    <row r="263" spans="2:40" s="96" customFormat="1" x14ac:dyDescent="0.25">
      <c r="B263" s="134"/>
      <c r="C263" s="134"/>
      <c r="F263" s="101" t="s">
        <v>87</v>
      </c>
      <c r="G263" s="101"/>
    </row>
    <row r="264" spans="2:40" s="96" customFormat="1" x14ac:dyDescent="0.25">
      <c r="B264" s="134"/>
      <c r="C264" s="134"/>
    </row>
    <row r="265" spans="2:40" s="96" customFormat="1" x14ac:dyDescent="0.25">
      <c r="B265" s="134"/>
      <c r="C265" s="134"/>
      <c r="F265" s="96" t="s">
        <v>86</v>
      </c>
      <c r="G265" s="102"/>
      <c r="H265" s="102"/>
      <c r="I265" s="102"/>
      <c r="J265" s="168">
        <f>Escalators!J42</f>
        <v>3.3706867212270231E-2</v>
      </c>
      <c r="K265" s="168">
        <f>Escalators!K42</f>
        <v>3.8880679302032206E-2</v>
      </c>
      <c r="L265" s="168">
        <f>Escalators!L42</f>
        <v>4.408038686795801E-2</v>
      </c>
      <c r="M265" s="168">
        <f>Escalators!M42</f>
        <v>4.7534162957588055E-2</v>
      </c>
      <c r="N265" s="168">
        <f>Escalators!N42</f>
        <v>5.099936400015026E-2</v>
      </c>
      <c r="O265" s="168">
        <f>Escalators!O42</f>
        <v>5.4195464598456811E-2</v>
      </c>
      <c r="P265" s="168">
        <f>Escalators!P42</f>
        <v>5.740128457375282E-2</v>
      </c>
      <c r="Q265" s="168">
        <f>Escalators!Q42</f>
        <v>6.1268387693294901E-2</v>
      </c>
      <c r="R265" s="168">
        <f>Escalators!R42</f>
        <v>6.5149633491454306E-2</v>
      </c>
      <c r="S265" s="168">
        <f>Escalators!S42</f>
        <v>7.0202153521685684E-2</v>
      </c>
      <c r="T265" s="168">
        <f>Escalators!T42</f>
        <v>7.52786400988259E-2</v>
      </c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2"/>
      <c r="AJ265" s="102"/>
      <c r="AK265" s="102"/>
      <c r="AL265" s="102"/>
      <c r="AM265" s="102"/>
      <c r="AN265" s="102"/>
    </row>
    <row r="266" spans="2:40" s="96" customFormat="1" x14ac:dyDescent="0.25">
      <c r="B266" s="134"/>
      <c r="C266" s="134"/>
    </row>
    <row r="267" spans="2:40" s="96" customFormat="1" x14ac:dyDescent="0.25"/>
    <row r="268" spans="2:40" s="96" customFormat="1" x14ac:dyDescent="0.25">
      <c r="B268" s="101" t="s">
        <v>93</v>
      </c>
    </row>
    <row r="269" spans="2:40" s="96" customFormat="1" x14ac:dyDescent="0.25">
      <c r="B269" s="103" t="s">
        <v>79</v>
      </c>
      <c r="J269" s="184"/>
      <c r="K269" s="184"/>
      <c r="L269" s="184"/>
      <c r="M269" s="184"/>
      <c r="N269" s="184"/>
      <c r="O269" s="184"/>
      <c r="P269" s="184"/>
      <c r="Q269" s="184"/>
      <c r="R269" s="184"/>
      <c r="S269" s="184"/>
      <c r="T269" s="184"/>
      <c r="U269" s="98"/>
      <c r="V269" s="182"/>
      <c r="W269" s="182"/>
      <c r="X269" s="182"/>
      <c r="Y269" s="182"/>
      <c r="Z269" s="182"/>
      <c r="AA269" s="98"/>
      <c r="AB269" s="184"/>
      <c r="AC269" s="184"/>
      <c r="AD269" s="184"/>
      <c r="AE269" s="184"/>
      <c r="AF269" s="184"/>
      <c r="AG269" s="98"/>
      <c r="AH269" s="98"/>
      <c r="AI269" s="98"/>
      <c r="AJ269" s="98"/>
      <c r="AK269" s="98"/>
      <c r="AL269" s="98"/>
      <c r="AM269" s="98"/>
      <c r="AN269" s="98"/>
    </row>
    <row r="270" spans="2:40" s="96" customFormat="1" x14ac:dyDescent="0.25">
      <c r="B270" s="104" t="s">
        <v>92</v>
      </c>
      <c r="J270" s="98">
        <f>J243*J265</f>
        <v>51866.441922880818</v>
      </c>
      <c r="K270" s="98">
        <f>K243*K265</f>
        <v>59827.645276002055</v>
      </c>
      <c r="L270" s="98">
        <f t="shared" ref="L270:P270" si="229">L243*L265</f>
        <v>76600.692279794035</v>
      </c>
      <c r="M270" s="98">
        <f t="shared" ref="M270" si="230">M243*M265</f>
        <v>82602.49167954865</v>
      </c>
      <c r="N270" s="98">
        <f t="shared" si="229"/>
        <v>100366.74835229572</v>
      </c>
      <c r="O270" s="98">
        <f t="shared" ref="O270" si="231">O243*O265</f>
        <v>106656.674329763</v>
      </c>
      <c r="P270" s="98">
        <f t="shared" si="229"/>
        <v>125077.3990862074</v>
      </c>
      <c r="Q270" s="98">
        <f t="shared" ref="Q270" si="232">Q243*Q265</f>
        <v>133503.8167836896</v>
      </c>
      <c r="R270" s="98">
        <f>R243*R265</f>
        <v>157808.69972467519</v>
      </c>
      <c r="S270" s="98">
        <f t="shared" ref="S270:T270" si="233">S243*S265</f>
        <v>170047.16636790315</v>
      </c>
      <c r="T270" s="98">
        <f t="shared" si="233"/>
        <v>192901.51525324138</v>
      </c>
      <c r="U270" s="98"/>
      <c r="V270" s="81">
        <f t="shared" ref="V270:V272" si="234">K270+L270</f>
        <v>136428.33755579608</v>
      </c>
      <c r="W270" s="81">
        <f t="shared" ref="W270:W272" si="235">M270+N270</f>
        <v>182969.24003184435</v>
      </c>
      <c r="X270" s="81">
        <f t="shared" ref="X270:X272" si="236">O270+P270</f>
        <v>231734.0734159704</v>
      </c>
      <c r="Y270" s="81">
        <f t="shared" ref="Y270:Y272" si="237">Q270+R270</f>
        <v>291312.51650836482</v>
      </c>
      <c r="Z270" s="81">
        <f t="shared" ref="Z270:Z272" si="238">S270+T270</f>
        <v>362948.68162114453</v>
      </c>
      <c r="AA270" s="98"/>
      <c r="AB270" s="98">
        <f t="shared" ref="AB270:AB273" si="239">J270+K270</f>
        <v>111694.08719888287</v>
      </c>
      <c r="AC270" s="98">
        <f t="shared" ref="AC270:AC273" si="240">L270+M270</f>
        <v>159203.18395934268</v>
      </c>
      <c r="AD270" s="98">
        <f t="shared" ref="AD270:AD273" si="241">N270+O270</f>
        <v>207023.42268205871</v>
      </c>
      <c r="AE270" s="98">
        <f t="shared" ref="AE270:AE273" si="242">P270+Q270</f>
        <v>258581.21586989699</v>
      </c>
      <c r="AF270" s="98">
        <f t="shared" ref="AF270:AF273" si="243">R270+S270</f>
        <v>327855.86609257833</v>
      </c>
      <c r="AG270" s="98"/>
      <c r="AH270" s="98"/>
      <c r="AI270" s="98"/>
      <c r="AJ270" s="98"/>
      <c r="AK270" s="98"/>
      <c r="AL270" s="98"/>
      <c r="AM270" s="98"/>
      <c r="AN270" s="98"/>
    </row>
    <row r="271" spans="2:40" s="96" customFormat="1" x14ac:dyDescent="0.25">
      <c r="B271" s="96" t="s">
        <v>83</v>
      </c>
      <c r="J271" s="184"/>
      <c r="K271" s="184"/>
      <c r="L271" s="184"/>
      <c r="M271" s="184"/>
      <c r="N271" s="184"/>
      <c r="O271" s="184"/>
      <c r="P271" s="184"/>
      <c r="Q271" s="184"/>
      <c r="R271" s="184"/>
      <c r="S271" s="184"/>
      <c r="T271" s="184"/>
      <c r="U271" s="98"/>
      <c r="V271" s="182"/>
      <c r="W271" s="182"/>
      <c r="X271" s="182"/>
      <c r="Y271" s="182"/>
      <c r="Z271" s="182"/>
      <c r="AA271" s="98"/>
      <c r="AB271" s="184"/>
      <c r="AC271" s="184"/>
      <c r="AD271" s="184"/>
      <c r="AE271" s="184"/>
      <c r="AF271" s="184"/>
      <c r="AG271" s="98"/>
      <c r="AH271" s="98"/>
      <c r="AI271" s="98"/>
      <c r="AJ271" s="98"/>
      <c r="AK271" s="98"/>
      <c r="AL271" s="98"/>
      <c r="AM271" s="98"/>
      <c r="AN271" s="98"/>
    </row>
    <row r="272" spans="2:40" s="96" customFormat="1" x14ac:dyDescent="0.25">
      <c r="B272" s="96" t="s">
        <v>89</v>
      </c>
      <c r="J272" s="98">
        <f>J251*J265</f>
        <v>8426.7168030675584</v>
      </c>
      <c r="K272" s="98">
        <f>K251*K265</f>
        <v>21107.659821525151</v>
      </c>
      <c r="L272" s="98">
        <f t="shared" ref="L272:R272" si="244">L251*L265</f>
        <v>23930.492664037647</v>
      </c>
      <c r="M272" s="98">
        <f t="shared" ref="M272" si="245">M251*M265</f>
        <v>25805.488988904275</v>
      </c>
      <c r="N272" s="98">
        <f t="shared" si="244"/>
        <v>0</v>
      </c>
      <c r="O272" s="98">
        <f t="shared" ref="O272" si="246">O251*O265</f>
        <v>6080.7311279468549</v>
      </c>
      <c r="P272" s="98">
        <f t="shared" si="244"/>
        <v>0</v>
      </c>
      <c r="Q272" s="98">
        <f t="shared" ref="Q272" si="247">Q251*Q265</f>
        <v>0</v>
      </c>
      <c r="R272" s="98">
        <f t="shared" si="244"/>
        <v>0</v>
      </c>
      <c r="S272" s="98">
        <f t="shared" ref="S272:T272" si="248">S251*S265</f>
        <v>0</v>
      </c>
      <c r="T272" s="98">
        <f t="shared" si="248"/>
        <v>0</v>
      </c>
      <c r="U272" s="98"/>
      <c r="V272" s="81">
        <f t="shared" si="234"/>
        <v>45038.152485562794</v>
      </c>
      <c r="W272" s="81">
        <f t="shared" si="235"/>
        <v>25805.488988904275</v>
      </c>
      <c r="X272" s="81">
        <f t="shared" si="236"/>
        <v>6080.7311279468549</v>
      </c>
      <c r="Y272" s="81">
        <f t="shared" si="237"/>
        <v>0</v>
      </c>
      <c r="Z272" s="81">
        <f t="shared" si="238"/>
        <v>0</v>
      </c>
      <c r="AA272" s="98"/>
      <c r="AB272" s="98">
        <f t="shared" si="239"/>
        <v>29534.376624592711</v>
      </c>
      <c r="AC272" s="98">
        <f t="shared" si="240"/>
        <v>49735.981652941919</v>
      </c>
      <c r="AD272" s="98">
        <f t="shared" si="241"/>
        <v>6080.7311279468549</v>
      </c>
      <c r="AE272" s="98">
        <f t="shared" si="242"/>
        <v>0</v>
      </c>
      <c r="AF272" s="98">
        <f t="shared" si="243"/>
        <v>0</v>
      </c>
      <c r="AG272" s="98"/>
      <c r="AH272" s="98"/>
      <c r="AI272" s="98"/>
      <c r="AJ272" s="98"/>
      <c r="AK272" s="98"/>
      <c r="AL272" s="98"/>
      <c r="AM272" s="98"/>
      <c r="AN272" s="98"/>
    </row>
    <row r="273" spans="2:39" s="96" customFormat="1" x14ac:dyDescent="0.25">
      <c r="B273" s="96" t="s">
        <v>94</v>
      </c>
      <c r="J273" s="105">
        <v>0</v>
      </c>
      <c r="K273" s="105">
        <v>0</v>
      </c>
      <c r="L273" s="105">
        <v>0</v>
      </c>
      <c r="M273" s="105">
        <v>0</v>
      </c>
      <c r="N273" s="105">
        <v>0</v>
      </c>
      <c r="O273" s="105">
        <v>0</v>
      </c>
      <c r="P273" s="105">
        <v>0</v>
      </c>
      <c r="Q273" s="105">
        <v>0</v>
      </c>
      <c r="R273" s="105">
        <v>0</v>
      </c>
      <c r="S273" s="105">
        <v>0</v>
      </c>
      <c r="T273" s="105">
        <v>0</v>
      </c>
      <c r="AB273" s="96">
        <f t="shared" si="239"/>
        <v>0</v>
      </c>
      <c r="AC273" s="96">
        <f t="shared" si="240"/>
        <v>0</v>
      </c>
      <c r="AD273" s="96">
        <f t="shared" si="241"/>
        <v>0</v>
      </c>
      <c r="AE273" s="96">
        <f t="shared" si="242"/>
        <v>0</v>
      </c>
      <c r="AF273" s="96">
        <f t="shared" si="243"/>
        <v>0</v>
      </c>
    </row>
    <row r="274" spans="2:39" s="96" customFormat="1" x14ac:dyDescent="0.25">
      <c r="B274" s="96" t="s">
        <v>133</v>
      </c>
      <c r="J274" s="98">
        <v>0</v>
      </c>
      <c r="K274" s="98">
        <v>0</v>
      </c>
      <c r="L274" s="98">
        <v>0</v>
      </c>
      <c r="M274" s="98">
        <v>0</v>
      </c>
      <c r="N274" s="98">
        <v>0</v>
      </c>
      <c r="O274" s="98">
        <v>0</v>
      </c>
      <c r="P274" s="98"/>
      <c r="Q274" s="98"/>
      <c r="R274" s="98"/>
      <c r="S274" s="98"/>
      <c r="T274" s="98"/>
    </row>
    <row r="275" spans="2:39" s="96" customFormat="1" x14ac:dyDescent="0.25">
      <c r="J275" s="98"/>
      <c r="K275" s="98"/>
      <c r="L275" s="98"/>
      <c r="M275" s="98"/>
      <c r="N275" s="98"/>
      <c r="O275" s="98"/>
      <c r="P275" s="98"/>
      <c r="Q275" s="98"/>
      <c r="R275" s="98"/>
      <c r="S275" s="98"/>
      <c r="T275" s="98"/>
    </row>
    <row r="276" spans="2:39" s="96" customFormat="1" x14ac:dyDescent="0.25">
      <c r="B276" s="88"/>
      <c r="F276" s="96" t="s">
        <v>114</v>
      </c>
      <c r="J276" s="106">
        <v>0.1</v>
      </c>
      <c r="K276" s="106">
        <v>0.1</v>
      </c>
      <c r="L276" s="106">
        <v>0.1</v>
      </c>
      <c r="M276" s="106">
        <v>0.1</v>
      </c>
      <c r="N276" s="106">
        <v>0.1</v>
      </c>
      <c r="O276" s="106">
        <v>0.1</v>
      </c>
      <c r="P276" s="106">
        <v>0.1</v>
      </c>
      <c r="Q276" s="106">
        <v>0.1</v>
      </c>
      <c r="R276" s="106">
        <v>0.1</v>
      </c>
      <c r="S276" s="106">
        <v>0.1</v>
      </c>
      <c r="T276" s="106">
        <v>0.1</v>
      </c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  <c r="AH276" s="106"/>
      <c r="AI276" s="106"/>
      <c r="AJ276" s="106"/>
      <c r="AK276" s="106"/>
      <c r="AL276" s="106"/>
      <c r="AM276" s="106"/>
    </row>
    <row r="277" spans="2:39" s="96" customFormat="1" x14ac:dyDescent="0.25">
      <c r="B277" s="88"/>
    </row>
    <row r="278" spans="2:39" s="96" customFormat="1" x14ac:dyDescent="0.25">
      <c r="B278" s="101" t="s">
        <v>113</v>
      </c>
    </row>
    <row r="279" spans="2:39" s="96" customFormat="1" x14ac:dyDescent="0.25">
      <c r="B279" s="103" t="s">
        <v>79</v>
      </c>
      <c r="J279" s="182"/>
      <c r="K279" s="182"/>
      <c r="L279" s="182"/>
      <c r="M279" s="182"/>
      <c r="N279" s="182"/>
      <c r="O279" s="182"/>
      <c r="P279" s="182"/>
      <c r="Q279" s="182"/>
      <c r="R279" s="182"/>
      <c r="S279" s="182"/>
      <c r="T279" s="182"/>
      <c r="U279" s="81"/>
      <c r="V279" s="182"/>
      <c r="W279" s="182"/>
      <c r="X279" s="182"/>
      <c r="Y279" s="182"/>
      <c r="Z279" s="182"/>
      <c r="AA279" s="81"/>
      <c r="AB279" s="182"/>
      <c r="AC279" s="182"/>
      <c r="AD279" s="182"/>
      <c r="AE279" s="182"/>
      <c r="AF279" s="182"/>
      <c r="AG279" s="81"/>
      <c r="AH279" s="81"/>
      <c r="AI279" s="81"/>
      <c r="AJ279" s="81"/>
      <c r="AK279" s="81"/>
      <c r="AL279" s="81"/>
      <c r="AM279" s="81"/>
    </row>
    <row r="280" spans="2:39" s="96" customFormat="1" x14ac:dyDescent="0.25">
      <c r="B280" s="104" t="s">
        <v>92</v>
      </c>
      <c r="J280" s="81">
        <f>J242*J276</f>
        <v>274176.60150000005</v>
      </c>
      <c r="K280" s="81">
        <f>K242*K276</f>
        <v>273502.93150000001</v>
      </c>
      <c r="L280" s="81">
        <f t="shared" ref="L280:R280" si="249">L242*L276</f>
        <v>298625.467</v>
      </c>
      <c r="M280" s="81">
        <f t="shared" ref="M280" si="250">M242*M276</f>
        <v>299828.10499999998</v>
      </c>
      <c r="N280" s="81">
        <f t="shared" si="249"/>
        <v>328752.86749999999</v>
      </c>
      <c r="O280" s="81">
        <f t="shared" ref="O280" si="251">O242*O276</f>
        <v>330557.09750000003</v>
      </c>
      <c r="P280" s="81">
        <f t="shared" si="249"/>
        <v>357175.34749999997</v>
      </c>
      <c r="Q280" s="81">
        <f t="shared" ref="Q280" si="252">Q242*Q276</f>
        <v>357724.77750000003</v>
      </c>
      <c r="R280" s="81">
        <f t="shared" si="249"/>
        <v>388312.85950000002</v>
      </c>
      <c r="S280" s="81">
        <f t="shared" ref="S280:T280" si="253">S242*S276</f>
        <v>389564.36350000004</v>
      </c>
      <c r="T280" s="81">
        <f t="shared" si="253"/>
        <v>407187.29950000002</v>
      </c>
      <c r="U280" s="81"/>
      <c r="V280" s="81">
        <f t="shared" ref="V280:V283" si="254">K280+L280</f>
        <v>572128.39850000001</v>
      </c>
      <c r="W280" s="81">
        <f t="shared" ref="W280:W283" si="255">M280+N280</f>
        <v>628580.97249999992</v>
      </c>
      <c r="X280" s="81">
        <f t="shared" ref="X280:X283" si="256">O280+P280</f>
        <v>687732.44500000007</v>
      </c>
      <c r="Y280" s="81">
        <f t="shared" ref="Y280:Y283" si="257">Q280+R280</f>
        <v>746037.6370000001</v>
      </c>
      <c r="Z280" s="81">
        <f t="shared" ref="Z280:Z283" si="258">S280+T280</f>
        <v>796751.66300000006</v>
      </c>
      <c r="AA280" s="81"/>
      <c r="AB280" s="81">
        <f t="shared" ref="AB280:AB283" si="259">J280+K280</f>
        <v>547679.53300000005</v>
      </c>
      <c r="AC280" s="81">
        <f t="shared" ref="AC280:AC283" si="260">L280+M280</f>
        <v>598453.57199999993</v>
      </c>
      <c r="AD280" s="81">
        <f t="shared" ref="AD280:AD283" si="261">N280+O280</f>
        <v>659309.96500000008</v>
      </c>
      <c r="AE280" s="81">
        <f t="shared" ref="AE280:AE283" si="262">P280+Q280</f>
        <v>714900.125</v>
      </c>
      <c r="AF280" s="81">
        <f t="shared" ref="AF280:AF283" si="263">R280+S280</f>
        <v>777877.223</v>
      </c>
      <c r="AG280" s="81"/>
      <c r="AH280" s="81"/>
      <c r="AI280" s="81"/>
      <c r="AJ280" s="81"/>
      <c r="AK280" s="81"/>
      <c r="AL280" s="81"/>
      <c r="AM280" s="81"/>
    </row>
    <row r="281" spans="2:39" s="96" customFormat="1" x14ac:dyDescent="0.25">
      <c r="B281" s="96" t="s">
        <v>83</v>
      </c>
      <c r="J281" s="182"/>
      <c r="K281" s="182"/>
      <c r="L281" s="182"/>
      <c r="M281" s="182"/>
      <c r="N281" s="182"/>
      <c r="O281" s="182"/>
      <c r="P281" s="182"/>
      <c r="Q281" s="182"/>
      <c r="R281" s="182"/>
      <c r="S281" s="182"/>
      <c r="T281" s="182"/>
      <c r="U281" s="81"/>
      <c r="V281" s="182"/>
      <c r="W281" s="182"/>
      <c r="X281" s="182"/>
      <c r="Y281" s="182"/>
      <c r="Z281" s="182"/>
      <c r="AA281" s="81"/>
      <c r="AB281" s="182"/>
      <c r="AC281" s="182"/>
      <c r="AD281" s="182"/>
      <c r="AE281" s="182"/>
      <c r="AF281" s="182"/>
      <c r="AG281" s="81"/>
      <c r="AH281" s="81"/>
      <c r="AI281" s="81"/>
      <c r="AJ281" s="81"/>
      <c r="AK281" s="81"/>
      <c r="AL281" s="81"/>
      <c r="AM281" s="81"/>
    </row>
    <row r="282" spans="2:39" s="96" customFormat="1" x14ac:dyDescent="0.25">
      <c r="B282" s="96" t="s">
        <v>89</v>
      </c>
      <c r="J282" s="81">
        <f>J250*J276</f>
        <v>625000</v>
      </c>
      <c r="K282" s="81">
        <f>K250*K276</f>
        <v>54288.3</v>
      </c>
      <c r="L282" s="81">
        <f t="shared" ref="L282:R282" si="264">L250*L276</f>
        <v>54288.3</v>
      </c>
      <c r="M282" s="81">
        <f t="shared" ref="M282" si="265">M250*M276</f>
        <v>54288.3</v>
      </c>
      <c r="N282" s="81">
        <f t="shared" si="264"/>
        <v>0</v>
      </c>
      <c r="O282" s="81">
        <f t="shared" ref="O282" si="266">O250*O276</f>
        <v>66000</v>
      </c>
      <c r="P282" s="81">
        <f t="shared" si="264"/>
        <v>0</v>
      </c>
      <c r="Q282" s="81">
        <f t="shared" ref="Q282" si="267">Q250*Q276</f>
        <v>0</v>
      </c>
      <c r="R282" s="81">
        <f t="shared" si="264"/>
        <v>0</v>
      </c>
      <c r="S282" s="81">
        <f t="shared" ref="S282:T282" si="268">S250*S276</f>
        <v>0</v>
      </c>
      <c r="T282" s="81">
        <f t="shared" si="268"/>
        <v>0</v>
      </c>
      <c r="U282" s="81"/>
      <c r="V282" s="81">
        <f t="shared" si="254"/>
        <v>108576.6</v>
      </c>
      <c r="W282" s="81">
        <f t="shared" si="255"/>
        <v>54288.3</v>
      </c>
      <c r="X282" s="81">
        <f t="shared" si="256"/>
        <v>66000</v>
      </c>
      <c r="Y282" s="81">
        <f t="shared" si="257"/>
        <v>0</v>
      </c>
      <c r="Z282" s="81">
        <f t="shared" si="258"/>
        <v>0</v>
      </c>
      <c r="AA282" s="81"/>
      <c r="AB282" s="81">
        <f t="shared" si="259"/>
        <v>679288.3</v>
      </c>
      <c r="AC282" s="81">
        <f t="shared" si="260"/>
        <v>108576.6</v>
      </c>
      <c r="AD282" s="81">
        <f t="shared" si="261"/>
        <v>66000</v>
      </c>
      <c r="AE282" s="81">
        <f t="shared" si="262"/>
        <v>0</v>
      </c>
      <c r="AF282" s="81">
        <f t="shared" si="263"/>
        <v>0</v>
      </c>
      <c r="AG282" s="81"/>
      <c r="AH282" s="81"/>
      <c r="AI282" s="81"/>
      <c r="AJ282" s="81"/>
      <c r="AK282" s="81"/>
      <c r="AL282" s="81"/>
      <c r="AM282" s="81"/>
    </row>
    <row r="283" spans="2:39" s="96" customFormat="1" x14ac:dyDescent="0.25">
      <c r="B283" s="96" t="s">
        <v>94</v>
      </c>
      <c r="J283" s="81">
        <f>J254*J276</f>
        <v>0</v>
      </c>
      <c r="K283" s="81">
        <f>K254*K276</f>
        <v>65043.828476664312</v>
      </c>
      <c r="L283" s="81">
        <f t="shared" ref="L283:R283" si="269">L254*L276</f>
        <v>65043.828476664312</v>
      </c>
      <c r="M283" s="81">
        <f t="shared" ref="M283" si="270">M254*M276</f>
        <v>43893.627102582337</v>
      </c>
      <c r="N283" s="81">
        <f t="shared" si="269"/>
        <v>43893.627102582337</v>
      </c>
      <c r="O283" s="81">
        <f t="shared" ref="O283" si="271">O254*O276</f>
        <v>7883.203032456764</v>
      </c>
      <c r="P283" s="81">
        <f t="shared" si="269"/>
        <v>7883.203032456764</v>
      </c>
      <c r="Q283" s="81">
        <f t="shared" ref="Q283" si="272">Q254*Q276</f>
        <v>65.150438284766651</v>
      </c>
      <c r="R283" s="81">
        <f t="shared" si="269"/>
        <v>65.150438284766651</v>
      </c>
      <c r="S283" s="81">
        <f t="shared" ref="S283:T283" si="273">S254*S276</f>
        <v>8114.1909500118463</v>
      </c>
      <c r="T283" s="81">
        <f t="shared" si="273"/>
        <v>8114.1909500118463</v>
      </c>
      <c r="U283" s="81"/>
      <c r="V283" s="81">
        <f t="shared" si="254"/>
        <v>130087.65695332862</v>
      </c>
      <c r="W283" s="81">
        <f t="shared" si="255"/>
        <v>87787.254205164674</v>
      </c>
      <c r="X283" s="81">
        <f t="shared" si="256"/>
        <v>15766.406064913528</v>
      </c>
      <c r="Y283" s="81">
        <f t="shared" si="257"/>
        <v>130.3008765695333</v>
      </c>
      <c r="Z283" s="81">
        <f t="shared" si="258"/>
        <v>16228.381900023693</v>
      </c>
      <c r="AA283" s="81"/>
      <c r="AB283" s="81">
        <f t="shared" si="259"/>
        <v>65043.828476664312</v>
      </c>
      <c r="AC283" s="81">
        <f t="shared" si="260"/>
        <v>108937.45557924666</v>
      </c>
      <c r="AD283" s="81">
        <f t="shared" si="261"/>
        <v>51776.830135039098</v>
      </c>
      <c r="AE283" s="81">
        <f t="shared" si="262"/>
        <v>7948.3534707415311</v>
      </c>
      <c r="AF283" s="81">
        <f t="shared" si="263"/>
        <v>8179.3413882966133</v>
      </c>
      <c r="AG283" s="81"/>
      <c r="AH283" s="81"/>
      <c r="AI283" s="81"/>
      <c r="AJ283" s="81"/>
      <c r="AK283" s="81"/>
      <c r="AL283" s="81"/>
      <c r="AM283" s="81"/>
    </row>
    <row r="284" spans="2:39" s="96" customFormat="1" x14ac:dyDescent="0.25">
      <c r="B284" s="96" t="s">
        <v>133</v>
      </c>
      <c r="J284" s="98"/>
      <c r="K284" s="98"/>
      <c r="L284" s="98">
        <f>L255*L276</f>
        <v>44000</v>
      </c>
      <c r="M284" s="98">
        <f>M255*M276</f>
        <v>44000</v>
      </c>
      <c r="N284" s="98">
        <f t="shared" ref="N284:O284" si="274">N255*N276</f>
        <v>66000</v>
      </c>
      <c r="O284" s="98">
        <f t="shared" si="274"/>
        <v>66000</v>
      </c>
      <c r="P284" s="98"/>
      <c r="Q284" s="98"/>
      <c r="R284" s="98"/>
      <c r="S284" s="98"/>
      <c r="T284" s="98"/>
      <c r="U284" s="98"/>
      <c r="V284" s="98"/>
      <c r="W284" s="98"/>
      <c r="X284" s="98"/>
      <c r="Y284" s="98"/>
      <c r="Z284" s="98"/>
      <c r="AA284" s="98"/>
      <c r="AB284" s="98"/>
      <c r="AC284" s="98"/>
      <c r="AD284" s="98"/>
      <c r="AE284" s="98"/>
      <c r="AF284" s="98"/>
      <c r="AG284" s="98"/>
      <c r="AH284" s="98"/>
      <c r="AI284" s="98"/>
      <c r="AJ284" s="98"/>
      <c r="AK284" s="98"/>
      <c r="AL284" s="98"/>
      <c r="AM284" s="98"/>
    </row>
    <row r="285" spans="2:39" s="96" customFormat="1" x14ac:dyDescent="0.25">
      <c r="J285" s="98"/>
      <c r="K285" s="98"/>
      <c r="L285" s="98"/>
      <c r="M285" s="98"/>
      <c r="N285" s="98"/>
      <c r="O285" s="98"/>
      <c r="P285" s="98"/>
      <c r="Q285" s="98"/>
      <c r="R285" s="98"/>
      <c r="S285" s="98"/>
      <c r="T285" s="98"/>
      <c r="U285" s="98"/>
      <c r="V285" s="98"/>
      <c r="W285" s="98"/>
      <c r="X285" s="98"/>
      <c r="Y285" s="98"/>
      <c r="Z285" s="98"/>
      <c r="AA285" s="98"/>
      <c r="AB285" s="98"/>
      <c r="AC285" s="98"/>
      <c r="AD285" s="98"/>
      <c r="AE285" s="98"/>
      <c r="AF285" s="98"/>
      <c r="AG285" s="98"/>
      <c r="AH285" s="98"/>
      <c r="AI285" s="98"/>
      <c r="AJ285" s="98"/>
      <c r="AK285" s="98"/>
      <c r="AL285" s="98"/>
      <c r="AM285" s="98"/>
    </row>
    <row r="286" spans="2:39" s="96" customFormat="1" x14ac:dyDescent="0.25"/>
    <row r="287" spans="2:39" s="96" customFormat="1" x14ac:dyDescent="0.25">
      <c r="J287" s="96" t="s">
        <v>65</v>
      </c>
      <c r="K287" s="96" t="s">
        <v>65</v>
      </c>
      <c r="L287" s="96" t="s">
        <v>66</v>
      </c>
      <c r="M287" s="96" t="s">
        <v>66</v>
      </c>
      <c r="N287" s="96" t="s">
        <v>67</v>
      </c>
      <c r="O287" s="96" t="s">
        <v>67</v>
      </c>
      <c r="P287" s="96" t="s">
        <v>68</v>
      </c>
      <c r="Q287" s="96" t="s">
        <v>68</v>
      </c>
      <c r="R287" s="96" t="s">
        <v>69</v>
      </c>
      <c r="S287" s="96" t="s">
        <v>69</v>
      </c>
      <c r="T287" s="96" t="s">
        <v>120</v>
      </c>
    </row>
    <row r="288" spans="2:39" s="96" customFormat="1" x14ac:dyDescent="0.25">
      <c r="B288" s="107" t="s">
        <v>76</v>
      </c>
    </row>
    <row r="289" spans="2:39" s="96" customFormat="1" x14ac:dyDescent="0.25">
      <c r="B289" s="108" t="s">
        <v>82</v>
      </c>
      <c r="H289" s="100"/>
      <c r="I289" s="100"/>
      <c r="J289" s="100">
        <f t="shared" ref="J289:K289" si="275">SUM(J290:J292)</f>
        <v>12812967.473215247</v>
      </c>
      <c r="K289" s="100">
        <f t="shared" si="275"/>
        <v>8473680.774944257</v>
      </c>
      <c r="L289" s="100">
        <f t="shared" ref="L289:R289" si="276">SUM(L290:L292)</f>
        <v>8100780.8335038126</v>
      </c>
      <c r="M289" s="100">
        <f t="shared" ref="M289" si="277">SUM(M290:M292)</f>
        <v>7824481.5855362266</v>
      </c>
      <c r="N289" s="100">
        <f t="shared" si="276"/>
        <v>7902123.2628673892</v>
      </c>
      <c r="O289" s="100">
        <f t="shared" ref="O289" si="278">SUM(O290:O292)</f>
        <v>8204523.9135344978</v>
      </c>
      <c r="P289" s="100">
        <f t="shared" si="276"/>
        <v>7154731.0811870825</v>
      </c>
      <c r="Q289" s="100">
        <f t="shared" ref="Q289" si="279">SUM(Q290:Q292)</f>
        <v>7006190.2577897254</v>
      </c>
      <c r="R289" s="100">
        <f t="shared" si="276"/>
        <v>7753621.3439413141</v>
      </c>
      <c r="S289" s="100">
        <f t="shared" ref="S289:T289" si="280">SUM(S290:S292)</f>
        <v>7794957.7303544031</v>
      </c>
      <c r="T289" s="100">
        <f t="shared" si="280"/>
        <v>7655940.5023269542</v>
      </c>
      <c r="U289" s="100"/>
      <c r="V289" s="100">
        <f t="shared" ref="V289" si="281">K289+L289</f>
        <v>16574461.60844807</v>
      </c>
      <c r="W289" s="100">
        <f t="shared" ref="W289" si="282">M289+N289</f>
        <v>15726604.848403616</v>
      </c>
      <c r="X289" s="100">
        <f t="shared" ref="X289" si="283">O289+P289</f>
        <v>15359254.99472158</v>
      </c>
      <c r="Y289" s="100">
        <f t="shared" ref="Y289" si="284">Q289+R289</f>
        <v>14759811.60173104</v>
      </c>
      <c r="Z289" s="100">
        <f t="shared" ref="Z289" si="285">S289+T289</f>
        <v>15450898.232681356</v>
      </c>
      <c r="AA289" s="100">
        <f>SUM(V289:Z289)</f>
        <v>77871031.285985664</v>
      </c>
      <c r="AB289" s="100">
        <f t="shared" ref="AB289" si="286">J289+K289</f>
        <v>21286648.248159505</v>
      </c>
      <c r="AC289" s="100">
        <f t="shared" ref="AC289" si="287">L289+M289</f>
        <v>15925262.419040039</v>
      </c>
      <c r="AD289" s="100">
        <f t="shared" ref="AD289" si="288">N289+O289</f>
        <v>16106647.176401887</v>
      </c>
      <c r="AE289" s="100">
        <f t="shared" ref="AE289" si="289">P289+Q289</f>
        <v>14160921.338976808</v>
      </c>
      <c r="AF289" s="100">
        <f t="shared" ref="AF289" si="290">R289+S289</f>
        <v>15548579.074295718</v>
      </c>
      <c r="AG289" s="100"/>
      <c r="AH289" s="100"/>
      <c r="AI289" s="100"/>
      <c r="AJ289" s="100"/>
      <c r="AK289" s="100"/>
      <c r="AL289" s="100"/>
      <c r="AM289" s="100"/>
    </row>
    <row r="290" spans="2:39" s="96" customFormat="1" x14ac:dyDescent="0.25">
      <c r="B290" s="96" t="s">
        <v>96</v>
      </c>
      <c r="H290" s="98"/>
      <c r="I290" s="98"/>
      <c r="J290" s="98">
        <v>3067809.0584228807</v>
      </c>
      <c r="K290" s="98">
        <v>3068359.891776002</v>
      </c>
      <c r="L290" s="98">
        <v>3361480.8292797944</v>
      </c>
      <c r="M290" s="98">
        <v>3380711.6466795485</v>
      </c>
      <c r="N290" s="98">
        <v>3716648.2908522957</v>
      </c>
      <c r="O290" s="98">
        <v>3742784.7468297631</v>
      </c>
      <c r="P290" s="98">
        <v>4054006.2215862074</v>
      </c>
      <c r="Q290" s="98">
        <v>4068476.3692836892</v>
      </c>
      <c r="R290" s="98">
        <v>4429250.1542246751</v>
      </c>
      <c r="S290" s="98">
        <v>4455255.164867904</v>
      </c>
      <c r="T290" s="98">
        <v>4671961.809753241</v>
      </c>
      <c r="U290" s="98"/>
      <c r="V290" s="98">
        <v>6429840.7210557964</v>
      </c>
      <c r="W290" s="98">
        <v>7097359.9375318438</v>
      </c>
      <c r="X290" s="98">
        <v>7796790.96841597</v>
      </c>
      <c r="Y290" s="98">
        <v>8497726.5235083643</v>
      </c>
      <c r="Z290" s="98">
        <v>9127216.9746211451</v>
      </c>
      <c r="AA290" s="98">
        <v>16021668.543929756</v>
      </c>
      <c r="AB290" s="98">
        <v>6136168.9501988832</v>
      </c>
      <c r="AC290" s="98">
        <v>6742192.4759593429</v>
      </c>
      <c r="AD290" s="98">
        <v>7459433.0376820583</v>
      </c>
      <c r="AE290" s="98">
        <v>8122482.5908698961</v>
      </c>
      <c r="AF290" s="98">
        <v>8884505.3190925792</v>
      </c>
      <c r="AG290" s="98"/>
      <c r="AH290" s="98"/>
      <c r="AI290" s="98"/>
      <c r="AJ290" s="98"/>
      <c r="AK290" s="98"/>
      <c r="AL290" s="98"/>
      <c r="AM290" s="98"/>
    </row>
    <row r="291" spans="2:39" s="96" customFormat="1" x14ac:dyDescent="0.25">
      <c r="B291" s="96" t="s">
        <v>77</v>
      </c>
      <c r="H291" s="98"/>
      <c r="I291" s="98"/>
      <c r="J291" s="98">
        <v>0</v>
      </c>
      <c r="K291" s="98">
        <v>715482.11324330734</v>
      </c>
      <c r="L291" s="98">
        <v>1199482.1132433075</v>
      </c>
      <c r="M291" s="98">
        <v>966829.89812840568</v>
      </c>
      <c r="N291" s="98">
        <v>1208829.8981284057</v>
      </c>
      <c r="O291" s="98">
        <v>812715.23335702438</v>
      </c>
      <c r="P291" s="98">
        <v>86715.233357024394</v>
      </c>
      <c r="Q291" s="98">
        <v>716.65482113243309</v>
      </c>
      <c r="R291" s="98">
        <v>716.65482113243309</v>
      </c>
      <c r="S291" s="98">
        <v>89256.10045013031</v>
      </c>
      <c r="T291" s="98">
        <v>89256.10045013031</v>
      </c>
      <c r="U291" s="98"/>
      <c r="V291" s="98">
        <v>1914964.2264866149</v>
      </c>
      <c r="W291" s="98">
        <v>2175659.7962568114</v>
      </c>
      <c r="X291" s="98">
        <v>899430.46671404876</v>
      </c>
      <c r="Y291" s="98">
        <v>1433.3096422648662</v>
      </c>
      <c r="Z291" s="98">
        <v>178512.20090026062</v>
      </c>
      <c r="AA291" s="98"/>
      <c r="AB291" s="98">
        <v>715482.11324330734</v>
      </c>
      <c r="AC291" s="98">
        <v>2166312.0113717131</v>
      </c>
      <c r="AD291" s="98">
        <v>2021545.1314854301</v>
      </c>
      <c r="AE291" s="98">
        <v>87431.88817815682</v>
      </c>
      <c r="AF291" s="98">
        <v>89972.755271262737</v>
      </c>
      <c r="AG291" s="98"/>
      <c r="AH291" s="98"/>
      <c r="AI291" s="98"/>
      <c r="AJ291" s="98"/>
      <c r="AK291" s="98"/>
      <c r="AL291" s="98"/>
      <c r="AM291" s="98"/>
    </row>
    <row r="292" spans="2:39" s="96" customFormat="1" x14ac:dyDescent="0.25">
      <c r="B292" s="96" t="s">
        <v>97</v>
      </c>
      <c r="H292" s="98"/>
      <c r="I292" s="98"/>
      <c r="J292" s="98">
        <v>9745158.4147923663</v>
      </c>
      <c r="K292" s="98">
        <v>4689838.769924948</v>
      </c>
      <c r="L292" s="98">
        <v>3539817.8909807117</v>
      </c>
      <c r="M292" s="98">
        <v>3476940.0407282729</v>
      </c>
      <c r="N292" s="98">
        <v>2976645.0738866879</v>
      </c>
      <c r="O292" s="98">
        <v>3649023.9333477109</v>
      </c>
      <c r="P292" s="98">
        <v>3014009.6262438511</v>
      </c>
      <c r="Q292" s="98">
        <v>2936997.2336849044</v>
      </c>
      <c r="R292" s="98">
        <v>3323654.5348955062</v>
      </c>
      <c r="S292" s="98">
        <v>3250446.4650363689</v>
      </c>
      <c r="T292" s="98">
        <v>2894722.592123583</v>
      </c>
      <c r="U292" s="98"/>
      <c r="V292" s="98">
        <v>8229656.6609056592</v>
      </c>
      <c r="W292" s="98">
        <v>6453585.1146149607</v>
      </c>
      <c r="X292" s="98">
        <v>6663033.5595915616</v>
      </c>
      <c r="Y292" s="98">
        <v>6260651.7685804106</v>
      </c>
      <c r="Z292" s="98">
        <v>6145169.0571599519</v>
      </c>
      <c r="AA292" s="98"/>
      <c r="AB292" s="98">
        <v>14434997.184717314</v>
      </c>
      <c r="AC292" s="98">
        <v>7016757.9317089841</v>
      </c>
      <c r="AD292" s="98">
        <v>6625669.0072343983</v>
      </c>
      <c r="AE292" s="98">
        <v>5951006.8599287551</v>
      </c>
      <c r="AF292" s="98">
        <v>6574100.9999318756</v>
      </c>
      <c r="AG292" s="98"/>
      <c r="AH292" s="98"/>
      <c r="AI292" s="98"/>
      <c r="AJ292" s="98"/>
      <c r="AK292" s="98"/>
      <c r="AL292" s="98"/>
      <c r="AM292" s="98"/>
    </row>
    <row r="293" spans="2:39" s="96" customFormat="1" x14ac:dyDescent="0.25">
      <c r="H293" s="98"/>
      <c r="I293" s="98"/>
      <c r="J293" s="98"/>
      <c r="K293" s="98"/>
      <c r="L293" s="98"/>
      <c r="M293" s="98"/>
      <c r="N293" s="98"/>
      <c r="O293" s="98"/>
      <c r="P293" s="98"/>
      <c r="Q293" s="98"/>
      <c r="R293" s="98"/>
      <c r="S293" s="98"/>
      <c r="T293" s="98"/>
      <c r="U293" s="98"/>
      <c r="V293" s="98"/>
      <c r="W293" s="98"/>
      <c r="X293" s="98"/>
      <c r="Y293" s="98"/>
      <c r="Z293" s="98"/>
      <c r="AA293" s="98"/>
      <c r="AB293" s="98"/>
      <c r="AC293" s="98"/>
      <c r="AD293" s="98"/>
      <c r="AE293" s="98"/>
      <c r="AF293" s="98"/>
      <c r="AG293" s="98"/>
      <c r="AH293" s="98"/>
      <c r="AI293" s="98"/>
      <c r="AJ293" s="98"/>
      <c r="AK293" s="98"/>
      <c r="AL293" s="98"/>
      <c r="AM293" s="98"/>
    </row>
    <row r="294" spans="2:39" s="96" customFormat="1" x14ac:dyDescent="0.25"/>
    <row r="295" spans="2:39" s="96" customFormat="1" x14ac:dyDescent="0.25"/>
    <row r="296" spans="2:39" s="96" customFormat="1" x14ac:dyDescent="0.25">
      <c r="B296" s="107" t="s">
        <v>95</v>
      </c>
    </row>
    <row r="297" spans="2:39" s="96" customFormat="1" x14ac:dyDescent="0.25">
      <c r="B297" s="108" t="s">
        <v>82</v>
      </c>
      <c r="H297" s="100"/>
      <c r="I297" s="100"/>
      <c r="J297" s="100">
        <f t="shared" ref="J297:K297" si="291">SUM(J298:J300)</f>
        <v>13309788.868233422</v>
      </c>
      <c r="K297" s="100">
        <f t="shared" si="291"/>
        <v>8802246.8087180145</v>
      </c>
      <c r="L297" s="100">
        <f t="shared" ref="L297:R297" si="292">SUM(L298:L300)</f>
        <v>8414887.7133387253</v>
      </c>
      <c r="M297" s="100">
        <f t="shared" ref="M297" si="293">SUM(M298:M300)</f>
        <v>8127874.9926252915</v>
      </c>
      <c r="N297" s="100">
        <f t="shared" si="292"/>
        <v>8208527.2173978519</v>
      </c>
      <c r="O297" s="100">
        <f t="shared" ref="O297" si="294">SUM(O298:O300)</f>
        <v>8522653.4198103249</v>
      </c>
      <c r="P297" s="100">
        <f t="shared" si="292"/>
        <v>7432154.9866302209</v>
      </c>
      <c r="Q297" s="100">
        <f t="shared" ref="Q297" si="295">SUM(Q298:Q300)</f>
        <v>7277854.5092532765</v>
      </c>
      <c r="R297" s="100">
        <f t="shared" si="292"/>
        <v>8054267.1530087562</v>
      </c>
      <c r="S297" s="100">
        <f t="shared" ref="S297:T297" si="296">SUM(S298:S300)</f>
        <v>8097206.3532279134</v>
      </c>
      <c r="T297" s="100">
        <f t="shared" si="296"/>
        <v>7952798.747576816</v>
      </c>
      <c r="U297" s="100"/>
      <c r="V297" s="100">
        <f t="shared" ref="V297:V300" si="297">K297+L297</f>
        <v>17217134.52205674</v>
      </c>
      <c r="W297" s="100">
        <f t="shared" ref="W297:W300" si="298">M297+N297</f>
        <v>16336402.210023142</v>
      </c>
      <c r="X297" s="100">
        <f t="shared" ref="X297:X300" si="299">O297+P297</f>
        <v>15954808.406440545</v>
      </c>
      <c r="Y297" s="100">
        <f t="shared" ref="Y297:Y300" si="300">Q297+R297</f>
        <v>15332121.662262034</v>
      </c>
      <c r="Z297" s="100">
        <f t="shared" ref="Z297:Z300" si="301">S297+T297</f>
        <v>16050005.100804729</v>
      </c>
      <c r="AA297" s="100"/>
      <c r="AB297" s="100">
        <f t="shared" ref="AB297" si="302">J297+K297</f>
        <v>22112035.676951438</v>
      </c>
      <c r="AC297" s="100">
        <f t="shared" ref="AC297" si="303">L297+M297</f>
        <v>16542762.705964018</v>
      </c>
      <c r="AD297" s="100">
        <f t="shared" ref="AD297" si="304">N297+O297</f>
        <v>16731180.637208177</v>
      </c>
      <c r="AE297" s="100">
        <f t="shared" ref="AE297" si="305">P297+Q297</f>
        <v>14710009.495883498</v>
      </c>
      <c r="AF297" s="100">
        <f t="shared" ref="AF297" si="306">R297+S297</f>
        <v>16151473.506236669</v>
      </c>
      <c r="AG297" s="100"/>
      <c r="AH297" s="100"/>
      <c r="AI297" s="100"/>
      <c r="AJ297" s="100"/>
      <c r="AK297" s="100"/>
      <c r="AL297" s="100"/>
      <c r="AM297" s="100"/>
    </row>
    <row r="298" spans="2:39" s="96" customFormat="1" x14ac:dyDescent="0.25">
      <c r="B298" s="96" t="s">
        <v>96</v>
      </c>
      <c r="H298" s="81"/>
      <c r="I298" s="81"/>
      <c r="J298" s="135">
        <f>J290*Escalators!$O$15</f>
        <v>3186763.0149705112</v>
      </c>
      <c r="K298" s="135">
        <f>K290*Escalators!$O$15</f>
        <v>3187335.2068259073</v>
      </c>
      <c r="L298" s="135">
        <f>L290*Escalators!$O$15</f>
        <v>3491821.8762246799</v>
      </c>
      <c r="M298" s="135">
        <f>M290*Escalators!$O$15</f>
        <v>3511798.3664397174</v>
      </c>
      <c r="N298" s="135">
        <f>N290*Escalators!$O$15</f>
        <v>3860760.9167926311</v>
      </c>
      <c r="O298" s="135">
        <f>O290*Escalators!$O$15</f>
        <v>3887910.8109565843</v>
      </c>
      <c r="P298" s="135">
        <f>P290*Escalators!$O$15</f>
        <v>4211199.8639357425</v>
      </c>
      <c r="Q298" s="135">
        <f>Q290*Escalators!$O$15</f>
        <v>4226231.0900079422</v>
      </c>
      <c r="R298" s="135">
        <f>R290*Escalators!$O$15</f>
        <v>4600993.838512213</v>
      </c>
      <c r="S298" s="135">
        <f>S290*Escalators!$O$15</f>
        <v>4628007.1905636471</v>
      </c>
      <c r="T298" s="135">
        <f>T290*Escalators!$O$15</f>
        <v>4853116.6116088945</v>
      </c>
      <c r="U298" s="81"/>
      <c r="V298" s="81">
        <f t="shared" si="297"/>
        <v>6679157.0830505872</v>
      </c>
      <c r="W298" s="81">
        <f t="shared" si="298"/>
        <v>7372559.283232348</v>
      </c>
      <c r="X298" s="81">
        <f t="shared" si="299"/>
        <v>8099110.6748923268</v>
      </c>
      <c r="Y298" s="81">
        <f t="shared" si="300"/>
        <v>8827224.9285201542</v>
      </c>
      <c r="Z298" s="81">
        <f t="shared" si="301"/>
        <v>9481123.8021725416</v>
      </c>
      <c r="AA298" s="81"/>
      <c r="AB298" s="81">
        <f>AB290*Escalators!$P$15</f>
        <v>6503014.3707753867</v>
      </c>
      <c r="AC298" s="81">
        <f>AC290*Escalators!$P$15</f>
        <v>7145268.475744335</v>
      </c>
      <c r="AD298" s="81">
        <f>AD290*Escalators!$P$15</f>
        <v>7905388.6285694391</v>
      </c>
      <c r="AE298" s="81">
        <f>AE290*Escalators!$P$15</f>
        <v>8608078.011458246</v>
      </c>
      <c r="AF298" s="81">
        <f>AF290*Escalators!$P$15</f>
        <v>9415657.5929052252</v>
      </c>
      <c r="AG298" s="81"/>
      <c r="AH298" s="81"/>
      <c r="AI298" s="81"/>
      <c r="AJ298" s="81"/>
      <c r="AK298" s="81"/>
      <c r="AL298" s="81"/>
      <c r="AM298" s="81"/>
    </row>
    <row r="299" spans="2:39" s="96" customFormat="1" x14ac:dyDescent="0.25">
      <c r="B299" s="96" t="s">
        <v>77</v>
      </c>
      <c r="H299" s="81"/>
      <c r="I299" s="81"/>
      <c r="J299" s="135">
        <f>J291*Escalators!$O$15</f>
        <v>0</v>
      </c>
      <c r="K299" s="135">
        <f>K291*Escalators!$O$15</f>
        <v>743224.85296033032</v>
      </c>
      <c r="L299" s="135">
        <f>L291*Escalators!$O$15</f>
        <v>1245991.8993679225</v>
      </c>
      <c r="M299" s="135">
        <f>M291*Escalators!$O$15</f>
        <v>1004318.6203730816</v>
      </c>
      <c r="N299" s="135">
        <f>N291*Escalators!$O$15</f>
        <v>1255702.1435768777</v>
      </c>
      <c r="O299" s="135">
        <f>O291*Escalators!$O$15</f>
        <v>844228.17654001655</v>
      </c>
      <c r="P299" s="135">
        <f>P291*Escalators!$O$15</f>
        <v>90077.606928628622</v>
      </c>
      <c r="Q299" s="135">
        <f>Q291*Escalators!$O$15</f>
        <v>744.44303246800519</v>
      </c>
      <c r="R299" s="135">
        <f>R291*Escalators!$O$15</f>
        <v>744.44303246800519</v>
      </c>
      <c r="S299" s="135">
        <f>S291*Escalators!$O$15</f>
        <v>92716.995861924283</v>
      </c>
      <c r="T299" s="135">
        <f>T291*Escalators!$O$15</f>
        <v>92716.995861924283</v>
      </c>
      <c r="U299" s="81"/>
      <c r="V299" s="81">
        <f t="shared" si="297"/>
        <v>1989216.7523282529</v>
      </c>
      <c r="W299" s="81">
        <f t="shared" si="298"/>
        <v>2260020.7639499595</v>
      </c>
      <c r="X299" s="81">
        <f t="shared" si="299"/>
        <v>934305.78346864518</v>
      </c>
      <c r="Y299" s="81">
        <f t="shared" si="300"/>
        <v>1488.8860649360104</v>
      </c>
      <c r="Z299" s="81">
        <f>S299+T299</f>
        <v>185433.99172384857</v>
      </c>
      <c r="AA299" s="81"/>
      <c r="AB299" s="81">
        <f>AB291*Escalators!$P$15</f>
        <v>758256.5770623323</v>
      </c>
      <c r="AC299" s="81">
        <f>AC291*Escalators!$P$15</f>
        <v>2295823.0543956882</v>
      </c>
      <c r="AD299" s="81">
        <f>AD291*Escalators!$P$15</f>
        <v>2142401.4149406175</v>
      </c>
      <c r="AE299" s="81">
        <f>AE291*Escalators!$P$15</f>
        <v>92658.926098857191</v>
      </c>
      <c r="AF299" s="81">
        <f>AF291*Escalators!$P$15</f>
        <v>95351.696678481225</v>
      </c>
      <c r="AG299" s="81"/>
      <c r="AH299" s="81"/>
      <c r="AI299" s="81"/>
      <c r="AJ299" s="81"/>
      <c r="AK299" s="81"/>
      <c r="AL299" s="81"/>
      <c r="AM299" s="81"/>
    </row>
    <row r="300" spans="2:39" s="96" customFormat="1" x14ac:dyDescent="0.25">
      <c r="B300" s="96" t="s">
        <v>97</v>
      </c>
      <c r="H300" s="81"/>
      <c r="I300" s="81"/>
      <c r="J300" s="135">
        <f>J292*Escalators!$O$15</f>
        <v>10123025.853262911</v>
      </c>
      <c r="K300" s="135">
        <f>K292*Escalators!$O$15</f>
        <v>4871686.7489317777</v>
      </c>
      <c r="L300" s="135">
        <f>L292*Escalators!$O$15</f>
        <v>3677073.9377461234</v>
      </c>
      <c r="M300" s="135">
        <f>M292*Escalators!$O$15</f>
        <v>3611758.0058124922</v>
      </c>
      <c r="N300" s="135">
        <f>N292*Escalators!$O$15</f>
        <v>3092064.157028344</v>
      </c>
      <c r="O300" s="135">
        <f>O292*Escalators!$O$15</f>
        <v>3790514.432313724</v>
      </c>
      <c r="P300" s="135">
        <f>P292*Escalators!$O$15</f>
        <v>3130877.5157658495</v>
      </c>
      <c r="Q300" s="135">
        <f>Q292*Escalators!$O$15</f>
        <v>3050878.9762128666</v>
      </c>
      <c r="R300" s="135">
        <f>R292*Escalators!$O$15</f>
        <v>3452528.8714640755</v>
      </c>
      <c r="S300" s="135">
        <f>S292*Escalators!$O$15</f>
        <v>3376482.1668023416</v>
      </c>
      <c r="T300" s="135">
        <f>T292*Escalators!$O$15</f>
        <v>3006965.1401059967</v>
      </c>
      <c r="U300" s="81"/>
      <c r="V300" s="81">
        <f t="shared" si="297"/>
        <v>8548760.6866779011</v>
      </c>
      <c r="W300" s="81">
        <f t="shared" si="298"/>
        <v>6703822.1628408358</v>
      </c>
      <c r="X300" s="81">
        <f t="shared" si="299"/>
        <v>6921391.948079573</v>
      </c>
      <c r="Y300" s="81">
        <f t="shared" si="300"/>
        <v>6503407.8476769421</v>
      </c>
      <c r="Z300" s="81">
        <f t="shared" si="301"/>
        <v>6383447.3069083383</v>
      </c>
      <c r="AA300" s="81"/>
      <c r="AB300" s="81">
        <f>AB292*Escalators!$P$15</f>
        <v>15297980.693845863</v>
      </c>
      <c r="AC300" s="81">
        <f>AC292*Escalators!$P$15</f>
        <v>7436248.5838459125</v>
      </c>
      <c r="AD300" s="81">
        <f>AD292*Escalators!$P$15</f>
        <v>7021778.7547472706</v>
      </c>
      <c r="AE300" s="81">
        <f>AE292*Escalators!$P$15</f>
        <v>6306782.5290966425</v>
      </c>
      <c r="AF300" s="81">
        <f>AF292*Escalators!$P$15</f>
        <v>6967127.7998465449</v>
      </c>
      <c r="AG300" s="81"/>
      <c r="AH300" s="81"/>
      <c r="AI300" s="81"/>
      <c r="AJ300" s="81"/>
      <c r="AK300" s="81"/>
      <c r="AL300" s="81"/>
      <c r="AM300" s="81"/>
    </row>
    <row r="301" spans="2:39" s="96" customFormat="1" x14ac:dyDescent="0.25"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</row>
    <row r="302" spans="2:39" s="96" customFormat="1" x14ac:dyDescent="0.25">
      <c r="J302" s="81"/>
      <c r="K302" s="81"/>
    </row>
    <row r="303" spans="2:39" s="96" customFormat="1" x14ac:dyDescent="0.25">
      <c r="U303" s="101" t="s">
        <v>134</v>
      </c>
    </row>
    <row r="304" spans="2:39" s="96" customFormat="1" x14ac:dyDescent="0.25">
      <c r="U304" s="167"/>
      <c r="V304" s="167" t="s">
        <v>139</v>
      </c>
      <c r="W304" s="167"/>
      <c r="X304" s="167"/>
      <c r="Y304" s="167"/>
      <c r="Z304" s="167"/>
      <c r="AA304" s="167"/>
    </row>
    <row r="305" spans="2:34" s="96" customFormat="1" x14ac:dyDescent="0.25">
      <c r="B305" s="107" t="s">
        <v>131</v>
      </c>
      <c r="U305" s="171" t="s">
        <v>131</v>
      </c>
      <c r="V305" s="172" t="s">
        <v>31</v>
      </c>
      <c r="W305" s="172" t="s">
        <v>62</v>
      </c>
      <c r="X305" s="172" t="s">
        <v>121</v>
      </c>
      <c r="Y305" s="172" t="s">
        <v>122</v>
      </c>
      <c r="Z305" s="172" t="s">
        <v>123</v>
      </c>
      <c r="AA305" s="167"/>
    </row>
    <row r="306" spans="2:34" s="96" customFormat="1" x14ac:dyDescent="0.25">
      <c r="B306" s="108" t="s">
        <v>82</v>
      </c>
      <c r="J306" s="100">
        <f t="shared" ref="J306:T306" si="307">SUM(J307:J309)</f>
        <v>13578979.374076022</v>
      </c>
      <c r="K306" s="100">
        <f t="shared" si="307"/>
        <v>8980272.2676075585</v>
      </c>
      <c r="L306" s="100">
        <f t="shared" si="307"/>
        <v>8585078.8337680437</v>
      </c>
      <c r="M306" s="100">
        <f t="shared" si="307"/>
        <v>8292261.2802178916</v>
      </c>
      <c r="N306" s="100">
        <f t="shared" si="307"/>
        <v>8374544.696393922</v>
      </c>
      <c r="O306" s="100">
        <f t="shared" si="307"/>
        <v>8695024.1018634066</v>
      </c>
      <c r="P306" s="100">
        <f t="shared" si="307"/>
        <v>7582470.3357434273</v>
      </c>
      <c r="Q306" s="100">
        <f t="shared" si="307"/>
        <v>7425049.1309103183</v>
      </c>
      <c r="R306" s="100">
        <f t="shared" si="307"/>
        <v>8217164.7219014196</v>
      </c>
      <c r="S306" s="100">
        <f t="shared" si="307"/>
        <v>8260972.3675288316</v>
      </c>
      <c r="T306" s="100">
        <f t="shared" si="307"/>
        <v>8113644.1177715361</v>
      </c>
      <c r="U306" s="169" t="s">
        <v>82</v>
      </c>
      <c r="V306" s="170">
        <f t="shared" ref="V306:V309" si="308">K306+L306</f>
        <v>17565351.101375602</v>
      </c>
      <c r="W306" s="170">
        <f t="shared" ref="W306:W309" si="309">M306+N306</f>
        <v>16666805.976611814</v>
      </c>
      <c r="X306" s="170">
        <f t="shared" ref="X306:X309" si="310">O306+P306</f>
        <v>16277494.437606834</v>
      </c>
      <c r="Y306" s="170">
        <f t="shared" ref="Y306:Y309" si="311">Q306+R306</f>
        <v>15642213.852811739</v>
      </c>
      <c r="Z306" s="170">
        <f t="shared" ref="Z306:Z307" si="312">S306+T306</f>
        <v>16374616.485300368</v>
      </c>
      <c r="AA306" s="170">
        <f>SUM(V306:Z306)</f>
        <v>82526481.85370636</v>
      </c>
      <c r="AB306" s="100">
        <f t="shared" ref="AB306" si="313">J306+K306</f>
        <v>22559251.641683578</v>
      </c>
      <c r="AC306" s="100">
        <f t="shared" ref="AC306" si="314">L306+M306</f>
        <v>16877340.113985933</v>
      </c>
      <c r="AD306" s="100">
        <f t="shared" ref="AD306" si="315">N306+O306</f>
        <v>17069568.798257329</v>
      </c>
      <c r="AE306" s="100">
        <f t="shared" ref="AE306" si="316">P306+Q306</f>
        <v>15007519.466653746</v>
      </c>
      <c r="AF306" s="100">
        <f t="shared" ref="AF306" si="317">R306+S306</f>
        <v>16478137.08943025</v>
      </c>
      <c r="AG306" s="100"/>
      <c r="AH306" s="100"/>
    </row>
    <row r="307" spans="2:34" s="96" customFormat="1" x14ac:dyDescent="0.25">
      <c r="B307" s="96" t="s">
        <v>96</v>
      </c>
      <c r="H307" s="81"/>
      <c r="J307" s="87">
        <f>J290*Escalators!$P$15</f>
        <v>3251215.3031692989</v>
      </c>
      <c r="K307" s="87">
        <f>K290*Escalators!$P$15</f>
        <v>3251799.0676060873</v>
      </c>
      <c r="L307" s="87">
        <f>L290*Escalators!$P$15</f>
        <v>3562443.980487851</v>
      </c>
      <c r="M307" s="87">
        <f>M290*Escalators!$P$15</f>
        <v>3582824.4952564845</v>
      </c>
      <c r="N307" s="87">
        <f>N290*Escalators!$P$15</f>
        <v>3938844.8138715099</v>
      </c>
      <c r="O307" s="87">
        <f>O290*Escalators!$P$15</f>
        <v>3966543.8146979292</v>
      </c>
      <c r="P307" s="87">
        <f>P290*Escalators!$P$15</f>
        <v>4296371.3894046964</v>
      </c>
      <c r="Q307" s="87">
        <f>Q290*Escalators!$P$15</f>
        <v>4311706.6220535496</v>
      </c>
      <c r="R307" s="87">
        <f>R290*Escalators!$P$15</f>
        <v>4694048.9478779091</v>
      </c>
      <c r="S307" s="87">
        <f>S290*Escalators!$P$15</f>
        <v>4721608.6450273171</v>
      </c>
      <c r="T307" s="87">
        <f>T290*Escalators!$P$15</f>
        <v>4951270.9045526497</v>
      </c>
      <c r="U307" s="167" t="s">
        <v>96</v>
      </c>
      <c r="V307" s="173">
        <f t="shared" si="308"/>
        <v>6814243.0480939383</v>
      </c>
      <c r="W307" s="173">
        <f t="shared" si="309"/>
        <v>7521669.3091279939</v>
      </c>
      <c r="X307" s="173">
        <f t="shared" si="310"/>
        <v>8262915.2041026261</v>
      </c>
      <c r="Y307" s="173">
        <f t="shared" si="311"/>
        <v>9005755.5699314587</v>
      </c>
      <c r="Z307" s="173">
        <f t="shared" si="312"/>
        <v>9672879.5495799668</v>
      </c>
      <c r="AA307" s="173"/>
      <c r="AB307" s="81">
        <f>AB299*Escalators!$P$15</f>
        <v>803588.27427844552</v>
      </c>
      <c r="AC307" s="81">
        <f>AC299*Escalators!$P$15</f>
        <v>2433076.8003069251</v>
      </c>
      <c r="AD307" s="81">
        <f>AD299*Escalators!$P$15</f>
        <v>2270482.9841552516</v>
      </c>
      <c r="AE307" s="81">
        <f>AE299*Escalators!$P$15</f>
        <v>98198.45784753903</v>
      </c>
      <c r="AF307" s="81">
        <f>AF299*Escalators!$P$15</f>
        <v>101052.21332895038</v>
      </c>
      <c r="AG307" s="81"/>
      <c r="AH307" s="81"/>
    </row>
    <row r="308" spans="2:34" s="96" customFormat="1" x14ac:dyDescent="0.25">
      <c r="B308" s="96" t="s">
        <v>77</v>
      </c>
      <c r="J308" s="87">
        <f>J291*Escalators!$P$15</f>
        <v>0</v>
      </c>
      <c r="K308" s="87">
        <f>K291*Escalators!$P$15</f>
        <v>758256.5770623323</v>
      </c>
      <c r="L308" s="87">
        <f>L291*Escalators!$P$15</f>
        <v>1271192.0879649899</v>
      </c>
      <c r="M308" s="87">
        <f>M291*Escalators!$P$15</f>
        <v>1024630.9664306983</v>
      </c>
      <c r="N308" s="87">
        <f>N291*Escalators!$P$15</f>
        <v>1281098.7218820271</v>
      </c>
      <c r="O308" s="87">
        <f>O291*Escalators!$P$15</f>
        <v>861302.6930585904</v>
      </c>
      <c r="P308" s="87">
        <f>P291*Escalators!$P$15</f>
        <v>91899.426704604266</v>
      </c>
      <c r="Q308" s="87">
        <f>Q291*Escalators!$P$15</f>
        <v>759.49939425292791</v>
      </c>
      <c r="R308" s="87">
        <f>R291*Escalators!$P$15</f>
        <v>759.49939425292791</v>
      </c>
      <c r="S308" s="87">
        <f>S291*Escalators!$P$15</f>
        <v>94592.197284228314</v>
      </c>
      <c r="T308" s="87">
        <f>T291*Escalators!$P$15</f>
        <v>94592.197284228314</v>
      </c>
      <c r="U308" s="167" t="s">
        <v>77</v>
      </c>
      <c r="V308" s="173">
        <f t="shared" si="308"/>
        <v>2029448.6650273222</v>
      </c>
      <c r="W308" s="173">
        <f t="shared" si="309"/>
        <v>2305729.6883127252</v>
      </c>
      <c r="X308" s="173">
        <f t="shared" si="310"/>
        <v>953202.1197631947</v>
      </c>
      <c r="Y308" s="173">
        <f t="shared" si="311"/>
        <v>1518.9987885058558</v>
      </c>
      <c r="Z308" s="173">
        <f>S308+T308</f>
        <v>189184.39456845663</v>
      </c>
      <c r="AA308" s="173"/>
      <c r="AB308" s="81">
        <f>AB300*Escalators!$P$15</f>
        <v>16212556.906976895</v>
      </c>
      <c r="AC308" s="81">
        <f>AC300*Escalators!$P$15</f>
        <v>7880818.1127152182</v>
      </c>
      <c r="AD308" s="81">
        <f>AD300*Escalators!$P$15</f>
        <v>7441569.5723382579</v>
      </c>
      <c r="AE308" s="81">
        <f>AE300*Escalators!$P$15</f>
        <v>6683827.931227562</v>
      </c>
      <c r="AF308" s="81">
        <f>AF300*Escalators!$P$15</f>
        <v>7383651.3585504033</v>
      </c>
      <c r="AG308" s="81"/>
      <c r="AH308" s="81"/>
    </row>
    <row r="309" spans="2:34" s="96" customFormat="1" x14ac:dyDescent="0.25">
      <c r="B309" s="96" t="s">
        <v>97</v>
      </c>
      <c r="J309" s="87">
        <f>J292*Escalators!$P$15</f>
        <v>10327764.070906723</v>
      </c>
      <c r="K309" s="87">
        <f>K292*Escalators!$P$15</f>
        <v>4970216.6229391396</v>
      </c>
      <c r="L309" s="87">
        <f>L292*Escalators!$P$15</f>
        <v>3751442.7653152039</v>
      </c>
      <c r="M309" s="87">
        <f>M292*Escalators!$P$15</f>
        <v>3684805.818530709</v>
      </c>
      <c r="N309" s="87">
        <f>N292*Escalators!$P$15</f>
        <v>3154601.1606403855</v>
      </c>
      <c r="O309" s="87">
        <f>O292*Escalators!$P$15</f>
        <v>3867177.5941068856</v>
      </c>
      <c r="P309" s="87">
        <f>P292*Escalators!$P$15</f>
        <v>3194199.5196341267</v>
      </c>
      <c r="Q309" s="87">
        <f>Q292*Escalators!$P$15</f>
        <v>3112583.0094625163</v>
      </c>
      <c r="R309" s="87">
        <f>R292*Escalators!$P$15</f>
        <v>3522356.2746292576</v>
      </c>
      <c r="S309" s="87">
        <f>S292*Escalators!$P$15</f>
        <v>3444771.5252172863</v>
      </c>
      <c r="T309" s="87">
        <f>T292*Escalators!$P$15</f>
        <v>3067781.0159346587</v>
      </c>
      <c r="U309" s="167" t="s">
        <v>97</v>
      </c>
      <c r="V309" s="174">
        <f t="shared" si="308"/>
        <v>8721659.3882543445</v>
      </c>
      <c r="W309" s="174">
        <f t="shared" si="309"/>
        <v>6839406.9791710945</v>
      </c>
      <c r="X309" s="174">
        <f t="shared" si="310"/>
        <v>7061377.1137410123</v>
      </c>
      <c r="Y309" s="174">
        <f t="shared" si="311"/>
        <v>6634939.2840917744</v>
      </c>
      <c r="Z309" s="174">
        <f t="shared" ref="Z309" si="318">S309+T309</f>
        <v>6512552.5411519445</v>
      </c>
      <c r="AA309" s="173"/>
      <c r="AB309" s="81">
        <f>AB301*Escalators!$P$15</f>
        <v>0</v>
      </c>
      <c r="AC309" s="81">
        <f>AC301*Escalators!$P$15</f>
        <v>0</v>
      </c>
      <c r="AD309" s="81">
        <f>AD301*Escalators!$P$15</f>
        <v>0</v>
      </c>
      <c r="AE309" s="81">
        <f>AE301*Escalators!$P$15</f>
        <v>0</v>
      </c>
      <c r="AF309" s="81">
        <f>AF301*Escalators!$P$15</f>
        <v>0</v>
      </c>
      <c r="AG309" s="81"/>
      <c r="AH309" s="81"/>
    </row>
    <row r="310" spans="2:34" s="96" customFormat="1" x14ac:dyDescent="0.25"/>
    <row r="311" spans="2:34" s="96" customFormat="1" x14ac:dyDescent="0.25"/>
    <row r="312" spans="2:34" s="96" customFormat="1" x14ac:dyDescent="0.25"/>
    <row r="313" spans="2:34" s="96" customFormat="1" x14ac:dyDescent="0.25"/>
    <row r="314" spans="2:34" s="96" customFormat="1" x14ac:dyDescent="0.25"/>
    <row r="315" spans="2:34" s="96" customFormat="1" x14ac:dyDescent="0.25"/>
    <row r="316" spans="2:34" s="96" customFormat="1" x14ac:dyDescent="0.25">
      <c r="K316" s="98"/>
      <c r="L316" s="98"/>
    </row>
    <row r="317" spans="2:34" s="96" customFormat="1" x14ac:dyDescent="0.25">
      <c r="K317" s="124"/>
      <c r="L317" s="124"/>
      <c r="AB317" s="98"/>
    </row>
    <row r="318" spans="2:34" s="96" customFormat="1" x14ac:dyDescent="0.25"/>
    <row r="319" spans="2:34" s="96" customFormat="1" x14ac:dyDescent="0.25"/>
    <row r="320" spans="2:34" s="96" customFormat="1" x14ac:dyDescent="0.25"/>
    <row r="321" spans="20:31" s="96" customFormat="1" x14ac:dyDescent="0.25"/>
    <row r="322" spans="20:31" x14ac:dyDescent="0.25"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</row>
    <row r="323" spans="20:31" x14ac:dyDescent="0.25"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</row>
    <row r="324" spans="20:31" x14ac:dyDescent="0.25"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</row>
    <row r="325" spans="20:31" x14ac:dyDescent="0.25"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</row>
    <row r="326" spans="20:31" x14ac:dyDescent="0.25"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</row>
    <row r="327" spans="20:31" x14ac:dyDescent="0.25"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</row>
    <row r="328" spans="20:31" x14ac:dyDescent="0.25"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</row>
    <row r="329" spans="20:31" x14ac:dyDescent="0.25"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</row>
    <row r="330" spans="20:31" x14ac:dyDescent="0.25"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</row>
    <row r="331" spans="20:31" x14ac:dyDescent="0.25"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</row>
    <row r="332" spans="20:31" x14ac:dyDescent="0.25"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</row>
    <row r="333" spans="20:31" x14ac:dyDescent="0.25"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</row>
    <row r="334" spans="20:31" x14ac:dyDescent="0.25"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</row>
    <row r="335" spans="20:31" x14ac:dyDescent="0.25"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</row>
    <row r="336" spans="20:31" x14ac:dyDescent="0.25"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</row>
    <row r="337" spans="20:31" x14ac:dyDescent="0.25"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</row>
    <row r="338" spans="20:31" x14ac:dyDescent="0.25">
      <c r="U338" s="96"/>
      <c r="V338" s="96"/>
      <c r="W338" s="96"/>
      <c r="X338" s="96"/>
      <c r="Y338" s="96"/>
      <c r="Z338" s="96"/>
      <c r="AA338" s="96"/>
    </row>
    <row r="339" spans="20:31" x14ac:dyDescent="0.25">
      <c r="U339" s="96"/>
      <c r="V339" s="96"/>
      <c r="W339" s="96"/>
      <c r="X339" s="96"/>
      <c r="Y339" s="96"/>
      <c r="Z339" s="96"/>
      <c r="AA339" s="96"/>
    </row>
    <row r="340" spans="20:31" x14ac:dyDescent="0.25">
      <c r="U340" s="96"/>
      <c r="V340" s="96"/>
      <c r="W340" s="96"/>
      <c r="X340" s="96"/>
      <c r="Y340" s="96"/>
      <c r="Z340" s="96"/>
      <c r="AA340" s="96"/>
    </row>
    <row r="341" spans="20:31" x14ac:dyDescent="0.25">
      <c r="U341" s="96"/>
      <c r="V341" s="96"/>
      <c r="W341" s="96"/>
      <c r="X341" s="96"/>
      <c r="Y341" s="96"/>
      <c r="Z341" s="96"/>
      <c r="AA341" s="96"/>
    </row>
    <row r="342" spans="20:31" x14ac:dyDescent="0.25">
      <c r="U342" s="96"/>
      <c r="V342" s="96"/>
      <c r="W342" s="96"/>
      <c r="X342" s="96"/>
      <c r="Y342" s="96"/>
      <c r="Z342" s="96"/>
      <c r="AA342" s="96"/>
    </row>
    <row r="343" spans="20:31" x14ac:dyDescent="0.25">
      <c r="U343" s="96"/>
      <c r="V343" s="96"/>
      <c r="W343" s="96"/>
      <c r="X343" s="96"/>
      <c r="Y343" s="96"/>
      <c r="Z343" s="96"/>
      <c r="AA343" s="96"/>
    </row>
    <row r="344" spans="20:31" x14ac:dyDescent="0.25">
      <c r="U344" s="96"/>
      <c r="V344" s="96"/>
      <c r="W344" s="96"/>
      <c r="X344" s="96"/>
      <c r="Y344" s="96"/>
      <c r="Z344" s="96"/>
      <c r="AA344" s="96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12" orientation="landscape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42"/>
  <sheetViews>
    <sheetView zoomScaleNormal="100" zoomScalePageLayoutView="125" workbookViewId="0">
      <selection activeCell="O1" sqref="O1"/>
    </sheetView>
  </sheetViews>
  <sheetFormatPr defaultColWidth="8.85546875" defaultRowHeight="15" outlineLevelCol="1" x14ac:dyDescent="0.25"/>
  <cols>
    <col min="1" max="1" width="4.7109375" style="54" customWidth="1"/>
    <col min="2" max="2" width="5.28515625" style="54" customWidth="1"/>
    <col min="3" max="3" width="46.7109375" style="54" customWidth="1"/>
    <col min="4" max="8" width="8.5703125" style="54" customWidth="1" outlineLevel="1"/>
    <col min="9" max="10" width="8.5703125" style="54" customWidth="1"/>
    <col min="11" max="11" width="17.85546875" style="54" bestFit="1" customWidth="1"/>
    <col min="12" max="15" width="8.5703125" style="54" customWidth="1"/>
    <col min="16" max="16" width="20.42578125" style="54" bestFit="1" customWidth="1"/>
    <col min="17" max="22" width="8.5703125" style="54" customWidth="1"/>
    <col min="23" max="16384" width="8.85546875" style="54"/>
  </cols>
  <sheetData>
    <row r="1" spans="2:21" ht="21" x14ac:dyDescent="0.35">
      <c r="B1" s="53" t="s">
        <v>98</v>
      </c>
    </row>
    <row r="2" spans="2:21" x14ac:dyDescent="0.25">
      <c r="B2" s="55" t="s">
        <v>99</v>
      </c>
    </row>
    <row r="4" spans="2:21" x14ac:dyDescent="0.25">
      <c r="B4" s="56" t="s">
        <v>100</v>
      </c>
    </row>
    <row r="5" spans="2:21" x14ac:dyDescent="0.25">
      <c r="B5" s="56"/>
      <c r="L5" s="57"/>
    </row>
    <row r="6" spans="2:21" x14ac:dyDescent="0.25">
      <c r="B6" s="56"/>
      <c r="C6" s="58" t="s">
        <v>101</v>
      </c>
      <c r="D6" s="59">
        <v>39721</v>
      </c>
      <c r="E6" s="59">
        <f>EDATE(D6,12)</f>
        <v>40086</v>
      </c>
      <c r="F6" s="59">
        <f t="shared" ref="F6:I6" si="0">EDATE(E6,12)</f>
        <v>40451</v>
      </c>
      <c r="G6" s="59">
        <f t="shared" si="0"/>
        <v>40816</v>
      </c>
      <c r="H6" s="59">
        <f t="shared" si="0"/>
        <v>41182</v>
      </c>
      <c r="I6" s="59">
        <f t="shared" si="0"/>
        <v>41547</v>
      </c>
      <c r="J6" s="59">
        <f>EDATE(I6,12)</f>
        <v>41912</v>
      </c>
      <c r="K6" s="59">
        <v>42156</v>
      </c>
      <c r="L6" s="59">
        <f>EDATE(K6,12)</f>
        <v>42522</v>
      </c>
      <c r="M6" s="59">
        <f t="shared" ref="M6:O6" si="1">EDATE(L6,12)</f>
        <v>42887</v>
      </c>
      <c r="N6" s="59">
        <f t="shared" si="1"/>
        <v>43252</v>
      </c>
      <c r="O6" s="59">
        <f t="shared" si="1"/>
        <v>43617</v>
      </c>
      <c r="P6" s="141">
        <v>43800</v>
      </c>
      <c r="Q6" s="141">
        <v>44166</v>
      </c>
      <c r="R6" s="141">
        <f t="shared" ref="R6:U6" si="2">EDATE(Q6,12)</f>
        <v>44531</v>
      </c>
      <c r="S6" s="141">
        <f t="shared" si="2"/>
        <v>44896</v>
      </c>
      <c r="T6" s="141">
        <f t="shared" si="2"/>
        <v>45261</v>
      </c>
      <c r="U6" s="141">
        <f t="shared" si="2"/>
        <v>45627</v>
      </c>
    </row>
    <row r="7" spans="2:21" x14ac:dyDescent="0.25">
      <c r="B7" s="56"/>
      <c r="C7" s="58"/>
      <c r="D7" s="59" t="s">
        <v>102</v>
      </c>
      <c r="E7" s="59" t="s">
        <v>102</v>
      </c>
      <c r="F7" s="59" t="s">
        <v>102</v>
      </c>
      <c r="G7" s="59" t="s">
        <v>102</v>
      </c>
      <c r="H7" s="59" t="s">
        <v>102</v>
      </c>
      <c r="I7" s="59" t="s">
        <v>102</v>
      </c>
      <c r="J7" s="59" t="s">
        <v>102</v>
      </c>
      <c r="K7" s="59" t="s">
        <v>102</v>
      </c>
      <c r="L7" s="59" t="s">
        <v>102</v>
      </c>
      <c r="M7" s="59" t="s">
        <v>102</v>
      </c>
      <c r="N7" s="59" t="s">
        <v>102</v>
      </c>
      <c r="O7" s="59" t="s">
        <v>102</v>
      </c>
      <c r="P7" s="141" t="s">
        <v>102</v>
      </c>
      <c r="Q7" s="141" t="s">
        <v>102</v>
      </c>
      <c r="R7" s="59" t="s">
        <v>103</v>
      </c>
      <c r="S7" s="59" t="s">
        <v>103</v>
      </c>
      <c r="T7" s="59" t="s">
        <v>103</v>
      </c>
      <c r="U7" s="59" t="s">
        <v>103</v>
      </c>
    </row>
    <row r="8" spans="2:21" x14ac:dyDescent="0.25">
      <c r="B8" s="56"/>
      <c r="C8" s="58" t="s">
        <v>104</v>
      </c>
      <c r="D8" s="60">
        <v>2009</v>
      </c>
      <c r="E8" s="60">
        <v>2010</v>
      </c>
      <c r="F8" s="60">
        <v>2011</v>
      </c>
      <c r="G8" s="60">
        <v>2012</v>
      </c>
      <c r="H8" s="60">
        <v>2013</v>
      </c>
      <c r="I8" s="60">
        <v>2014</v>
      </c>
      <c r="J8" s="60">
        <v>2015</v>
      </c>
      <c r="K8" s="60">
        <v>2016</v>
      </c>
      <c r="L8" s="60">
        <v>2017</v>
      </c>
      <c r="M8" s="60">
        <v>2018</v>
      </c>
      <c r="N8" s="60">
        <v>2019</v>
      </c>
      <c r="O8" s="60">
        <v>2020</v>
      </c>
      <c r="P8" s="142" t="s">
        <v>142</v>
      </c>
      <c r="Q8" s="143" t="s">
        <v>143</v>
      </c>
      <c r="R8" s="143" t="s">
        <v>144</v>
      </c>
      <c r="S8" s="143" t="s">
        <v>145</v>
      </c>
      <c r="T8" s="143" t="s">
        <v>146</v>
      </c>
      <c r="U8" s="144" t="s">
        <v>147</v>
      </c>
    </row>
    <row r="9" spans="2:21" x14ac:dyDescent="0.25">
      <c r="B9" s="56"/>
      <c r="C9" s="58" t="s">
        <v>105</v>
      </c>
      <c r="D9" s="61">
        <v>166.5</v>
      </c>
      <c r="E9" s="61">
        <v>168.6</v>
      </c>
      <c r="F9" s="61">
        <v>173.3</v>
      </c>
      <c r="G9" s="61">
        <v>179.4</v>
      </c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2:21" x14ac:dyDescent="0.25">
      <c r="B10" s="56"/>
      <c r="C10" s="58" t="s">
        <v>106</v>
      </c>
      <c r="D10" s="63"/>
      <c r="E10" s="63"/>
      <c r="F10" s="63"/>
      <c r="G10" s="64">
        <v>99.8</v>
      </c>
      <c r="H10" s="64">
        <v>101.8</v>
      </c>
      <c r="I10" s="64">
        <v>104</v>
      </c>
      <c r="J10" s="64">
        <v>106.4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2:21" x14ac:dyDescent="0.25">
      <c r="B11" s="56"/>
      <c r="C11" s="58" t="s">
        <v>107</v>
      </c>
      <c r="D11" s="63"/>
      <c r="E11" s="63"/>
      <c r="F11" s="63"/>
      <c r="G11" s="66"/>
      <c r="H11" s="66"/>
      <c r="I11" s="66"/>
      <c r="J11" s="66"/>
      <c r="K11" s="67">
        <v>107.5</v>
      </c>
      <c r="L11" s="64">
        <v>108.6</v>
      </c>
      <c r="M11" s="64">
        <v>110.7</v>
      </c>
      <c r="N11" s="64">
        <v>113</v>
      </c>
      <c r="O11" s="84">
        <v>114.8</v>
      </c>
      <c r="P11" s="58"/>
      <c r="Q11" s="58"/>
      <c r="R11" s="58"/>
      <c r="S11" s="58"/>
      <c r="T11" s="58"/>
      <c r="U11" s="58"/>
    </row>
    <row r="12" spans="2:21" x14ac:dyDescent="0.25">
      <c r="B12" s="56"/>
      <c r="C12" s="58" t="s">
        <v>168</v>
      </c>
      <c r="D12" s="63"/>
      <c r="E12" s="63"/>
      <c r="F12" s="63"/>
      <c r="G12" s="66"/>
      <c r="H12" s="66"/>
      <c r="I12" s="66"/>
      <c r="J12" s="66"/>
      <c r="K12" s="66"/>
      <c r="L12" s="66"/>
      <c r="M12" s="66"/>
      <c r="N12" s="66"/>
      <c r="O12" s="66"/>
      <c r="P12" s="145">
        <v>116.2</v>
      </c>
      <c r="Q12" s="146">
        <v>117.2</v>
      </c>
      <c r="R12" s="67">
        <f>Q12*(1+R13)</f>
        <v>119.54328185756815</v>
      </c>
      <c r="S12" s="67">
        <f>R12*(1+S13)</f>
        <v>121.93341499383943</v>
      </c>
      <c r="T12" s="67">
        <f>S12*(1+T13)</f>
        <v>124.37133614730693</v>
      </c>
      <c r="U12" s="67">
        <f>T12*(1+U13)</f>
        <v>126.85800078549374</v>
      </c>
    </row>
    <row r="13" spans="2:21" x14ac:dyDescent="0.25">
      <c r="B13" s="56"/>
      <c r="C13" s="58" t="s">
        <v>108</v>
      </c>
      <c r="D13" s="68">
        <f>D9/158.6-1</f>
        <v>4.9810844892812067E-2</v>
      </c>
      <c r="E13" s="68">
        <f>E9/D9-1</f>
        <v>1.2612612612612484E-2</v>
      </c>
      <c r="F13" s="68">
        <f t="shared" ref="F13:G13" si="3">F9/E9-1</f>
        <v>2.7876631079478242E-2</v>
      </c>
      <c r="G13" s="68">
        <f t="shared" si="3"/>
        <v>3.5199076745527913E-2</v>
      </c>
      <c r="H13" s="68">
        <f>H10/G10-1</f>
        <v>2.0040080160320661E-2</v>
      </c>
      <c r="I13" s="68">
        <f t="shared" ref="I13:J13" si="4">I10/H10-1</f>
        <v>2.16110019646365E-2</v>
      </c>
      <c r="J13" s="68">
        <f t="shared" si="4"/>
        <v>2.3076923076923217E-2</v>
      </c>
      <c r="K13" s="69">
        <f>K11/105.9-1</f>
        <v>1.5108593012275628E-2</v>
      </c>
      <c r="L13" s="69">
        <f t="shared" ref="L13:O13" si="5">L11/K11-1</f>
        <v>1.0232558139534831E-2</v>
      </c>
      <c r="M13" s="69">
        <f t="shared" si="5"/>
        <v>1.9337016574585641E-2</v>
      </c>
      <c r="N13" s="69">
        <f t="shared" si="5"/>
        <v>2.0776874435411097E-2</v>
      </c>
      <c r="O13" s="69">
        <f t="shared" si="5"/>
        <v>1.5929203539823078E-2</v>
      </c>
      <c r="P13" s="69">
        <f>P12/O11-1</f>
        <v>1.2195121951219523E-2</v>
      </c>
      <c r="Q13" s="147">
        <f>Q12/P12-1</f>
        <v>8.6058519793459354E-3</v>
      </c>
      <c r="R13" s="147">
        <v>1.9993872504847601E-2</v>
      </c>
      <c r="S13" s="147">
        <v>1.9993872504847601E-2</v>
      </c>
      <c r="T13" s="147">
        <v>1.9993872504847601E-2</v>
      </c>
      <c r="U13" s="147">
        <v>1.9993872504847601E-2</v>
      </c>
    </row>
    <row r="14" spans="2:21" x14ac:dyDescent="0.25">
      <c r="B14" s="56"/>
      <c r="C14" s="58" t="s">
        <v>109</v>
      </c>
      <c r="D14" s="68"/>
      <c r="E14" s="68"/>
      <c r="F14" s="68"/>
      <c r="G14" s="68"/>
      <c r="H14" s="68"/>
      <c r="I14" s="70"/>
      <c r="J14" s="71">
        <v>1</v>
      </c>
      <c r="K14" s="72">
        <f>J14*(1+K13)</f>
        <v>1.0151085930122756</v>
      </c>
      <c r="L14" s="72">
        <f t="shared" ref="L14:U14" si="6">K14*(1+L13)</f>
        <v>1.0254957507082152</v>
      </c>
      <c r="M14" s="72">
        <f t="shared" si="6"/>
        <v>1.0453257790368271</v>
      </c>
      <c r="N14" s="72">
        <f t="shared" si="6"/>
        <v>1.0670443814919734</v>
      </c>
      <c r="O14" s="72">
        <f t="shared" si="6"/>
        <v>1.0840415486307837</v>
      </c>
      <c r="P14" s="72">
        <f t="shared" si="6"/>
        <v>1.0972615675165249</v>
      </c>
      <c r="Q14" s="72">
        <f t="shared" si="6"/>
        <v>1.1067044381491973</v>
      </c>
      <c r="R14" s="72">
        <f t="shared" si="6"/>
        <v>1.1288317455861014</v>
      </c>
      <c r="S14" s="72">
        <f t="shared" si="6"/>
        <v>1.1514014635867746</v>
      </c>
      <c r="T14" s="72">
        <f t="shared" si="6"/>
        <v>1.1744224376516237</v>
      </c>
      <c r="U14" s="72">
        <f t="shared" si="6"/>
        <v>1.1979036901368627</v>
      </c>
    </row>
    <row r="15" spans="2:21" x14ac:dyDescent="0.25">
      <c r="B15" s="56"/>
      <c r="C15" s="131" t="s">
        <v>137</v>
      </c>
      <c r="D15" s="68"/>
      <c r="E15" s="68"/>
      <c r="F15" s="68"/>
      <c r="G15" s="68"/>
      <c r="H15" s="68"/>
      <c r="I15" s="70"/>
      <c r="J15" s="71"/>
      <c r="K15" s="72"/>
      <c r="L15" s="72">
        <f>M15/(1+M13)</f>
        <v>0.98102981029810299</v>
      </c>
      <c r="M15" s="132">
        <v>1</v>
      </c>
      <c r="N15" s="133">
        <f>M15*(1+N13)^0.5*(1+M13)^0.5</f>
        <v>1.0200566914516673</v>
      </c>
      <c r="O15" s="133">
        <f>N15*(1+O13)^0.5*(1+N13)^0.5</f>
        <v>1.0387748892718842</v>
      </c>
      <c r="P15" s="133">
        <f>O15*(1+P13)*(1+O13)^0.5</f>
        <v>1.0597841134352426</v>
      </c>
      <c r="Q15" s="72">
        <f t="shared" ref="Q15:U15" si="7">P15*(1+Q13)</f>
        <v>1.0689044586455287</v>
      </c>
      <c r="R15" s="72">
        <f t="shared" si="7"/>
        <v>1.0902759981115506</v>
      </c>
      <c r="S15" s="72">
        <f t="shared" si="7"/>
        <v>1.1120748374128884</v>
      </c>
      <c r="T15" s="72">
        <f t="shared" si="7"/>
        <v>1.1343095199279709</v>
      </c>
      <c r="U15" s="148">
        <f t="shared" si="7"/>
        <v>1.1569887598504456</v>
      </c>
    </row>
    <row r="16" spans="2:21" x14ac:dyDescent="0.25">
      <c r="B16" s="56"/>
      <c r="C16" s="58" t="s">
        <v>110</v>
      </c>
      <c r="D16" s="68"/>
      <c r="E16" s="69"/>
      <c r="F16" s="69"/>
      <c r="G16" s="69"/>
      <c r="H16" s="69"/>
      <c r="I16" s="73"/>
      <c r="J16" s="70"/>
      <c r="K16" s="70"/>
      <c r="L16" s="70"/>
      <c r="M16" s="70"/>
      <c r="N16" s="70"/>
      <c r="O16" s="70">
        <v>1</v>
      </c>
      <c r="P16" s="70">
        <f t="shared" ref="P16:U16" si="8">P12/$O$11</f>
        <v>1.0121951219512195</v>
      </c>
      <c r="Q16" s="70">
        <f t="shared" si="8"/>
        <v>1.0209059233449478</v>
      </c>
      <c r="R16" s="70">
        <f t="shared" si="8"/>
        <v>1.0413177862157503</v>
      </c>
      <c r="S16" s="70">
        <f t="shared" si="8"/>
        <v>1.0621377612703784</v>
      </c>
      <c r="T16" s="70">
        <f t="shared" si="8"/>
        <v>1.0833740082518026</v>
      </c>
      <c r="U16" s="70">
        <f t="shared" si="8"/>
        <v>1.1050348500478548</v>
      </c>
    </row>
    <row r="17" spans="2:21" x14ac:dyDescent="0.25">
      <c r="B17" s="56"/>
      <c r="C17" s="58" t="s">
        <v>111</v>
      </c>
      <c r="D17" s="132">
        <f t="shared" ref="D17:M17" si="9">(1+E$13)*E17</f>
        <v>1.2452748456018454</v>
      </c>
      <c r="E17" s="132">
        <f t="shared" si="9"/>
        <v>1.2297643048203279</v>
      </c>
      <c r="F17" s="132">
        <f t="shared" si="9"/>
        <v>1.1964123588730944</v>
      </c>
      <c r="G17" s="132">
        <f t="shared" si="9"/>
        <v>1.1557316710853247</v>
      </c>
      <c r="H17" s="132">
        <f t="shared" si="9"/>
        <v>1.133025744344945</v>
      </c>
      <c r="I17" s="132">
        <f t="shared" si="9"/>
        <v>1.109057892060725</v>
      </c>
      <c r="J17" s="132">
        <f t="shared" si="9"/>
        <v>1.0840415486307837</v>
      </c>
      <c r="K17" s="132">
        <f t="shared" si="9"/>
        <v>1.0679069767441862</v>
      </c>
      <c r="L17" s="132">
        <f t="shared" si="9"/>
        <v>1.0570902394106816</v>
      </c>
      <c r="M17" s="132">
        <f t="shared" si="9"/>
        <v>1.0370370370370372</v>
      </c>
      <c r="N17" s="132">
        <f>(1+O$13)*O17</f>
        <v>1.0159292035398231</v>
      </c>
      <c r="O17" s="132">
        <v>1</v>
      </c>
      <c r="P17" s="58"/>
      <c r="Q17" s="58"/>
      <c r="R17" s="58"/>
      <c r="S17" s="58"/>
      <c r="T17" s="58"/>
      <c r="U17" s="58"/>
    </row>
    <row r="18" spans="2:21" x14ac:dyDescent="0.25">
      <c r="B18" s="56"/>
      <c r="C18" s="131" t="s">
        <v>138</v>
      </c>
      <c r="D18" s="74"/>
      <c r="E18" s="74"/>
      <c r="F18" s="74"/>
      <c r="G18" s="74"/>
      <c r="H18" s="74"/>
      <c r="I18" s="74"/>
      <c r="J18" s="74"/>
      <c r="K18" s="133">
        <f>L18*(1+L13)^0.5*(1+K13)^0.5</f>
        <v>1.089065287920217</v>
      </c>
      <c r="L18" s="133">
        <f>M18*(1+M13)^0.5*(1+L13)^0.5</f>
        <v>1.075441975284158</v>
      </c>
      <c r="M18" s="133">
        <f>N18*(1+N13)^0.5*(1+M13)^0.5</f>
        <v>1.0597841134352426</v>
      </c>
      <c r="N18" s="133">
        <f>O18*(1+O13)^0.5*(1+N13)^0.5</f>
        <v>1.0389462882960341</v>
      </c>
      <c r="O18" s="133">
        <f>P18*(1+P13)*(1+O13)^0.5</f>
        <v>1.0202250019521406</v>
      </c>
      <c r="P18" s="70">
        <v>1</v>
      </c>
      <c r="Q18" s="70">
        <f>$P$12/Q12</f>
        <v>0.99146757679180886</v>
      </c>
      <c r="R18" s="70">
        <f>$P$12/R12</f>
        <v>0.97203287541033423</v>
      </c>
      <c r="S18" s="70">
        <f>$P$12/S12</f>
        <v>0.95297913214249674</v>
      </c>
      <c r="T18" s="70">
        <f>$P$12/T12</f>
        <v>0.93429887946505052</v>
      </c>
      <c r="U18" s="70">
        <f>$P$12/U12</f>
        <v>0.91598479623279316</v>
      </c>
    </row>
    <row r="19" spans="2:21" x14ac:dyDescent="0.25">
      <c r="B19" s="56"/>
      <c r="C19" s="75" t="s">
        <v>112</v>
      </c>
      <c r="D19" s="70">
        <f t="shared" ref="D19:F19" si="10">(1+E$13)*E19</f>
        <v>1.1228222210186136</v>
      </c>
      <c r="E19" s="70">
        <f t="shared" si="10"/>
        <v>1.1088368908635777</v>
      </c>
      <c r="F19" s="70">
        <f t="shared" si="10"/>
        <v>1.0787645689532555</v>
      </c>
      <c r="G19" s="70">
        <f>(1+H$13)*H19</f>
        <v>1.0420841683366733</v>
      </c>
      <c r="H19" s="70">
        <f>1*(1+I$13)</f>
        <v>1.0216110019646365</v>
      </c>
      <c r="I19" s="70">
        <v>1</v>
      </c>
      <c r="J19" s="70">
        <f t="shared" ref="J19:O19" si="11">I19/(1+J13)</f>
        <v>0.97744360902255623</v>
      </c>
      <c r="K19" s="70">
        <f t="shared" si="11"/>
        <v>0.96289561112082522</v>
      </c>
      <c r="L19" s="70">
        <f t="shared" si="11"/>
        <v>0.95314252482033812</v>
      </c>
      <c r="M19" s="70">
        <f t="shared" si="11"/>
        <v>0.93506123031155119</v>
      </c>
      <c r="N19" s="70">
        <f t="shared" si="11"/>
        <v>0.91602901057954611</v>
      </c>
      <c r="O19" s="70">
        <f t="shared" si="11"/>
        <v>0.90166618637185281</v>
      </c>
      <c r="P19" s="70"/>
      <c r="Q19" s="70"/>
      <c r="R19" s="70"/>
      <c r="S19" s="70"/>
      <c r="T19" s="70"/>
      <c r="U19" s="70"/>
    </row>
    <row r="20" spans="2:21" ht="11.25" customHeight="1" x14ac:dyDescent="0.25">
      <c r="B20" s="56"/>
      <c r="C20" s="76"/>
      <c r="D20" s="77"/>
      <c r="E20" s="77"/>
      <c r="F20" s="77"/>
      <c r="G20" s="77"/>
      <c r="H20" s="77"/>
      <c r="I20" s="77"/>
      <c r="J20" s="77"/>
      <c r="K20" s="77"/>
    </row>
    <row r="21" spans="2:21" x14ac:dyDescent="0.25">
      <c r="B21" s="56"/>
      <c r="C21" s="76"/>
    </row>
    <row r="22" spans="2:21" x14ac:dyDescent="0.25">
      <c r="B22" s="56"/>
      <c r="C22" s="76"/>
      <c r="J22" s="78"/>
    </row>
    <row r="23" spans="2:21" x14ac:dyDescent="0.25">
      <c r="B23" s="56"/>
      <c r="C23" s="149" t="s">
        <v>148</v>
      </c>
      <c r="D23" s="149"/>
      <c r="E23"/>
      <c r="F23"/>
      <c r="G23"/>
      <c r="H23"/>
      <c r="I23"/>
      <c r="J23"/>
      <c r="K23"/>
    </row>
    <row r="24" spans="2:21" x14ac:dyDescent="0.25">
      <c r="B24" s="56"/>
      <c r="C24" s="150" t="s">
        <v>149</v>
      </c>
      <c r="D24" s="150" t="s">
        <v>150</v>
      </c>
      <c r="E24" s="150" t="s">
        <v>150</v>
      </c>
      <c r="F24" s="150" t="s">
        <v>151</v>
      </c>
      <c r="G24" s="58" t="s">
        <v>150</v>
      </c>
      <c r="H24" s="58" t="s">
        <v>150</v>
      </c>
      <c r="I24" s="58" t="s">
        <v>150</v>
      </c>
      <c r="J24" s="58" t="s">
        <v>150</v>
      </c>
      <c r="K24" s="58" t="s">
        <v>150</v>
      </c>
    </row>
    <row r="25" spans="2:21" x14ac:dyDescent="0.25">
      <c r="B25" s="56"/>
      <c r="C25" s="150" t="s">
        <v>152</v>
      </c>
      <c r="D25" s="151">
        <v>43800</v>
      </c>
      <c r="E25" s="151">
        <v>44166</v>
      </c>
      <c r="F25" s="151">
        <v>44348</v>
      </c>
      <c r="G25" s="152">
        <v>44713</v>
      </c>
      <c r="H25" s="152">
        <v>45078</v>
      </c>
      <c r="I25" s="152">
        <v>45444</v>
      </c>
      <c r="J25" s="152">
        <v>45809</v>
      </c>
      <c r="K25" s="152">
        <v>46174</v>
      </c>
    </row>
    <row r="26" spans="2:21" x14ac:dyDescent="0.25">
      <c r="B26" s="56"/>
      <c r="C26" s="150" t="s">
        <v>153</v>
      </c>
      <c r="D26" s="153">
        <v>1.3390814877839108E-2</v>
      </c>
      <c r="E26" s="153">
        <v>1.3668257980977039E-2</v>
      </c>
      <c r="F26" s="153">
        <f>1.21921993708802%/2</f>
        <v>6.0960996854400994E-3</v>
      </c>
      <c r="G26" s="154">
        <v>6.9330263234795809E-3</v>
      </c>
      <c r="H26" s="154">
        <v>8.3420163328395535E-4</v>
      </c>
      <c r="I26" s="154">
        <v>-1.568922575407865E-3</v>
      </c>
      <c r="J26" s="154">
        <v>-1.5410768712433897E-3</v>
      </c>
      <c r="K26" s="154">
        <v>2.8340225190333036E-3</v>
      </c>
    </row>
    <row r="27" spans="2:21" x14ac:dyDescent="0.25">
      <c r="B27" s="56"/>
      <c r="C27" s="150" t="s">
        <v>154</v>
      </c>
      <c r="D27" s="68">
        <v>1.6422852024014278E-2</v>
      </c>
      <c r="E27" s="68">
        <v>1.3397651928156229E-2</v>
      </c>
      <c r="F27" s="68">
        <f>0.750502339632608%/2</f>
        <v>3.75251169816304E-3</v>
      </c>
      <c r="G27" s="154">
        <v>1.3137498473678212E-2</v>
      </c>
      <c r="H27" s="154">
        <v>1.2419523308236181E-2</v>
      </c>
      <c r="I27" s="154">
        <v>1.3751461961990695E-2</v>
      </c>
      <c r="J27" s="154">
        <v>1.6196532715190247E-2</v>
      </c>
      <c r="K27" s="154">
        <v>1.6184913955027823E-2</v>
      </c>
    </row>
    <row r="28" spans="2:21" x14ac:dyDescent="0.25">
      <c r="B28" s="56"/>
      <c r="C28" s="150" t="s">
        <v>155</v>
      </c>
      <c r="D28" s="154">
        <f t="shared" ref="D28:K28" si="12">AVERAGE(D26:D27)</f>
        <v>1.4906833450926693E-2</v>
      </c>
      <c r="E28" s="154">
        <f t="shared" si="12"/>
        <v>1.3532954954566634E-2</v>
      </c>
      <c r="F28" s="154">
        <f t="shared" si="12"/>
        <v>4.9243056918015695E-3</v>
      </c>
      <c r="G28" s="153">
        <f t="shared" si="12"/>
        <v>1.0035262398578897E-2</v>
      </c>
      <c r="H28" s="153">
        <f t="shared" si="12"/>
        <v>6.6268624707600688E-3</v>
      </c>
      <c r="I28" s="153">
        <f t="shared" si="12"/>
        <v>6.0912696932914154E-3</v>
      </c>
      <c r="J28" s="153">
        <f t="shared" si="12"/>
        <v>7.3277279219734291E-3</v>
      </c>
      <c r="K28" s="153">
        <f t="shared" si="12"/>
        <v>9.5094682370305637E-3</v>
      </c>
    </row>
    <row r="29" spans="2:21" x14ac:dyDescent="0.25">
      <c r="B29" s="56"/>
      <c r="C29"/>
      <c r="D29"/>
      <c r="E29"/>
      <c r="F29"/>
      <c r="G29"/>
      <c r="H29"/>
      <c r="I29"/>
      <c r="J29"/>
      <c r="K29"/>
    </row>
    <row r="30" spans="2:21" x14ac:dyDescent="0.25">
      <c r="B30" s="56"/>
      <c r="C30" s="155" t="s">
        <v>156</v>
      </c>
      <c r="D30"/>
      <c r="E30"/>
      <c r="F30"/>
      <c r="G30"/>
      <c r="H30"/>
      <c r="I30"/>
      <c r="J30"/>
      <c r="K30"/>
    </row>
    <row r="31" spans="2:21" x14ac:dyDescent="0.25">
      <c r="B31" s="56"/>
      <c r="C31"/>
      <c r="D31"/>
      <c r="E31"/>
      <c r="F31"/>
      <c r="G31"/>
      <c r="H31"/>
      <c r="I31"/>
      <c r="J31"/>
      <c r="K31"/>
    </row>
    <row r="32" spans="2:21" x14ac:dyDescent="0.25">
      <c r="B32" s="56"/>
      <c r="C32" s="156" t="s">
        <v>157</v>
      </c>
      <c r="D32" s="157">
        <f>D28</f>
        <v>1.4906833450926693E-2</v>
      </c>
      <c r="E32" s="157">
        <f t="shared" ref="E32:K32" si="13">E28</f>
        <v>1.3532954954566634E-2</v>
      </c>
      <c r="F32" s="157">
        <f t="shared" si="13"/>
        <v>4.9243056918015695E-3</v>
      </c>
      <c r="G32" s="157">
        <f t="shared" si="13"/>
        <v>1.0035262398578897E-2</v>
      </c>
      <c r="H32" s="157">
        <f t="shared" si="13"/>
        <v>6.6268624707600688E-3</v>
      </c>
      <c r="I32" s="157">
        <f t="shared" si="13"/>
        <v>6.0912696932914154E-3</v>
      </c>
      <c r="J32" s="157">
        <f t="shared" si="13"/>
        <v>7.3277279219734291E-3</v>
      </c>
      <c r="K32" s="157">
        <f t="shared" si="13"/>
        <v>9.5094682370305637E-3</v>
      </c>
    </row>
    <row r="33" spans="2:20" x14ac:dyDescent="0.25">
      <c r="B33" s="56"/>
      <c r="C33" s="76"/>
      <c r="J33" s="78"/>
    </row>
    <row r="34" spans="2:20" x14ac:dyDescent="0.25">
      <c r="B34" s="56"/>
      <c r="C34" s="76"/>
      <c r="J34" s="78"/>
    </row>
    <row r="35" spans="2:20" x14ac:dyDescent="0.25">
      <c r="B35" s="56"/>
      <c r="C35" s="76"/>
    </row>
    <row r="36" spans="2:20" x14ac:dyDescent="0.25">
      <c r="B36" s="56"/>
    </row>
    <row r="37" spans="2:20" x14ac:dyDescent="0.25">
      <c r="B37" s="56"/>
      <c r="F37" s="79"/>
      <c r="G37" s="79"/>
      <c r="H37" s="79"/>
      <c r="I37" s="79"/>
      <c r="J37" s="79"/>
      <c r="K37" s="79"/>
    </row>
    <row r="39" spans="2:20" x14ac:dyDescent="0.25">
      <c r="D39" s="128"/>
      <c r="E39" s="128"/>
      <c r="H39" s="54">
        <f>H34</f>
        <v>0</v>
      </c>
      <c r="I39" s="54">
        <v>2020</v>
      </c>
      <c r="J39" s="54">
        <f>J34</f>
        <v>0</v>
      </c>
      <c r="K39" s="158">
        <v>2021</v>
      </c>
      <c r="L39" s="159">
        <v>2022</v>
      </c>
      <c r="M39" s="158" t="s">
        <v>161</v>
      </c>
      <c r="N39" s="159"/>
      <c r="O39" s="158" t="s">
        <v>160</v>
      </c>
      <c r="P39" s="159"/>
      <c r="Q39" s="158" t="s">
        <v>159</v>
      </c>
      <c r="R39" s="159"/>
      <c r="S39" s="158" t="s">
        <v>158</v>
      </c>
      <c r="T39" s="159"/>
    </row>
    <row r="40" spans="2:20" x14ac:dyDescent="0.25">
      <c r="D40" s="129"/>
      <c r="I40" s="54" t="s">
        <v>135</v>
      </c>
      <c r="J40" s="54" t="s">
        <v>136</v>
      </c>
      <c r="K40" s="160" t="s">
        <v>135</v>
      </c>
      <c r="L40" s="161" t="s">
        <v>136</v>
      </c>
      <c r="M40" s="160" t="s">
        <v>135</v>
      </c>
      <c r="N40" s="161" t="s">
        <v>136</v>
      </c>
      <c r="O40" s="160" t="s">
        <v>135</v>
      </c>
      <c r="P40" s="161" t="s">
        <v>136</v>
      </c>
      <c r="Q40" s="160" t="s">
        <v>135</v>
      </c>
      <c r="R40" s="161" t="s">
        <v>136</v>
      </c>
      <c r="S40" s="160" t="s">
        <v>135</v>
      </c>
      <c r="T40" s="161" t="s">
        <v>136</v>
      </c>
    </row>
    <row r="41" spans="2:20" x14ac:dyDescent="0.25">
      <c r="F41" s="137"/>
      <c r="G41" s="137"/>
      <c r="H41" s="137">
        <f>D32</f>
        <v>1.4906833450926693E-2</v>
      </c>
      <c r="I41" s="137">
        <f>E32</f>
        <v>1.3532954954566634E-2</v>
      </c>
      <c r="J41" s="166">
        <f>F32</f>
        <v>4.9243056918015695E-3</v>
      </c>
      <c r="K41" s="162">
        <f>(1+G32)^0.5-1</f>
        <v>5.0051056579656361E-3</v>
      </c>
      <c r="L41" s="163">
        <f>K41</f>
        <v>5.0051056579656361E-3</v>
      </c>
      <c r="M41" s="162">
        <f>(1+H32)^0.5-1</f>
        <v>3.3079599359113754E-3</v>
      </c>
      <c r="N41" s="163">
        <f>M41</f>
        <v>3.3079599359113754E-3</v>
      </c>
      <c r="O41" s="162">
        <f>(1+I32)^0.5-1</f>
        <v>3.0410109727774248E-3</v>
      </c>
      <c r="P41" s="163">
        <f>O41</f>
        <v>3.0410109727774248E-3</v>
      </c>
      <c r="Q41" s="162">
        <f>(1+J32)^0.5-1</f>
        <v>3.6571764910433568E-3</v>
      </c>
      <c r="R41" s="163">
        <f>Q41</f>
        <v>3.6571764910433568E-3</v>
      </c>
      <c r="S41" s="162">
        <f>(1+K32)^0.5-1</f>
        <v>4.7434837992383905E-3</v>
      </c>
      <c r="T41" s="163">
        <f>S41</f>
        <v>4.7434837992383905E-3</v>
      </c>
    </row>
    <row r="42" spans="2:20" x14ac:dyDescent="0.25">
      <c r="F42" s="130"/>
      <c r="G42" s="130"/>
      <c r="H42" s="130">
        <f>H41</f>
        <v>1.4906833450926693E-2</v>
      </c>
      <c r="I42" s="130">
        <f t="shared" ref="I42:J42" si="14">(1+H42)*(1+I41)-1</f>
        <v>2.8641521911100032E-2</v>
      </c>
      <c r="J42" s="130">
        <f t="shared" si="14"/>
        <v>3.3706867212270231E-2</v>
      </c>
      <c r="K42" s="164">
        <f>(1+J42)*(1+K41)-1</f>
        <v>3.8880679302032206E-2</v>
      </c>
      <c r="L42" s="165">
        <f t="shared" ref="L42:T42" si="15">(1+K42)*(1+L41)-1</f>
        <v>4.408038686795801E-2</v>
      </c>
      <c r="M42" s="164">
        <f t="shared" si="15"/>
        <v>4.7534162957588055E-2</v>
      </c>
      <c r="N42" s="165">
        <f t="shared" si="15"/>
        <v>5.099936400015026E-2</v>
      </c>
      <c r="O42" s="164">
        <f t="shared" si="15"/>
        <v>5.4195464598456811E-2</v>
      </c>
      <c r="P42" s="165">
        <f t="shared" si="15"/>
        <v>5.740128457375282E-2</v>
      </c>
      <c r="Q42" s="164">
        <f t="shared" si="15"/>
        <v>6.1268387693294901E-2</v>
      </c>
      <c r="R42" s="165">
        <f t="shared" si="15"/>
        <v>6.5149633491454306E-2</v>
      </c>
      <c r="S42" s="164">
        <f t="shared" si="15"/>
        <v>7.0202153521685684E-2</v>
      </c>
      <c r="T42" s="165">
        <f t="shared" si="15"/>
        <v>7.52786400988259E-2</v>
      </c>
    </row>
  </sheetData>
  <hyperlinks>
    <hyperlink ref="B2" location="Contents!A1" display="Table of Contents"/>
  </hyperlinks>
  <pageMargins left="0.7" right="0.7" top="0.75" bottom="0.75" header="0.3" footer="0.3"/>
  <pageSetup paperSize="9" scale="80" orientation="landscape" r:id="rId1"/>
  <customProperties>
    <customPr name="_pios_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AER changes</vt:lpstr>
      <vt:lpstr>Meter volume</vt:lpstr>
      <vt:lpstr>EDPR vs Updated CAPEX</vt:lpstr>
      <vt:lpstr>Escalators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2021-04-25T07:00:49Z</dcterms:created>
  <dcterms:modified xsi:type="dcterms:W3CDTF">2021-04-25T07:00:55Z</dcterms:modified>
</cp:coreProperties>
</file>