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T:\AER\Opex modelling\AER opex models\EQ SAPN 2020-25\EQ Opex models\Base opex analysis\OEFs\Ergon\Final decision\For publication\"/>
    </mc:Choice>
  </mc:AlternateContent>
  <bookViews>
    <workbookView xWindow="0" yWindow="105" windowWidth="3195" windowHeight="960"/>
  </bookViews>
  <sheets>
    <sheet name="Summary" sheetId="21" r:id="rId1"/>
    <sheet name="Network access" sheetId="22" r:id="rId2"/>
    <sheet name="Divison of responsibility" sheetId="17" r:id="rId3"/>
    <sheet name="Bushfire obligations" sheetId="26" r:id="rId4"/>
    <sheet name="Bushfire obligations source" sheetId="27" r:id="rId5"/>
    <sheet name="Customer weights" sheetId="16" r:id="rId6"/>
    <sheet name="CPI-master" sheetId="2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3" hidden="1">[1]PCOR00!#REF!</definedName>
    <definedName name="_BQ4.1" hidden="1">[1]PCOR00!#REF!</definedName>
    <definedName name="_BQ4.5" localSheetId="3" hidden="1">#REF!</definedName>
    <definedName name="_BQ4.5" hidden="1">#REF!</definedName>
    <definedName name="_BQ4.6" localSheetId="3"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s" hidden="1">{#N/A,#N/A,FALSE,"SUM QTR 3";#N/A,#N/A,FALSE,"Detail QTR 3 (w_o ly)"}</definedName>
    <definedName name="asd">'[8]Business &amp; other details'!$C$44</definedName>
    <definedName name="asdas">'[9]Business &amp; other details'!$D$45</definedName>
    <definedName name="asdasd">'[10]Business &amp; other details'!$C$44</definedName>
    <definedName name="asdasf">'[11]1.0 Business &amp; other details'!$C$43</definedName>
    <definedName name="asdfasf">'[12]1.0 Business &amp; other details'!$C$43</definedName>
    <definedName name="asfaef">'[13]1.0 Business &amp; other details'!$C$43</definedName>
    <definedName name="asfaf">'[14]1.0 Business &amp; other details'!$C$35</definedName>
    <definedName name="awdfaf">'[13]1.0 Business &amp; other details'!$C$43</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'[15]Reco Sheet for Fcast'!$I$9:$J$9</definedName>
    <definedName name="BEx001CNWHJ5RULCSFM36ZCGJ1UH" hidden="1">'[15]Reco Sheet for Fcast'!$F$11:$G$11</definedName>
    <definedName name="BEx004791UAJIJSN57OT7YBLNP82" hidden="1">'[15]Reco Sheet for Fcast'!$H$2:$I$2</definedName>
    <definedName name="BEx008P2NVFDLBHL7IZ5WTMVOQ1F" localSheetId="3" hidden="1">'[16]AMI P &amp; L'!#REF!</definedName>
    <definedName name="BEx008P2NVFDLBHL7IZ5WTMVOQ1F" hidden="1">'[16]AMI P &amp; L'!#REF!</definedName>
    <definedName name="BEx009G00IN0JUIAQ4WE9NHTMQE2" hidden="1">'[15]Reco Sheet for Fcast'!$I$8:$J$8</definedName>
    <definedName name="BEx00DXTY2JDVGWQKV8H7FG4SV30" hidden="1">'[15]Reco Sheet for Fcast'!$F$11:$G$11</definedName>
    <definedName name="BEx00GHLTYRH5N2S6P78YW1CD30N" hidden="1">'[15]Reco Sheet for Fcast'!$F$11:$G$11</definedName>
    <definedName name="BEx00JC31DY11L45SEU4B10BIN6W" hidden="1">'[15]Reco Sheet for Fcast'!$K$2</definedName>
    <definedName name="BEx00KZHZBHP3TDV1YMX4B19B95O" localSheetId="3" hidden="1">'[16]AMI P &amp; L'!#REF!</definedName>
    <definedName name="BEx00KZHZBHP3TDV1YMX4B19B95O" hidden="1">'[16]AMI P &amp; L'!#REF!</definedName>
    <definedName name="BEx00WOACHDXJ6I70WQ2OGP79902" localSheetId="3" hidden="1">#REF!</definedName>
    <definedName name="BEx00WOACHDXJ6I70WQ2OGP79902" hidden="1">#REF!</definedName>
    <definedName name="BEx01DAZE5WX4UTU2TLKODE60MKZ" hidden="1">'[15]Reco Sheet for Fcast'!$F$6:$G$6</definedName>
    <definedName name="BEx01HY6E3GJ66ABU5ABN26V6Q13" hidden="1">'[15]Reco Sheet for Fcast'!$G$2</definedName>
    <definedName name="BEx01PW5YQKEGAR8JDDI5OARYXDF" hidden="1">'[15]Reco Sheet for Fcast'!$F$9:$G$9</definedName>
    <definedName name="BEx01XJ94SHJ1YQ7ORPW0RQGKI2H" hidden="1">'[15]Reco Sheet for Fcast'!$F$11:$G$11</definedName>
    <definedName name="BEx02Q08R9G839Q4RFGG9026C7PX" localSheetId="3" hidden="1">'[16]AMI P &amp; L'!#REF!</definedName>
    <definedName name="BEx02Q08R9G839Q4RFGG9026C7PX" hidden="1">'[16]AMI P &amp; L'!#REF!</definedName>
    <definedName name="BEx02SEL3Z1QWGAHXDPUA9WLTTPS" hidden="1">'[15]Reco Sheet for Fcast'!$F$11:$G$11</definedName>
    <definedName name="BEx02Y3KJZH5BGDM9QEZ1PVVI114" hidden="1">'[15]Reco Sheet for Fcast'!$F$8:$G$8</definedName>
    <definedName name="BEx0313GRLLASDTVPW5DHTXHE74M" hidden="1">'[15]Reco Sheet for Fcast'!$I$6:$J$6</definedName>
    <definedName name="BEx1F0SOZ3H5XUHXD7O01TCR8T6J" hidden="1">'[15]Reco Sheet for Fcast'!$F$10:$G$10</definedName>
    <definedName name="BEx1F9HL824UCNCVZ2U62J4KZCX8" hidden="1">'[15]Reco Sheet for Fcast'!$F$7:$G$7</definedName>
    <definedName name="BEx1FEVSJKTI1Q1Z874QZVFSJSVA" hidden="1">'[15]Reco Sheet for Fcast'!$I$6:$J$6</definedName>
    <definedName name="BEx1FGDRUHHLI1GBHELT4PK0LY4V" hidden="1">'[15]Reco Sheet for Fcast'!$I$9:$J$9</definedName>
    <definedName name="BEx1FJZ7GKO99IYTP6GGGF7EUL3Z" hidden="1">'[15]Reco Sheet for Fcast'!$I$7:$J$7</definedName>
    <definedName name="BEx1FSDBU7WQN41S8RKJEK69AVRU" hidden="1">'[15]Reco Sheet for Fcast'!$F$6:$G$6</definedName>
    <definedName name="BEx1FZV2CM77TBH1R6YYV9P06KA2" hidden="1">'[15]Reco Sheet for Fcast'!$F$9:$G$9</definedName>
    <definedName name="BEx1G59AY8195JTUM6P18VXUFJ3E" hidden="1">'[15]Reco Sheet for Fcast'!$F$9:$G$9</definedName>
    <definedName name="BEx1GVBYVO13O10BPURJQKD3L4DD" hidden="1">'[17]Bud Mth'!$I$8:$J$8</definedName>
    <definedName name="BEx1GVMRHFXUP6XYYY9NR12PV5TF" hidden="1">'[15]Reco Sheet for Fcast'!$F$8:$G$8</definedName>
    <definedName name="BEx1H6KIT7BHUH6MDDWC935V9N47" hidden="1">'[15]Reco Sheet for Fcast'!$I$8:$J$8</definedName>
    <definedName name="BEx1H8YTIDTTO90YLC2ZSSNJ7TNN" localSheetId="3" hidden="1">'[18]Capital orders'!#REF!</definedName>
    <definedName name="BEx1H8YTIDTTO90YLC2ZSSNJ7TNN" hidden="1">'[18]Capital orders'!#REF!</definedName>
    <definedName name="BEx1HDGOOJ3SKHYMWUZJ1P0RQZ9N" hidden="1">'[15]Reco Sheet for Fcast'!$H$2:$I$2</definedName>
    <definedName name="BEx1HDM5ZXSJG6JQEMSFV52PZ10V" hidden="1">'[15]Reco Sheet for Fcast'!$I$9:$J$9</definedName>
    <definedName name="BEx1HETBBZVN5F43LKOFMC4QB0CR" hidden="1">'[15]Reco Sheet for Fcast'!$F$9:$G$9</definedName>
    <definedName name="BEx1HGWNWPLNXICOTP90TKQVVE4E" hidden="1">'[15]Reco Sheet for Fcast'!$H$2:$I$2</definedName>
    <definedName name="BEx1HH266WCSRYYOY23LANSAM8Z1" localSheetId="3" hidden="1">#REF!</definedName>
    <definedName name="BEx1HH266WCSRYYOY23LANSAM8Z1" hidden="1">#REF!</definedName>
    <definedName name="BEx1HIPLJZABY0EMUOTZN0EQMDPU" hidden="1">'[15]Reco Sheet for Fcast'!$F$7:$G$7</definedName>
    <definedName name="BEx1HO94JIRX219MPWMB5E5XZ04X" hidden="1">'[15]Reco Sheet for Fcast'!$F$10:$G$10</definedName>
    <definedName name="BEx1HQNF6KHM21E3XLW0NMSSEI9S" hidden="1">'[15]Reco Sheet for Fcast'!$F$9:$G$9</definedName>
    <definedName name="BEx1HSLNWIW4S97ZBYY7I7M5YVH4" hidden="1">'[15]Reco Sheet for Fcast'!$I$8:$J$8</definedName>
    <definedName name="BEx1I4L21EMOYZ97EOEQ30N9KV83" localSheetId="3" hidden="1">#REF!</definedName>
    <definedName name="BEx1I4L21EMOYZ97EOEQ30N9KV83" hidden="1">#REF!</definedName>
    <definedName name="BEx1I4QKTILCKZUSOJCVZN7SNHL5" hidden="1">'[15]Reco Sheet for Fcast'!$F$6:$G$6</definedName>
    <definedName name="BEx1IE0ZP7RIFM9FI24S9I6AAJ14" hidden="1">'[15]Reco Sheet for Fcast'!$F$15</definedName>
    <definedName name="BEx1IGQ5B697MNDOE06MVSR0H58E" hidden="1">'[15]Reco Sheet for Fcast'!$F$11:$G$11</definedName>
    <definedName name="BEx1IKRPW8MLB9Y485M1TL2IT9SH" hidden="1">'[15]Reco Sheet for Fcast'!$F$15</definedName>
    <definedName name="BEx1J0CSSHDJGBJUHVOEMCF2P4DL" hidden="1">'[15]Reco Sheet for Fcast'!$I$9:$J$9</definedName>
    <definedName name="BEx1J6NC9DE7CANGLXQGIAHI2C92" hidden="1">'[15]Reco Sheet for Fcast'!$I$8:$J$8</definedName>
    <definedName name="BEx1J7E8VCGLPYU82QXVUG5N3ZAI" localSheetId="3" hidden="1">'[16]AMI P &amp; L'!#REF!</definedName>
    <definedName name="BEx1J7E8VCGLPYU82QXVUG5N3ZAI" hidden="1">'[16]AMI P &amp; L'!#REF!</definedName>
    <definedName name="BEx1JGE2YQWH8S25USOY08XVGO0D" hidden="1">'[15]Reco Sheet for Fcast'!$I$10:$J$10</definedName>
    <definedName name="BEx1JJJC9T1W7HY4V7HP1S1W4JO1" hidden="1">'[15]Reco Sheet for Fcast'!$F$10:$G$10</definedName>
    <definedName name="BEx1JKKZSJ7DI4PTFVI9VVFMB1X2" hidden="1">'[15]Reco Sheet for Fcast'!$F$6:$G$6</definedName>
    <definedName name="BEx1JPJ2JSOQN114PESLM5AHS817" localSheetId="3" hidden="1">#REF!</definedName>
    <definedName name="BEx1JPJ2JSOQN114PESLM5AHS817" hidden="1">#REF!</definedName>
    <definedName name="BEx1JUBQFRVMASSFK4B3V0AD7YP9" hidden="1">'[15]Reco Sheet for Fcast'!$I$7:$J$7</definedName>
    <definedName name="BEx1JXBM5W4YRWNQ0P95QQS6JWD6" hidden="1">'[15]Reco Sheet for Fcast'!$I$6:$J$6</definedName>
    <definedName name="BEx1KGY9QEHZ9QSARMQUTQKRK4UX" hidden="1">'[15]Reco Sheet for Fcast'!$I$8:$J$8</definedName>
    <definedName name="BEx1KKP1ELIF2UII2FWVGL7M1X7J" hidden="1">'[15]Reco Sheet for Fcast'!$F$10:$G$10</definedName>
    <definedName name="BEx1KUVWMB0QCWA3RBE4CADFVRIS" hidden="1">'[15]Reco Sheet for Fcast'!$F$15</definedName>
    <definedName name="BEx1KZZC3KMOCVC65KUPQLQG4VI6" localSheetId="3" hidden="1">'[18]Capital orders'!#REF!</definedName>
    <definedName name="BEx1KZZC3KMOCVC65KUPQLQG4VI6" hidden="1">'[18]Capital orders'!#REF!</definedName>
    <definedName name="BEx1L2OG1SDFK2TPXELJ77YP4NI2" hidden="1">'[15]Reco Sheet for Fcast'!$I$7:$J$7</definedName>
    <definedName name="BEx1L6Q60MWRDJB4L20LK0XPA0Z2" hidden="1">'[15]Reco Sheet for Fcast'!$I$9:$J$9</definedName>
    <definedName name="BEx1LD63FP2Z4BR9TKSHOZW9KKZ5" hidden="1">'[15]Reco Sheet for Fcast'!$G$2</definedName>
    <definedName name="BEx1LDMB9RW982DUILM2WPT5VWQ3" hidden="1">'[15]Reco Sheet for Fcast'!$H$2:$I$2</definedName>
    <definedName name="BEx1LRPGDQCOEMW8YT80J1XCDCIV" hidden="1">'[15]Reco Sheet for Fcast'!$F$6:$G$6</definedName>
    <definedName name="BEx1LRUSJW4JG54X07QWD9R27WV9" localSheetId="3" hidden="1">'[16]AMI P &amp; L'!#REF!</definedName>
    <definedName name="BEx1LRUSJW4JG54X07QWD9R27WV9" hidden="1">'[16]AMI P &amp; L'!#REF!</definedName>
    <definedName name="BEx1M1WBK5T0LP1AK2JYV6W87ID6" hidden="1">'[15]Reco Sheet for Fcast'!$F$10:$G$10</definedName>
    <definedName name="BEx1M2CEKIG7U2M98E8QT7PXKFJI" localSheetId="3" hidden="1">#REF!</definedName>
    <definedName name="BEx1M2CEKIG7U2M98E8QT7PXKFJI" hidden="1">#REF!</definedName>
    <definedName name="BEx1M51HHDYGIT8PON7U8ICL2S95" hidden="1">'[15]Reco Sheet for Fcast'!$F$10:$G$10</definedName>
    <definedName name="BEx1M9DVXW1QKW4BT3H733BJ74CE" localSheetId="3" hidden="1">#REF!</definedName>
    <definedName name="BEx1M9DVXW1QKW4BT3H733BJ74CE" hidden="1">#REF!</definedName>
    <definedName name="BEx1MJVIWNE5X8L7TRVWT9WWEUBJ" localSheetId="3" hidden="1">#REF!</definedName>
    <definedName name="BEx1MJVIWNE5X8L7TRVWT9WWEUBJ" hidden="1">#REF!</definedName>
    <definedName name="BEx1MMFAHNWB5B2QUWBELI39PCEY" hidden="1">'[17]Bud Mth'!$C$15:$D$29</definedName>
    <definedName name="BEx1MTRKKVCHOZ0YGID6HZ49LJTO" localSheetId="3" hidden="1">'[16]AMI P &amp; L'!#REF!</definedName>
    <definedName name="BEx1MTRKKVCHOZ0YGID6HZ49LJTO" hidden="1">'[16]AMI P &amp; L'!#REF!</definedName>
    <definedName name="BEx1N0CYK8OCCI654CPSXGPO2B4B" localSheetId="3" hidden="1">#REF!</definedName>
    <definedName name="BEx1N0CYK8OCCI654CPSXGPO2B4B" hidden="1">#REF!</definedName>
    <definedName name="BEx1N3CUJ3UX61X38ZAJVPEN4KMC" hidden="1">'[15]Reco Sheet for Fcast'!$K$2</definedName>
    <definedName name="BEx1NM34KQTO1LDNSAFD1L82UZFG" hidden="1">'[15]Reco Sheet for Fcast'!$F$15</definedName>
    <definedName name="BEx1NO6TXZVOGCUWCCRTXRXWW0XL" hidden="1">'[15]Reco Sheet for Fcast'!$I$10:$J$10</definedName>
    <definedName name="BEx1NS8EU5P9FQV3S0WRTXI5L361" hidden="1">'[15]Reco Sheet for Fcast'!$F$7:$G$7</definedName>
    <definedName name="BEx1NUBX5VUYZFKQH69FN6BTLWCR" hidden="1">'[15]Reco Sheet for Fcast'!$I$7:$J$7</definedName>
    <definedName name="BEx1NZ4K1L8UON80Y2A4RASKWGNP" hidden="1">'[15]Reco Sheet for Fcast'!$F$15:$G$16</definedName>
    <definedName name="BEx1OLAZ915OGYWP0QP1QQWDLCRX" hidden="1">'[15]Reco Sheet for Fcast'!$I$6:$J$6</definedName>
    <definedName name="BEx1OO5ER042IS6IC4TLDI75JNVH" hidden="1">'[15]Reco Sheet for Fcast'!$G$2</definedName>
    <definedName name="BEx1ORG3LGKCPSRMVQ2O9REG2US8" localSheetId="3" hidden="1">#REF!</definedName>
    <definedName name="BEx1ORG3LGKCPSRMVQ2O9REG2US8" hidden="1">#REF!</definedName>
    <definedName name="BEx1OTE54CBSUT8FWKRALEDCUWN4" hidden="1">'[15]Reco Sheet for Fcast'!$F$11:$G$11</definedName>
    <definedName name="BEx1OVSMPADTX95QUOX34KZQ8EDY" hidden="1">'[15]Reco Sheet for Fcast'!$I$11:$J$11</definedName>
    <definedName name="BEx1OX544IO9FQJI7YYQGZCEHB3O" hidden="1">'[15]Reco Sheet for Fcast'!$I$8:$J$8</definedName>
    <definedName name="BEx1OY6SVEUT2EQ26P7EKEND342G" hidden="1">'[15]Reco Sheet for Fcast'!$I$9:$J$9</definedName>
    <definedName name="BEx1OYN1LPIPI12O9G6F7QAOS9T4" hidden="1">'[15]Reco Sheet for Fcast'!$I$7:$J$7</definedName>
    <definedName name="BEx1P1HHKJA799O3YZXQAX6KFH58" hidden="1">'[15]Reco Sheet for Fcast'!$F$6:$G$6</definedName>
    <definedName name="BEx1P34W467WGPOXPK292QFJIPHJ" hidden="1">'[15]Reco Sheet for Fcast'!$H$2:$I$2</definedName>
    <definedName name="BEx1P34WRUTVZPX177UUQ9BT3Q9X" localSheetId="3" hidden="1">'[18]Capital orders'!#REF!</definedName>
    <definedName name="BEx1P34WRUTVZPX177UUQ9BT3Q9X" hidden="1">'[18]Capital orders'!#REF!</definedName>
    <definedName name="BEx1P7S1J4TKGVJ43C2Q2R3M9WRB" hidden="1">'[15]Reco Sheet for Fcast'!$I$6:$J$6</definedName>
    <definedName name="BEx1PA11BLPVZM8RC5BL46WX8YB5" hidden="1">'[15]Reco Sheet for Fcast'!$F$8:$G$8</definedName>
    <definedName name="BEx1PBZ4BEFIPGMQXT9T8S4PZ2IM" hidden="1">'[15]Reco Sheet for Fcast'!$F$10:$G$10</definedName>
    <definedName name="BEx1PLF2CFSXBZPVI6CJ534EIJDN" hidden="1">'[15]Reco Sheet for Fcast'!$I$8:$J$8</definedName>
    <definedName name="BEx1PMWZB2DO6EM9BKLUICZJ65HD" hidden="1">'[15]Reco Sheet for Fcast'!$I$10:$J$10</definedName>
    <definedName name="BEx1QA54J2A4I7IBQR19BTY28ZMR" hidden="1">'[15]Reco Sheet for Fcast'!$I$10:$J$10</definedName>
    <definedName name="BEx1QM4PKKBHXHR5BZ2NON028UYL" localSheetId="3" hidden="1">#REF!</definedName>
    <definedName name="BEx1QM4PKKBHXHR5BZ2NON028UYL" hidden="1">#REF!</definedName>
    <definedName name="BEx1QMQAHG3KQUK59DVM68SWKZIZ" hidden="1">'[15]Reco Sheet for Fcast'!$I$10:$J$10</definedName>
    <definedName name="BEx1R9YFKJCMSEST8OVCAO5E47FO" hidden="1">'[15]Reco Sheet for Fcast'!$F$9:$G$9</definedName>
    <definedName name="BEx1RBGC06B3T52OIC0EQ1KGVP1I" hidden="1">'[15]Reco Sheet for Fcast'!$F$10:$G$10</definedName>
    <definedName name="BEx1RHLLW599ZLQG0S5YT7QI63BA" localSheetId="3" hidden="1">'[18]Capital orders'!#REF!</definedName>
    <definedName name="BEx1RHLLW599ZLQG0S5YT7QI63BA" hidden="1">'[18]Capital orders'!#REF!</definedName>
    <definedName name="BEx1RRC7X4NI1CU4EO5XYE2GVARJ" hidden="1">'[15]Reco Sheet for Fcast'!$I$11:$J$11</definedName>
    <definedName name="BEx1RZA1NCGT832L7EMR7GMF588W" hidden="1">'[15]Reco Sheet for Fcast'!$I$10:$J$10</definedName>
    <definedName name="BEx1S0XGIPUSZQUCSGWSK10GKW7Y" hidden="1">'[15]Reco Sheet for Fcast'!$F$8:$G$8</definedName>
    <definedName name="BEx1S3BSDAKCI9LVFYLTM3MJY3BE" localSheetId="3" hidden="1">'[18]Capital orders'!#REF!</definedName>
    <definedName name="BEx1S3BSDAKCI9LVFYLTM3MJY3BE" hidden="1">'[18]Capital orders'!#REF!</definedName>
    <definedName name="BEx1S5VFNKIXHTTCWSV60UC50EZ8" hidden="1">'[15]Reco Sheet for Fcast'!$I$7:$J$7</definedName>
    <definedName name="BEx1SEKAWOQJB87D3XQKKK1S7Q7X" localSheetId="3" hidden="1">#REF!</definedName>
    <definedName name="BEx1SEKAWOQJB87D3XQKKK1S7Q7X" hidden="1">#REF!</definedName>
    <definedName name="BEx1SK3U02H0RGKEYXW7ZMCEOF3V" hidden="1">'[15]Reco Sheet for Fcast'!$E$2:$F$2</definedName>
    <definedName name="BEx1SSNEZINBJT29QVS62VS1THT4" hidden="1">'[15]Reco Sheet for Fcast'!$F$9:$G$9</definedName>
    <definedName name="BEx1STULPAG4G6PQYHP3DRYTPCHJ" localSheetId="3" hidden="1">'[18]Capital orders'!#REF!</definedName>
    <definedName name="BEx1STULPAG4G6PQYHP3DRYTPCHJ" hidden="1">'[18]Capital orders'!#REF!</definedName>
    <definedName name="BEx1SVNCHNANBJIDIQVB8AFK4HAN" localSheetId="3" hidden="1">'[16]AMI P &amp; L'!#REF!</definedName>
    <definedName name="BEx1SVNCHNANBJIDIQVB8AFK4HAN" hidden="1">'[16]AMI P &amp; L'!#REF!</definedName>
    <definedName name="BEx1TJ0WLS9O7KNSGIPWTYHDYI1D" localSheetId="3" hidden="1">'[16]AMI P &amp; L'!#REF!</definedName>
    <definedName name="BEx1TJ0WLS9O7KNSGIPWTYHDYI1D" hidden="1">'[16]AMI P &amp; L'!#REF!</definedName>
    <definedName name="BEx1TYR9YIVMD6E36LEX70E5H1UT" localSheetId="3" hidden="1">#REF!</definedName>
    <definedName name="BEx1TYR9YIVMD6E36LEX70E5H1UT" hidden="1">#REF!</definedName>
    <definedName name="BEx1U7WFO8OZKB1EBF4H386JW91L" hidden="1">'[15]Reco Sheet for Fcast'!$I$9:$J$9</definedName>
    <definedName name="BEx1U87938YR9N6HYI24KVBKLOS3" hidden="1">'[15]Reco Sheet for Fcast'!$G$2</definedName>
    <definedName name="BEx1UESH4KDWHYESQU2IE55RS3LI" hidden="1">'[15]Reco Sheet for Fcast'!$F$11:$G$11</definedName>
    <definedName name="BEx1UI8N9KTCPSOJ7RDW0T8UEBNP" hidden="1">'[15]Reco Sheet for Fcast'!$F$10:$G$10</definedName>
    <definedName name="BEx1UML0HHJFHA5TBOYQ24I3RV1W" hidden="1">'[15]Reco Sheet for Fcast'!$F$6:$G$6</definedName>
    <definedName name="BEx1UOOOMCXM376QJ65W95MJ4RT3" localSheetId="3" hidden="1">'[18]Capital orders'!#REF!</definedName>
    <definedName name="BEx1UOOOMCXM376QJ65W95MJ4RT3" hidden="1">'[18]Capital orders'!#REF!</definedName>
    <definedName name="BEx1UUDIQPZ23XQ79GUL0RAWRSCK" hidden="1">'[15]Reco Sheet for Fcast'!$I$7:$J$7</definedName>
    <definedName name="BEx1V50N55N07Q5LD91VS9QF1WB6" localSheetId="3" hidden="1">#REF!</definedName>
    <definedName name="BEx1V50N55N07Q5LD91VS9QF1WB6" hidden="1">#REF!</definedName>
    <definedName name="BEx1V67SEV778NVW68J8W5SND1J7" hidden="1">'[15]Reco Sheet for Fcast'!$I$9:$J$9</definedName>
    <definedName name="BEx1VIY9SQLRESD11CC4PHYT0XSG" hidden="1">'[15]Reco Sheet for Fcast'!$H$2:$I$2</definedName>
    <definedName name="BEx1WC67EH10SC38QWX3WEA5KH3A" hidden="1">'[15]Reco Sheet for Fcast'!$F$10:$G$10</definedName>
    <definedName name="BEx1WGYTKZZIPM1577W5FEYKFH3V" hidden="1">'[15]Reco Sheet for Fcast'!$F$15:$J$123</definedName>
    <definedName name="BEx1WHPURIV3D3PTJJ359H1OP7ZV" localSheetId="3" hidden="1">'[16]AMI P &amp; L'!#REF!</definedName>
    <definedName name="BEx1WHPURIV3D3PTJJ359H1OP7ZV" hidden="1">'[16]AMI P &amp; L'!#REF!</definedName>
    <definedName name="BEx1WLWY2CR1WRD694JJSWSDFAIR" hidden="1">'[15]Reco Sheet for Fcast'!$I$7:$J$7</definedName>
    <definedName name="BEx1WMD1LWPWRIK6GGAJRJAHJM8I" hidden="1">'[15]Reco Sheet for Fcast'!$I$10:$J$10</definedName>
    <definedName name="BEx1WR0D41MR174LBF3P9E3K0J51" hidden="1">'[15]Reco Sheet for Fcast'!$F$7:$G$7</definedName>
    <definedName name="BEx1WUB1FAS5PHU33TJ60SUHR618" hidden="1">'[15]Reco Sheet for Fcast'!$I$8:$J$8</definedName>
    <definedName name="BEx1WX04G0INSPPG9NTNR3DYR6PZ" hidden="1">'[15]Reco Sheet for Fcast'!$I$11:$J$11</definedName>
    <definedName name="BEx1X3LHU9DPG01VWX2IF65TRATF" hidden="1">'[15]Reco Sheet for Fcast'!$F$8:$G$8</definedName>
    <definedName name="BEx1XK8AAMO0AH0Z1OUKW30CA7EQ" hidden="1">'[15]Reco Sheet for Fcast'!$H$2:$I$2</definedName>
    <definedName name="BEx1XL4MZ7C80495GHQRWOBS16PQ" hidden="1">'[15]Reco Sheet for Fcast'!$F$6:$G$6</definedName>
    <definedName name="BEx1XYBEF60AUNIQ381B562NLYEL" localSheetId="3" hidden="1">#REF!</definedName>
    <definedName name="BEx1XYBEF60AUNIQ381B562NLYEL" hidden="1">#REF!</definedName>
    <definedName name="BEx1Y2IGS2K95E1M51PEF9KJZ0KB" hidden="1">'[15]Reco Sheet for Fcast'!$F$15</definedName>
    <definedName name="BEx1Y3PKK83X2FN9SAALFHOWKMRQ" hidden="1">'[15]Reco Sheet for Fcast'!$F$9:$G$9</definedName>
    <definedName name="BEx1YL3DJ7Y4AZ01ERCOGW0FJ26T" localSheetId="3" hidden="1">'[16]AMI P &amp; L'!#REF!</definedName>
    <definedName name="BEx1YL3DJ7Y4AZ01ERCOGW0FJ26T" hidden="1">'[16]AMI P &amp; L'!#REF!</definedName>
    <definedName name="BEx1Z2RYHSVD1H37817SN93VMURZ" hidden="1">'[15]Reco Sheet for Fcast'!$F$7:$G$7</definedName>
    <definedName name="BEx3AMAKWI6458B67VKZO56MCNJW" hidden="1">'[15]Reco Sheet for Fcast'!$H$2:$I$2</definedName>
    <definedName name="BEx3AOOVM42G82TNF53W0EKXLUSI" localSheetId="3" hidden="1">'[16]AMI P &amp; L'!#REF!</definedName>
    <definedName name="BEx3AOOVM42G82TNF53W0EKXLUSI" hidden="1">'[16]AMI P &amp; L'!#REF!</definedName>
    <definedName name="BEx3APL8D18BCFDD4AZK12WFXA67" hidden="1">'[15]Reco Sheet for Fcast'!$G$2:$H$2</definedName>
    <definedName name="BEx3AZH9W4SUFCAHNDOQ728R9V4L" hidden="1">'[15]Reco Sheet for Fcast'!$F$6:$G$6</definedName>
    <definedName name="BEx3BNR9ES4KY7Q1DK83KC5NDGL8" hidden="1">'[15]Reco Sheet for Fcast'!$E$2:$F$2</definedName>
    <definedName name="BEx3BQR5VZXNQ4H949ORM8ESU3B3" localSheetId="3" hidden="1">'[16]AMI P &amp; L'!#REF!</definedName>
    <definedName name="BEx3BQR5VZXNQ4H949ORM8ESU3B3" hidden="1">'[16]AMI P &amp; L'!#REF!</definedName>
    <definedName name="BEx3BTLL3ASJN134DLEQTQM70VZM" hidden="1">'[15]Reco Sheet for Fcast'!$F$6:$G$6</definedName>
    <definedName name="BEx3BW5CTV0DJU5AQS3ZQFK2VLF3" hidden="1">'[15]Reco Sheet for Fcast'!$I$8:$J$8</definedName>
    <definedName name="BEx3BYP0FG369M7G3JEFLMMXAKTS" hidden="1">'[15]Reco Sheet for Fcast'!$F$9:$G$9</definedName>
    <definedName name="BEx3C2QR0WUD19QSVO8EMIPNQJKH" hidden="1">'[15]Reco Sheet for Fcast'!$F$7:$G$7</definedName>
    <definedName name="BEx3CKFCCPZZ6ROLAT5C1DZNIC1U" hidden="1">'[15]Reco Sheet for Fcast'!$H$2:$I$2</definedName>
    <definedName name="BEx3CO0SVO4WLH0DO43DCHYDTH1P" hidden="1">'[15]Reco Sheet for Fcast'!$F$15</definedName>
    <definedName name="BEx3CP7ZOFGLSCYTIG9VMZOBZ5BQ" localSheetId="3" hidden="1">#REF!</definedName>
    <definedName name="BEx3CP7ZOFGLSCYTIG9VMZOBZ5BQ" hidden="1">#REF!</definedName>
    <definedName name="BEx3D9G6QTSPF9UYI4X0XY0VE896" hidden="1">'[15]Reco Sheet for Fcast'!$F$6:$G$6</definedName>
    <definedName name="BEx3DCQU9PBRXIMLO62KS5RLH447" hidden="1">'[15]Reco Sheet for Fcast'!$I$11:$J$11</definedName>
    <definedName name="BEx3DZDFGLYD8RLUYGMKDC4PRP04" hidden="1">'[15]Reco Sheet for Fcast'!$G$2:$H$2</definedName>
    <definedName name="BEx3EF99FD6QNNCNOKDEE67JHTUJ" hidden="1">'[15]Reco Sheet for Fcast'!$I$9:$J$9</definedName>
    <definedName name="BEx3EHCSERZ2O2OAG8Y95UPG2IY9" localSheetId="3" hidden="1">'[16]AMI P &amp; L'!#REF!</definedName>
    <definedName name="BEx3EHCSERZ2O2OAG8Y95UPG2IY9" hidden="1">'[16]AMI P &amp; L'!#REF!</definedName>
    <definedName name="BEx3EJR3TCJDYS7ZXNDS5N9KTGIK" hidden="1">'[15]Reco Sheet for Fcast'!$F$8:$G$8</definedName>
    <definedName name="BEx3ELJTTBS6P05CNISMGOJOA60V" hidden="1">'[15]Reco Sheet for Fcast'!$I$9:$J$9</definedName>
    <definedName name="BEx3EQSLJBDDJRHNX19PBFCKNY2I" hidden="1">'[15]Reco Sheet for Fcast'!$F$11:$G$11</definedName>
    <definedName name="BEx3EUUAX947Q5N6MY6W0KSNY78Y" hidden="1">'[15]Reco Sheet for Fcast'!$I$7:$J$7</definedName>
    <definedName name="BEx3FERRE7HC84YCYRFTW3IGBJS0" localSheetId="3" hidden="1">#REF!</definedName>
    <definedName name="BEx3FERRE7HC84YCYRFTW3IGBJS0" hidden="1">#REF!</definedName>
    <definedName name="BEx3FHMD1P5XBCH23ZKIFO6ZTCNB" hidden="1">'[15]Reco Sheet for Fcast'!$I$6:$J$6</definedName>
    <definedName name="BEx3FI2G3YYIACQHXNXEA15M8ZK5" hidden="1">'[15]Reco Sheet for Fcast'!$F$11:$G$11</definedName>
    <definedName name="BEx3FJ9MHSLDK8W91GO85FX1GX57" hidden="1">'[15]Reco Sheet for Fcast'!$F$8:$G$8</definedName>
    <definedName name="BEx3FR251HFU7A33PU01SJUENL2B" hidden="1">'[15]Reco Sheet for Fcast'!$K$2</definedName>
    <definedName name="BEx3FX7EJL47JSLSWP3EOC265WAE" localSheetId="3" hidden="1">'[16]AMI P &amp; L'!#REF!</definedName>
    <definedName name="BEx3FX7EJL47JSLSWP3EOC265WAE" hidden="1">'[16]AMI P &amp; L'!#REF!</definedName>
    <definedName name="BEx3FZG91H1CY5ASLHP4YHKREYG9" localSheetId="3" hidden="1">#REF!</definedName>
    <definedName name="BEx3FZG91H1CY5ASLHP4YHKREYG9" hidden="1">#REF!</definedName>
    <definedName name="BEx3G201R8NLJ6FIHO2QS0SW9QVV" hidden="1">'[15]Reco Sheet for Fcast'!$H$2:$I$2</definedName>
    <definedName name="BEx3G2LL2II66XY5YCDPG4JE13A3" hidden="1">'[15]Reco Sheet for Fcast'!$F$9:$G$9</definedName>
    <definedName name="BEx3G2WA0DTYY9D8AGHHOBTPE2B2" hidden="1">'[15]Reco Sheet for Fcast'!$F$7:$G$7</definedName>
    <definedName name="BEx3GCXR6IAS0B6WJ03GJVH7CO52" hidden="1">'[15]Reco Sheet for Fcast'!$F$15</definedName>
    <definedName name="BEx3GEVV18SEQDI1JGY7EN6D1GT1" localSheetId="3" hidden="1">'[16]AMI P &amp; L'!#REF!</definedName>
    <definedName name="BEx3GEVV18SEQDI1JGY7EN6D1GT1" hidden="1">'[16]AMI P &amp; L'!#REF!</definedName>
    <definedName name="BEx3GKFH64MKQX61S7DYTZ15JCPY" hidden="1">'[15]Reco Sheet for Fcast'!$G$2</definedName>
    <definedName name="BEx3GMJ1Y6UU02DLRL0QXCEKDA6C" localSheetId="3" hidden="1">'[16]AMI P &amp; L'!#REF!</definedName>
    <definedName name="BEx3GMJ1Y6UU02DLRL0QXCEKDA6C" hidden="1">'[16]AMI P &amp; L'!#REF!</definedName>
    <definedName name="BEx3GN4LY0135CBDIN1TU2UEODGF" hidden="1">'[15]Reco Sheet for Fcast'!$I$10:$J$10</definedName>
    <definedName name="BEx3GPDH2AH4QKT4OOSN563XUHBD" hidden="1">'[15]Reco Sheet for Fcast'!$I$9:$J$9</definedName>
    <definedName name="BEx3H0RFPKED2NN6LBYFK5P5HLK6" hidden="1">'[15]Reco Sheet for Fcast'!$I$6:$J$6</definedName>
    <definedName name="BEx3H5UX2GZFZZT657YR76RHW5I6" localSheetId="3" hidden="1">'[16]AMI P &amp; L'!#REF!</definedName>
    <definedName name="BEx3H5UX2GZFZZT657YR76RHW5I6" hidden="1">'[16]AMI P &amp; L'!#REF!</definedName>
    <definedName name="BEx3HA1YAMCT0GK89031ZWXQ3VK3" localSheetId="3" hidden="1">#REF!</definedName>
    <definedName name="BEx3HA1YAMCT0GK89031ZWXQ3VK3" hidden="1">#REF!</definedName>
    <definedName name="BEx3HJ1MIYFNI7Y25LLE6AGZ52U2" localSheetId="3" hidden="1">'[18]Capital orders'!#REF!</definedName>
    <definedName name="BEx3HJ1MIYFNI7Y25LLE6AGZ52U2" hidden="1">'[18]Capital orders'!#REF!</definedName>
    <definedName name="BEx3HMN4HBR0MZ546XIBTOE5PHAT" localSheetId="3" hidden="1">'[18]Capital orders'!#REF!</definedName>
    <definedName name="BEx3HMN4HBR0MZ546XIBTOE5PHAT" hidden="1">'[18]Capital orders'!#REF!</definedName>
    <definedName name="BEx3HMSEFOP6DBM4R97XA6B7NFG6" hidden="1">'[15]Reco Sheet for Fcast'!$F$8:$G$8</definedName>
    <definedName name="BEx3HOQN57QKFWCTSFFBV19FE17U" localSheetId="3" hidden="1">'[18]Capital orders'!#REF!</definedName>
    <definedName name="BEx3HOQN57QKFWCTSFFBV19FE17U" hidden="1">'[18]Capital orders'!#REF!</definedName>
    <definedName name="BEx3HWJ5SQSD2CVCQNR183X44FR8" hidden="1">'[15]Reco Sheet for Fcast'!$H$2:$I$2</definedName>
    <definedName name="BEx3I09YVXO0G4X7KGSA4WGORM35" hidden="1">'[15]Reco Sheet for Fcast'!$F$6:$G$6</definedName>
    <definedName name="BEx3ICF1GY8HQEBIU9S43PDJ90BX" hidden="1">'[15]Reco Sheet for Fcast'!$F$6:$G$6</definedName>
    <definedName name="BEx3IYAH2DEBFWO8F94H4MXE3RLY" localSheetId="3" hidden="1">'[16]AMI P &amp; L'!#REF!</definedName>
    <definedName name="BEx3IYAH2DEBFWO8F94H4MXE3RLY" hidden="1">'[16]AMI P &amp; L'!#REF!</definedName>
    <definedName name="BEx3IZXXSYEW50379N2EAFWO8DZV" localSheetId="3" hidden="1">'[16]AMI P &amp; L'!#REF!</definedName>
    <definedName name="BEx3IZXXSYEW50379N2EAFWO8DZV" hidden="1">'[16]AMI P &amp; L'!#REF!</definedName>
    <definedName name="BEx3J1VZVGTKT4ATPO9O5JCSFTTR" hidden="1">'[15]Reco Sheet for Fcast'!$I$9:$J$9</definedName>
    <definedName name="BEx3JC2TY7JNAAC3L7QHVPQXLGQ8" hidden="1">'[15]Reco Sheet for Fcast'!$I$11:$J$11</definedName>
    <definedName name="BEx3JIYZIVBGXQG29MDJG53D99D8" hidden="1">'[15]Reco Sheet for Fcast'!$L$6:$M$10</definedName>
    <definedName name="BEx3JX23SYDIGOGM4Y0CQFBW8ZBV" hidden="1">'[15]Reco Sheet for Fcast'!$F$8:$G$8</definedName>
    <definedName name="BEx3JXCXCVBZJGV5VEG9MJEI01AL" hidden="1">'[15]Reco Sheet for Fcast'!$I$7:$J$7</definedName>
    <definedName name="BEx3JYK2N7X59TPJSKYZ77ENY8SS" hidden="1">'[15]Reco Sheet for Fcast'!$I$6:$J$6</definedName>
    <definedName name="BEx3K4EII7GU1CG0BN7UL15M6J8Z" localSheetId="3" hidden="1">'[16]AMI P &amp; L'!#REF!</definedName>
    <definedName name="BEx3K4EII7GU1CG0BN7UL15M6J8Z" hidden="1">'[16]AMI P &amp; L'!#REF!</definedName>
    <definedName name="BEx3K4ZXQUQ2KYZF74B84SO48XMW" hidden="1">'[15]Reco Sheet for Fcast'!$I$9:$J$9</definedName>
    <definedName name="BEx3KEFXUCVNVPH7KSEGAZYX13B5" hidden="1">'[15]Reco Sheet for Fcast'!$F$6:$G$6</definedName>
    <definedName name="BEx3KFXUAF6YXAA47B7Q6X9B3VGB" hidden="1">'[15]Reco Sheet for Fcast'!$I$10:$J$10</definedName>
    <definedName name="BEx3KHFTUPUPZJH4ER0RQ5CMQ7ZC" localSheetId="3" hidden="1">#REF!</definedName>
    <definedName name="BEx3KHFTUPUPZJH4ER0RQ5CMQ7ZC" hidden="1">#REF!</definedName>
    <definedName name="BEx3KIXQYOGMPK4WJJAVBRX4NR28" localSheetId="3" hidden="1">'[16]AMI P &amp; L'!#REF!</definedName>
    <definedName name="BEx3KIXQYOGMPK4WJJAVBRX4NR28" hidden="1">'[16]AMI P &amp; L'!#REF!</definedName>
    <definedName name="BEx3KJOMVOSFZVJUL3GKCNP6DQDS" hidden="1">'[15]Reco Sheet for Fcast'!$F$6:$G$6</definedName>
    <definedName name="BEx3KP2VRBMORK0QEAZUYCXL3DHJ" hidden="1">'[15]Reco Sheet for Fcast'!$I$6:$J$6</definedName>
    <definedName name="BEx3L4IN3LI4C26SITKTGAH27CDU" hidden="1">'[15]Reco Sheet for Fcast'!$F$15</definedName>
    <definedName name="BEx3L4YQ0J7ZU0M5QM6YIPCEYC9K" localSheetId="3" hidden="1">'[16]AMI P &amp; L'!#REF!</definedName>
    <definedName name="BEx3L4YQ0J7ZU0M5QM6YIPCEYC9K" hidden="1">'[16]AMI P &amp; L'!#REF!</definedName>
    <definedName name="BEx3L60DJOR7NQN42G7YSAODP1EX" hidden="1">'[15]Reco Sheet for Fcast'!$I$7:$J$7</definedName>
    <definedName name="BEx3L7D0PI38HWZ7VADU16C9E33D" hidden="1">'[15]Reco Sheet for Fcast'!$I$7:$J$7</definedName>
    <definedName name="BEx3LLANOTINBHAJ3AOID9T7Y05X" localSheetId="3" hidden="1">#REF!</definedName>
    <definedName name="BEx3LLANOTINBHAJ3AOID9T7Y05X" hidden="1">#REF!</definedName>
    <definedName name="BEx3LM1PR4Y7KINKMTMKR984GX8Q" hidden="1">'[15]Reco Sheet for Fcast'!$I$8:$J$8</definedName>
    <definedName name="BEx3LPCEZ1C0XEKNCM3YT09JWCUO" hidden="1">'[15]Reco Sheet for Fcast'!$I$10:$J$10</definedName>
    <definedName name="BEx3M1BZ3GQC6D7YTGDIT0JUJ9EC" localSheetId="3" hidden="1">#REF!</definedName>
    <definedName name="BEx3M1BZ3GQC6D7YTGDIT0JUJ9EC" hidden="1">#REF!</definedName>
    <definedName name="BEx3M1MR1K1NQD03H74BFWOK4MWQ" hidden="1">'[15]Reco Sheet for Fcast'!$F$15</definedName>
    <definedName name="BEx3M4H77MYUKOOD31H9F80NMVK8" hidden="1">'[15]Reco Sheet for Fcast'!$H$2:$I$2</definedName>
    <definedName name="BEx3M9VFX329PZWYC4DMZ6P3W9R2" hidden="1">'[15]Reco Sheet for Fcast'!$F$8:$G$8</definedName>
    <definedName name="BEx3MCQ0VEBV0CZXDS505L38EQ8N" hidden="1">'[15]Reco Sheet for Fcast'!$I$11:$J$11</definedName>
    <definedName name="BEx3MEYV5LQY0BAL7V3CFAFVOM3T" hidden="1">'[15]Reco Sheet for Fcast'!$I$9:$J$9</definedName>
    <definedName name="BEx3MREOFWJQEYMCMBL7ZE06NBN6" hidden="1">'[15]Reco Sheet for Fcast'!$G$2</definedName>
    <definedName name="BEx3MSAX474ABZKYQ7WBYQI19FN1" localSheetId="3" hidden="1">#REF!</definedName>
    <definedName name="BEx3MSAX474ABZKYQ7WBYQI19FN1" hidden="1">#REF!</definedName>
    <definedName name="BEx3N9JDP50MA4MMRXI6DO38SIEQ" localSheetId="3" hidden="1">#REF!</definedName>
    <definedName name="BEx3N9JDP50MA4MMRXI6DO38SIEQ" hidden="1">#REF!</definedName>
    <definedName name="BEx3NBS83TP04EO9LQWM9XWO1JEV" localSheetId="3" hidden="1">'[18]Capital orders'!#REF!</definedName>
    <definedName name="BEx3NBS83TP04EO9LQWM9XWO1JEV" hidden="1">'[18]Capital orders'!#REF!</definedName>
    <definedName name="BEx3NLIZ7PHF2XE59ECZ3MD04ZG1" hidden="1">'[15]Reco Sheet for Fcast'!$F$6:$G$6</definedName>
    <definedName name="BEx3NMQ4BVC94728AUM7CCX7UHTU" hidden="1">'[15]Reco Sheet for Fcast'!$F$15</definedName>
    <definedName name="BEx3NR2I4OUFP3Z2QZEDU2PIFIDI" hidden="1">'[15]Reco Sheet for Fcast'!$F$10:$G$10</definedName>
    <definedName name="BEx3O19B8FTTAPVT5DZXQGQXWFR8" hidden="1">'[15]Reco Sheet for Fcast'!$F$15</definedName>
    <definedName name="BEx3O37KIVMTEXDNBMSQLK0KFCF6" localSheetId="3" hidden="1">#REF!</definedName>
    <definedName name="BEx3O37KIVMTEXDNBMSQLK0KFCF6" hidden="1">#REF!</definedName>
    <definedName name="BEx3O85IKWARA6NCJOLRBRJFMEWW" localSheetId="3" hidden="1">'[16]AMI P &amp; L'!#REF!</definedName>
    <definedName name="BEx3O85IKWARA6NCJOLRBRJFMEWW" hidden="1">'[16]AMI P &amp; L'!#REF!</definedName>
    <definedName name="BEx3OJZSCGFRW7SVGBFI0X9DNVMM" hidden="1">'[15]Reco Sheet for Fcast'!$H$2:$I$2</definedName>
    <definedName name="BEx3ORSBUXAF21MKEY90YJV9AY9A" hidden="1">'[15]Reco Sheet for Fcast'!$G$2:$H$2</definedName>
    <definedName name="BEx3OV8BH6PYNZT7C246LOAU9SVX" hidden="1">'[15]Reco Sheet for Fcast'!$F$9:$G$9</definedName>
    <definedName name="BEx3OVDR9BY1SBRX3I92LJ228GPZ" localSheetId="3" hidden="1">#REF!</definedName>
    <definedName name="BEx3OVDR9BY1SBRX3I92LJ228GPZ" hidden="1">#REF!</definedName>
    <definedName name="BEx3OXRYJZUEY6E72UJU0PHLMYAR" hidden="1">'[15]Reco Sheet for Fcast'!$F$7:$G$7</definedName>
    <definedName name="BEx3P59TTRSGQY888P5C1O7M2PQT" hidden="1">'[15]Reco Sheet for Fcast'!$F$7:$G$7</definedName>
    <definedName name="BEx3PDNRRNKD5GOUBUQFXAHIXLD9" hidden="1">'[15]Reco Sheet for Fcast'!$I$6:$J$6</definedName>
    <definedName name="BEx3PDT8GNPWLLN02IH1XPV90XYK" hidden="1">'[15]Reco Sheet for Fcast'!$F$7:$G$7</definedName>
    <definedName name="BEx3PKEMDW8KZEP11IL927C5O7I2" hidden="1">'[15]Reco Sheet for Fcast'!$F$15</definedName>
    <definedName name="BEx3PKJZ1Z7L9S6KV8KXVS6B2FX4" hidden="1">'[15]Reco Sheet for Fcast'!$I$10:$J$10</definedName>
    <definedName name="BEx3PMNG53Z5HY138H99QOMTX8W3" hidden="1">'[15]Reco Sheet for Fcast'!$I$6:$J$6</definedName>
    <definedName name="BEx3PP1RRSFZ8UC0JC9R91W6LNKW" hidden="1">'[15]Reco Sheet for Fcast'!$I$7:$J$7</definedName>
    <definedName name="BEx3PVXYZC8WB9ZJE7OCKUXZ46EA" hidden="1">'[15]Reco Sheet for Fcast'!$H$2:$I$2</definedName>
    <definedName name="BEx3Q0VWPU5EQECK7MQ47TYJ3SWW" hidden="1">'[15]Reco Sheet for Fcast'!$F$15</definedName>
    <definedName name="BEx3Q5U1E8DSCYITLNZG4FG813OR" localSheetId="3" hidden="1">'[18]Capital orders'!#REF!</definedName>
    <definedName name="BEx3Q5U1E8DSCYITLNZG4FG813OR" hidden="1">'[18]Capital orders'!#REF!</definedName>
    <definedName name="BEx3Q7BZ9PUXK2RLIOFSIS9AHU1B" hidden="1">'[15]Reco Sheet for Fcast'!$F$9:$G$9</definedName>
    <definedName name="BEx3Q8J42S9VU6EAN2Y28MR6DF88" hidden="1">'[15]Reco Sheet for Fcast'!$I$9:$J$9</definedName>
    <definedName name="BEx3QEDFOYFY5NBTININ5W4RLD4Q" hidden="1">'[15]Reco Sheet for Fcast'!$F$11:$G$11</definedName>
    <definedName name="BEx3QIKJ3U962US1Q564NZDLU8LD" hidden="1">'[15]Reco Sheet for Fcast'!$F$6:$G$6</definedName>
    <definedName name="BEx3QOEY7IL4PZNO1XW0Q5KZ3BPA" hidden="1">'[15]Reco Sheet for Fcast'!$O$6:$P$10</definedName>
    <definedName name="BEx3QPGNBFAPHNWN14HP5HGBZUHY" localSheetId="3" hidden="1">#REF!</definedName>
    <definedName name="BEx3QPGNBFAPHNWN14HP5HGBZUHY" hidden="1">#REF!</definedName>
    <definedName name="BEx3QR9D45DHW50VQ7Y3Q1AXPOB9" hidden="1">'[15]Reco Sheet for Fcast'!$F$10:$G$10</definedName>
    <definedName name="BEx3QSWT2S5KWG6U2V9711IYDQBM" hidden="1">'[15]Reco Sheet for Fcast'!$K$2</definedName>
    <definedName name="BEx3QVGG7Q2X4HZHJAM35A8T3VR7" hidden="1">'[15]Reco Sheet for Fcast'!$I$9:$J$9</definedName>
    <definedName name="BEx3R0JUB9YN8PHPPQTAMIT1IHWK" hidden="1">'[15]Reco Sheet for Fcast'!$F$10:$G$10</definedName>
    <definedName name="BEx3R6JNDZ5SKLXPE4E8AGJCT6XV" hidden="1">'[17]Bud Mth'!$I$10:$J$10</definedName>
    <definedName name="BEx3R81NFRO7M81VHVKOBFT0QBIL" hidden="1">'[15]Reco Sheet for Fcast'!$I$11:$J$11</definedName>
    <definedName name="BEx3RHC2ZD5UFS6QD4OPFCNNMWH1" localSheetId="3" hidden="1">'[16]AMI P &amp; L'!#REF!</definedName>
    <definedName name="BEx3RHC2ZD5UFS6QD4OPFCNNMWH1" hidden="1">'[16]AMI P &amp; L'!#REF!</definedName>
    <definedName name="BEx3RQ10QIWBAPHALAA91BUUCM2X" hidden="1">'[15]Reco Sheet for Fcast'!$H$2:$I$2</definedName>
    <definedName name="BEx3RV4E1WT43SZBUN09RTB8EK1O" hidden="1">'[15]Reco Sheet for Fcast'!$F$6:$G$6</definedName>
    <definedName name="BEx3RXYU0QLFXSFTM5EB20GD03W5" hidden="1">'[15]Reco Sheet for Fcast'!$I$6:$J$6</definedName>
    <definedName name="BEx3RYKLC3QQO3XTUN7BEW2AQL98" hidden="1">'[15]Reco Sheet for Fcast'!$F$6:$G$6</definedName>
    <definedName name="BEx3S6YJ4FSE6L232EC7JMBHL9LG" localSheetId="3" hidden="1">'[18]Capital orders'!#REF!</definedName>
    <definedName name="BEx3S6YJ4FSE6L232EC7JMBHL9LG" hidden="1">'[18]Capital orders'!#REF!</definedName>
    <definedName name="BEx3SICJ45BYT6FHBER86PJT25FC" hidden="1">'[15]Reco Sheet for Fcast'!$I$11:$J$11</definedName>
    <definedName name="BEx3SMUCMJVGQ2H4EHQI5ZFHEF0P" hidden="1">'[15]Reco Sheet for Fcast'!$F$7:$G$7</definedName>
    <definedName name="BEx3SN56F03CPDRDA7LZ763V0N4I" hidden="1">'[15]Reco Sheet for Fcast'!$F$10:$G$10</definedName>
    <definedName name="BEx3SPE6N1ORXPRCDL3JPZD73Z9F" hidden="1">'[15]Reco Sheet for Fcast'!$F$10:$G$10</definedName>
    <definedName name="BEx3T29ZTULQE0OMSMWUMZDU9ZZ0" hidden="1">'[15]Reco Sheet for Fcast'!$F$9:$G$9</definedName>
    <definedName name="BEx3T2FG1ZY4WZBQSPCTC91YU2YJ" localSheetId="3" hidden="1">#REF!</definedName>
    <definedName name="BEx3T2FG1ZY4WZBQSPCTC91YU2YJ" hidden="1">#REF!</definedName>
    <definedName name="BEx3T6H1GANMM2I05ZEVPCP6MRU2" localSheetId="3" hidden="1">'[18]Capital orders'!#REF!</definedName>
    <definedName name="BEx3T6H1GANMM2I05ZEVPCP6MRU2" hidden="1">'[18]Capital orders'!#REF!</definedName>
    <definedName name="BEx3T6MJ1QDJ929WMUDVZ0O3UW0Y" hidden="1">'[15]Reco Sheet for Fcast'!$K$2</definedName>
    <definedName name="BEx3TL0EBCEEUJ1A7EWNJRIN2795" localSheetId="3" hidden="1">'[18]Capital orders'!#REF!</definedName>
    <definedName name="BEx3TL0EBCEEUJ1A7EWNJRIN2795" hidden="1">'[18]Capital orders'!#REF!</definedName>
    <definedName name="BEx3TPCSI16OAB2L9M9IULQMQ9J9" hidden="1">'[15]Reco Sheet for Fcast'!$F$7:$G$7</definedName>
    <definedName name="BEx3U64YUOZ419BAJS2W78UMATAW" hidden="1">'[15]Reco Sheet for Fcast'!$I$7:$J$7</definedName>
    <definedName name="BEx3U94WCEA5DKMWBEX1GU0LKYG2" hidden="1">'[15]Reco Sheet for Fcast'!$I$9:$J$9</definedName>
    <definedName name="BEx3U9VZ8SQVYS6ZA038J7AP7ZGW" hidden="1">'[15]Reco Sheet for Fcast'!$F$9:$G$9</definedName>
    <definedName name="BEx3UIQ5WRJBGNTFCCLOR4N7B1OQ" hidden="1">'[15]Reco Sheet for Fcast'!$H$2:$I$2</definedName>
    <definedName name="BEx3UJMIX2NUSSWGMSI25A5DM4CH" hidden="1">'[15]Reco Sheet for Fcast'!$I$7:$J$7</definedName>
    <definedName name="BEx3UKOCOQG7S1YQ436S997K1KWV" hidden="1">'[15]Reco Sheet for Fcast'!$I$6:$J$6</definedName>
    <definedName name="BEx3UM0THK7XHBY53ADQX650TQR3" localSheetId="3" hidden="1">'[18]Capital orders'!#REF!</definedName>
    <definedName name="BEx3UM0THK7XHBY53ADQX650TQR3" hidden="1">'[18]Capital orders'!#REF!</definedName>
    <definedName name="BEx3UO4CSA2W3UIZSAB83N5MOYUI" localSheetId="3" hidden="1">#REF!</definedName>
    <definedName name="BEx3UO4CSA2W3UIZSAB83N5MOYUI" hidden="1">#REF!</definedName>
    <definedName name="BEx3UYM19VIXLA0EU7LB9NHA77PB" hidden="1">'[15]Reco Sheet for Fcast'!$F$6:$G$6</definedName>
    <definedName name="BEx3VML7CG70HPISMVYIUEN3711Q" hidden="1">'[15]Reco Sheet for Fcast'!$H$2:$I$2</definedName>
    <definedName name="BEx56ZID5H04P9AIYLP1OASFGV56" hidden="1">'[15]Reco Sheet for Fcast'!$F$11:$G$11</definedName>
    <definedName name="BEx587EYSS57E3PI8DT973HLJM9E" hidden="1">'[15]Reco Sheet for Fcast'!$I$11:$J$11</definedName>
    <definedName name="BEx587KFQ3VKCOCY1SA5F24PQGUI" hidden="1">'[15]Reco Sheet for Fcast'!$F$11:$G$11</definedName>
    <definedName name="BEx589O00VWB2CRMRCLO3I5IX5HO" localSheetId="3" hidden="1">#REF!</definedName>
    <definedName name="BEx589O00VWB2CRMRCLO3I5IX5HO" hidden="1">#REF!</definedName>
    <definedName name="BEx58O780PQ05NF0Z1SKKRB3N099" hidden="1">'[15]Reco Sheet for Fcast'!$F$7:$G$7</definedName>
    <definedName name="BEx58XHO7ZULLF2EUD7YIS0MGQJ5" localSheetId="3" hidden="1">'[16]AMI P &amp; L'!#REF!</definedName>
    <definedName name="BEx58XHO7ZULLF2EUD7YIS0MGQJ5" hidden="1">'[16]AMI P &amp; L'!#REF!</definedName>
    <definedName name="BEx58ZW0HAIGIPEX9CVA1PQQTR6X" hidden="1">'[15]Reco Sheet for Fcast'!$I$7:$J$7</definedName>
    <definedName name="BEx59AZ7IMWYQU6DW5MVTLDMFU8X" localSheetId="3" hidden="1">#REF!</definedName>
    <definedName name="BEx59AZ7IMWYQU6DW5MVTLDMFU8X" hidden="1">#REF!</definedName>
    <definedName name="BEx59BA1KH3RG6K1LHL7YS2VB79N" hidden="1">'[15]Reco Sheet for Fcast'!$F$11:$G$11</definedName>
    <definedName name="BEx59E9WABJP2TN71QAIKK79HPK9" hidden="1">'[15]Reco Sheet for Fcast'!$I$8:$J$8</definedName>
    <definedName name="BEx59P7MAPNU129ZTC5H3EH892G1" hidden="1">'[15]Reco Sheet for Fcast'!$F$15</definedName>
    <definedName name="BEx5A11WZRQSIE089QE119AOX9ZG" hidden="1">'[15]Reco Sheet for Fcast'!$I$7:$J$7</definedName>
    <definedName name="BEx5A7CIGCOTHJKHGUBDZG91JGPZ" hidden="1">'[15]Reco Sheet for Fcast'!$F$11:$G$11</definedName>
    <definedName name="BEx5A8UFLT2SWVSG5COFA9B8P376" hidden="1">'[15]Reco Sheet for Fcast'!$F$10:$G$10</definedName>
    <definedName name="BEx5AFFTN3IXIBHDKM0FYC4OFL1S" hidden="1">'[15]Reco Sheet for Fcast'!$G$2</definedName>
    <definedName name="BEx5AOFIO8KVRHIZ1RII337AA8ML" hidden="1">'[15]Reco Sheet for Fcast'!$I$7:$J$7</definedName>
    <definedName name="BEx5APRZ66L5BWHFE8E4YYNEDTI4" hidden="1">'[15]Reco Sheet for Fcast'!$G$2</definedName>
    <definedName name="BEx5B4RHHX0J1BF2FZKEA0SPP29O" hidden="1">'[15]Reco Sheet for Fcast'!$I$8:$J$8</definedName>
    <definedName name="BEx5B5YMSWP0OVI5CIQRP5V18D0C" hidden="1">'[15]Reco Sheet for Fcast'!$I$8:$J$8</definedName>
    <definedName name="BEx5B825RW35M5H0UB2IZGGRS4ER" hidden="1">'[15]Reco Sheet for Fcast'!$F$15</definedName>
    <definedName name="BEx5BAWPMY0TL684WDXX6KKJLRCN" hidden="1">'[15]Reco Sheet for Fcast'!$F$10:$G$10</definedName>
    <definedName name="BEx5BBI61U4Y65GD0ARMTALPP7SJ" hidden="1">'[15]Reco Sheet for Fcast'!$F$9:$G$9</definedName>
    <definedName name="BEx5BDR56MEV4IHY6CIH2SVNG1UB" hidden="1">'[15]Reco Sheet for Fcast'!$F$8:$G$8</definedName>
    <definedName name="BEx5BESZC5H329SKHGJOHZFILYJJ" hidden="1">'[15]Reco Sheet for Fcast'!$I$6:$J$6</definedName>
    <definedName name="BEx5BHSQ42B50IU1TEQFUXFX9XQD" localSheetId="3" hidden="1">'[16]AMI P &amp; L'!#REF!</definedName>
    <definedName name="BEx5BHSQ42B50IU1TEQFUXFX9XQD" hidden="1">'[16]AMI P &amp; L'!#REF!</definedName>
    <definedName name="BEx5BKSM4UN4C1DM3EYKM79MRC5K" hidden="1">'[15]Reco Sheet for Fcast'!$F$6:$G$6</definedName>
    <definedName name="BEx5BNN8NPH9KVOBARB9CDD9WLB6" hidden="1">'[15]Reco Sheet for Fcast'!$F$9:$G$9</definedName>
    <definedName name="BEx5BYFMZ80TDDN2EZO8CF39AIAC" hidden="1">'[15]Reco Sheet for Fcast'!$F$15</definedName>
    <definedName name="BEx5C2BWFW6SHZBFDEISKGXHZCQW" hidden="1">'[15]Reco Sheet for Fcast'!$I$8:$J$8</definedName>
    <definedName name="BEx5C49ZFH8TO9ZU55729C3F7XG7" hidden="1">'[15]Reco Sheet for Fcast'!$F$9:$G$9</definedName>
    <definedName name="BEx5C8GZQK13G60ZM70P63I5OS0L" hidden="1">'[15]Reco Sheet for Fcast'!$F$10:$G$10</definedName>
    <definedName name="BEx5CAPTVN2NBT3UOMA1UFAL1C2R" hidden="1">'[15]Reco Sheet for Fcast'!$I$6:$J$6</definedName>
    <definedName name="BEx5CEM3SYF9XP0ZZVE0GEPCLV3F" hidden="1">'[15]Reco Sheet for Fcast'!$I$10:$J$10</definedName>
    <definedName name="BEx5CFYQ0F1Z6P8SCVJ0I3UPVFE4" localSheetId="3" hidden="1">'[16]AMI P &amp; L'!#REF!</definedName>
    <definedName name="BEx5CFYQ0F1Z6P8SCVJ0I3UPVFE4" hidden="1">'[16]AMI P &amp; L'!#REF!</definedName>
    <definedName name="BEx5CKWQHHP966IXELUOVK2L3J48" localSheetId="3" hidden="1">'[18]Capital orders'!#REF!</definedName>
    <definedName name="BEx5CKWQHHP966IXELUOVK2L3J48" hidden="1">'[18]Capital orders'!#REF!</definedName>
    <definedName name="BEx5CPEKNSJORIPFQC2E1LTRYY8L" hidden="1">'[15]Reco Sheet for Fcast'!$I$7:$J$7</definedName>
    <definedName name="BEx5CSUOL05D8PAM2TRDA9VRJT1O" hidden="1">'[15]Reco Sheet for Fcast'!$I$10:$J$10</definedName>
    <definedName name="BEx5CUNFOO4YDFJ22HCMI2QKIGKM" hidden="1">'[15]Reco Sheet for Fcast'!$F$10:$G$10</definedName>
    <definedName name="BEx5CWLOBFBDZZLDMZV6E0Z1VJA6" hidden="1">'[15]Reco Sheet for Fcast'!$F$10:$G$10</definedName>
    <definedName name="BEx5D7U7MZFE0E9SNH9NX01XLKLP" localSheetId="3" hidden="1">#REF!</definedName>
    <definedName name="BEx5D7U7MZFE0E9SNH9NX01XLKLP" hidden="1">#REF!</definedName>
    <definedName name="BEx5D8L47OF0WHBPFWXGZINZWUBZ" hidden="1">'[15]Reco Sheet for Fcast'!$I$10:$J$10</definedName>
    <definedName name="BEx5DAJAHQ2SKUPCKSCR3PYML67L" hidden="1">'[15]Reco Sheet for Fcast'!$I$8:$J$8</definedName>
    <definedName name="BEx5DAZEGUTH4C1FCHVO3EWOQDU3" localSheetId="3" hidden="1">#REF!</definedName>
    <definedName name="BEx5DAZEGUTH4C1FCHVO3EWOQDU3" hidden="1">#REF!</definedName>
    <definedName name="BEx5DC18JM1KJCV44PF18E0LNRKA" hidden="1">'[15]Reco Sheet for Fcast'!$F$8:$G$8</definedName>
    <definedName name="BEx5DJIZBTNS011R9IIG2OQ2L6ZX" hidden="1">'[15]Reco Sheet for Fcast'!$H$2:$I$2</definedName>
    <definedName name="BEx5E123OLO9WQUOIRIDJ967KAGK" hidden="1">'[15]Reco Sheet for Fcast'!$F$15</definedName>
    <definedName name="BEx5E2UU5NES6W779W2OZTZOB4O7" hidden="1">'[15]Reco Sheet for Fcast'!$I$10:$J$10</definedName>
    <definedName name="BEx5ELQL9B0VR6UT18KP11DHOTFX" hidden="1">'[15]Reco Sheet for Fcast'!$I$10:$J$10</definedName>
    <definedName name="BEx5ER4TJTFPN7IB1MNEB1ZFR5M6" hidden="1">'[15]Reco Sheet for Fcast'!$H$2:$I$2</definedName>
    <definedName name="BEx5ERQE4JE8890QDCQFB0IMTC4I" localSheetId="3" hidden="1">'[18]Capital orders'!#REF!</definedName>
    <definedName name="BEx5ERQE4JE8890QDCQFB0IMTC4I" hidden="1">'[18]Capital orders'!#REF!</definedName>
    <definedName name="BEx5F6V72QTCK7O39Y59R0EVM6CW" hidden="1">'[15]Reco Sheet for Fcast'!$I$8:$J$8</definedName>
    <definedName name="BEx5FGLQVACD5F5YZG4DGSCHCGO2" hidden="1">'[15]Reco Sheet for Fcast'!$H$2:$I$2</definedName>
    <definedName name="BEx5FLJWHLW3BTZILDPN5NMA449V" hidden="1">'[15]Reco Sheet for Fcast'!$I$6:$J$6</definedName>
    <definedName name="BEx5FNI2O10YN2SI1NO4X5GP3GTF" hidden="1">'[15]Reco Sheet for Fcast'!$F$10:$G$10</definedName>
    <definedName name="BEx5FO8YRFSZCG3L608EHIHIHFY4" localSheetId="3" hidden="1">'[16]AMI P &amp; L'!#REF!</definedName>
    <definedName name="BEx5FO8YRFSZCG3L608EHIHIHFY4" hidden="1">'[16]AMI P &amp; L'!#REF!</definedName>
    <definedName name="BEx5FQNA6V4CNYSH013K45RI4BCV" hidden="1">'[15]Reco Sheet for Fcast'!$F$8:$G$8</definedName>
    <definedName name="BEx5FVQPPEU32CPNV9RRQ9MNLLVE" hidden="1">'[15]Reco Sheet for Fcast'!$H$2:$I$2</definedName>
    <definedName name="BEx5G08KGMG5X2AQKDGPFYG5GH94" hidden="1">'[15]Reco Sheet for Fcast'!$I$6:$J$6</definedName>
    <definedName name="BEx5G1A8TFN4C4QII35U9DKYNIS8" localSheetId="3" hidden="1">'[16]AMI P &amp; L'!#REF!</definedName>
    <definedName name="BEx5G1A8TFN4C4QII35U9DKYNIS8" hidden="1">'[16]AMI P &amp; L'!#REF!</definedName>
    <definedName name="BEx5G1L0QO91KEPDMV1D8OT4BT73" hidden="1">'[15]Reco Sheet for Fcast'!$I$6:$J$6</definedName>
    <definedName name="BEx5G86DZL1VYUX6KWODAP3WFAWP" hidden="1">'[15]Reco Sheet for Fcast'!$E$2:$F$2</definedName>
    <definedName name="BEx5G8BV2GIOCM3C7IUFK8L04A6M" hidden="1">'[15]Reco Sheet for Fcast'!$I$11:$J$11</definedName>
    <definedName name="BEx5GAVIL220VIPAKH02UYIUB7EU" localSheetId="3" hidden="1">'[18]Capital orders'!#REF!</definedName>
    <definedName name="BEx5GAVIL220VIPAKH02UYIUB7EU" hidden="1">'[18]Capital orders'!#REF!</definedName>
    <definedName name="BEx5GID9MVBUPFFT9M8K8B5MO9NV" hidden="1">'[15]Reco Sheet for Fcast'!$F$15:$G$16</definedName>
    <definedName name="BEx5GLD6CMDEYT8QI3HVPGEES2A5" localSheetId="3" hidden="1">#REF!</definedName>
    <definedName name="BEx5GLD6CMDEYT8QI3HVPGEES2A5" hidden="1">#REF!</definedName>
    <definedName name="BEx5GN0EWA9SCQDPQ7NTUQH82QVK" hidden="1">'[15]Reco Sheet for Fcast'!$F$6:$G$6</definedName>
    <definedName name="BEx5GNBCU4WZ74I0UXFL9ZG2XSGJ" hidden="1">'[15]Reco Sheet for Fcast'!$F$6:$G$6</definedName>
    <definedName name="BEx5GUCTYC7QCWGWU5BTO7Y7HDZX" hidden="1">'[15]Reco Sheet for Fcast'!$I$6:$J$6</definedName>
    <definedName name="BEx5GYUPJULJQ624TEESYFG1NFOH" hidden="1">'[15]Reco Sheet for Fcast'!$I$9:$J$9</definedName>
    <definedName name="BEx5H0NEE0AIN5E2UHJ9J9ISU9N1" hidden="1">'[15]Reco Sheet for Fcast'!$F$8:$G$8</definedName>
    <definedName name="BEx5H1UJSEUQM2K8QHQXO5THVHSO" hidden="1">'[15]Reco Sheet for Fcast'!$F$9:$G$9</definedName>
    <definedName name="BEx5HAOT9XWUF7XIFRZZS8B9F5TZ" hidden="1">'[15]Reco Sheet for Fcast'!$K$2</definedName>
    <definedName name="BEx5HE4XRF9BUY04MENWY9CHHN5H" hidden="1">'[15]Reco Sheet for Fcast'!$I$11:$J$11</definedName>
    <definedName name="BEx5HFHMABAT0H9KKS754X4T304E" hidden="1">'[15]Reco Sheet for Fcast'!$I$11:$J$11</definedName>
    <definedName name="BEx5HGDZ7MX1S3KNXLRL9WU565V4" hidden="1">'[15]Reco Sheet for Fcast'!$F$11:$G$11</definedName>
    <definedName name="BEx5HJZ9FAVNZSSBTAYRPZDYM9NU" hidden="1">'[15]Reco Sheet for Fcast'!$F$8:$G$8</definedName>
    <definedName name="BEx5HZ9JMKHNLFWLVUB1WP5B39BL" hidden="1">'[15]Reco Sheet for Fcast'!$F$10:$G$10</definedName>
    <definedName name="BEx5HZV4KY20K2E2E581QT80KGFL" localSheetId="3" hidden="1">'[18]Capital orders'!#REF!</definedName>
    <definedName name="BEx5HZV4KY20K2E2E581QT80KGFL" hidden="1">'[18]Capital orders'!#REF!</definedName>
    <definedName name="BEx5I244LQHZTF3XI66J8705R9XX" localSheetId="3" hidden="1">'[16]AMI P &amp; L'!#REF!</definedName>
    <definedName name="BEx5I244LQHZTF3XI66J8705R9XX" hidden="1">'[16]AMI P &amp; L'!#REF!</definedName>
    <definedName name="BEx5I8PBP4LIXDGID5BP0THLO0AQ" localSheetId="3" hidden="1">'[16]AMI P &amp; L'!#REF!</definedName>
    <definedName name="BEx5I8PBP4LIXDGID5BP0THLO0AQ" hidden="1">'[16]AMI P &amp; L'!#REF!</definedName>
    <definedName name="BEx5I8USVUB3JP4S9OXGMZVMOQXR" hidden="1">'[15]Reco Sheet for Fcast'!$G$2</definedName>
    <definedName name="BEx5I9GDQSYIAL65UQNDMNFQCS9Y" hidden="1">'[15]Reco Sheet for Fcast'!$I$11:$J$11</definedName>
    <definedName name="BEx5IBUPG9AWNW5PK7JGRGEJ4OLM" hidden="1">'[15]Reco Sheet for Fcast'!$H$2:$I$2</definedName>
    <definedName name="BEx5IC06RVN8BSAEPREVKHKLCJ2L" hidden="1">'[15]Reco Sheet for Fcast'!$I$8:$J$8</definedName>
    <definedName name="BEx5IFLNF3FADLCRC1334L3LVOSY" localSheetId="3" hidden="1">'[18]Capital orders'!#REF!</definedName>
    <definedName name="BEx5IFLNF3FADLCRC1334L3LVOSY" hidden="1">'[18]Capital orders'!#REF!</definedName>
    <definedName name="BEx5J0FFP1KS4NGY20AEJI8VREEA" hidden="1">'[15]Reco Sheet for Fcast'!$I$9:$J$9</definedName>
    <definedName name="BEx5JF3ZXLDIS8VNKDCY7ZI7H1CI" hidden="1">'[15]Reco Sheet for Fcast'!$F$11:$G$11</definedName>
    <definedName name="BEx5JHCZJ8G6OOOW6EF3GABXKH6F" localSheetId="3" hidden="1">'[16]AMI P &amp; L'!#REF!</definedName>
    <definedName name="BEx5JHCZJ8G6OOOW6EF3GABXKH6F" hidden="1">'[16]AMI P &amp; L'!#REF!</definedName>
    <definedName name="BEx5JJB6W446THXQCRUKD3I7RKLP" hidden="1">'[15]Reco Sheet for Fcast'!$F$8:$G$8</definedName>
    <definedName name="BEx5JNCT8Z7XSSPD5EMNAJELCU2V" localSheetId="3" hidden="1">'[16]AMI P &amp; L'!#REF!</definedName>
    <definedName name="BEx5JNCT8Z7XSSPD5EMNAJELCU2V" hidden="1">'[16]AMI P &amp; L'!#REF!</definedName>
    <definedName name="BEx5JQCNT9Y4RM306CHC8IPY3HBZ" hidden="1">'[15]Reco Sheet for Fcast'!$F$15</definedName>
    <definedName name="BEx5K08PYKE6JOKBYIB006TX619P" hidden="1">'[15]Reco Sheet for Fcast'!$F$9:$G$9</definedName>
    <definedName name="BEx5K51DSERT1TR7B4A29R41W4NX" hidden="1">'[15]Reco Sheet for Fcast'!$I$7:$J$7</definedName>
    <definedName name="BEx5K7A7V5B87CW37IBINCOQ134P" localSheetId="3" hidden="1">#REF!</definedName>
    <definedName name="BEx5K7A7V5B87CW37IBINCOQ134P" hidden="1">#REF!</definedName>
    <definedName name="BEx5KYER580I4T7WTLMUN7NLNP5K" hidden="1">'[15]Reco Sheet for Fcast'!$F$10:$G$10</definedName>
    <definedName name="BEx5L4UOHIBIXCOOD5809ABRZ9A8" hidden="1">'[15]Reco Sheet for Fcast'!$I$11:$J$11</definedName>
    <definedName name="BEx5LHLB3M6K4ZKY2F42QBZT30ZH" hidden="1">'[15]Reco Sheet for Fcast'!$I$9:$J$9</definedName>
    <definedName name="BEx5LRMNU3HXIE1BUMDHRU31F7JJ" hidden="1">'[15]Reco Sheet for Fcast'!$F$6:$G$6</definedName>
    <definedName name="BEx5LSJ1LPUAX3ENSPECWPG4J7D1" localSheetId="3" hidden="1">'[16]AMI P &amp; L'!#REF!</definedName>
    <definedName name="BEx5LSJ1LPUAX3ENSPECWPG4J7D1" hidden="1">'[16]AMI P &amp; L'!#REF!</definedName>
    <definedName name="BEx5LTKQ8RQWJE4BC88OP928893U" localSheetId="3" hidden="1">'[16]AMI P &amp; L'!#REF!</definedName>
    <definedName name="BEx5LTKQ8RQWJE4BC88OP928893U" hidden="1">'[16]AMI P &amp; L'!#REF!</definedName>
    <definedName name="BEx5MB9BR71LZDG7XXQ2EO58JC5F" hidden="1">'[15]Reco Sheet for Fcast'!$H$2:$I$2</definedName>
    <definedName name="BEx5MLQZM68YQSKARVWTTPINFQ2C" localSheetId="3" hidden="1">'[16]AMI P &amp; L'!#REF!</definedName>
    <definedName name="BEx5MLQZM68YQSKARVWTTPINFQ2C" hidden="1">'[16]AMI P &amp; L'!#REF!</definedName>
    <definedName name="BEx5MVHOG4GCI4HKTOTP194VMNRA" localSheetId="3" hidden="1">#REF!</definedName>
    <definedName name="BEx5MVHOG4GCI4HKTOTP194VMNRA" hidden="1">#REF!</definedName>
    <definedName name="BEx5MVXTKNBXHNWTL43C670E4KXC" hidden="1">'[15]Reco Sheet for Fcast'!$F$15</definedName>
    <definedName name="BEx5N4XI4PWB1W9PMZ4O5R0HWTYD" hidden="1">'[15]Reco Sheet for Fcast'!$I$8:$J$8</definedName>
    <definedName name="BEx5NA68N6FJFX9UJXK4M14U487F" hidden="1">'[15]Reco Sheet for Fcast'!$F$6:$G$6</definedName>
    <definedName name="BEx5NIKBG2GDJOYGE3WCXKU7YY51" hidden="1">'[15]Reco Sheet for Fcast'!$I$6:$J$6</definedName>
    <definedName name="BEx5NV06L5J5IMKGOMGKGJ4PBZCD" localSheetId="3" hidden="1">'[16]AMI P &amp; L'!#REF!</definedName>
    <definedName name="BEx5NV06L5J5IMKGOMGKGJ4PBZCD" hidden="1">'[16]AMI P &amp; L'!#REF!</definedName>
    <definedName name="BEx5NZSSQ6PY99ZX2D7Q9IGOR34W" hidden="1">'[15]Reco Sheet for Fcast'!$F$10:$G$10</definedName>
    <definedName name="BEx5O3ZUQ2OARA1CDOZ3NC4UE5AA" hidden="1">'[15]Reco Sheet for Fcast'!$F$11:$G$11</definedName>
    <definedName name="BEx5O8N0SPY10WRHN2NNGU5BUWPZ" localSheetId="3" hidden="1">#REF!</definedName>
    <definedName name="BEx5O8N0SPY10WRHN2NNGU5BUWPZ" hidden="1">#REF!</definedName>
    <definedName name="BEx5OAFS0NJ2CB86A02E1JYHMLQ1" hidden="1">'[15]Reco Sheet for Fcast'!$I$6:$J$6</definedName>
    <definedName name="BEx5OG4RPU8W1ETWDWM234NYYYEN" hidden="1">'[15]Reco Sheet for Fcast'!$F$8:$G$8</definedName>
    <definedName name="BEx5OP9Y43F99O2IT69MKCCXGL61" hidden="1">'[15]Reco Sheet for Fcast'!$F$9:$G$9</definedName>
    <definedName name="BEx5P9Y9RDXNUAJ6CZ2LHMM8IM7T" hidden="1">'[15]Reco Sheet for Fcast'!$F$8:$G$8</definedName>
    <definedName name="BEx5PHWB2C0D5QLP3BZIP3UO7DIZ" hidden="1">'[15]Reco Sheet for Fcast'!$I$6:$J$6</definedName>
    <definedName name="BEx5PJP02W68K2E46L5C5YBSNU6T" hidden="1">'[15]Reco Sheet for Fcast'!$H$2:$I$2</definedName>
    <definedName name="BEx5PLCA8DOMAU315YCS5275L2HS" hidden="1">'[15]Reco Sheet for Fcast'!$I$11:$J$11</definedName>
    <definedName name="BEx5PRXMZ5M65Z732WNNGV564C2J" hidden="1">'[15]Reco Sheet for Fcast'!$I$9:$J$9</definedName>
    <definedName name="BEx5QPSW4IPLH50WSR87HRER05RF" hidden="1">'[15]Reco Sheet for Fcast'!$F$10:$G$10</definedName>
    <definedName name="BEx73V0EP8EMNRC3EZJJKKVKWQVB" hidden="1">'[15]Reco Sheet for Fcast'!$I$7:$J$7</definedName>
    <definedName name="BEx741WJHIJVXUX131SBXTVW8D71" hidden="1">'[15]Reco Sheet for Fcast'!$G$2</definedName>
    <definedName name="BEx74FOW04FOAHD3W8FOXUQCGEE0" hidden="1">'[17]Bud Mth'!$C$15:$D$29</definedName>
    <definedName name="BEx74Q6H3O7133AWQXWC21MI2UFT" hidden="1">'[15]Reco Sheet for Fcast'!$I$6:$J$6</definedName>
    <definedName name="BEx74SQ5R0VH9X24PI4DADFFLZ9N" localSheetId="3" hidden="1">#REF!</definedName>
    <definedName name="BEx74SQ5R0VH9X24PI4DADFFLZ9N" hidden="1">#REF!</definedName>
    <definedName name="BEx74W6BJ8ENO3J25WNM5H5APKA3" localSheetId="3" hidden="1">'[16]AMI P &amp; L'!#REF!</definedName>
    <definedName name="BEx74W6BJ8ENO3J25WNM5H5APKA3" hidden="1">'[16]AMI P &amp; L'!#REF!</definedName>
    <definedName name="BEx755GRRD9BL27YHLH5QWIYLWB7" hidden="1">'[15]Reco Sheet for Fcast'!$F$7:$G$7</definedName>
    <definedName name="BEx759D1D5SXS5ELLZVBI0SXYUNF" hidden="1">'[15]Reco Sheet for Fcast'!$I$10:$J$10</definedName>
    <definedName name="BEx75GJZSZHUDN6OOAGQYFUDA2LP" hidden="1">'[15]Reco Sheet for Fcast'!$F$11:$G$11</definedName>
    <definedName name="BEx75HGCCV5K4UCJWYV8EV9AG5YT" hidden="1">'[15]Reco Sheet for Fcast'!$F$8:$G$8</definedName>
    <definedName name="BEx75M8YU9VISUVICOSCP5YAMZPI" localSheetId="3" hidden="1">#REF!</definedName>
    <definedName name="BEx75M8YU9VISUVICOSCP5YAMZPI" hidden="1">#REF!</definedName>
    <definedName name="BEx75PZT8TY5P13U978NVBUXKHT4" hidden="1">'[15]Reco Sheet for Fcast'!$F$8:$G$8</definedName>
    <definedName name="BEx75T55F7GML8V1DMWL26WRT006" hidden="1">'[15]Reco Sheet for Fcast'!$F$10:$G$10</definedName>
    <definedName name="BEx75VJGR07JY6UUWURQ4PJ29UKC" hidden="1">'[15]Reco Sheet for Fcast'!$F$6:$G$6</definedName>
    <definedName name="BEx76SNOC6R18OVRQYBQ0JGPW2Z7" localSheetId="3" hidden="1">#REF!</definedName>
    <definedName name="BEx76SNOC6R18OVRQYBQ0JGPW2Z7" hidden="1">#REF!</definedName>
    <definedName name="BEx771SMWJDAFC6Y4FKDDGEFBQ4W" localSheetId="3" hidden="1">'[18]Capital orders'!#REF!</definedName>
    <definedName name="BEx771SMWJDAFC6Y4FKDDGEFBQ4W" hidden="1">'[18]Capital orders'!#REF!</definedName>
    <definedName name="BEx7741OUGLA0WJQLQRUJSL4DE00" hidden="1">'[15]Reco Sheet for Fcast'!$F$6:$G$6</definedName>
    <definedName name="BEx774N83DXLJZ54Q42PWIJZ2DN1" hidden="1">'[15]Reco Sheet for Fcast'!$F$15</definedName>
    <definedName name="BEx779QNIY3061ZV9BR462WKEGRW" hidden="1">'[15]Reco Sheet for Fcast'!$H$2:$I$2</definedName>
    <definedName name="BEx77G19QU9A95CNHE6QMVSQR2T3" hidden="1">'[15]Reco Sheet for Fcast'!$F$9:$G$9</definedName>
    <definedName name="BEx77KOE3LX3JOLFV1E0VZZVCULJ" localSheetId="3" hidden="1">#REF!</definedName>
    <definedName name="BEx77KOE3LX3JOLFV1E0VZZVCULJ" hidden="1">#REF!</definedName>
    <definedName name="BEx77P0S3GVMS7BJUL9OWUGJ1B02" hidden="1">'[15]Reco Sheet for Fcast'!$I$6:$J$6</definedName>
    <definedName name="BEx77QDESURI6WW5582YXSK3A972" hidden="1">'[15]Reco Sheet for Fcast'!$I$11:$J$11</definedName>
    <definedName name="BEx77VBI9XOPFHKEWU5EHQ9J675Y" hidden="1">'[15]Reco Sheet for Fcast'!$I$11:$J$11</definedName>
    <definedName name="BEx7809GQOCLHSNH95VOYIX7P1TV" hidden="1">'[15]Reco Sheet for Fcast'!$I$11:$J$11</definedName>
    <definedName name="BEx780K8XAXUHGVZGZWQ74DK4CI3" hidden="1">'[15]Reco Sheet for Fcast'!$I$11:$J$11</definedName>
    <definedName name="BEx78226TN58UE0CTY98YEDU0LSL" hidden="1">'[15]Reco Sheet for Fcast'!$F$15</definedName>
    <definedName name="BEx7881ZZBWHRAX6W2GY19J8MGEQ" hidden="1">'[15]Reco Sheet for Fcast'!$I$9:$J$9</definedName>
    <definedName name="BEx78HHRIWDLHQX2LG0HWFRYEL1T" hidden="1">'[15]Reco Sheet for Fcast'!$H$2:$I$2</definedName>
    <definedName name="BEx78QMXZ2P1ZB3HJ9O50DWHCMXR" hidden="1">'[15]Reco Sheet for Fcast'!$F$7:$G$7</definedName>
    <definedName name="BEx78SFO5VR28677DWZEMDN7G86X" hidden="1">'[15]Reco Sheet for Fcast'!$K$2</definedName>
    <definedName name="BEx78SFOYH1Z0ZDTO47W2M60TW6K" hidden="1">'[15]Reco Sheet for Fcast'!$I$10:$J$10</definedName>
    <definedName name="BEx79JK3E6JO8MX4O35A5G8NZCC8" hidden="1">'[15]Reco Sheet for Fcast'!$I$8:$J$8</definedName>
    <definedName name="BEx79LCTDQFKD1KV7R8NW15KLAFT" localSheetId="3" hidden="1">#REF!</definedName>
    <definedName name="BEx79LCTDQFKD1KV7R8NW15KLAFT" hidden="1">#REF!</definedName>
    <definedName name="BEx79OCP4HQ6XP8EWNGEUDLOZBBS" hidden="1">'[15]Reco Sheet for Fcast'!$F$15</definedName>
    <definedName name="BEx79SEAYKUZB0H4LYBCD6WWJBG2" hidden="1">'[15]Reco Sheet for Fcast'!$I$11:$J$11</definedName>
    <definedName name="BEx79SJRHTLS9PYM69O9BWW1FMJK" hidden="1">'[15]Reco Sheet for Fcast'!$F$7:$G$7</definedName>
    <definedName name="BEx79YJJLBELICW9F9FRYSCQ101L" localSheetId="3" hidden="1">'[16]AMI P &amp; L'!#REF!</definedName>
    <definedName name="BEx79YJJLBELICW9F9FRYSCQ101L" hidden="1">'[16]AMI P &amp; L'!#REF!</definedName>
    <definedName name="BEx79YUC7B0V77FSBGIRCY1BR4VK" hidden="1">'[15]Reco Sheet for Fcast'!$F$6:$G$6</definedName>
    <definedName name="BEx7A06T3RC2891FUX05G3QPRAUE" localSheetId="3" hidden="1">'[16]AMI P &amp; L'!#REF!</definedName>
    <definedName name="BEx7A06T3RC2891FUX05G3QPRAUE" hidden="1">'[16]AMI P &amp; L'!#REF!</definedName>
    <definedName name="BEx7A4ZGTC3XLZR6M7XK0UX2T49X" localSheetId="3" hidden="1">#REF!</definedName>
    <definedName name="BEx7A4ZGTC3XLZR6M7XK0UX2T49X" hidden="1">#REF!</definedName>
    <definedName name="BEx7A9S3JA1X7FH4CFSQLTZC4691" hidden="1">'[15]Reco Sheet for Fcast'!$H$2:$I$2</definedName>
    <definedName name="BEx7ABA2C9IWH5VSLVLLLCY62161" hidden="1">'[15]Reco Sheet for Fcast'!$F$15</definedName>
    <definedName name="BEx7ABKU462F6424CGX2QB38TAZN" hidden="1">'[17]Bud Mth'!$J$2:$K$2</definedName>
    <definedName name="BEx7AE4LPLX8N85BYB0WCO5S7ZPV" hidden="1">'[15]Reco Sheet for Fcast'!$F$7:$G$7</definedName>
    <definedName name="BEx7ASD1I654MEDCO6GGWA95PXSC" localSheetId="3" hidden="1">'[16]AMI P &amp; L'!#REF!</definedName>
    <definedName name="BEx7ASD1I654MEDCO6GGWA95PXSC" hidden="1">'[16]AMI P &amp; L'!#REF!</definedName>
    <definedName name="BEx7AVCX9S5RJP3NSZ4QM4E6ERDT" localSheetId="3" hidden="1">'[16]AMI P &amp; L'!#REF!</definedName>
    <definedName name="BEx7AVCX9S5RJP3NSZ4QM4E6ERDT" hidden="1">'[16]AMI P &amp; L'!#REF!</definedName>
    <definedName name="BEx7AVYIGP0930MV5JEBWRYCJN68" hidden="1">'[15]Reco Sheet for Fcast'!$I$7:$J$7</definedName>
    <definedName name="BEx7B6LH6917TXOSAAQ6U7HVF018" hidden="1">'[15]Reco Sheet for Fcast'!$F$15</definedName>
    <definedName name="BEx7BPXFZXJ79FQ0E8AQE21PGVHA" hidden="1">'[15]Reco Sheet for Fcast'!$I$11:$J$11</definedName>
    <definedName name="BEx7C04AM39DQMC1TIX7CFZ2ADHX" hidden="1">'[15]Reco Sheet for Fcast'!$F$9:$G$9</definedName>
    <definedName name="BEx7C40F0PQURHPI6YQ39NFIR86Z" hidden="1">'[15]Reco Sheet for Fcast'!$I$10:$J$10</definedName>
    <definedName name="BEx7C93VR7SYRIJS1JO8YZKSFAW9" hidden="1">'[15]Reco Sheet for Fcast'!$I$9:$J$9</definedName>
    <definedName name="BEx7CCPC6R1KQQZ2JQU6EFI1G0RM" hidden="1">'[15]Reco Sheet for Fcast'!$I$7:$J$7</definedName>
    <definedName name="BEx7CIJST9GLS2QD383UK7VUDTGL" hidden="1">'[15]Reco Sheet for Fcast'!$G$2</definedName>
    <definedName name="BEx7CO8T2XKC7GHDSYNAWTZ9L7YR" localSheetId="3" hidden="1">'[16]AMI P &amp; L'!#REF!</definedName>
    <definedName name="BEx7CO8T2XKC7GHDSYNAWTZ9L7YR" hidden="1">'[16]AMI P &amp; L'!#REF!</definedName>
    <definedName name="BEx7CW1CF00DO8A36UNC2X7K65C2" hidden="1">'[15]Reco Sheet for Fcast'!$G$2</definedName>
    <definedName name="BEx7CW6NFRL2P4XWP0MWHIYA97KF" hidden="1">'[15]Reco Sheet for Fcast'!$I$11:$J$11</definedName>
    <definedName name="BEx7D5RWKRS4W71J4NZ6ZSFHPKFT" hidden="1">'[15]Reco Sheet for Fcast'!$F$15</definedName>
    <definedName name="BEx7D8H1TPOX1UN17QZYEV7Q58GA" hidden="1">'[15]Reco Sheet for Fcast'!$I$6:$J$6</definedName>
    <definedName name="BEx7DGF13H2074LRWFZQ45PZ6JPX" hidden="1">'[15]Reco Sheet for Fcast'!$I$9:$J$9</definedName>
    <definedName name="BEx7DKWUXEDIISSX4GDD4YYT887F" hidden="1">'[15]Reco Sheet for Fcast'!$I$8:$J$8</definedName>
    <definedName name="BEx7DMUYR2HC26WW7AOB1TULERMB" hidden="1">'[15]Reco Sheet for Fcast'!$I$12:$J$13</definedName>
    <definedName name="BEx7DVJTRV44IMJIBFXELE67SZ7S" hidden="1">'[15]Reco Sheet for Fcast'!$F$15</definedName>
    <definedName name="BEx7DVUMFCI5INHMVFIJ44RTTSTT" hidden="1">'[15]Reco Sheet for Fcast'!$F$7:$G$7</definedName>
    <definedName name="BEx7E2QT2U8THYOKBPXONB1B47WH" localSheetId="3" hidden="1">'[16]AMI P &amp; L'!#REF!</definedName>
    <definedName name="BEx7E2QT2U8THYOKBPXONB1B47WH" hidden="1">'[16]AMI P &amp; L'!#REF!</definedName>
    <definedName name="BEx7E5QP7W6UKO74F5Y0VJ741HS5" hidden="1">'[15]Reco Sheet for Fcast'!$I$11:$J$11</definedName>
    <definedName name="BEx7E66XF797M3VAMVIZK8WXZGRE" localSheetId="3" hidden="1">#REF!</definedName>
    <definedName name="BEx7E66XF797M3VAMVIZK8WXZGRE" hidden="1">#REF!</definedName>
    <definedName name="BEx7E6N29HGH3I47AFB2DCS6MVS6" hidden="1">'[15]Reco Sheet for Fcast'!$G$2</definedName>
    <definedName name="BEx7EBA8IYHQKT7IQAOAML660SYA" hidden="1">'[15]Reco Sheet for Fcast'!$I$9:$J$9</definedName>
    <definedName name="BEx7EI6C8MCRZFEQYUBE5FSUTIHK" hidden="1">'[15]Reco Sheet for Fcast'!$F$8:$G$8</definedName>
    <definedName name="BEx7EI6DL1Z6UWLFBXAKVGZTKHWJ" localSheetId="3" hidden="1">'[16]AMI P &amp; L'!#REF!</definedName>
    <definedName name="BEx7EI6DL1Z6UWLFBXAKVGZTKHWJ" hidden="1">'[16]AMI P &amp; L'!#REF!</definedName>
    <definedName name="BEx7EQKHX7GZYOLXRDU534TT4H64" hidden="1">'[15]Reco Sheet for Fcast'!$F$9:$G$9</definedName>
    <definedName name="BEx7ERM6499BJKCAJ9DPN8MU140B" hidden="1">'[17]Bud Mth'!$F$10:$G$10</definedName>
    <definedName name="BEx7ETV6L1TM7JSXJIGK3FC6RVZW" hidden="1">'[15]Reco Sheet for Fcast'!$F$11:$G$11</definedName>
    <definedName name="BEx7EYYLHMBYQTH6I377FCQS7CSX" hidden="1">'[15]Reco Sheet for Fcast'!$I$6:$J$6</definedName>
    <definedName name="BEx7FCLG1RYI2SNOU1Y2GQZNZSWA" hidden="1">'[15]Reco Sheet for Fcast'!$I$8:$J$8</definedName>
    <definedName name="BEx7FD1P2YDISQM4TTRYZB37K00O" hidden="1">'[17]Bud Mth'!$I$7:$J$7</definedName>
    <definedName name="BEx7FN32ZGWOAA4TTH79KINTDWR9" hidden="1">'[15]Reco Sheet for Fcast'!$F$9:$G$9</definedName>
    <definedName name="BEx7FOFQ7MR21UZFTP7X4HI7UWRR" localSheetId="3" hidden="1">#REF!</definedName>
    <definedName name="BEx7FOFQ7MR21UZFTP7X4HI7UWRR" hidden="1">#REF!</definedName>
    <definedName name="BEx7G82CKM3NIY1PHNFK28M09PCH" hidden="1">'[15]Reco Sheet for Fcast'!$I$7:$J$7</definedName>
    <definedName name="BEx7GR3ENYWRXXS5IT0UMEGOLGUH" hidden="1">'[15]Reco Sheet for Fcast'!$F$15</definedName>
    <definedName name="BEx7GSAL6P7TASL8MB63RFST1LJL" hidden="1">'[15]Reco Sheet for Fcast'!$I$10:$J$10</definedName>
    <definedName name="BEx7GTN79OJWGSCA62UELE41F0A6" hidden="1">'[15]Reco Sheet for Fcast'!$E$1</definedName>
    <definedName name="BEx7H0JD6I5I8WQLLWOYWY5YWPQE" hidden="1">'[15]Reco Sheet for Fcast'!$I$11:$J$11</definedName>
    <definedName name="BEx7H14XCXH7WEXEY1HVO53A6AGH" hidden="1">'[15]Reco Sheet for Fcast'!$F$15</definedName>
    <definedName name="BEx7HGVBEF4LEIF6RC14N3PSU461" hidden="1">'[15]Reco Sheet for Fcast'!$I$10:$J$10</definedName>
    <definedName name="BEx7HL7W9TZ7FC8JOMGNE06BJAQG" localSheetId="3" hidden="1">#REF!</definedName>
    <definedName name="BEx7HL7W9TZ7FC8JOMGNE06BJAQG" hidden="1">#REF!</definedName>
    <definedName name="BEx7HQ5T9FZ42QWS09UO4DT42Y0R" hidden="1">'[15]Reco Sheet for Fcast'!$I$11:$J$11</definedName>
    <definedName name="BEx7HRCZE3CVGON1HV07MT5MNDZ3" hidden="1">'[15]Reco Sheet for Fcast'!$F$9:$G$9</definedName>
    <definedName name="BEx7HWGE2CANG5M17X4C8YNC3N8F" hidden="1">'[15]Reco Sheet for Fcast'!$I$6:$J$6</definedName>
    <definedName name="BEx7IBVYN47SFZIA0K4MDKQZNN9V" hidden="1">'[15]Reco Sheet for Fcast'!$I$8:$J$8</definedName>
    <definedName name="BEx7IV2IJ5WT7UC0UG7WP0WF2JZI" hidden="1">'[15]Reco Sheet for Fcast'!$F$10:$G$10</definedName>
    <definedName name="BEx7IXGU74GE5E4S6W4Z13AR092Y" hidden="1">'[15]Reco Sheet for Fcast'!$G$2</definedName>
    <definedName name="BEx7J4YL8Q3BI1MLH16YYQ18IJRD" hidden="1">'[15]Reco Sheet for Fcast'!$H$2:$I$2</definedName>
    <definedName name="BEx7JH3HGBPI07OHZ5LFYK0UFZQR" hidden="1">'[15]Reco Sheet for Fcast'!$I$8:$J$8</definedName>
    <definedName name="BEx7JV194190CNM6WWGQ3UBJ3CHH" hidden="1">'[15]Reco Sheet for Fcast'!$I$9:$J$9</definedName>
    <definedName name="BEx7JW2YB57L6MPYI5CXCAC5VO24" localSheetId="3" hidden="1">#REF!</definedName>
    <definedName name="BEx7JW2YB57L6MPYI5CXCAC5VO24" hidden="1">#REF!</definedName>
    <definedName name="BEx7K7GZ607XQOGB81A1HINBTGOZ" hidden="1">'[15]Reco Sheet for Fcast'!$I$8:$J$8</definedName>
    <definedName name="BEx7KEYPBDXSNROH8M6CDCBN6B50" hidden="1">'[15]Reco Sheet for Fcast'!$I$2</definedName>
    <definedName name="BEx7KSAS8BZT6H8OQCZ5DNSTMO07" hidden="1">'[15]Reco Sheet for Fcast'!$K$2</definedName>
    <definedName name="BEx7KWHTBD21COXVI4HNEQH0Z3L8" hidden="1">'[15]Reco Sheet for Fcast'!$I$8:$J$8</definedName>
    <definedName name="BEx7KXUGRMRSUXCM97Z7VRZQ9JH2" hidden="1">'[15]Reco Sheet for Fcast'!$F$9:$G$9</definedName>
    <definedName name="BEx7L5C6U8MP6IZ67BD649WQYJEK" hidden="1">'[15]Reco Sheet for Fcast'!$F$6:$G$6</definedName>
    <definedName name="BEx7L8HEYEVTATR0OG5JJO647KNI" hidden="1">'[15]Reco Sheet for Fcast'!$F$10:$G$10</definedName>
    <definedName name="BEx7L8XOV64OMS15ZFURFEUXLMWF" hidden="1">'[15]Reco Sheet for Fcast'!$F$15</definedName>
    <definedName name="BEx7LRNWHYRP8KY04FDJ7BHTLOMC" localSheetId="3" hidden="1">#REF!</definedName>
    <definedName name="BEx7LRNWHYRP8KY04FDJ7BHTLOMC" hidden="1">#REF!</definedName>
    <definedName name="BEx7MAUI1JJFDIJGDW4RWY5384LY" hidden="1">'[15]Reco Sheet for Fcast'!$G$2</definedName>
    <definedName name="BEx7MJZO3UKAMJ53UWOJ5ZD4GGMQ" hidden="1">'[15]Reco Sheet for Fcast'!$I$11:$J$11</definedName>
    <definedName name="BEx7MT4MFNXIVQGAT6D971GZW7CA" hidden="1">'[15]Reco Sheet for Fcast'!$I$8:$J$8</definedName>
    <definedName name="BEx7NFB22WBK00BOG2H7GYRN05R1" hidden="1">'[17]Bud Mth'!$F$9:$G$9</definedName>
    <definedName name="BEx7NI062THZAM6I8AJWTFJL91CS" hidden="1">'[15]Reco Sheet for Fcast'!$F$8:$G$8</definedName>
    <definedName name="BEx8ZRLGUR6D7DSDJNOT3MGNPIHT" localSheetId="3" hidden="1">'[18]Capital orders'!#REF!</definedName>
    <definedName name="BEx8ZRLGUR6D7DSDJNOT3MGNPIHT" hidden="1">'[18]Capital orders'!#REF!</definedName>
    <definedName name="BEx900ACZ0V1VYSC0W43QEUHOVZS" hidden="1">'[15]Reco Sheet for Fcast'!$F$10:$G$10</definedName>
    <definedName name="BEx904S75BPRYMHF0083JF7ES4NG" hidden="1">'[15]Reco Sheet for Fcast'!$I$11:$J$11</definedName>
    <definedName name="BEx90HDD4RWF7JZGA8GCGG7D63MG" hidden="1">'[15]Reco Sheet for Fcast'!$I$7:$J$7</definedName>
    <definedName name="BEx90LPR7EPY9B2HQPUT8UY7S0EO" hidden="1">'[15]Reco Sheet for Fcast'!$F$11:$G$11</definedName>
    <definedName name="BEx90VGH5H09ON2QXYC9WIIEU98T" hidden="1">'[15]Reco Sheet for Fcast'!$H$2:$I$2</definedName>
    <definedName name="BEx9175B70QXYAU5A8DJPGZQ46L9" hidden="1">'[15]Reco Sheet for Fcast'!$F$10:$G$10</definedName>
    <definedName name="BEx91AQQRTV87AO27VWHSFZAD4ZR" hidden="1">'[15]Reco Sheet for Fcast'!$F$10:$G$10</definedName>
    <definedName name="BEx91L8FLL5CWLA2CDHKCOMGVDZN" hidden="1">'[15]Reco Sheet for Fcast'!$H$2:$I$2</definedName>
    <definedName name="BEx91OTVH9ZDBC3QTORU8RZX4EOC" hidden="1">'[15]Reco Sheet for Fcast'!$I$7:$J$7</definedName>
    <definedName name="BEx91QH5JRZKQP1GPN2SQMR3CKAG" localSheetId="3" hidden="1">'[16]AMI P &amp; L'!#REF!</definedName>
    <definedName name="BEx91QH5JRZKQP1GPN2SQMR3CKAG" hidden="1">'[16]AMI P &amp; L'!#REF!</definedName>
    <definedName name="BEx91ROALDNHO7FI4X8L61RH4UJE" localSheetId="3" hidden="1">'[16]AMI P &amp; L'!#REF!</definedName>
    <definedName name="BEx91ROALDNHO7FI4X8L61RH4UJE" hidden="1">'[16]AMI P &amp; L'!#REF!</definedName>
    <definedName name="BEx91TMID71GVYH0U16QM1RV3PX0" hidden="1">'[15]Reco Sheet for Fcast'!$I$9:$J$9</definedName>
    <definedName name="BEx91VF2D78PAF337E3L2L81K9W2" hidden="1">'[15]Reco Sheet for Fcast'!$H$2:$I$2</definedName>
    <definedName name="BEx921PNZ46VORG2VRMWREWIC0SE" hidden="1">'[15]Reco Sheet for Fcast'!$I$8:$J$8</definedName>
    <definedName name="BEx926YKM8TTG7PUO1UYIDCBXTWU" localSheetId="3" hidden="1">#REF!</definedName>
    <definedName name="BEx926YKM8TTG7PUO1UYIDCBXTWU" hidden="1">#REF!</definedName>
    <definedName name="BEx92DPEKL5WM5A3CN8674JI0PR3" hidden="1">'[15]Reco Sheet for Fcast'!$F$8:$G$8</definedName>
    <definedName name="BEx92ER2RMY93TZK0D9L9T3H0GI5" hidden="1">'[15]Reco Sheet for Fcast'!$K$2</definedName>
    <definedName name="BEx92FI04PJT4LI23KKIHRXWJDTT" hidden="1">'[15]Reco Sheet for Fcast'!$F$9:$G$9</definedName>
    <definedName name="BEx92HR14HQ9D5JXCSPA4SS4RT62" hidden="1">'[15]Reco Sheet for Fcast'!$F$11:$G$11</definedName>
    <definedName name="BEx92HWA2D6A5EX9MFG68G0NOMSN" hidden="1">'[15]Reco Sheet for Fcast'!$I$10:$J$10</definedName>
    <definedName name="BEx92JZTWI2NV5R3DXEP4NS1NVLT" hidden="1">'[15]Reco Sheet for Fcast'!$I$11:$J$11</definedName>
    <definedName name="BEx92PUBDIXAU1FW5ZAXECMAU0LN" hidden="1">'[15]Reco Sheet for Fcast'!$K$2</definedName>
    <definedName name="BEx92S8MHFFIVRQ2YSHZNQGOFUHD" hidden="1">'[15]Reco Sheet for Fcast'!$F$15</definedName>
    <definedName name="BEx92VOMR5U4BPW19GODTNNQPLQS" localSheetId="3" hidden="1">#REF!</definedName>
    <definedName name="BEx92VOMR5U4BPW19GODTNNQPLQS" hidden="1">#REF!</definedName>
    <definedName name="BEx92YOIWN6IEUE1U85XCO40QLR1" localSheetId="3" hidden="1">'[18]Capital orders'!#REF!</definedName>
    <definedName name="BEx92YOIWN6IEUE1U85XCO40QLR1" hidden="1">'[18]Capital orders'!#REF!</definedName>
    <definedName name="BEx93B9OULL2YGC896XXYAAJSTRK" hidden="1">'[15]Reco Sheet for Fcast'!$H$2:$I$2</definedName>
    <definedName name="BEx93FRKF99NRT3LH99UTIH7AAYF" hidden="1">'[15]Reco Sheet for Fcast'!$F$6:$G$6</definedName>
    <definedName name="BEx93M7FSHP50OG34A4W8W8DF12U" hidden="1">'[15]Reco Sheet for Fcast'!$I$10:$J$10</definedName>
    <definedName name="BEx93OLWY2O3PRA74U41VG5RXT4Q" hidden="1">'[15]Reco Sheet for Fcast'!$I$7:$J$7</definedName>
    <definedName name="BEx93RWFAF6YJGYUTITVM445C02U" hidden="1">'[15]Reco Sheet for Fcast'!$H$2:$I$2</definedName>
    <definedName name="BEx93SY9RWG3HUV4YXQKXJH9FH14" hidden="1">'[15]Reco Sheet for Fcast'!$F$15</definedName>
    <definedName name="BEx93TJUX3U0FJDBG6DDSNQ91R5J" hidden="1">'[15]Reco Sheet for Fcast'!$I$9:$J$9</definedName>
    <definedName name="BEx93YY393Z5DLMHRK8KZL5903S3" localSheetId="3" hidden="1">#REF!</definedName>
    <definedName name="BEx93YY393Z5DLMHRK8KZL5903S3" hidden="1">#REF!</definedName>
    <definedName name="BEx942UCRHMI4B0US31HO95GSC2X" hidden="1">'[15]Reco Sheet for Fcast'!$I$7:$J$7</definedName>
    <definedName name="BEx948ZFFQWVIDNG4AZAUGGGEB5U" hidden="1">'[15]Reco Sheet for Fcast'!$F$6:$G$6</definedName>
    <definedName name="BEx94CKXG92OMURH41SNU6IOHK4J" localSheetId="3" hidden="1">'[16]AMI P &amp; L'!#REF!</definedName>
    <definedName name="BEx94CKXG92OMURH41SNU6IOHK4J" hidden="1">'[16]AMI P &amp; L'!#REF!</definedName>
    <definedName name="BEx94GXG30CIVB6ZQN3X3IK6BZXQ" localSheetId="3" hidden="1">'[16]AMI P &amp; L'!#REF!</definedName>
    <definedName name="BEx94GXG30CIVB6ZQN3X3IK6BZXQ" hidden="1">'[16]AMI P &amp; L'!#REF!</definedName>
    <definedName name="BEx94HZ5LURYM9ST744ALV6ZCKYP" localSheetId="3" hidden="1">'[16]AMI P &amp; L'!#REF!</definedName>
    <definedName name="BEx94HZ5LURYM9ST744ALV6ZCKYP" hidden="1">'[16]AMI P &amp; L'!#REF!</definedName>
    <definedName name="BEx94IQ75E90YUMWJ9N591LR7DQQ" localSheetId="3" hidden="1">'[16]AMI P &amp; L'!#REF!</definedName>
    <definedName name="BEx94IQ75E90YUMWJ9N591LR7DQQ" hidden="1">'[16]AMI P &amp; L'!#REF!</definedName>
    <definedName name="BEx94N7W5T3U7UOE97D6OVIBUCXS" hidden="1">'[15]Reco Sheet for Fcast'!$I$6:$J$6</definedName>
    <definedName name="BEx94XK7HTOCAI9XPVFSIIW2YKUT" localSheetId="3" hidden="1">#REF!</definedName>
    <definedName name="BEx94XK7HTOCAI9XPVFSIIW2YKUT" hidden="1">#REF!</definedName>
    <definedName name="BEx955NIAWX5OLAHMTV6QFUZPR30" localSheetId="3" hidden="1">'[16]AMI P &amp; L'!#REF!</definedName>
    <definedName name="BEx955NIAWX5OLAHMTV6QFUZPR30" hidden="1">'[16]AMI P &amp; L'!#REF!</definedName>
    <definedName name="BEx9581TYVI2M5TT4ISDAJV4W7Z6" hidden="1">'[15]Reco Sheet for Fcast'!$I$10:$J$10</definedName>
    <definedName name="BEx95NHF4RVUE0YDOAFZEIVBYJXD" hidden="1">'[15]Reco Sheet for Fcast'!$I$6:$J$6</definedName>
    <definedName name="BEx95QBZMG0E2KQ9BERJ861QLYN3" hidden="1">'[15]Reco Sheet for Fcast'!$F$6:$G$6</definedName>
    <definedName name="BEx95QHBVDN795UNQJLRXG3RDU49" hidden="1">'[15]Reco Sheet for Fcast'!$I$6:$J$6</definedName>
    <definedName name="BEx95TBVUWV7L7OMFMZDQEXGVHU6" hidden="1">'[15]Reco Sheet for Fcast'!$F$9:$G$9</definedName>
    <definedName name="BEx95U89DZZSVO39TGS62CX8G9N4" hidden="1">'[15]Reco Sheet for Fcast'!$F$11:$G$11</definedName>
    <definedName name="BEx9602K2GHNBUEUVT9ONRQU1GMD" hidden="1">'[15]Reco Sheet for Fcast'!$F$9:$G$9</definedName>
    <definedName name="BEx962BL3Y4LA53EBYI64ZYMZE8U" hidden="1">'[15]Reco Sheet for Fcast'!$F$7:$G$7</definedName>
    <definedName name="BEx96DPEANYPFX7M8LZ2UWJN17P5" localSheetId="3" hidden="1">'[18]Capital orders'!#REF!</definedName>
    <definedName name="BEx96DPEANYPFX7M8LZ2UWJN17P5" hidden="1">'[18]Capital orders'!#REF!</definedName>
    <definedName name="BEx96JP7X7K0JLFXG5H49RXRME5R" localSheetId="3" hidden="1">#REF!</definedName>
    <definedName name="BEx96JP7X7K0JLFXG5H49RXRME5R" hidden="1">#REF!</definedName>
    <definedName name="BEx96KR21O7H9R29TN0S45Y3QPUK" hidden="1">'[15]Reco Sheet for Fcast'!$I$9:$J$9</definedName>
    <definedName name="BEx96SUFKHHFE8XQ6UUO6ILDOXHO" hidden="1">'[15]Reco Sheet for Fcast'!$I$11:$J$11</definedName>
    <definedName name="BEx96UN4YWXBDEZ1U1ZUIPP41Z7I" hidden="1">'[15]Reco Sheet for Fcast'!$H$2:$I$2</definedName>
    <definedName name="BEx978KSD61YJH3S9DGO050R2EHA" hidden="1">'[15]Reco Sheet for Fcast'!$F$7:$G$7</definedName>
    <definedName name="BEx97H9O1NAKAPK4MX4PKO34ICL5" hidden="1">'[15]Reco Sheet for Fcast'!$F$11:$G$11</definedName>
    <definedName name="BEx97MNUZQ1Z0AO2FL7XQYVNCPR7" hidden="1">'[15]Reco Sheet for Fcast'!$I$8:$J$8</definedName>
    <definedName name="BEx97NPQBACJVD9K1YXI08RTW9E2" localSheetId="3" hidden="1">'[16]AMI P &amp; L'!#REF!</definedName>
    <definedName name="BEx97NPQBACJVD9K1YXI08RTW9E2" hidden="1">'[16]AMI P &amp; L'!#REF!</definedName>
    <definedName name="BEx97O0DV0K9YPP91QBJAT6MS3RD" localSheetId="3" hidden="1">#REF!</definedName>
    <definedName name="BEx97O0DV0K9YPP91QBJAT6MS3RD" hidden="1">#REF!</definedName>
    <definedName name="BEx97RWQLXS0OORDCN69IGA58CWU" hidden="1">'[15]Reco Sheet for Fcast'!$F$6:$G$6</definedName>
    <definedName name="BEx97YNGGDFIXHTMGFL2IHAQX9MI" hidden="1">'[15]Reco Sheet for Fcast'!$F$8:$G$8</definedName>
    <definedName name="BEx980G6OO93SXIQ4H0NMENRJJHQ" hidden="1">'[15]Reco Sheet for Fcast'!$I$9:$J$9</definedName>
    <definedName name="BEx981HW73BUZWT14TBTZHC0ZTJ4" hidden="1">'[15]Reco Sheet for Fcast'!$F$7:$G$7</definedName>
    <definedName name="BEx9871KU0N99P0900EAK69VFYT2" hidden="1">'[15]Reco Sheet for Fcast'!$F$15</definedName>
    <definedName name="BEx98IFKNJFGZFLID1YTRFEG1SXY" hidden="1">'[15]Reco Sheet for Fcast'!$F$9:$G$9</definedName>
    <definedName name="BEx98KZ7LNKCVOT9D2LOYY4QBVY3" localSheetId="3" hidden="1">#REF!</definedName>
    <definedName name="BEx98KZ7LNKCVOT9D2LOYY4QBVY3" hidden="1">#REF!</definedName>
    <definedName name="BEx98VGU9QUYP1365CXZRT20O3L4" localSheetId="3" hidden="1">'[18]Capital orders'!#REF!</definedName>
    <definedName name="BEx98VGU9QUYP1365CXZRT20O3L4" hidden="1">'[18]Capital orders'!#REF!</definedName>
    <definedName name="BEx9915UVD4G7RA3IMLFZ0LG3UA2" hidden="1">'[15]Reco Sheet for Fcast'!$F$7:$G$7</definedName>
    <definedName name="BEx992CZON8AO7U7V88VN1JBO0MG" hidden="1">'[15]Reco Sheet for Fcast'!$I$8:$J$8</definedName>
    <definedName name="BEx9952469XMFGSPXL7CMXHPJF90" hidden="1">'[15]Reco Sheet for Fcast'!$I$9:$J$9</definedName>
    <definedName name="BEx99B77I7TUSHRR4HIZ9FU2EIUT" hidden="1">'[15]Reco Sheet for Fcast'!$F$11:$G$11</definedName>
    <definedName name="BEx99Q6PH5F3OQKCCAAO75PYDEFN" hidden="1">'[15]Reco Sheet for Fcast'!$G$2</definedName>
    <definedName name="BEx99UDROAK28GWTG7FXE0N78XYN" hidden="1">'[15]Reco Sheet for Fcast'!$I$11:$J$11</definedName>
    <definedName name="BEx99WBYT2D6UUC1PT7A40ENYID4" hidden="1">'[15]Reco Sheet for Fcast'!$I$11:$J$11</definedName>
    <definedName name="BEx99ZRZ4I7FHDPGRAT5VW7NVBPU" hidden="1">'[15]Reco Sheet for Fcast'!$I$7:$J$7</definedName>
    <definedName name="BEx9AT5E3ZSHKSOL35O38L8HF9TH" hidden="1">'[15]Reco Sheet for Fcast'!$I$9:$J$9</definedName>
    <definedName name="BEx9AV8W1FAWF5BHATYEN47X12JN" hidden="1">'[15]Reco Sheet for Fcast'!$F$15</definedName>
    <definedName name="BEx9B8A5186FNTQQNLIO5LK02ABI" localSheetId="3" hidden="1">'[16]AMI P &amp; L'!#REF!</definedName>
    <definedName name="BEx9B8A5186FNTQQNLIO5LK02ABI" hidden="1">'[16]AMI P &amp; L'!#REF!</definedName>
    <definedName name="BEx9B8VR20E2CILU4CDQUQQ9ONXK" hidden="1">'[15]Reco Sheet for Fcast'!$G$2</definedName>
    <definedName name="BEx9B917EUP13X6FQ3NPQL76XM5V" hidden="1">'[15]Reco Sheet for Fcast'!$F$11:$G$11</definedName>
    <definedName name="BEx9BAJ5WYEQ623HUT9NNCMP3RUG" hidden="1">'[15]Reco Sheet for Fcast'!$I$11:$J$11</definedName>
    <definedName name="BEx9BAOHDIFZFPSM1WYA3RHQ0G9I" localSheetId="3" hidden="1">'[18]Capital orders'!#REF!</definedName>
    <definedName name="BEx9BAOHDIFZFPSM1WYA3RHQ0G9I" hidden="1">'[18]Capital orders'!#REF!</definedName>
    <definedName name="BEx9BYSYW7QCPXS2NAVLFAU5Y2Z2" hidden="1">'[15]Reco Sheet for Fcast'!$I$6:$J$6</definedName>
    <definedName name="BEx9C590HJ2O31IWJB73C1HR74AI" hidden="1">'[15]Reco Sheet for Fcast'!$I$11:$J$11</definedName>
    <definedName name="BEx9CCQRMYYOGIOYTOM73VKDIPS1" hidden="1">'[15]Reco Sheet for Fcast'!$I$6:$J$6</definedName>
    <definedName name="BEx9D1BC9FT19KY0INAABNDBAMR1" hidden="1">'[15]Reco Sheet for Fcast'!$I$10:$J$10</definedName>
    <definedName name="BEx9DN6ZMF18Q39MPMXSDJTZQNJ3" hidden="1">'[15]Reco Sheet for Fcast'!$F$10:$G$10</definedName>
    <definedName name="BEx9E14TDNSEMI784W0OTIEQMWN6" hidden="1">'[15]Reco Sheet for Fcast'!$K$2</definedName>
    <definedName name="BEx9E2BZ2B1R41FMGJCJ7JLGLUAJ" hidden="1">'[15]Reco Sheet for Fcast'!$F$15:$G$16</definedName>
    <definedName name="BEx9EG9KBJ77M8LEOR9ITOKN5KXY" hidden="1">'[15]Reco Sheet for Fcast'!$I$7:$J$7</definedName>
    <definedName name="BEx9ELT9J5NDVVY4N2UDXPELXQC3" hidden="1">'[17]Bud Mth'!$F$9:$G$9</definedName>
    <definedName name="BEx9EMK6HAJJMVYZTN5AUIV7O1E6" hidden="1">'[15]Reco Sheet for Fcast'!$I$11:$J$11</definedName>
    <definedName name="BEx9EQLVZHYQ1TPX7WH3SOWXCZLE" hidden="1">'[15]Reco Sheet for Fcast'!$I$6:$J$6</definedName>
    <definedName name="BEx9ETLU0EK5LGEM1QCNYN2S8O5F" hidden="1">'[15]Reco Sheet for Fcast'!$F$7:$G$7</definedName>
    <definedName name="BEx9F0Y2ESUNE3U7TQDLMPE9BO67" hidden="1">'[15]Reco Sheet for Fcast'!$I$10:$J$10</definedName>
    <definedName name="BEx9F5W18ZGFOKGRE8PR6T1MO6GT" hidden="1">'[15]Reco Sheet for Fcast'!$I$11:$J$11</definedName>
    <definedName name="BEx9F78N4HY0XFGBQ4UJRD52L1EI" hidden="1">'[15]Reco Sheet for Fcast'!$K$2</definedName>
    <definedName name="BEx9FF16LOQP5QIR4UHW5EIFGQB8" hidden="1">'[15]Reco Sheet for Fcast'!$G$2</definedName>
    <definedName name="BEx9FJTSRCZ3ZXT3QVBJT5NF8T7V" hidden="1">'[15]Reco Sheet for Fcast'!$K$2</definedName>
    <definedName name="BEx9FRBEEYPS5HLS3XT34AKZN94G" hidden="1">'[15]Reco Sheet for Fcast'!$F$7:$G$7</definedName>
    <definedName name="BEx9GDY4D8ZPQJCYFIMYM0V0C51Y" hidden="1">'[15]Reco Sheet for Fcast'!$F$8:$G$8</definedName>
    <definedName name="BEx9GGY04V0ZWI6O9KZH4KSBB389" hidden="1">'[15]Reco Sheet for Fcast'!$I$11:$J$11</definedName>
    <definedName name="BEx9GNOPB6OZ2RH3FCDNJR38RJOS" hidden="1">'[15]Reco Sheet for Fcast'!$F$9:$G$9</definedName>
    <definedName name="BEx9GOA9AZX8DJGLEVWAJIIXRVFO" hidden="1">'[15]Reco Sheet for Fcast'!$F$9:$G$9</definedName>
    <definedName name="BEx9GTJ6YTNR09A1J3DJOTVV6SGI" hidden="1">'[15]Reco Sheet for Fcast'!$G$2:$H$2</definedName>
    <definedName name="BEx9GUQALUWCD30UKUQGSWW8KBQ7" hidden="1">'[15]Reco Sheet for Fcast'!$I$6:$J$6</definedName>
    <definedName name="BEx9GY6BVFQGCLMOWVT6PIC9WP5X" hidden="1">'[15]Reco Sheet for Fcast'!$F$15</definedName>
    <definedName name="BEx9GZ2P3FDHKXEBXX2VS0BG2NP2" hidden="1">'[15]Reco Sheet for Fcast'!$F$6:$G$6</definedName>
    <definedName name="BEx9H04IB14E1437FF2OIRRWBSD7" hidden="1">'[15]Reco Sheet for Fcast'!$F$15</definedName>
    <definedName name="BEx9H5O1KDZJCW91Q29VRPY5YS6P" hidden="1">'[15]Reco Sheet for Fcast'!$I$9:$J$9</definedName>
    <definedName name="BEx9H8YR0E906F1JXZMBX3LNT004" hidden="1">'[15]Reco Sheet for Fcast'!$F$9:$G$9</definedName>
    <definedName name="BEx9HLP8FC22WFQ6C2PNR5A9187F" localSheetId="3" hidden="1">'[18]Capital orders'!#REF!</definedName>
    <definedName name="BEx9HLP8FC22WFQ6C2PNR5A9187F" hidden="1">'[18]Capital orders'!#REF!</definedName>
    <definedName name="BEx9HZ1G1J0CB5PC45ZW4S9Q4EFY" localSheetId="3" hidden="1">#REF!</definedName>
    <definedName name="BEx9HZ1G1J0CB5PC45ZW4S9Q4EFY" hidden="1">#REF!</definedName>
    <definedName name="BEx9I8XIG7E5NB48QQHXP23FIN60" hidden="1">'[15]Reco Sheet for Fcast'!$I$10:$J$10</definedName>
    <definedName name="BEx9IQRF01ATLVK0YE60ARKQJ68L" hidden="1">'[15]Reco Sheet for Fcast'!$I$8:$J$8</definedName>
    <definedName name="BEx9IT5QNZWKM6YQ5WER0DC2PMMU" hidden="1">'[15]Reco Sheet for Fcast'!$I$9:$J$9</definedName>
    <definedName name="BEx9IW5MFLXTVCJHVUZTUH93AXOS" localSheetId="3" hidden="1">'[16]AMI P &amp; L'!#REF!</definedName>
    <definedName name="BEx9IW5MFLXTVCJHVUZTUH93AXOS" hidden="1">'[16]AMI P &amp; L'!#REF!</definedName>
    <definedName name="BEx9IXCSPSZC80YZUPRCYTG326KV" hidden="1">'[15]Reco Sheet for Fcast'!$I$10:$J$10</definedName>
    <definedName name="BEx9IZR39NHDGOM97H4E6F81RTQW" hidden="1">'[15]Reco Sheet for Fcast'!$F$6:$G$6</definedName>
    <definedName name="BEx9J6CH5E7YZPER7HXEIOIKGPCA" localSheetId="3" hidden="1">'[16]AMI P &amp; L'!#REF!</definedName>
    <definedName name="BEx9J6CH5E7YZPER7HXEIOIKGPCA" hidden="1">'[16]AMI P &amp; L'!#REF!</definedName>
    <definedName name="BEx9JJTZKVUJAVPTRE0RAVTEH41G" hidden="1">'[15]Reco Sheet for Fcast'!$I$11:$J$11</definedName>
    <definedName name="BEx9JLBYK239B3F841C7YG1GT7ST" localSheetId="3" hidden="1">'[16]AMI P &amp; L'!#REF!</definedName>
    <definedName name="BEx9JLBYK239B3F841C7YG1GT7ST" hidden="1">'[16]AMI P &amp; L'!#REF!</definedName>
    <definedName name="BEx9KLW9GH3AS7L6X2QVYRX4MP47" localSheetId="3" hidden="1">#REF!</definedName>
    <definedName name="BEx9KLW9GH3AS7L6X2QVYRX4MP47" hidden="1">#REF!</definedName>
    <definedName name="BExAW4IIW5D0MDY6TJ3G4FOLPYIR" hidden="1">'[15]Reco Sheet for Fcast'!$H$2:$I$2</definedName>
    <definedName name="BExAWEPCKLF5GHCVH6O4GKOE0SW1" hidden="1">'[15]Reco Sheet for Fcast'!$F$10:$G$10</definedName>
    <definedName name="BExAX28937OH2SJJ980WOFXSWR07" hidden="1">'[15]Reco Sheet for Fcast'!$F$7:$G$7</definedName>
    <definedName name="BExAX410NB4F2XOB84OR2197H8M5" localSheetId="3" hidden="1">'[16]AMI P &amp; L'!#REF!</definedName>
    <definedName name="BExAX410NB4F2XOB84OR2197H8M5" hidden="1">'[16]AMI P &amp; L'!#REF!</definedName>
    <definedName name="BExAX8TNG8LQ5Q4904SAYQIPGBSV" hidden="1">'[15]Reco Sheet for Fcast'!$I$7:$J$7</definedName>
    <definedName name="BExAXH2FJ8S1SX2XRI17ZABSFERB" localSheetId="3" hidden="1">#REF!</definedName>
    <definedName name="BExAXH2FJ8S1SX2XRI17ZABSFERB" hidden="1">#REF!</definedName>
    <definedName name="BExAY0EAT2LXR5MFGM0DLIB45PLO" hidden="1">'[15]Reco Sheet for Fcast'!$F$6:$G$6</definedName>
    <definedName name="BExAYDA8H0HQ51AQDS0QEQS4IUSJ" localSheetId="3" hidden="1">'[18]Capital orders'!#REF!</definedName>
    <definedName name="BExAYDA8H0HQ51AQDS0QEQS4IUSJ" hidden="1">'[18]Capital orders'!#REF!</definedName>
    <definedName name="BExAYE6LNIEBR9DSNI5JGNITGKIT" hidden="1">'[15]Reco Sheet for Fcast'!$I$7:$J$7</definedName>
    <definedName name="BExAYHMLXGGO25P8HYB2S75DEB4F" hidden="1">'[15]Reco Sheet for Fcast'!$F$10:$G$10</definedName>
    <definedName name="BExAYHXJ3CVLPZX5R6UR0U1MNDXJ" hidden="1">'[15]Reco Sheet for Fcast'!$C$15:$D$23</definedName>
    <definedName name="BExAYKXAUWGDOPG952TEJ2UKZKWN" hidden="1">'[15]Reco Sheet for Fcast'!$F$8:$G$8</definedName>
    <definedName name="BExAYP9TDTI2MBP6EYE0H39CPMXN" hidden="1">'[15]Reco Sheet for Fcast'!$F$9:$G$9</definedName>
    <definedName name="BExAYPPWJPWDKU59O051WMGB7O0J" hidden="1">'[15]Reco Sheet for Fcast'!$F$11:$G$11</definedName>
    <definedName name="BExAYR2JZCJBUH6F1LZC2A7JIVRJ" hidden="1">'[15]Reco Sheet for Fcast'!$F$7:$G$7</definedName>
    <definedName name="BExAYTGVRD3DLKO75RFPMBKCIWB8" hidden="1">'[15]Reco Sheet for Fcast'!$F$8:$G$8</definedName>
    <definedName name="BExAYY9H9COOT46HJLPVDLTO12UL" hidden="1">'[15]Reco Sheet for Fcast'!$I$11:$J$11</definedName>
    <definedName name="BExAZCNEGB4JYHC8CZ51KTN890US" hidden="1">'[15]Reco Sheet for Fcast'!$F$9:$G$9</definedName>
    <definedName name="BExAZFCI302YFYRDJYQDWQQL0Q0O" hidden="1">'[15]Reco Sheet for Fcast'!$I$7:$J$7</definedName>
    <definedName name="BExAZLHLST9OP89R1HJMC1POQG8H" hidden="1">'[15]Reco Sheet for Fcast'!$F$10:$G$10</definedName>
    <definedName name="BExAZMDYMIAA7RX1BMCKU1VLBRGY" hidden="1">'[15]Reco Sheet for Fcast'!$F$6:$G$6</definedName>
    <definedName name="BExAZNL6BHI8DCQWXOX4I2P839UX" hidden="1">'[15]Reco Sheet for Fcast'!$I$2:$J$2</definedName>
    <definedName name="BExAZRMWSONMCG9KDUM4KAQ7BONM" hidden="1">'[15]Reco Sheet for Fcast'!$H$2:$I$2</definedName>
    <definedName name="BExAZTFG4SJRG4TW6JXRF7N08JFI" hidden="1">'[15]Reco Sheet for Fcast'!$I$10:$J$10</definedName>
    <definedName name="BExAZUS4A8OHDZK0MWAOCCCKTH73" hidden="1">'[15]Reco Sheet for Fcast'!$F$8:$G$8</definedName>
    <definedName name="BExAZX6FECVK3E07KXM2XPYKGM6U" hidden="1">'[15]Reco Sheet for Fcast'!$G$2</definedName>
    <definedName name="BExB012NJ8GASTNNPBRRFTLHIOC9" hidden="1">'[15]Reco Sheet for Fcast'!$F$9:$G$9</definedName>
    <definedName name="BExB072HHXVMUC0VYNGG48GRSH5Q" localSheetId="3" hidden="1">'[16]AMI P &amp; L'!#REF!</definedName>
    <definedName name="BExB072HHXVMUC0VYNGG48GRSH5Q" hidden="1">'[16]AMI P &amp; L'!#REF!</definedName>
    <definedName name="BExB0FRDEYDEUEAB1W8KD6D965XA" hidden="1">'[15]Reco Sheet for Fcast'!$K$2</definedName>
    <definedName name="BExB0KPCN7YJORQAYUCF4YKIKPMC" hidden="1">'[15]Reco Sheet for Fcast'!$I$11:$J$11</definedName>
    <definedName name="BExB0WE4PI3NOBXXVO9CTEN4DIU2" hidden="1">'[15]Reco Sheet for Fcast'!$G$2</definedName>
    <definedName name="BExB10QNIVITUYS55OAEKK3VLJFE" hidden="1">'[15]Reco Sheet for Fcast'!$G$2</definedName>
    <definedName name="BExB15ZDRY4CIJ911DONP0KCY9KU" hidden="1">'[15]Reco Sheet for Fcast'!$F$6:$G$6</definedName>
    <definedName name="BExB16VQY0O0RLZYJFU3OFEONVTE" hidden="1">'[15]Reco Sheet for Fcast'!$I$6:$J$6</definedName>
    <definedName name="BExB1713OG4CGOEQ7O0FXSI2FQWZ" localSheetId="3" hidden="1">#REF!</definedName>
    <definedName name="BExB1713OG4CGOEQ7O0FXSI2FQWZ" hidden="1">#REF!</definedName>
    <definedName name="BExB1FKNY2UO4W5FUGFHJOA2WFGG" localSheetId="3" hidden="1">'[16]AMI P &amp; L'!#REF!</definedName>
    <definedName name="BExB1FKNY2UO4W5FUGFHJOA2WFGG" hidden="1">'[16]AMI P &amp; L'!#REF!</definedName>
    <definedName name="BExB1GMD0PIDGTFBGQOPRWQSP9I4" localSheetId="3" hidden="1">'[16]AMI P &amp; L'!#REF!</definedName>
    <definedName name="BExB1GMD0PIDGTFBGQOPRWQSP9I4" hidden="1">'[16]AMI P &amp; L'!#REF!</definedName>
    <definedName name="BExB1PWZDAO1V9N18MU22F75P6Y5" hidden="1">'[15]Reco Sheet for Fcast'!$I$6:$J$6</definedName>
    <definedName name="BExB1Q29OO6LNFNT1EQLA3KYE7MX" hidden="1">'[15]Reco Sheet for Fcast'!$F$7:$G$7</definedName>
    <definedName name="BExB1TNRV5EBWZEHYLHI76T0FVA7" hidden="1">'[15]Reco Sheet for Fcast'!$I$9:$J$9</definedName>
    <definedName name="BExB1WI6M8I0EEP1ANUQZCFY24EV" localSheetId="3" hidden="1">'[16]AMI P &amp; L'!#REF!</definedName>
    <definedName name="BExB1WI6M8I0EEP1ANUQZCFY24EV" hidden="1">'[16]AMI P &amp; L'!#REF!</definedName>
    <definedName name="BExB1Z7GTT7CR0FJMG7GTKH7A4KN" hidden="1">'[15]Reco Sheet for Fcast'!$O$6:$P$10</definedName>
    <definedName name="BExB203OWC9QZA3BYOKQ18L4FUJE" hidden="1">'[15]Reco Sheet for Fcast'!$F$9:$G$9</definedName>
    <definedName name="BExB2CJHTU7C591BR4WRL5L2F2K6" hidden="1">'[15]Reco Sheet for Fcast'!$I$9:$J$9</definedName>
    <definedName name="BExB2K1AV4PGNS1O6C7D7AO411AX" hidden="1">'[15]Reco Sheet for Fcast'!$F$11:$G$11</definedName>
    <definedName name="BExB2O2UYHKI324YE324E1N7FVIB" hidden="1">'[15]Reco Sheet for Fcast'!$I$10:$J$10</definedName>
    <definedName name="BExB2Q0VJ0MU2URO3JOVUAVHEI3V" localSheetId="3" hidden="1">'[16]AMI P &amp; L'!#REF!</definedName>
    <definedName name="BExB2Q0VJ0MU2URO3JOVUAVHEI3V" hidden="1">'[16]AMI P &amp; L'!#REF!</definedName>
    <definedName name="BExB2TBPD6APUT2TO3BGE6IU9G7C" hidden="1">'[17]Bud Mth'!$I$11:$J$11</definedName>
    <definedName name="BExB2TRVKQUUYWEZA4GM0V7NE7IX" localSheetId="3" hidden="1">'[18]Capital orders'!#REF!</definedName>
    <definedName name="BExB2TRVKQUUYWEZA4GM0V7NE7IX" hidden="1">'[18]Capital orders'!#REF!</definedName>
    <definedName name="BExB30IP1DNKNQ6PZ5ERUGR5MK4Z" hidden="1">'[15]Reco Sheet for Fcast'!$I$11:$J$11</definedName>
    <definedName name="BExB42VLHX3FLYCON9QDRE70MBLO" localSheetId="3" hidden="1">#REF!</definedName>
    <definedName name="BExB42VLHX3FLYCON9QDRE70MBLO" hidden="1">#REF!</definedName>
    <definedName name="BExB442RX0T3L6HUL6X5T21CENW6" localSheetId="3" hidden="1">'[16]AMI P &amp; L'!#REF!</definedName>
    <definedName name="BExB442RX0T3L6HUL6X5T21CENW6" hidden="1">'[16]AMI P &amp; L'!#REF!</definedName>
    <definedName name="BExB4ADD0L7417CII901XTFKXD1J" hidden="1">'[15]Reco Sheet for Fcast'!$I$7:$J$7</definedName>
    <definedName name="BExB4DYU06HCGRIPBSWRCXK804UM" hidden="1">'[15]Reco Sheet for Fcast'!$F$11:$G$11</definedName>
    <definedName name="BExB4KEQ72L2ONQ7IFMYZAK0153C" hidden="1">'[15]Reco Sheet for Fcast'!$F$11:$G$11</definedName>
    <definedName name="BExB4M24SMODJ32BDKDH2DWLGTXO" localSheetId="3" hidden="1">#REF!</definedName>
    <definedName name="BExB4M24SMODJ32BDKDH2DWLGTXO" hidden="1">#REF!</definedName>
    <definedName name="BExB4Z3EZBGYYI33U0KQ8NEIH8PY" hidden="1">'[15]Reco Sheet for Fcast'!$I$8:$J$8</definedName>
    <definedName name="BExB55368XW7UX657ZSPC6BFE92S" hidden="1">'[15]Reco Sheet for Fcast'!$I$8:$J$8</definedName>
    <definedName name="BExB57MZEPL2SA2ONPK66YFLZWJU" hidden="1">'[15]Reco Sheet for Fcast'!$I$8:$J$8</definedName>
    <definedName name="BExB5833OAOJ22VK1YK47FHUSVK2" localSheetId="3" hidden="1">'[16]AMI P &amp; L'!#REF!</definedName>
    <definedName name="BExB5833OAOJ22VK1YK47FHUSVK2" hidden="1">'[16]AMI P &amp; L'!#REF!</definedName>
    <definedName name="BExB58JDIHS42JZT9DJJMKA8QFCO" hidden="1">'[15]Reco Sheet for Fcast'!$I$11:$J$11</definedName>
    <definedName name="BExB58U5FQC5JWV9CGC83HLLZUZI" hidden="1">'[15]Reco Sheet for Fcast'!$F$7:$G$7</definedName>
    <definedName name="BExB5EDO9XUKHF74X3HAU2WPPHZH" hidden="1">'[15]Reco Sheet for Fcast'!$I$6:$J$6</definedName>
    <definedName name="BExB5G6EH68AYEP1UT0GHUEL3SLN" hidden="1">'[15]Reco Sheet for Fcast'!$F$11:$G$11</definedName>
    <definedName name="BExB5QYVEZWFE5DQVHAM760EV05X" hidden="1">'[15]Reco Sheet for Fcast'!$I$7:$J$7</definedName>
    <definedName name="BExB5U9IRH14EMOE0YGIE3WIVLFS" hidden="1">'[15]Reco Sheet for Fcast'!$I$6:$J$6</definedName>
    <definedName name="BExB5VWYMOV6BAIH7XUBBVPU7MMD" hidden="1">'[15]Reco Sheet for Fcast'!$F$9:$G$9</definedName>
    <definedName name="BExB610DZWIJP1B72U9QM42COH2B" hidden="1">'[15]Reco Sheet for Fcast'!$F$9:$G$9</definedName>
    <definedName name="BExB6C3FUAKK9ML5T767NMWGA9YB" hidden="1">'[15]Reco Sheet for Fcast'!$F$7:$G$7</definedName>
    <definedName name="BExB6C8X6JYRLKZKK17VE3QUNL3D" hidden="1">'[15]Reco Sheet for Fcast'!$G$2</definedName>
    <definedName name="BExB6HN3QRFPXM71MDUK21BKM7PF" hidden="1">'[15]Reco Sheet for Fcast'!$F$11:$G$11</definedName>
    <definedName name="BExB6IZMHCZ3LB7N73KD90YB1HBZ" hidden="1">'[15]Reco Sheet for Fcast'!$F$9:$G$9</definedName>
    <definedName name="BExB719SGNX4Y8NE6JEXC555K596" hidden="1">'[15]Reco Sheet for Fcast'!$F$10:$G$10</definedName>
    <definedName name="BExB7265DCHKS7V2OWRBXCZTEIW9" hidden="1">'[15]Reco Sheet for Fcast'!$F$6:$G$6</definedName>
    <definedName name="BExB74PS5P9G0P09Y6DZSCX0FLTJ" hidden="1">'[15]Reco Sheet for Fcast'!$I$6:$J$6</definedName>
    <definedName name="BExB78RH79J0MIF7H8CAZ0CFE88Q" localSheetId="3" hidden="1">'[16]AMI P &amp; L'!#REF!</definedName>
    <definedName name="BExB78RH79J0MIF7H8CAZ0CFE88Q" hidden="1">'[16]AMI P &amp; L'!#REF!</definedName>
    <definedName name="BExB7ELT09HGDVO5BJC1ZY9D09GZ" hidden="1">'[15]Reco Sheet for Fcast'!$H$2:$I$2</definedName>
    <definedName name="BExB806PAXX70XUTA3ZI7OORD78R" hidden="1">'[15]Reco Sheet for Fcast'!$F$15</definedName>
    <definedName name="BExB8HF4UBVZKQCSRFRUQL2EE6VL" hidden="1">'[15]Reco Sheet for Fcast'!$F$8:$G$8</definedName>
    <definedName name="BExB8HKHKZ1ORJZUYGG2M4VSCC39" hidden="1">'[15]Reco Sheet for Fcast'!$F$9:$G$9</definedName>
    <definedName name="BExB8K9L3ECVVHYODX1ITUTEHJTR" hidden="1">'[15]Reco Sheet for Fcast'!$L$6:$M$10</definedName>
    <definedName name="BExB8QPH8DC5BESEVPSMBCWVN6PO" hidden="1">'[15]Reco Sheet for Fcast'!$F$6:$G$6</definedName>
    <definedName name="BExB8U5N0D85YR8APKN3PPKG0FWP" localSheetId="3" hidden="1">'[16]AMI P &amp; L'!#REF!</definedName>
    <definedName name="BExB8U5N0D85YR8APKN3PPKG0FWP" hidden="1">'[16]AMI P &amp; L'!#REF!</definedName>
    <definedName name="BExB8WJYEQ55LDAYQH0NXEDCQOVD" localSheetId="3" hidden="1">#REF!</definedName>
    <definedName name="BExB8WJYEQ55LDAYQH0NXEDCQOVD" hidden="1">#REF!</definedName>
    <definedName name="BExB9AXUUDDTRDLVSC7REODDIYJ2" localSheetId="3" hidden="1">#REF!</definedName>
    <definedName name="BExB9AXUUDDTRDLVSC7REODDIYJ2" hidden="1">#REF!</definedName>
    <definedName name="BExB9DHI5I2TJ2LXYPM98EE81L27" hidden="1">'[15]Reco Sheet for Fcast'!$I$9:$J$9</definedName>
    <definedName name="BExB9Q2MZZHBGW8QQKVEYIMJBPIE" localSheetId="3" hidden="1">'[16]AMI P &amp; L'!#REF!</definedName>
    <definedName name="BExB9Q2MZZHBGW8QQKVEYIMJBPIE" hidden="1">'[16]AMI P &amp; L'!#REF!</definedName>
    <definedName name="BExB9R4HYJ83UNLFWKDKDJ31E2DS" localSheetId="3" hidden="1">'[18]Capital orders'!#REF!</definedName>
    <definedName name="BExB9R4HYJ83UNLFWKDKDJ31E2DS" hidden="1">'[18]Capital orders'!#REF!</definedName>
    <definedName name="BExBA1GON0EZRJ20UYPILAPLNQWM" hidden="1">'[15]Reco Sheet for Fcast'!$I$7:$J$7</definedName>
    <definedName name="BExBA69ASGYRZW1G1DYIS9QRRTBN" hidden="1">'[15]Reco Sheet for Fcast'!$F$9:$G$9</definedName>
    <definedName name="BExBA6K42582A14WFFWQ3Q8QQWB6" hidden="1">'[15]Reco Sheet for Fcast'!$I$7:$J$7</definedName>
    <definedName name="BExBA8I5D4R8R2PYQ1K16TWGTOEP" hidden="1">'[15]Reco Sheet for Fcast'!$I$7:$J$7</definedName>
    <definedName name="BExBA93PE0DGUUTA7LLSIGBIXWE5" hidden="1">'[15]Reco Sheet for Fcast'!$I$7:$J$7</definedName>
    <definedName name="BExBAAGDKQLBSZJAFZFOCDTVS99P" localSheetId="3" hidden="1">'[16]AMI P &amp; L'!#REF!</definedName>
    <definedName name="BExBAAGDKQLBSZJAFZFOCDTVS99P" hidden="1">'[16]AMI P &amp; L'!#REF!</definedName>
    <definedName name="BExBAI8X0FKDQJ6YZJQDTTG4ZCWY" hidden="1">'[15]Reco Sheet for Fcast'!$I$7:$J$7</definedName>
    <definedName name="BExBAKN7XIBAXCF9PCNVS038PCQO" hidden="1">'[15]Reco Sheet for Fcast'!$F$11:$G$11</definedName>
    <definedName name="BExBAKXZ7PBW3DDKKA5MWC1ZUC7O" hidden="1">'[15]Reco Sheet for Fcast'!$I$8:$J$8</definedName>
    <definedName name="BExBAO8NLXZXHO6KCIECSFCH3RR0" hidden="1">'[15]Reco Sheet for Fcast'!$I$9:$J$9</definedName>
    <definedName name="BExBAOOT1KBSIEISN1ADL4RMY879" hidden="1">'[15]Reco Sheet for Fcast'!$G$2</definedName>
    <definedName name="BExBAVKX8Q09370X1GCZWJ4E91YJ" hidden="1">'[15]Reco Sheet for Fcast'!$I$8:$J$8</definedName>
    <definedName name="BExBAX2X2ENJYO4QTR5VAIQ86L7B" hidden="1">'[15]Reco Sheet for Fcast'!$F$8:$G$8</definedName>
    <definedName name="BExBAZ13D3F1DVJQ6YJ8JGUYEYJE" hidden="1">'[15]Reco Sheet for Fcast'!$I$11:$J$11</definedName>
    <definedName name="BExBBUCJQRR74Q7GPWDEZXYK2KJL" hidden="1">'[15]Reco Sheet for Fcast'!$I$11:$J$11</definedName>
    <definedName name="BExBBV8XVMD9CKZY711T0BN7H3PM" hidden="1">'[15]Reco Sheet for Fcast'!$F$15</definedName>
    <definedName name="BExBC78HXWXHO3XAB6E8NVTBGLJS" hidden="1">'[15]Reco Sheet for Fcast'!$F$10:$G$10</definedName>
    <definedName name="BExBCKKJTIRKC1RZJRTK65HHLX4W" hidden="1">'[15]Reco Sheet for Fcast'!$I$9:$J$9</definedName>
    <definedName name="BExBCLMEPAN3XXX174TU8SS0627Q" localSheetId="3" hidden="1">'[16]AMI P &amp; L'!#REF!</definedName>
    <definedName name="BExBCLMEPAN3XXX174TU8SS0627Q" hidden="1">'[16]AMI P &amp; L'!#REF!</definedName>
    <definedName name="BExBCRBEYR2KZ8FAQFZ2NHY13WIY" hidden="1">'[15]Reco Sheet for Fcast'!$F$15</definedName>
    <definedName name="BExBD4I559NXSV6J07Q343TKYMVJ" hidden="1">'[15]Reco Sheet for Fcast'!$G$2</definedName>
    <definedName name="BExBD77362J9OENRUETJ6CVQYGZ1" localSheetId="3" hidden="1">'[18]Capital orders'!#REF!</definedName>
    <definedName name="BExBD77362J9OENRUETJ6CVQYGZ1" hidden="1">'[18]Capital orders'!#REF!</definedName>
    <definedName name="BExBDBZQLTX3OGFYGULQFK5WEZU5" hidden="1">'[15]Reco Sheet for Fcast'!$F$7:$G$7</definedName>
    <definedName name="BExBDJS9TUEU8Z84IV59E5V4T8K6" localSheetId="3" hidden="1">'[16]AMI P &amp; L'!#REF!</definedName>
    <definedName name="BExBDJS9TUEU8Z84IV59E5V4T8K6" hidden="1">'[16]AMI P &amp; L'!#REF!</definedName>
    <definedName name="BExBDKOMSVH4XMH52CFJ3F028I9R" hidden="1">'[15]Reco Sheet for Fcast'!$G$2</definedName>
    <definedName name="BExBDSRXVZQ0W5WXQMP5XD00GRRL" hidden="1">'[15]Reco Sheet for Fcast'!$I$8:$J$8</definedName>
    <definedName name="BExBDT2QTPSTYED3RWGES5QGI7VV" localSheetId="3" hidden="1">#REF!</definedName>
    <definedName name="BExBDT2QTPSTYED3RWGES5QGI7VV" hidden="1">#REF!</definedName>
    <definedName name="BExBDUVGK3E1J4JY9ZYTS7V14BLY" hidden="1">'[15]Reco Sheet for Fcast'!$G$2</definedName>
    <definedName name="BExBE162OSBKD30I7T1DKKPT3I9I" hidden="1">'[15]Reco Sheet for Fcast'!$I$10:$J$10</definedName>
    <definedName name="BExBEC9ATLQZF86W1M3APSM4HEOH" hidden="1">'[15]Reco Sheet for Fcast'!$I$6:$J$6</definedName>
    <definedName name="BExBEF3VXW3Y3SZ6RC9PX7QEB12Y" hidden="1">'[15]Reco Sheet for Fcast'!$F$15</definedName>
    <definedName name="BExBEJG7L9BDVH7L2B9YXRV84GFT" localSheetId="3" hidden="1">'[18]Capital orders'!#REF!</definedName>
    <definedName name="BExBEJG7L9BDVH7L2B9YXRV84GFT" hidden="1">'[18]Capital orders'!#REF!</definedName>
    <definedName name="BExBEYFQJE9YK12A6JBMRFKEC7RN" hidden="1">'[15]Reco Sheet for Fcast'!$I$6:$J$6</definedName>
    <definedName name="BExBG1ED81J2O4A2S5F5Y3BPHMCR" hidden="1">'[15]Reco Sheet for Fcast'!$I$8:$J$8</definedName>
    <definedName name="BExCRLIHS7466WFJ3RPIUGGXYESZ" hidden="1">'[15]Reco Sheet for Fcast'!$I$9:$J$9</definedName>
    <definedName name="BExCRQWQFIEUV7HE228YUBUUJA9K" hidden="1">'[15]Reco Sheet for Fcast'!$F$15:$AI$18</definedName>
    <definedName name="BExCS1EDDUEAEWHVYXHIP9I1WCJH" hidden="1">'[15]Reco Sheet for Fcast'!$I$10:$J$10</definedName>
    <definedName name="BExCS4E9E7CKF2RTM6INK6MAILOV" localSheetId="3" hidden="1">#REF!</definedName>
    <definedName name="BExCS4E9E7CKF2RTM6INK6MAILOV" hidden="1">#REF!</definedName>
    <definedName name="BExCS7ZPMHFJ4UJDAL8CQOLSZ13B" localSheetId="3" hidden="1">'[16]AMI P &amp; L'!#REF!</definedName>
    <definedName name="BExCS7ZPMHFJ4UJDAL8CQOLSZ13B" hidden="1">'[16]AMI P &amp; L'!#REF!</definedName>
    <definedName name="BExCS8W4NJUZH9S1CYB6XSDLEPBW" hidden="1">'[15]Reco Sheet for Fcast'!$I$2:$J$2</definedName>
    <definedName name="BExCSAE1M6G20R41J0Y24YNN0YC1" hidden="1">'[15]Reco Sheet for Fcast'!$I$6:$J$6</definedName>
    <definedName name="BExCSAOUZOYKHN7HV511TO8VDJ02" hidden="1">'[15]Reco Sheet for Fcast'!$I$8:$J$8</definedName>
    <definedName name="BExCSMOFTXSUEC1T46LR1UPYRCX5" hidden="1">'[15]Reco Sheet for Fcast'!$G$2</definedName>
    <definedName name="BExCSSDG3TM6TPKS19E9QYJEELZ6" localSheetId="3" hidden="1">'[16]AMI P &amp; L'!#REF!</definedName>
    <definedName name="BExCSSDG3TM6TPKS19E9QYJEELZ6" hidden="1">'[16]AMI P &amp; L'!#REF!</definedName>
    <definedName name="BExCSZV7U67UWXL2HKJNM5W1E4OO" hidden="1">'[15]Reco Sheet for Fcast'!$I$7:$J$7</definedName>
    <definedName name="BExCT4NSDT61OCH04Y2QIFIOP75H" localSheetId="3" hidden="1">'[16]AMI P &amp; L'!#REF!</definedName>
    <definedName name="BExCT4NSDT61OCH04Y2QIFIOP75H" hidden="1">'[16]AMI P &amp; L'!#REF!</definedName>
    <definedName name="BExCTW8G3VCZ55S09HTUGXKB1P2M" hidden="1">'[15]Reco Sheet for Fcast'!$F$11:$G$11</definedName>
    <definedName name="BExCTYS2KX0QANOLT8LGZ9WV3S3T" hidden="1">'[15]Reco Sheet for Fcast'!$F$15</definedName>
    <definedName name="BExCTZZ9JNES4EDHW97NP0EGQALX" hidden="1">'[15]Reco Sheet for Fcast'!$G$2</definedName>
    <definedName name="BExCU0A1V6NMZQ9ASYJ8QIVQ5UR2" localSheetId="3" hidden="1">'[16]AMI P &amp; L'!#REF!</definedName>
    <definedName name="BExCU0A1V6NMZQ9ASYJ8QIVQ5UR2" hidden="1">'[16]AMI P &amp; L'!#REF!</definedName>
    <definedName name="BExCU2834920JBHSPCRC4UF80OLL" hidden="1">'[15]Reco Sheet for Fcast'!$F$11:$G$11</definedName>
    <definedName name="BExCU8O54I3P3WRYWY1CRP3S78QY" hidden="1">'[15]Reco Sheet for Fcast'!$G$2</definedName>
    <definedName name="BExCUDRJO23YOKT8GPWOVQ4XEHF5" hidden="1">'[15]Reco Sheet for Fcast'!$F$6:$G$6</definedName>
    <definedName name="BExCUPAXFR16YMWL30ME3F3BSRDZ" hidden="1">'[15]Reco Sheet for Fcast'!$F$8:$G$8</definedName>
    <definedName name="BExCUR94DHCE47PUUWEMT5QZOYR2" hidden="1">'[15]Reco Sheet for Fcast'!$H$2:$I$2</definedName>
    <definedName name="BExCV634L7SVHGB0UDDTRRQ2Q72H" hidden="1">'[15]Reco Sheet for Fcast'!$I$7:$J$7</definedName>
    <definedName name="BExCVBXGSXT9FWJRG62PX9S1RK83" hidden="1">'[15]Reco Sheet for Fcast'!$I$8:$J$8</definedName>
    <definedName name="BExCVHBNLOHNFS0JAV3I1XGPNH9W" hidden="1">'[15]Reco Sheet for Fcast'!$F$15</definedName>
    <definedName name="BExCVI86R31A2IOZIEBY1FJLVILD" hidden="1">'[15]Reco Sheet for Fcast'!$I$10:$J$10</definedName>
    <definedName name="BExCVKGZXE0I9EIXKBZVSGSEY2RR" hidden="1">'[15]Reco Sheet for Fcast'!$F$9:$G$9</definedName>
    <definedName name="BExCVV44WY5807WGMTGKPW0GT256" hidden="1">'[15]Reco Sheet for Fcast'!$I$7:$J$7</definedName>
    <definedName name="BExCVVK8GI44DNT5MTM7AOS4U9N8" hidden="1">'[15]Reco Sheet for Fcast'!$I$7:$J$7</definedName>
    <definedName name="BExCVZ5PN4V6MRBZ04PZJW3GEF8S" localSheetId="3" hidden="1">'[16]AMI P &amp; L'!#REF!</definedName>
    <definedName name="BExCVZ5PN4V6MRBZ04PZJW3GEF8S" hidden="1">'[16]AMI P &amp; L'!#REF!</definedName>
    <definedName name="BExCW13R0GWJYGXZBNCPAHQN4NR2" hidden="1">'[15]Reco Sheet for Fcast'!$I$10:$J$10</definedName>
    <definedName name="BExCW9Y5HWU4RJTNX74O6L24VGCK" hidden="1">'[15]Reco Sheet for Fcast'!$H$2:$I$2</definedName>
    <definedName name="BExCWMJAP755C7AV2QKTWYDPDSSV" hidden="1">'[15]Reco Sheet for Fcast'!$F$8:$G$8</definedName>
    <definedName name="BExCWPDPESGZS07QGBLSBWDNVJLZ" hidden="1">'[15]Reco Sheet for Fcast'!$F$7:$G$7</definedName>
    <definedName name="BExCWSDLJ7DJX3139FQJM3LND72J" hidden="1">'[15]Reco Sheet for Fcast'!$O$6:$P$10</definedName>
    <definedName name="BExCWTVKHIVCRHF8GC39KI58YM5K" hidden="1">'[15]Reco Sheet for Fcast'!$G$2</definedName>
    <definedName name="BExCX2KGRZBRVLZNM8SUSIE6A0RL" localSheetId="3" hidden="1">'[16]AMI P &amp; L'!#REF!</definedName>
    <definedName name="BExCX2KGRZBRVLZNM8SUSIE6A0RL" hidden="1">'[16]AMI P &amp; L'!#REF!</definedName>
    <definedName name="BExCX3X451T70LZ1VF95L7W4Y4TM" hidden="1">'[15]Reco Sheet for Fcast'!$F$10:$G$10</definedName>
    <definedName name="BExCX4NZ2N1OUGXM7EV0U7VULJMM" hidden="1">'[15]Reco Sheet for Fcast'!$F$7:$G$7</definedName>
    <definedName name="BExCXILMURGYMAH6N5LF5DV6K3GM" hidden="1">'[15]Reco Sheet for Fcast'!$I$9:$J$9</definedName>
    <definedName name="BExCXK3M8NPWOZZALA6L6RUCBB2J" localSheetId="3" hidden="1">#REF!</definedName>
    <definedName name="BExCXK3M8NPWOZZALA6L6RUCBB2J" hidden="1">#REF!</definedName>
    <definedName name="BExCXKZZ6U10NBCECNUV9U56FB6V" localSheetId="3" hidden="1">#REF!</definedName>
    <definedName name="BExCXKZZ6U10NBCECNUV9U56FB6V" hidden="1">#REF!</definedName>
    <definedName name="BExCXQUFBMXQ1650735H48B1AZT3" hidden="1">'[15]Reco Sheet for Fcast'!$F$15</definedName>
    <definedName name="BExCY2DQO9VLA77Q7EG3T0XNXX4F" hidden="1">'[15]Reco Sheet for Fcast'!$F$11:$G$11</definedName>
    <definedName name="BExCY6VMJ68MX3C981R5Q0BX5791" hidden="1">'[15]Reco Sheet for Fcast'!$I$9:$J$9</definedName>
    <definedName name="BExCYAH2SAZCPW6XCB7V7PMMCAWO" hidden="1">'[15]Reco Sheet for Fcast'!$I$6:$J$6</definedName>
    <definedName name="BExCYFV9Z4OENTUNF9IWT6ELMRCL" hidden="1">'[15]Reco Sheet for Fcast'!$I$7:$J$7</definedName>
    <definedName name="BExCYPRC5HJE6N2XQTHCT6NXGP8N" hidden="1">'[15]Reco Sheet for Fcast'!$I$11:$J$11</definedName>
    <definedName name="BExCYUK0I3UEXZNFDW71G6Z6D8XR" localSheetId="3" hidden="1">'[16]AMI P &amp; L'!#REF!</definedName>
    <definedName name="BExCYUK0I3UEXZNFDW71G6Z6D8XR" hidden="1">'[16]AMI P &amp; L'!#REF!</definedName>
    <definedName name="BExCZ4QTDJA3L8AGID0HLSLRVP6A" localSheetId="3" hidden="1">'[18]Capital orders'!#REF!</definedName>
    <definedName name="BExCZ4QTDJA3L8AGID0HLSLRVP6A" hidden="1">'[18]Capital orders'!#REF!</definedName>
    <definedName name="BExCZFZCXMLY5DWESYJ9NGTJYQ8M" hidden="1">'[15]Reco Sheet for Fcast'!$I$11:$J$11</definedName>
    <definedName name="BExCZJ4P8WS0BDT31WDXI0ROE7D6" hidden="1">'[15]Reco Sheet for Fcast'!$F$6:$G$6</definedName>
    <definedName name="BExCZKH6NI0EE02L995IFVBD1J59" hidden="1">'[15]Reco Sheet for Fcast'!$I$8:$J$8</definedName>
    <definedName name="BExCZU7T2KCK97JI9FE1XITCRE8U" localSheetId="3" hidden="1">#REF!</definedName>
    <definedName name="BExCZU7T2KCK97JI9FE1XITCRE8U" hidden="1">#REF!</definedName>
    <definedName name="BExCZUD9FEOJBKDJ51Z3JON9LKJ8" hidden="1">'[15]Reco Sheet for Fcast'!$G$2</definedName>
    <definedName name="BExD0CCO4AZHRMZ3PSLCEN7T63L2" hidden="1">'[17]Bud Mth'!$I$6:$J$6</definedName>
    <definedName name="BExD0HALIN0JR4JTPGDEVAEE5EX5" hidden="1">'[15]Reco Sheet for Fcast'!$I$8:$J$8</definedName>
    <definedName name="BExD0LCCDPG16YLY5WQSZF1XI5DA" hidden="1">'[15]Reco Sheet for Fcast'!$I$9:$J$9</definedName>
    <definedName name="BExD0RMWSB4TRECEHTH6NN4K9DFZ" hidden="1">'[15]Reco Sheet for Fcast'!$I$11:$J$11</definedName>
    <definedName name="BExD0U6KG10QGVDI1XSHK0J10A2V" hidden="1">'[15]Reco Sheet for Fcast'!$I$7:$J$7</definedName>
    <definedName name="BExD13RUIBGRXDL4QDZ305UKUR12" hidden="1">'[15]Reco Sheet for Fcast'!$I$9:$J$9</definedName>
    <definedName name="BExD14DETV5R4OOTMAXD5NAKWRO3" hidden="1">'[15]Reco Sheet for Fcast'!$H$2:$I$2</definedName>
    <definedName name="BExD1OAU9OXQAZA4D70HP72CU6GB" hidden="1">'[15]Reco Sheet for Fcast'!$I$7:$J$7</definedName>
    <definedName name="BExD1Y1JV61416YA1XRQHKWPZIE7" hidden="1">'[15]Reco Sheet for Fcast'!$F$6:$G$6</definedName>
    <definedName name="BExD21HKYZH6AN0830NG17ZRUS1T" hidden="1">'[15]Reco Sheet for Fcast'!$G$2:$H$2</definedName>
    <definedName name="BExD2CFHIRMBKN5KXE5QP4XXEWFS" localSheetId="3" hidden="1">'[16]AMI P &amp; L'!#REF!</definedName>
    <definedName name="BExD2CFHIRMBKN5KXE5QP4XXEWFS" hidden="1">'[16]AMI P &amp; L'!#REF!</definedName>
    <definedName name="BExD2DMHH1HWXQ9W0YYMDP8AAX8Q" hidden="1">'[15]Reco Sheet for Fcast'!$F$6:$G$6</definedName>
    <definedName name="BExD2HTPC7IWBAU6OSQ67MQA8BYZ" hidden="1">'[15]Reco Sheet for Fcast'!$F$10:$G$10</definedName>
    <definedName name="BExD363H2VGFIQUCE6LS4AC5J0ZT" hidden="1">'[15]Reco Sheet for Fcast'!$F$7:$G$7</definedName>
    <definedName name="BExD37QXHXNRAT3KZWRFA3MXHIF8" hidden="1">'[17]Bud Mth'!$F$6:$G$6</definedName>
    <definedName name="BExD3A588E939V61P1XEW0FI5Q0S" hidden="1">'[15]Reco Sheet for Fcast'!$I$10:$J$10</definedName>
    <definedName name="BExD3CJJDKVR9M18XI3WDZH80WL6" hidden="1">'[15]Reco Sheet for Fcast'!$I$11:$J$11</definedName>
    <definedName name="BExD3ESD9WYJIB3TRDPJ1CKXRAVL" hidden="1">'[15]Reco Sheet for Fcast'!$I$11:$J$11</definedName>
    <definedName name="BExD3F368X5S25MWSUNIV57RDB57" localSheetId="3" hidden="1">'[16]AMI P &amp; L'!#REF!</definedName>
    <definedName name="BExD3F368X5S25MWSUNIV57RDB57" hidden="1">'[16]AMI P &amp; L'!#REF!</definedName>
    <definedName name="BExD3H6Q0X859YKIX6M8ZEYXI1G6" hidden="1">'[17]Bud Mth'!$F$15:$S$21</definedName>
    <definedName name="BExD3IJ5IT335SOSNV9L85WKAOSI" hidden="1">'[15]Reco Sheet for Fcast'!$F$11:$G$11</definedName>
    <definedName name="BExD3KBVUY57GMMQTOFEU6S6G1AY" hidden="1">'[15]Reco Sheet for Fcast'!$F$9:$G$9</definedName>
    <definedName name="BExD3NMR7AW2Z6V8SC79VQR37NA6" hidden="1">'[15]Reco Sheet for Fcast'!$F$8:$G$8</definedName>
    <definedName name="BExD3QXA2UQ2W4N7NYLUEOG40BZB" hidden="1">'[15]Reco Sheet for Fcast'!$F$10:$G$10</definedName>
    <definedName name="BExD3U2N041TEJ7GCN005UTPHNXY" hidden="1">'[15]Reco Sheet for Fcast'!$F$6:$G$6</definedName>
    <definedName name="BExD40O0CFTNJFOFMMM1KH0P7BUI" localSheetId="3" hidden="1">'[16]AMI P &amp; L'!#REF!</definedName>
    <definedName name="BExD40O0CFTNJFOFMMM1KH0P7BUI" hidden="1">'[16]AMI P &amp; L'!#REF!</definedName>
    <definedName name="BExD4BR9HJ3MWWZ5KLVZWX9FJAUS" hidden="1">'[15]Reco Sheet for Fcast'!$F$11:$G$11</definedName>
    <definedName name="BExD4F1WTKT3H0N9MF4H1LX7MBSY" hidden="1">'[15]Reco Sheet for Fcast'!$I$8:$J$8</definedName>
    <definedName name="BExD4H5GQWXBS6LUL3TSP36DVO38" localSheetId="3" hidden="1">'[16]AMI P &amp; L'!#REF!</definedName>
    <definedName name="BExD4H5GQWXBS6LUL3TSP36DVO38" hidden="1">'[16]AMI P &amp; L'!#REF!</definedName>
    <definedName name="BExD4IHX75GVFK6I80F7IR7955K1" hidden="1">'[17]Bud Mth'!$F$15</definedName>
    <definedName name="BExD4JJSS3QDBLABCJCHD45SRNPI" localSheetId="3" hidden="1">'[16]AMI P &amp; L'!#REF!</definedName>
    <definedName name="BExD4JJSS3QDBLABCJCHD45SRNPI" hidden="1">'[16]AMI P &amp; L'!#REF!</definedName>
    <definedName name="BExD4R1I0MKF033I5LPUYIMTZ6E8" localSheetId="3" hidden="1">'[16]AMI P &amp; L'!#REF!</definedName>
    <definedName name="BExD4R1I0MKF033I5LPUYIMTZ6E8" hidden="1">'[16]AMI P &amp; L'!#REF!</definedName>
    <definedName name="BExD50MT3M6XZLNUP9JL93EG6D9R" hidden="1">'[15]Reco Sheet for Fcast'!$I$11:$J$11</definedName>
    <definedName name="BExD5EV7KDSVF1CJT38M4IBPFLPY" hidden="1">'[15]Reco Sheet for Fcast'!$F$11:$G$11</definedName>
    <definedName name="BExD5FRK547OESJRYAW574DZEZ7J" hidden="1">'[15]Reco Sheet for Fcast'!$I$9:$J$9</definedName>
    <definedName name="BExD5I5X2YA2YNCTCDSMEL4CWF4N" hidden="1">'[15]Reco Sheet for Fcast'!$F$7:$G$7</definedName>
    <definedName name="BExD5QUSRFJWRQ1ZM50WYLCF74DF" hidden="1">'[15]Reco Sheet for Fcast'!$I$9:$J$9</definedName>
    <definedName name="BExD5SSUIF6AJQHBHK8PNMFBPRYB" hidden="1">'[15]Reco Sheet for Fcast'!$F$8:$G$8</definedName>
    <definedName name="BExD623C9LRX18BE0W2V6SZLQUXX" localSheetId="3" hidden="1">'[16]AMI P &amp; L'!#REF!</definedName>
    <definedName name="BExD623C9LRX18BE0W2V6SZLQUXX" hidden="1">'[16]AMI P &amp; L'!#REF!</definedName>
    <definedName name="BExD6CQA7UMJBXV7AIFAIHUF2ICX" hidden="1">'[15]Reco Sheet for Fcast'!$F$9:$G$9</definedName>
    <definedName name="BExD6DS52K2CC3509UN77XBR0868" localSheetId="3" hidden="1">'[16]AMI P &amp; L'!#REF!</definedName>
    <definedName name="BExD6DS52K2CC3509UN77XBR0868" hidden="1">'[16]AMI P &amp; L'!#REF!</definedName>
    <definedName name="BExD6FKVK8WJWNYPVENR7Q8Q30PK" hidden="1">'[15]Reco Sheet for Fcast'!$F$9:$G$9</definedName>
    <definedName name="BExD6GMP0LK8WKVWMIT1NNH8CHLF" localSheetId="3" hidden="1">'[16]AMI P &amp; L'!#REF!</definedName>
    <definedName name="BExD6GMP0LK8WKVWMIT1NNH8CHLF" hidden="1">'[16]AMI P &amp; L'!#REF!</definedName>
    <definedName name="BExD6H2TE0WWAUIWVSSCLPZ6B88N" hidden="1">'[15]Reco Sheet for Fcast'!$I$11:$J$11</definedName>
    <definedName name="BExD6HTUMONFBQHM7Y5UW4DPHU7X" hidden="1">'[17]Bud Mth'!$F$7:$G$7</definedName>
    <definedName name="BExD71LTOE015TV5RSAHM8NT8GVW" hidden="1">'[15]Reco Sheet for Fcast'!$J$2:$K$2</definedName>
    <definedName name="BExD73USXVADC7EHGHVTQNCT06ZA" hidden="1">'[15]Reco Sheet for Fcast'!$I$7:$J$7</definedName>
    <definedName name="BExD7GAIGULTB3YHM1OS9RBQOTEC" localSheetId="3" hidden="1">'[16]AMI P &amp; L'!#REF!</definedName>
    <definedName name="BExD7GAIGULTB3YHM1OS9RBQOTEC" hidden="1">'[16]AMI P &amp; L'!#REF!</definedName>
    <definedName name="BExD7IE1DHIS52UFDCTSKPJQNRD5" hidden="1">'[15]Reco Sheet for Fcast'!$I$9:$J$9</definedName>
    <definedName name="BExD7IUBGUWHYC9UNZ1IY5XFYKQN" hidden="1">'[15]Reco Sheet for Fcast'!$F$6:$G$6</definedName>
    <definedName name="BExD7JL7NW9EKGU5ITCE4VJZ2N5W" hidden="1">'[17]Bud Mth'!$F$9:$G$9</definedName>
    <definedName name="BExD7JQOJ35HGL8U2OCEI2P2JT7I" localSheetId="3" hidden="1">'[16]AMI P &amp; L'!#REF!</definedName>
    <definedName name="BExD7JQOJ35HGL8U2OCEI2P2JT7I" hidden="1">'[16]AMI P &amp; L'!#REF!</definedName>
    <definedName name="BExD7KSDKNDNH95NDT3S7GM3MUU2" hidden="1">'[15]Reco Sheet for Fcast'!$I$11:$J$11</definedName>
    <definedName name="BExD8H5O087KQVWIVPUUID5VMGMS" hidden="1">'[15]Reco Sheet for Fcast'!$G$2</definedName>
    <definedName name="BExD8OCLZMFN5K3VZYI4Q4ITVKUA" localSheetId="3" hidden="1">'[16]AMI P &amp; L'!#REF!</definedName>
    <definedName name="BExD8OCLZMFN5K3VZYI4Q4ITVKUA" hidden="1">'[16]AMI P &amp; L'!#REF!</definedName>
    <definedName name="BExD93C1R6LC0631ECHVFYH0R0PD" hidden="1">'[15]Reco Sheet for Fcast'!$I$11:$J$11</definedName>
    <definedName name="BExD97TXIO0COVNN4OH3DEJ33YLM" hidden="1">'[15]Reco Sheet for Fcast'!$F$9:$G$9</definedName>
    <definedName name="BExD99RZ1RFIMK6O1ZHSPJ68X9Y5" hidden="1">'[15]Reco Sheet for Fcast'!$G$2</definedName>
    <definedName name="BExD9GO5JA4ADLQH22ZFJKY2FEAV" localSheetId="3" hidden="1">#REF!</definedName>
    <definedName name="BExD9GO5JA4ADLQH22ZFJKY2FEAV" hidden="1">#REF!</definedName>
    <definedName name="BExD9L0ID3VSOU609GKWYTA5BFMA" hidden="1">'[15]Reco Sheet for Fcast'!$I$10:$J$10</definedName>
    <definedName name="BExD9M7SEMG0JK2FUTTZXWIEBTKB" hidden="1">'[15]Reco Sheet for Fcast'!$I$10:$J$10</definedName>
    <definedName name="BExD9MNYBYB1AICQL5165G472IE2" hidden="1">'[15]Reco Sheet for Fcast'!$K$2</definedName>
    <definedName name="BExD9PNSYT7GASEGUVL48MUQ02WO" hidden="1">'[15]Reco Sheet for Fcast'!$I$10:$J$10</definedName>
    <definedName name="BExD9TK2MIWFH5SKUYU9ZKF4NPHQ" hidden="1">'[15]Reco Sheet for Fcast'!$I$9:$J$9</definedName>
    <definedName name="BExDA6LD9061UULVKUUI4QP8SK13" hidden="1">'[15]Reco Sheet for Fcast'!$I$11:$J$11</definedName>
    <definedName name="BExDAGMVMNLQ6QXASB9R6D8DIT12" hidden="1">'[15]Reco Sheet for Fcast'!$F$6:$G$6</definedName>
    <definedName name="BExDAL4R440JG0CQM6QZM9CCATO7" hidden="1">'[17]Bud Mth'!$G$2:$H$2</definedName>
    <definedName name="BExDAYBHU9ADLXI8VRC7F608RVGM" hidden="1">'[15]Reco Sheet for Fcast'!$F$11:$G$11</definedName>
    <definedName name="BExDBDR1XR0FV0CYUCB2OJ7CJCZU" hidden="1">'[15]Reco Sheet for Fcast'!$F$6:$G$6</definedName>
    <definedName name="BExDBQXTJ9F9DE7FNTJCL0LMOJ21" localSheetId="3" hidden="1">'[16]AMI P &amp; L'!#REF!</definedName>
    <definedName name="BExDBQXTJ9F9DE7FNTJCL0LMOJ21" hidden="1">'[16]AMI P &amp; L'!#REF!</definedName>
    <definedName name="BExDC7F818VN0S18ID7XRCRVYPJ4" hidden="1">'[15]Reco Sheet for Fcast'!$F$7:$G$7</definedName>
    <definedName name="BExDCL7K96PC9VZYB70ZW3QPVIJE" hidden="1">'[15]Reco Sheet for Fcast'!$I$6:$J$6</definedName>
    <definedName name="BExDCP3UZ3C2O4C1F7KMU0Z9U32N" hidden="1">'[15]Reco Sheet for Fcast'!$F$10:$G$10</definedName>
    <definedName name="BExENR8MCJOVBYLHQOJ4XC4TSDLT" localSheetId="3" hidden="1">'[18]Capital orders'!#REF!</definedName>
    <definedName name="BExENR8MCJOVBYLHQOJ4XC4TSDLT" hidden="1">'[18]Capital orders'!#REF!</definedName>
    <definedName name="BExEOBX3WECDMYCV9RLN49APTXMM" hidden="1">'[15]Reco Sheet for Fcast'!$I$7:$J$7</definedName>
    <definedName name="BExEPN9VIYI0FVL0HLZQXJFO6TT0" hidden="1">'[15]Reco Sheet for Fcast'!$H$2:$I$2</definedName>
    <definedName name="BExEPYT6VDSMR8MU2341Q5GM2Y9V" hidden="1">'[15]Reco Sheet for Fcast'!$K$2</definedName>
    <definedName name="BExEQ1YK2GGF3PCQ5YXT4E5L9FQG" localSheetId="3" hidden="1">#REF!</definedName>
    <definedName name="BExEQ1YK2GGF3PCQ5YXT4E5L9FQG" hidden="1">#REF!</definedName>
    <definedName name="BExEQ2ENYLMY8K1796XBB31CJHNN" hidden="1">'[15]Reco Sheet for Fcast'!$F$11:$G$11</definedName>
    <definedName name="BExEQ2PFE4N40LEPGDPS90WDL6BN" hidden="1">'[15]Reco Sheet for Fcast'!$I$7:$J$7</definedName>
    <definedName name="BExEQ2PFURT24NQYGYVE8NKX1EGA" hidden="1">'[15]Reco Sheet for Fcast'!$H$2:$I$2</definedName>
    <definedName name="BExEQB8ZWXO6IIGOEPWTLOJGE2NR" localSheetId="3" hidden="1">'[16]AMI P &amp; L'!#REF!</definedName>
    <definedName name="BExEQB8ZWXO6IIGOEPWTLOJGE2NR" hidden="1">'[16]AMI P &amp; L'!#REF!</definedName>
    <definedName name="BExEQBZX0EL6LIKPY01197ACK65H" hidden="1">'[15]Reco Sheet for Fcast'!$F$6:$G$6</definedName>
    <definedName name="BExEQDXZALJLD4OBF74IKZBR13SR" hidden="1">'[15]Reco Sheet for Fcast'!$F$10:$G$10</definedName>
    <definedName name="BExEQFLE2RPWGMWQAI4JMKUEFRPT" hidden="1">'[15]Reco Sheet for Fcast'!$I$9:$J$9</definedName>
    <definedName name="BExEQTZAP8R69U31W4LKGTKKGKQE" hidden="1">'[15]Reco Sheet for Fcast'!$F$10:$G$10</definedName>
    <definedName name="BExER2O72H1F9WV6S1J04C15PXX7" hidden="1">'[15]Reco Sheet for Fcast'!$F$11:$G$11</definedName>
    <definedName name="BExERRUIKIOATPZ9U4HQ0V52RJAU" hidden="1">'[15]Reco Sheet for Fcast'!$F$10:$G$10</definedName>
    <definedName name="BExERSANFNM1O7T65PC5MJ301YET" localSheetId="3" hidden="1">'[16]AMI P &amp; L'!#REF!</definedName>
    <definedName name="BExERSANFNM1O7T65PC5MJ301YET" hidden="1">'[16]AMI P &amp; L'!#REF!</definedName>
    <definedName name="BExERWCEBKQRYWRQLYJ4UCMMKTHG" localSheetId="3" hidden="1">'[16]AMI P &amp; L'!#REF!</definedName>
    <definedName name="BExERWCEBKQRYWRQLYJ4UCMMKTHG" hidden="1">'[16]AMI P &amp; L'!#REF!</definedName>
    <definedName name="BExERX39X2B577E8G980B6146MR4" hidden="1">'[17]Bud Mth'!$F$10:$G$10</definedName>
    <definedName name="BExES44RHHDL3V7FLV6M20834WF1" hidden="1">'[15]Reco Sheet for Fcast'!$I$8:$J$8</definedName>
    <definedName name="BExES4A7VE2X3RYYTVRLKZD4I7WU" hidden="1">'[15]Reco Sheet for Fcast'!$G$2</definedName>
    <definedName name="BExESMKD95A649M0WRSG6CXXP326" hidden="1">'[15]Reco Sheet for Fcast'!$F$7:$G$7</definedName>
    <definedName name="BExESNWVY914X62GFBPJRODSAZ7B" localSheetId="3" hidden="1">'[16]AMI P &amp; L'!#REF!</definedName>
    <definedName name="BExESNWVY914X62GFBPJRODSAZ7B" hidden="1">'[16]AMI P &amp; L'!#REF!</definedName>
    <definedName name="BExESR27ZXJG5VMY4PR9D940VS7T" hidden="1">'[15]Reco Sheet for Fcast'!$I$9:$J$9</definedName>
    <definedName name="BExESU25LOS36OLUCBS6GANOVO9P" hidden="1">'[17]Bud Mth'!$I$8:$J$8</definedName>
    <definedName name="BExESZ03KXL8DQ2591HLR56ZML94" hidden="1">'[15]Reco Sheet for Fcast'!$I$9:$J$9</definedName>
    <definedName name="BExESZAW5N443NRTKIP59OEI1CR6" hidden="1">'[15]Reco Sheet for Fcast'!$I$6:$J$6</definedName>
    <definedName name="BExET3HXQ60A4O2OLKX8QNXRI6LQ" hidden="1">'[15]Reco Sheet for Fcast'!$F$9:$G$9</definedName>
    <definedName name="BExETA3B1FCIOA80H94K90FWXQKE" hidden="1">'[15]Reco Sheet for Fcast'!$I$8:$J$8</definedName>
    <definedName name="BExETAZOYT4CJIT8RRKC9F2HJG1D" hidden="1">'[15]Reco Sheet for Fcast'!$I$11:$J$11</definedName>
    <definedName name="BExETF6QD5A9GEINE1KZRRC2LXWM" hidden="1">'[15]Reco Sheet for Fcast'!$F$10:$G$10</definedName>
    <definedName name="BExETQ9XRXLUACN82805SPSPNKHI" hidden="1">'[15]Reco Sheet for Fcast'!$F$2</definedName>
    <definedName name="BExETR0YRMOR63E6DHLEHV9QVVON" hidden="1">'[15]Reco Sheet for Fcast'!$F$10:$G$10</definedName>
    <definedName name="BExETVTGY38YXYYF7N73OYN6FYY3" hidden="1">'[15]Reco Sheet for Fcast'!$I$7:$J$7</definedName>
    <definedName name="BExETYO0S2RGTHJQ60TB37B647GU" localSheetId="3" hidden="1">#REF!</definedName>
    <definedName name="BExETYO0S2RGTHJQ60TB37B647GU" hidden="1">#REF!</definedName>
    <definedName name="BExEUNE4T242Y59C6MS28MXEUGCP" hidden="1">'[15]Reco Sheet for Fcast'!$F$6:$G$6</definedName>
    <definedName name="BExEV2TP7NA3ZR6RJGH5ER370OUM" hidden="1">'[15]Reco Sheet for Fcast'!$F$7:$G$7</definedName>
    <definedName name="BExEV69USLNYO2QRJRC0J92XUF00" hidden="1">'[15]Reco Sheet for Fcast'!$I$8:$J$8</definedName>
    <definedName name="BExEV6KNTQOCFD7GV726XQEVQ7R6" hidden="1">'[15]Reco Sheet for Fcast'!$F$7:$G$7</definedName>
    <definedName name="BExEV6VGM4POO9QT9KH3QA3VYCWM" hidden="1">'[15]Reco Sheet for Fcast'!$F$8:$G$8</definedName>
    <definedName name="BExEVET98G3FU6QBF9LHYWSAMV0O" hidden="1">'[15]Reco Sheet for Fcast'!$F$10:$G$10</definedName>
    <definedName name="BExEVNCUT0PDUYNJH7G6BSEWZOT2" hidden="1">'[15]Reco Sheet for Fcast'!$F$10:$G$10</definedName>
    <definedName name="BExEVPGF4V5J0WQRZKUM8F9TTKZJ" hidden="1">'[15]Reco Sheet for Fcast'!$F$8:$G$8</definedName>
    <definedName name="BExEVVLIEVWYRF2UUC1H0H5QU1CP" hidden="1">'[15]Reco Sheet for Fcast'!$F$10:$G$10</definedName>
    <definedName name="BExEVWCKO8T84GW9Z3X47915XKSH" hidden="1">'[15]Reco Sheet for Fcast'!$H$2:$I$2</definedName>
    <definedName name="BExEVZSJWMZ5L2ZE7AZC57CXKW6T" hidden="1">'[15]Reco Sheet for Fcast'!$F$8:$G$8</definedName>
    <definedName name="BExEW0JL1GFFCXMDGW54CI7Y8FZN" hidden="1">'[15]Reco Sheet for Fcast'!$I$8:$J$8</definedName>
    <definedName name="BExEW68M9WL8214QH9C7VCK7BN08" hidden="1">'[15]Reco Sheet for Fcast'!$I$6:$J$6</definedName>
    <definedName name="BExEW8HFKH6F47KIHYBDRUEFZ2ZZ" hidden="1">'[15]Reco Sheet for Fcast'!$F$7:$G$7</definedName>
    <definedName name="BExEWNBGQS1U2LW3W84T4LSJ9K00" hidden="1">'[15]Reco Sheet for Fcast'!$F$15</definedName>
    <definedName name="BExEWO7STL7HNZSTY8VQBPTX1WK6" hidden="1">'[15]Reco Sheet for Fcast'!$I$11:$J$11</definedName>
    <definedName name="BExEWQ0M1N3KMKTDJ73H10QSG4W1" hidden="1">'[15]Reco Sheet for Fcast'!$H$2:$I$2</definedName>
    <definedName name="BExEX85F3OSW8NSCYGYPS9372Z1Q" hidden="1">'[15]Reco Sheet for Fcast'!$H$2:$I$2</definedName>
    <definedName name="BExEX9HWY2G6928ZVVVQF77QCM2C" localSheetId="3" hidden="1">'[16]AMI P &amp; L'!#REF!</definedName>
    <definedName name="BExEX9HWY2G6928ZVVVQF77QCM2C" hidden="1">'[16]AMI P &amp; L'!#REF!</definedName>
    <definedName name="BExEXBQWAYKMVBRJRHB8PFCSYFVN" hidden="1">'[15]Reco Sheet for Fcast'!$I$10:$J$10</definedName>
    <definedName name="BExEXRBZ0DI9E2UFLLKYWGN66B61" localSheetId="3" hidden="1">'[16]AMI P &amp; L'!#REF!</definedName>
    <definedName name="BExEXRBZ0DI9E2UFLLKYWGN66B61" hidden="1">'[16]AMI P &amp; L'!#REF!</definedName>
    <definedName name="BExEYLG9FL9V1JPPNZ3FUDNSEJ4V" hidden="1">'[15]Reco Sheet for Fcast'!$I$10:$J$10</definedName>
    <definedName name="BExEYMSPJ8NAM530KGLCIZKRIZQ2" localSheetId="3" hidden="1">#REF!</definedName>
    <definedName name="BExEYMSPJ8NAM530KGLCIZKRIZQ2" hidden="1">#REF!</definedName>
    <definedName name="BExEYOW8C1B3OUUCIGEC7L8OOW1Z" hidden="1">'[15]Reco Sheet for Fcast'!$G$2:$H$2</definedName>
    <definedName name="BExEYUQJXZT6N5HJH8ACJF6SRWEE" hidden="1">'[15]Reco Sheet for Fcast'!$I$6:$J$6</definedName>
    <definedName name="BExEZ1S6VZCG01ZPLBSS9Z1SBOJ2" hidden="1">'[15]Reco Sheet for Fcast'!$I$10:$J$10</definedName>
    <definedName name="BExEZGBFNJR8DLPN0V11AU22L6WY" hidden="1">'[15]Reco Sheet for Fcast'!$I$9:$J$9</definedName>
    <definedName name="BExEZWNIZ06IIMDYQSV4BSTCR7UN" hidden="1">'[15]Reco Sheet for Fcast'!$F$11:$G$11</definedName>
    <definedName name="BExF02Y3V3QEPO2XLDSK47APK9XJ" hidden="1">'[15]Reco Sheet for Fcast'!$G$2</definedName>
    <definedName name="BExF09OS91RT7N7IW8JLMZ121ZP3" hidden="1">'[15]Reco Sheet for Fcast'!$I$7:$J$7</definedName>
    <definedName name="BExF0C8L8MPMMA1XQ6J8H8CEDPJ9" hidden="1">'[15]Reco Sheet for Fcast'!$F$6:$G$6</definedName>
    <definedName name="BExF0LOEHV42P2DV7QL8O7HOQ3N9" hidden="1">'[15]Reco Sheet for Fcast'!$F$11:$G$11</definedName>
    <definedName name="BExF0WRM9VO25RLSO03ZOCE8H7K5" hidden="1">'[15]Reco Sheet for Fcast'!$H$2:$I$2</definedName>
    <definedName name="BExF0ZRI7W4RSLIDLHTSM0AWXO3S" localSheetId="3" hidden="1">'[16]AMI P &amp; L'!#REF!</definedName>
    <definedName name="BExF0ZRI7W4RSLIDLHTSM0AWXO3S" hidden="1">'[16]AMI P &amp; L'!#REF!</definedName>
    <definedName name="BExF19CT3MMZZ2T5EWMDNG3UOJ01" hidden="1">'[15]Reco Sheet for Fcast'!$I$9:$J$9</definedName>
    <definedName name="BExF1M38U6NX17YJA8YU359B5Z4M" hidden="1">'[15]Reco Sheet for Fcast'!$I$10:$J$10</definedName>
    <definedName name="BExF1MU4W3NPEY0OHRDWP5IANCBB" hidden="1">'[15]Reco Sheet for Fcast'!$I$10:$J$10</definedName>
    <definedName name="BExF1MZN8MWMOKOARHJ1QAF9HPGT" hidden="1">'[15]Reco Sheet for Fcast'!$F$8:$G$8</definedName>
    <definedName name="BExF1UHD1URZND0VTZ5BY2FRCCF7" localSheetId="3" hidden="1">#REF!</definedName>
    <definedName name="BExF1UHD1URZND0VTZ5BY2FRCCF7" hidden="1">#REF!</definedName>
    <definedName name="BExF1US4ZIQYSU5LBFYNRA9N0K2O" hidden="1">'[15]Reco Sheet for Fcast'!$I$9:$J$9</definedName>
    <definedName name="BExF2CWZN6E87RGTBMD4YQI2QT7R" hidden="1">'[15]Reco Sheet for Fcast'!$F$10:$G$10</definedName>
    <definedName name="BExF2DYO1WQ7GMXSTAQRDBW1NSFG" hidden="1">'[15]Reco Sheet for Fcast'!$F$9:$G$9</definedName>
    <definedName name="BExF2LWJ8M4NGGKOIOZBJ3TPKQMD" localSheetId="3" hidden="1">#REF!</definedName>
    <definedName name="BExF2LWJ8M4NGGKOIOZBJ3TPKQMD" hidden="1">#REF!</definedName>
    <definedName name="BExF2MSWNUY9Z6BZJQZ538PPTION" hidden="1">'[15]Reco Sheet for Fcast'!$I$6:$J$6</definedName>
    <definedName name="BExF2QZYWHTYGUTTXR15CKCV3LS7" hidden="1">'[15]Reco Sheet for Fcast'!$F$11:$G$11</definedName>
    <definedName name="BExF2T8Y6TSJ74RMSZOA9CEH4OZ6" hidden="1">'[15]Reco Sheet for Fcast'!$I$2</definedName>
    <definedName name="BExF31N3YM4F37EOOY8M8VI1KXN8" hidden="1">'[15]Reco Sheet for Fcast'!$F$9:$G$9</definedName>
    <definedName name="BExF37C1YKBT79Z9SOJAG5MXQGTU" hidden="1">'[15]Reco Sheet for Fcast'!$F$15</definedName>
    <definedName name="BExF3A6HPA6DGYALZNHHJPMCUYZR" hidden="1">'[15]Reco Sheet for Fcast'!$F$8:$G$8</definedName>
    <definedName name="BExF3I9T44X7DV9HHV51DVDDPPZG" hidden="1">'[15]Reco Sheet for Fcast'!$K$2</definedName>
    <definedName name="BExF3JMFX5DILOIFUDIO1HZUK875" hidden="1">'[15]Reco Sheet for Fcast'!$H$2:$I$2</definedName>
    <definedName name="BExF3NTC4BGZEM6B87TCFX277QCS" localSheetId="3" hidden="1">'[16]AMI P &amp; L'!#REF!</definedName>
    <definedName name="BExF3NTC4BGZEM6B87TCFX277QCS" hidden="1">'[16]AMI P &amp; L'!#REF!</definedName>
    <definedName name="BExF3Q7NI90WT31QHYSJDIG0LLLJ" hidden="1">'[15]Reco Sheet for Fcast'!$I$10:$J$10</definedName>
    <definedName name="BExF3QD55TIY1MSBSRK9TUJKBEWO" hidden="1">'[15]Reco Sheet for Fcast'!$H$2:$I$2</definedName>
    <definedName name="BExF3QD5AXW8T6FZ8O1C78NHR5C3" localSheetId="3" hidden="1">#REF!</definedName>
    <definedName name="BExF3QD5AXW8T6FZ8O1C78NHR5C3" hidden="1">#REF!</definedName>
    <definedName name="BExF3QT8J6RIF1L3R700MBSKIOKW" hidden="1">'[15]Reco Sheet for Fcast'!$F$11:$G$11</definedName>
    <definedName name="BExF41WFMNZ2YQ1KBKOBZWROKVHO" localSheetId="3" hidden="1">#REF!</definedName>
    <definedName name="BExF41WFMNZ2YQ1KBKOBZWROKVHO" hidden="1">#REF!</definedName>
    <definedName name="BExF42SSBVPMLK2UB3B7FPEIY9TU" localSheetId="3" hidden="1">'[16]AMI P &amp; L'!#REF!</definedName>
    <definedName name="BExF42SSBVPMLK2UB3B7FPEIY9TU" hidden="1">'[16]AMI P &amp; L'!#REF!</definedName>
    <definedName name="BExF4HXSWB50BKYPWA0HTT8W56H6" hidden="1">'[15]Reco Sheet for Fcast'!$I$10:$J$10</definedName>
    <definedName name="BExF4KHF04IWW4LQ95FHQPFE4Y9K" hidden="1">'[15]Reco Sheet for Fcast'!$I$8:$J$8</definedName>
    <definedName name="BExF4MVQM5Y0QRDLDFSKWWTF709C" hidden="1">'[15]Reco Sheet for Fcast'!$I$8:$J$8</definedName>
    <definedName name="BExF4PVMZYV36E8HOYY06J81AMBI" localSheetId="3" hidden="1">'[16]AMI P &amp; L'!#REF!</definedName>
    <definedName name="BExF4PVMZYV36E8HOYY06J81AMBI" hidden="1">'[16]AMI P &amp; L'!#REF!</definedName>
    <definedName name="BExF4SF9NEX1FZE9N8EXT89PM54D" hidden="1">'[15]Reco Sheet for Fcast'!$F$11:$G$11</definedName>
    <definedName name="BExF52GTGP8MHGII4KJ8TJGR8W8U" hidden="1">'[15]Reco Sheet for Fcast'!$H$2:$I$2</definedName>
    <definedName name="BExF57K7L3UC1I2FSAWURR4SN0UN" hidden="1">'[15]Reco Sheet for Fcast'!$I$10:$J$10</definedName>
    <definedName name="BExF5CCUNN10ODYNRYLTJ6DOSQA7" localSheetId="3" hidden="1">#REF!</definedName>
    <definedName name="BExF5CCUNN10ODYNRYLTJ6DOSQA7" hidden="1">#REF!</definedName>
    <definedName name="BExF5HR2GFV7O8LKG9SJ4BY78LYA" hidden="1">'[15]Reco Sheet for Fcast'!$I$8:$J$8</definedName>
    <definedName name="BExF5ZFO2A29GHWR5ES64Z9OS16J" localSheetId="3" hidden="1">'[16]AMI P &amp; L'!#REF!</definedName>
    <definedName name="BExF5ZFO2A29GHWR5ES64Z9OS16J" hidden="1">'[16]AMI P &amp; L'!#REF!</definedName>
    <definedName name="BExF63S045JO7H2ZJCBTBVH3SUIF" hidden="1">'[15]Reco Sheet for Fcast'!$I$11:$J$11</definedName>
    <definedName name="BExF642TEGTXCI9A61ZOONJCB0U1" hidden="1">'[15]Reco Sheet for Fcast'!$I$8:$J$8</definedName>
    <definedName name="BExF67O951CF8UJF3KBDNR0E83C1" localSheetId="3" hidden="1">'[16]AMI P &amp; L'!#REF!</definedName>
    <definedName name="BExF67O951CF8UJF3KBDNR0E83C1" hidden="1">'[16]AMI P &amp; L'!#REF!</definedName>
    <definedName name="BExF690Y20C503FDB3JYBPHX2VD1" localSheetId="3" hidden="1">#REF!</definedName>
    <definedName name="BExF690Y20C503FDB3JYBPHX2VD1" hidden="1">#REF!</definedName>
    <definedName name="BExF6EV7I35NVMIJGYTB6E24YVPA" hidden="1">'[15]Reco Sheet for Fcast'!$K$2</definedName>
    <definedName name="BExF6FGUF393KTMBT40S5BYAFG00" hidden="1">'[15]Reco Sheet for Fcast'!$H$2:$I$2</definedName>
    <definedName name="BExF6GNYXWY8A0SY4PW1B6KJMMTM" localSheetId="3" hidden="1">'[16]AMI P &amp; L'!#REF!</definedName>
    <definedName name="BExF6GNYXWY8A0SY4PW1B6KJMMTM" hidden="1">'[16]AMI P &amp; L'!#REF!</definedName>
    <definedName name="BExF6IB8K74Z0AFT05GPOKKZW7C9" hidden="1">'[15]Reco Sheet for Fcast'!$I$9:$J$9</definedName>
    <definedName name="BExF6NUXJI11W2IAZNAM1QWC0459" hidden="1">'[15]Reco Sheet for Fcast'!$F$7:$G$7</definedName>
    <definedName name="BExF6RR76KNVIXGJOVFO8GDILKGZ" hidden="1">'[15]Reco Sheet for Fcast'!$F$15</definedName>
    <definedName name="BExF6ZE8D5CMPJPRWT6S4HM56LPF" hidden="1">'[15]Reco Sheet for Fcast'!$F$11:$G$11</definedName>
    <definedName name="BExF76FV8SF7AJK7B35AL7VTZF6D" hidden="1">'[15]Reco Sheet for Fcast'!$F$8:$G$8</definedName>
    <definedName name="BExF7EOIMC1OYL1N7835KGOI0FIZ" hidden="1">'[15]Reco Sheet for Fcast'!$I$10:$J$10</definedName>
    <definedName name="BExF7K88K7ASGV6RAOAGH52G04VR" localSheetId="3" hidden="1">'[16]AMI P &amp; L'!#REF!</definedName>
    <definedName name="BExF7K88K7ASGV6RAOAGH52G04VR" hidden="1">'[16]AMI P &amp; L'!#REF!</definedName>
    <definedName name="BExF7N83YDEVXDEZQFACS9ZVES27" localSheetId="3" hidden="1">'[16]AMI P &amp; L'!#REF!</definedName>
    <definedName name="BExF7N83YDEVXDEZQFACS9ZVES27" hidden="1">'[16]AMI P &amp; L'!#REF!</definedName>
    <definedName name="BExF7OVDRP3LHNAF2CX4V84CKKIR" hidden="1">'[15]Reco Sheet for Fcast'!$I$7:$J$7</definedName>
    <definedName name="BExF7QO41X2A2SL8UXDNP99GY7U9" hidden="1">'[15]Reco Sheet for Fcast'!$I$8:$J$8</definedName>
    <definedName name="BExF81GI8B8WBHXFTET68A9358BR" hidden="1">'[15]Reco Sheet for Fcast'!$F$10:$G$10</definedName>
    <definedName name="BExGL97US0Y3KXXASUTVR26XLT70" localSheetId="3" hidden="1">'[16]AMI P &amp; L'!#REF!</definedName>
    <definedName name="BExGL97US0Y3KXXASUTVR26XLT70" hidden="1">'[16]AMI P &amp; L'!#REF!</definedName>
    <definedName name="BExGLC7R4C33RO0PID97ZPPVCW4M" hidden="1">'[15]Reco Sheet for Fcast'!$F$11:$G$11</definedName>
    <definedName name="BExGLFIF7HCFSHNQHKEV6RY0WCO3" hidden="1">'[15]Reco Sheet for Fcast'!$F$8:$G$8</definedName>
    <definedName name="BExGLMPD5LHHQXURM0Y3L44P343X" hidden="1">'[15]Reco Sheet for Fcast'!$I$7:$J$7</definedName>
    <definedName name="BExGLTARRL0J772UD2TXEYAVPY6E" hidden="1">'[15]Reco Sheet for Fcast'!$F$6:$G$6</definedName>
    <definedName name="BExGLYE6RZTAAWHJBG2QFJPTDS2Q" hidden="1">'[15]Reco Sheet for Fcast'!$F$7:$G$7</definedName>
    <definedName name="BExGM4DZ65OAQP7MA4LN6QMYZOFF" hidden="1">'[15]Reco Sheet for Fcast'!$F$10:$G$10</definedName>
    <definedName name="BExGM7DV048A50I5ERW750F4VS9C" localSheetId="3" hidden="1">'[18]Capital orders'!#REF!</definedName>
    <definedName name="BExGM7DV048A50I5ERW750F4VS9C" hidden="1">'[18]Capital orders'!#REF!</definedName>
    <definedName name="BExGMCXCWEC9XNUOEMZ61TMI6CUO" hidden="1">'[15]Reco Sheet for Fcast'!$G$2</definedName>
    <definedName name="BExGMJDGIH0MEPC2TUSFUCY2ROTB" localSheetId="3" hidden="1">'[16]AMI P &amp; L'!#REF!</definedName>
    <definedName name="BExGMJDGIH0MEPC2TUSFUCY2ROTB" hidden="1">'[16]AMI P &amp; L'!#REF!</definedName>
    <definedName name="BExGMKPW2HPKN0M0XKF3AZ8YP0D6" hidden="1">'[15]Reco Sheet for Fcast'!$I$10:$J$10</definedName>
    <definedName name="BExGMP2F175LGL6QVSJGP6GKYHHA" hidden="1">'[15]Reco Sheet for Fcast'!$I$8:$J$8</definedName>
    <definedName name="BExGMPIIP8GKML2VVA8OEFL43NCS" hidden="1">'[15]Reco Sheet for Fcast'!$F$6:$G$6</definedName>
    <definedName name="BExGMZ3SRIXLXMWBVOXXV3M4U4YL" hidden="1">'[15]Reco Sheet for Fcast'!$F$7:$G$7</definedName>
    <definedName name="BExGMZ3UBN48IXU1ZEFYECEMZ1IM" hidden="1">'[15]Reco Sheet for Fcast'!$F$6:$G$6</definedName>
    <definedName name="BExGN4I0QATXNZCLZJM1KH1OIJQH" hidden="1">'[15]Reco Sheet for Fcast'!$F$9:$G$9</definedName>
    <definedName name="BExGN9FZ2RWCMSY1YOBJKZMNIM9R" hidden="1">'[15]Reco Sheet for Fcast'!$G$2</definedName>
    <definedName name="BExGNDSIMTHOCXXG6QOGR6DA8SGG" localSheetId="3" hidden="1">'[16]AMI P &amp; L'!#REF!</definedName>
    <definedName name="BExGNDSIMTHOCXXG6QOGR6DA8SGG" hidden="1">'[16]AMI P &amp; L'!#REF!</definedName>
    <definedName name="BExGNN2YQ9BDAZXT2GLCSAPXKIM7" localSheetId="3" hidden="1">'[16]AMI P &amp; L'!#REF!</definedName>
    <definedName name="BExGNN2YQ9BDAZXT2GLCSAPXKIM7" hidden="1">'[16]AMI P &amp; L'!#REF!</definedName>
    <definedName name="BExGNSS0CKRPKHO25R3TDBEL2NHX" hidden="1">'[15]Reco Sheet for Fcast'!$F$6:$G$6</definedName>
    <definedName name="BExGNYH0MO8NOVS85L15G0RWX4GW" hidden="1">'[15]Reco Sheet for Fcast'!$I$7:$J$7</definedName>
    <definedName name="BExGNZO44DEG8CGIDYSEGDUQ531R" localSheetId="3" hidden="1">'[16]AMI P &amp; L'!#REF!</definedName>
    <definedName name="BExGNZO44DEG8CGIDYSEGDUQ531R" hidden="1">'[16]AMI P &amp; L'!#REF!</definedName>
    <definedName name="BExGO2O0V6UYDY26AX8OSN72F77N" hidden="1">'[15]Reco Sheet for Fcast'!$F$11:$G$11</definedName>
    <definedName name="BExGO2YUBOVLYHY1QSIHRE1KLAFV" localSheetId="3" hidden="1">'[16]AMI P &amp; L'!#REF!</definedName>
    <definedName name="BExGO2YUBOVLYHY1QSIHRE1KLAFV" hidden="1">'[16]AMI P &amp; L'!#REF!</definedName>
    <definedName name="BExGO70E2O70LF46V8T26YFPL4V8" hidden="1">'[15]Reco Sheet for Fcast'!$F$9:$G$9</definedName>
    <definedName name="BExGOB25QJMQCQE76MRW9X58OIOO" hidden="1">'[15]Reco Sheet for Fcast'!$I$9:$J$9</definedName>
    <definedName name="BExGODAZKJ9EXMQZNQR5YDBSS525" localSheetId="3" hidden="1">'[16]AMI P &amp; L'!#REF!</definedName>
    <definedName name="BExGODAZKJ9EXMQZNQR5YDBSS525" hidden="1">'[16]AMI P &amp; L'!#REF!</definedName>
    <definedName name="BExGODR8ZSMUC11I56QHSZ686XV5" hidden="1">'[15]Reco Sheet for Fcast'!$F$8:$G$8</definedName>
    <definedName name="BExGOXJDHUDPDT8I8IVGVW9J0R5Q" hidden="1">'[15]Reco Sheet for Fcast'!$I$6:$J$6</definedName>
    <definedName name="BExGPHGT5KDOCMV2EFS4OVKTWBRD" hidden="1">'[15]Reco Sheet for Fcast'!$F$11:$G$11</definedName>
    <definedName name="BExGPID72Y4Y619LWASUQZKZHJNC" hidden="1">'[15]Reco Sheet for Fcast'!$F$15</definedName>
    <definedName name="BExGPPENQIANVGLVQJ77DK5JPRTB" hidden="1">'[15]Reco Sheet for Fcast'!$F$8:$G$8</definedName>
    <definedName name="BExGQ1ZU4967P72AHF4V1D0FOL5C" hidden="1">'[15]Reco Sheet for Fcast'!$I$7:$J$7</definedName>
    <definedName name="BExGQ36ZOMR9GV8T05M605MMOY3Y" localSheetId="3" hidden="1">'[16]AMI P &amp; L'!#REF!</definedName>
    <definedName name="BExGQ36ZOMR9GV8T05M605MMOY3Y" hidden="1">'[16]AMI P &amp; L'!#REF!</definedName>
    <definedName name="BExGQ61DTJ0SBFMDFBAK3XZ9O0ZO" hidden="1">'[15]Reco Sheet for Fcast'!$I$8:$J$8</definedName>
    <definedName name="BExGQ6SG9XEOD0VMBAR22YPZWSTA" hidden="1">'[15]Reco Sheet for Fcast'!$F$6:$G$6</definedName>
    <definedName name="BExGQGJ1A7LNZUS8QSMOG8UNGLMK" hidden="1">'[15]Reco Sheet for Fcast'!$G$2</definedName>
    <definedName name="BExGQPO7ENFEQC0NC6MC9OZR2LHY" hidden="1">'[15]Reco Sheet for Fcast'!$I$8:$J$8</definedName>
    <definedName name="BExGQX0H4EZMXBJTKJJE4ICJWN5O" localSheetId="3" hidden="1">'[16]AMI P &amp; L'!#REF!</definedName>
    <definedName name="BExGQX0H4EZMXBJTKJJE4ICJWN5O" hidden="1">'[16]AMI P &amp; L'!#REF!</definedName>
    <definedName name="BExGR2ENVVMIJQENKY6QPV34HDYB" localSheetId="3" hidden="1">#REF!</definedName>
    <definedName name="BExGR2ENVVMIJQENKY6QPV34HDYB" hidden="1">#REF!</definedName>
    <definedName name="BExGR4CW3WRIID17GGX4MI9ZDHFE" hidden="1">'[15]Reco Sheet for Fcast'!$K$2</definedName>
    <definedName name="BExGR65GJX27MU2OL6NI5PB8XVB4" hidden="1">'[15]Reco Sheet for Fcast'!$H$2:$I$2</definedName>
    <definedName name="BExGR6LQ97HETGS3CT96L4IK0JSH" hidden="1">'[15]Reco Sheet for Fcast'!$I$8:$J$8</definedName>
    <definedName name="BExGR902JCXO7ZLKL3VYXM9XRW3A" localSheetId="3" hidden="1">#REF!</definedName>
    <definedName name="BExGR902JCXO7ZLKL3VYXM9XRW3A" hidden="1">#REF!</definedName>
    <definedName name="BExGR9ATP2LVT7B9OCPSLJ11H9SX" hidden="1">'[15]Reco Sheet for Fcast'!$F$8:$G$8</definedName>
    <definedName name="BExGRA1VE5SDFH8FM4H8YLA70J65" localSheetId="3" hidden="1">#REF!</definedName>
    <definedName name="BExGRA1VE5SDFH8FM4H8YLA70J65" hidden="1">#REF!</definedName>
    <definedName name="BExGREP2D0XVCEBGWU6RQ7KX23Q3" hidden="1">'[15]Reco Sheet for Fcast'!$F$8:$G$8</definedName>
    <definedName name="BExGRUKVVKDL8483WI70VN2QZDGD" hidden="1">'[15]Reco Sheet for Fcast'!$F$7:$G$7</definedName>
    <definedName name="BExGRVXD519NRV2E1ZYNYCW0PMW6" localSheetId="3" hidden="1">#REF!</definedName>
    <definedName name="BExGRVXD519NRV2E1ZYNYCW0PMW6" hidden="1">#REF!</definedName>
    <definedName name="BExGS2IWR5DUNJ1U9PAKIV8CMBNI" hidden="1">'[15]Reco Sheet for Fcast'!$H$2:$I$2</definedName>
    <definedName name="BExGS69P9FFTEOPDS0MWFKF45G47" hidden="1">'[15]Reco Sheet for Fcast'!$G$2</definedName>
    <definedName name="BExGS6F1JFHM5MUJ1RFO50WP6D05" hidden="1">'[15]Reco Sheet for Fcast'!$I$6:$J$6</definedName>
    <definedName name="BExGSA5YB5ZGE4NHDVCZ55TQAJTL" hidden="1">'[15]Reco Sheet for Fcast'!$I$10:$J$10</definedName>
    <definedName name="BExGSARJTLL2AE6NAMXZ7IGZI2M1" localSheetId="3" hidden="1">#REF!</definedName>
    <definedName name="BExGSARJTLL2AE6NAMXZ7IGZI2M1" hidden="1">#REF!</definedName>
    <definedName name="BExGSCEUCQQVDEEKWJ677QTGUVTE" hidden="1">'[15]Reco Sheet for Fcast'!$I$6:$J$6</definedName>
    <definedName name="BExGSQY65LH1PCKKM5WHDW83F35O" localSheetId="3" hidden="1">'[16]AMI P &amp; L'!#REF!</definedName>
    <definedName name="BExGSQY65LH1PCKKM5WHDW83F35O" hidden="1">'[16]AMI P &amp; L'!#REF!</definedName>
    <definedName name="BExGSYW1GKISF0PMUAK3XJK9PEW9" hidden="1">'[15]Reco Sheet for Fcast'!$F$11:$G$11</definedName>
    <definedName name="BExGT0DZJB6LSF6L693UUB9EY1VQ" localSheetId="3" hidden="1">'[16]AMI P &amp; L'!#REF!</definedName>
    <definedName name="BExGT0DZJB6LSF6L693UUB9EY1VQ" hidden="1">'[16]AMI P &amp; L'!#REF!</definedName>
    <definedName name="BExGT0OSYJ4G1RU3EZR9QY6M3SCB" hidden="1">'[15]Reco Sheet for Fcast'!$J$2:$K$2</definedName>
    <definedName name="BExGTGVFIF8HOQXR54SK065A8M4K" hidden="1">'[15]Reco Sheet for Fcast'!$F$10:$G$10</definedName>
    <definedName name="BExGTIYX3OWPIINOGY1E4QQYSKHP" localSheetId="3" hidden="1">'[16]AMI P &amp; L'!#REF!</definedName>
    <definedName name="BExGTIYX3OWPIINOGY1E4QQYSKHP" hidden="1">'[16]AMI P &amp; L'!#REF!</definedName>
    <definedName name="BExGTKGUN0KUU3C0RL2LK98D8MEK" hidden="1">'[15]Reco Sheet for Fcast'!$I$8:$J$8</definedName>
    <definedName name="BExGTQB6STG5OP8F4WFG4MJ1QG32" hidden="1">'[17]Bud Mth'!$F$8:$G$8</definedName>
    <definedName name="BExGTZ046J7VMUG4YPKFN2K8TWB7" hidden="1">'[15]Reco Sheet for Fcast'!$I$7:$J$7</definedName>
    <definedName name="BExGU2G9OPRZRIU9YGF6NX9FUW0J" hidden="1">'[15]Reco Sheet for Fcast'!$I$9:$J$9</definedName>
    <definedName name="BExGU6HTKLRZO8UOI3DTAM5RFDBA" hidden="1">'[15]Reco Sheet for Fcast'!$I$7:$J$7</definedName>
    <definedName name="BExGUDDZXFFQHAF4UZF8ZB1HO7H6" localSheetId="3" hidden="1">'[16]AMI P &amp; L'!#REF!</definedName>
    <definedName name="BExGUDDZXFFQHAF4UZF8ZB1HO7H6" hidden="1">'[16]AMI P &amp; L'!#REF!</definedName>
    <definedName name="BExGUIBXBRHGM97ZX6GBA4ZDQ79C" hidden="1">'[15]Reco Sheet for Fcast'!$F$9:$G$9</definedName>
    <definedName name="BExGUM8D91UNPCOO4TKP9FGX85TF" localSheetId="3" hidden="1">'[16]AMI P &amp; L'!#REF!</definedName>
    <definedName name="BExGUM8D91UNPCOO4TKP9FGX85TF" hidden="1">'[16]AMI P &amp; L'!#REF!</definedName>
    <definedName name="BExGUQF9N9FKI7S0H30WUAEB5LPD" hidden="1">'[15]Reco Sheet for Fcast'!$K$2</definedName>
    <definedName name="BExGUR6BA03XPBK60SQUW197GJ5X" hidden="1">'[15]Reco Sheet for Fcast'!$I$7:$J$7</definedName>
    <definedName name="BExGUVIP60TA4B7X2PFGMBFUSKGX" hidden="1">'[15]Reco Sheet for Fcast'!$F$10:$G$10</definedName>
    <definedName name="BExGUVYZ49VJJQ6ZGHDI0J4Q6VUK" localSheetId="3" hidden="1">'[18]Capital orders'!#REF!</definedName>
    <definedName name="BExGUVYZ49VJJQ6ZGHDI0J4Q6VUK" hidden="1">'[18]Capital orders'!#REF!</definedName>
    <definedName name="BExGUZKF06F209XL1IZWVJEQ82EE" hidden="1">'[15]Reco Sheet for Fcast'!$I$9:$J$9</definedName>
    <definedName name="BExGV2EVT380QHD4AP2RL9MR8L5L" hidden="1">'[15]Reco Sheet for Fcast'!$I$10:$J$10</definedName>
    <definedName name="BExGV4NVN9KBLA14SOD5M7JEE632" hidden="1">'[17]Bud Mth'!$I$9:$J$9</definedName>
    <definedName name="BExGVV6OOLDQ3TXZK51TTF3YX0WN" hidden="1">'[15]Reco Sheet for Fcast'!$F$10:$G$10</definedName>
    <definedName name="BExGW0KVS7U0C87XFZ78QW991IEV" hidden="1">'[15]Reco Sheet for Fcast'!$I$7:$J$7</definedName>
    <definedName name="BExGW2Z7AMPG6H9EXA9ML6EZVGGA" hidden="1">'[15]Reco Sheet for Fcast'!$F$15</definedName>
    <definedName name="BExGWABG5VT5XO1A196RK61AXA8C" hidden="1">'[15]Reco Sheet for Fcast'!$F$7:$G$7</definedName>
    <definedName name="BExGWEO0JDG84NYLEAV5NSOAGMJZ" localSheetId="3" hidden="1">'[16]AMI P &amp; L'!#REF!</definedName>
    <definedName name="BExGWEO0JDG84NYLEAV5NSOAGMJZ" hidden="1">'[16]AMI P &amp; L'!#REF!</definedName>
    <definedName name="BExGWLEOC70Z8QAJTPT2PDHTNM4L" hidden="1">'[15]Reco Sheet for Fcast'!$F$7:$G$7</definedName>
    <definedName name="BExGWNCXLCRTLBVMTXYJ5PHQI6SS" localSheetId="3" hidden="1">'[16]AMI P &amp; L'!#REF!</definedName>
    <definedName name="BExGWNCXLCRTLBVMTXYJ5PHQI6SS" hidden="1">'[16]AMI P &amp; L'!#REF!</definedName>
    <definedName name="BExGX6U988MCFIGDA1282F92U9AA" hidden="1">'[15]Reco Sheet for Fcast'!$F$11:$G$11</definedName>
    <definedName name="BExGX7FTB1CKAT5HUW6H531FIY6I" localSheetId="3" hidden="1">'[16]AMI P &amp; L'!#REF!</definedName>
    <definedName name="BExGX7FTB1CKAT5HUW6H531FIY6I" hidden="1">'[16]AMI P &amp; L'!#REF!</definedName>
    <definedName name="BExGX9DVACJQIZ4GH6YAD2A7F70O" hidden="1">'[15]Reco Sheet for Fcast'!$I$9:$J$9</definedName>
    <definedName name="BExGXDVP2S2Y8Z8Q43I78RCIK3DD" hidden="1">'[15]Reco Sheet for Fcast'!$F$10:$G$10</definedName>
    <definedName name="BExGXJ9W5JU7TT9S0BKL5Y6VVB39" hidden="1">'[15]Reco Sheet for Fcast'!$I$6:$J$6</definedName>
    <definedName name="BExGXP9PLH9HGLX6X9E31SFWH8E0" hidden="1">'[15]Reco Sheet for Fcast'!$J$2:$K$2</definedName>
    <definedName name="BExGXWB73RJ4BASBQTQ8EY0EC1EB" hidden="1">'[15]Reco Sheet for Fcast'!$K$2</definedName>
    <definedName name="BExGXZ0ABB43C7SMRKZHWOSU9EQX" hidden="1">'[15]Reco Sheet for Fcast'!$F$8:$G$8</definedName>
    <definedName name="BExGY6SU3SYVCJ3AG2ITY59SAZ5A" hidden="1">'[15]Reco Sheet for Fcast'!$F$15:$G$16</definedName>
    <definedName name="BExGY6YA4P5KMY2VHT0DYK3YTFAX" hidden="1">'[15]Reco Sheet for Fcast'!$F$9:$G$9</definedName>
    <definedName name="BExGY8G88PVVRYHPHRPJZFSX6HSC" hidden="1">'[15]Reco Sheet for Fcast'!$F$8:$G$8</definedName>
    <definedName name="BExGYC718HTZ80PNKYPVIYGRJVF6" hidden="1">'[15]Reco Sheet for Fcast'!$I$7:$J$7</definedName>
    <definedName name="BExGYCNATXZY2FID93B17YWIPPRD" hidden="1">'[15]Reco Sheet for Fcast'!$G$2</definedName>
    <definedName name="BExGYGJJJ3BBCQAOA51WHP01HN73" hidden="1">'[15]Reco Sheet for Fcast'!$F$11:$G$11</definedName>
    <definedName name="BExGYJE09NMFU592QN78WBPFJH50" localSheetId="3" hidden="1">#REF!</definedName>
    <definedName name="BExGYJE09NMFU592QN78WBPFJH50" hidden="1">#REF!</definedName>
    <definedName name="BExGYOS6TV2C72PLRFU8RP1I58GY" hidden="1">'[15]Reco Sheet for Fcast'!$F$8:$G$8</definedName>
    <definedName name="BExGZJ78ZWZCVHZ3BKEKFJZ6MAEO" hidden="1">'[15]Reco Sheet for Fcast'!$I$11:$J$11</definedName>
    <definedName name="BExGZOLH2QV73J3M9IWDDPA62TP4" hidden="1">'[15]Reco Sheet for Fcast'!$I$9:$J$9</definedName>
    <definedName name="BExGZP1PWGFKVVVN4YDIS22DZPCR" hidden="1">'[15]Reco Sheet for Fcast'!$I$6:$J$6</definedName>
    <definedName name="BExH00L21GZX5YJJGVMOAWBERLP5" hidden="1">'[15]Reco Sheet for Fcast'!$I$9:$J$9</definedName>
    <definedName name="BExH02ZD6VAY1KQLAQYBBI6WWIZB" localSheetId="3" hidden="1">'[16]AMI P &amp; L'!#REF!</definedName>
    <definedName name="BExH02ZD6VAY1KQLAQYBBI6WWIZB" hidden="1">'[16]AMI P &amp; L'!#REF!</definedName>
    <definedName name="BExH08Z6LQCGGSGSAILMHX4X7JMD" hidden="1">'[15]Reco Sheet for Fcast'!$I$6:$J$6</definedName>
    <definedName name="BExH09VINWGY7QSDNGT9BDVKS3JQ" localSheetId="3" hidden="1">#REF!</definedName>
    <definedName name="BExH09VINWGY7QSDNGT9BDVKS3JQ" hidden="1">#REF!</definedName>
    <definedName name="BExH0KT9Z8HEVRRQRGQ8YHXRLIJA" hidden="1">'[15]Reco Sheet for Fcast'!$I$9:$J$9</definedName>
    <definedName name="BExH0M0FDN12YBOCKL3XL2Z7T7Y8" hidden="1">'[15]Reco Sheet for Fcast'!$F$10:$G$10</definedName>
    <definedName name="BExH0O9G06YPZ5TN9RYT326I1CP2" hidden="1">'[15]Reco Sheet for Fcast'!$F$7:$G$7</definedName>
    <definedName name="BExH0WNJAKTJRCKMTX8O4KNMIIJM" localSheetId="3" hidden="1">'[16]AMI P &amp; L'!#REF!</definedName>
    <definedName name="BExH0WNJAKTJRCKMTX8O4KNMIIJM" hidden="1">'[16]AMI P &amp; L'!#REF!</definedName>
    <definedName name="BExH12Y4WX542WI3ZEM15AK4UM9J" hidden="1">'[15]Reco Sheet for Fcast'!$F$7:$G$7</definedName>
    <definedName name="BExH1FDTQXR9QQ31WDB7OPXU7MPT" localSheetId="3" hidden="1">'[16]AMI P &amp; L'!#REF!</definedName>
    <definedName name="BExH1FDTQXR9QQ31WDB7OPXU7MPT" hidden="1">'[16]AMI P &amp; L'!#REF!</definedName>
    <definedName name="BExH1FOMEUIJNIDJAUY0ZQFBJSY9" hidden="1">'[15]Reco Sheet for Fcast'!$I$6:$J$6</definedName>
    <definedName name="BExH1IDQM8I99T9BKP4XNASNIKR8" localSheetId="3" hidden="1">#REF!</definedName>
    <definedName name="BExH1IDQM8I99T9BKP4XNASNIKR8" hidden="1">#REF!</definedName>
    <definedName name="BExH1JFFHEBFX9BWJMNIA3N66R3Z" hidden="1">'[15]Reco Sheet for Fcast'!$F$10:$G$10</definedName>
    <definedName name="BExH1Z0GIUSVTF2H1G1I3PDGBNK2" hidden="1">'[15]Reco Sheet for Fcast'!$K$2</definedName>
    <definedName name="BExH225UTM6S9FW4MUDZS7F1PQSH" hidden="1">'[15]Reco Sheet for Fcast'!$I$7:$J$7</definedName>
    <definedName name="BExH23271RF7AYZ542KHQTH68GQ7" hidden="1">'[15]Reco Sheet for Fcast'!$F$10:$G$10</definedName>
    <definedName name="BExH2GJQR4JALNB314RY0LDI49VH" hidden="1">'[15]Reco Sheet for Fcast'!$I$7:$J$7</definedName>
    <definedName name="BExH2JZR49T7644JFVE7B3N7RZM9" hidden="1">'[15]Reco Sheet for Fcast'!$I$6:$J$6</definedName>
    <definedName name="BExH2WKXV8X5S2GSBBTWGI0NLNAH" hidden="1">'[15]Reco Sheet for Fcast'!$H$2:$I$2</definedName>
    <definedName name="BExH2XS1UFYFGU0S0EBXX90W2WE8" hidden="1">'[15]Reco Sheet for Fcast'!$I$9:$J$9</definedName>
    <definedName name="BExH2XS2TND9SB0GC295R4FP6K5Y" hidden="1">'[15]Reco Sheet for Fcast'!$I$2:$J$2</definedName>
    <definedName name="BExH2ZA0SZ4SSITL50NA8LZ3OEX6" localSheetId="3" hidden="1">'[16]AMI P &amp; L'!#REF!</definedName>
    <definedName name="BExH2ZA0SZ4SSITL50NA8LZ3OEX6" hidden="1">'[16]AMI P &amp; L'!#REF!</definedName>
    <definedName name="BExH31Z3JNVJPESWKXHILGXZHP2M" hidden="1">'[15]Reco Sheet for Fcast'!$F$6:$G$6</definedName>
    <definedName name="BExH37TLURRTF1YO0TUV9JOJ0C78" localSheetId="3" hidden="1">#REF!</definedName>
    <definedName name="BExH37TLURRTF1YO0TUV9JOJ0C78" hidden="1">#REF!</definedName>
    <definedName name="BExH3E9HZ3QJCDZW7WI7YACFQCHE" hidden="1">'[15]Reco Sheet for Fcast'!$F$9:$G$9</definedName>
    <definedName name="BExH3IRB6764RQ5HBYRLH6XCT29X" hidden="1">'[15]Reco Sheet for Fcast'!$I$10:$J$10</definedName>
    <definedName name="BExIG2U8V6RSB47SXLCQG3Q68YRO" hidden="1">'[15]Reco Sheet for Fcast'!$G$2</definedName>
    <definedName name="BExIG5JDFDNKGLHGNDY7U8KIF9NT" localSheetId="3" hidden="1">'[16]AMI P &amp; L'!#REF!</definedName>
    <definedName name="BExIG5JDFDNKGLHGNDY7U8KIF9NT" hidden="1">'[16]AMI P &amp; L'!#REF!</definedName>
    <definedName name="BExIGJBO8R13LV7CZ7C1YCP974NN" hidden="1">'[15]Reco Sheet for Fcast'!$F$10:$G$10</definedName>
    <definedName name="BExIGWT86FPOEYTI8GXCGU5Y3KGK" localSheetId="3" hidden="1">'[16]AMI P &amp; L'!#REF!</definedName>
    <definedName name="BExIGWT86FPOEYTI8GXCGU5Y3KGK" hidden="1">'[16]AMI P &amp; L'!#REF!</definedName>
    <definedName name="BExIHBHXA7E7VUTBVHXXXCH3A5CL" hidden="1">'[15]Reco Sheet for Fcast'!$I$9:$J$9</definedName>
    <definedName name="BExIHPQCQTGEW8QOJVIQ4VX0P6DX" hidden="1">'[15]Reco Sheet for Fcast'!$I$9:$J$9</definedName>
    <definedName name="BExII1KN91Q7DLW0UB7W2TJ5ACT9" hidden="1">'[15]Reco Sheet for Fcast'!$I$9:$J$9</definedName>
    <definedName name="BExII50LI8I0CDOOZEMIVHVA2V95" hidden="1">'[15]Reco Sheet for Fcast'!$I$11:$J$11</definedName>
    <definedName name="BExIIXMY38TQD12CVV4S57L3I809" hidden="1">'[15]Reco Sheet for Fcast'!$I$9:$J$9</definedName>
    <definedName name="BExIIY37NEVU2LGS1JE4VR9AN6W4" hidden="1">'[15]Reco Sheet for Fcast'!$I$11:$J$11</definedName>
    <definedName name="BExIIYJAGXR8TPZ1KCYM7EGJ79UW" hidden="1">'[15]Reco Sheet for Fcast'!$I$9:$J$9</definedName>
    <definedName name="BExIJ3160YCWGAVEU0208ZGXXG3P" hidden="1">'[15]Reco Sheet for Fcast'!$I$7:$J$7</definedName>
    <definedName name="BExIJFGZJ5ED9D6KAY4PGQYLELAX" localSheetId="3" hidden="1">'[16]AMI P &amp; L'!#REF!</definedName>
    <definedName name="BExIJFGZJ5ED9D6KAY4PGQYLELAX" hidden="1">'[16]AMI P &amp; L'!#REF!</definedName>
    <definedName name="BExIJM2EOJY1E8YQ1ZS3GHTIQQRM" localSheetId="3" hidden="1">'[18]Capital orders'!#REF!</definedName>
    <definedName name="BExIJM2EOJY1E8YQ1ZS3GHTIQQRM" hidden="1">'[18]Capital orders'!#REF!</definedName>
    <definedName name="BExIJQ3XPPSZ585U2ER0RSSC71PK" localSheetId="3" hidden="1">#REF!</definedName>
    <definedName name="BExIJQ3XPPSZ585U2ER0RSSC71PK" hidden="1">#REF!</definedName>
    <definedName name="BExIJQK80ZEKSTV62E59AYJYUNLI" hidden="1">'[15]Reco Sheet for Fcast'!$F$6:$G$6</definedName>
    <definedName name="BExIJRLX3M0YQLU1D5Y9V7HM5QNM" hidden="1">'[15]Reco Sheet for Fcast'!$I$8:$J$8</definedName>
    <definedName name="BExIJV22J0QA7286KNPMHO1ZUCB3" hidden="1">'[15]Reco Sheet for Fcast'!$I$9:$J$9</definedName>
    <definedName name="BExIJVI6OC7B6ZE9V4PAOYZXKNER" hidden="1">'[15]Reco Sheet for Fcast'!$F$9:$G$9</definedName>
    <definedName name="BExIJWK0NGTGQ4X7D5VIVXD14JHI" hidden="1">'[15]Reco Sheet for Fcast'!$I$11:$J$11</definedName>
    <definedName name="BExIJWPCIYINEJUTXU74VK7WG031" hidden="1">'[15]Reco Sheet for Fcast'!$F$11:$G$11</definedName>
    <definedName name="BExIK7CGQS2B8BVWBEP2KKWMVHK9" hidden="1">'[17]Bud Mth'!$J$2:$K$2</definedName>
    <definedName name="BExIKHTXPZR5A8OHB6HDP6QWDHAD" hidden="1">'[15]Reco Sheet for Fcast'!$I$6:$J$6</definedName>
    <definedName name="BExIKMMJOETSAXJYY1SIKM58LMA2" hidden="1">'[15]Reco Sheet for Fcast'!$G$2</definedName>
    <definedName name="BExIKN2SLYNFHS9SQHJSB0NE57OF" hidden="1">'[15]Reco Sheet for Fcast'!$I$6:$J$6</definedName>
    <definedName name="BExIKRF6AQ6VOO9KCIWSM6FY8M7D" hidden="1">'[15]Reco Sheet for Fcast'!$F$11:$G$11</definedName>
    <definedName name="BExIKTYZESFT3LC0ASFMFKSE0D1X" hidden="1">'[15]Reco Sheet for Fcast'!$G$2</definedName>
    <definedName name="BExIKXVA6M8K0PTRYAGXS666L335" hidden="1">'[15]Reco Sheet for Fcast'!$G$2</definedName>
    <definedName name="BExIL0PMZ2SXK9R6MLP43KBU1J2P" hidden="1">'[15]Reco Sheet for Fcast'!$I$11:$J$11</definedName>
    <definedName name="BExILAAXRTRAD18K74M6MGUEEPUM" hidden="1">'[15]Reco Sheet for Fcast'!$F$6:$G$6</definedName>
    <definedName name="BExILG5F338C0FFLMVOKMKF8X5ZP" localSheetId="3" hidden="1">'[16]AMI P &amp; L'!#REF!</definedName>
    <definedName name="BExILG5F338C0FFLMVOKMKF8X5ZP" hidden="1">'[16]AMI P &amp; L'!#REF!</definedName>
    <definedName name="BExILGQTQM0HOD0BJI90YO7GOIN3" hidden="1">'[15]Reco Sheet for Fcast'!$I$10:$J$10</definedName>
    <definedName name="BExILTHIEYYOIUWRZ5LLF1T70AJ7" hidden="1">'[15]Reco Sheet for Fcast'!$I$10:$J$10</definedName>
    <definedName name="BExIM9DBUB7ZGF4B20FVUO9QGOX2" hidden="1">'[15]Reco Sheet for Fcast'!$F$7:$G$7</definedName>
    <definedName name="BExIMGK9Z94TFPWWZFMD10HV0IF6" hidden="1">'[15]Reco Sheet for Fcast'!$I$11:$J$11</definedName>
    <definedName name="BExIMPEGKG18TELVC33T4OQTNBWC" hidden="1">'[15]Reco Sheet for Fcast'!$F$10:$G$10</definedName>
    <definedName name="BExIN4OR435DL1US13JQPOQK8GD5" hidden="1">'[15]Reco Sheet for Fcast'!$K$2</definedName>
    <definedName name="BExIN5ACO87Q5P34GNK1QC1WWACK" hidden="1">'[17]Bud Mth'!$F$6:$G$6</definedName>
    <definedName name="BExINI6A7H3KSFRFA6UBBDPKW37F" hidden="1">'[15]Reco Sheet for Fcast'!$F$10:$G$10</definedName>
    <definedName name="BExINIMK8XC3JOBT2EXYFHHH52H0" hidden="1">'[15]Reco Sheet for Fcast'!$I$11:$J$11</definedName>
    <definedName name="BExINLX401ZKEGWU168DS4JUM2J6" localSheetId="3" hidden="1">'[16]AMI P &amp; L'!#REF!</definedName>
    <definedName name="BExINLX401ZKEGWU168DS4JUM2J6" hidden="1">'[16]AMI P &amp; L'!#REF!</definedName>
    <definedName name="BExINMYYJO1FTV1CZF6O5XCFAMQX" localSheetId="3" hidden="1">'[16]AMI P &amp; L'!#REF!</definedName>
    <definedName name="BExINMYYJO1FTV1CZF6O5XCFAMQX" hidden="1">'[16]AMI P &amp; L'!#REF!</definedName>
    <definedName name="BExINP2H4KI05FRFV5PKZFE00HKO" hidden="1">'[15]Reco Sheet for Fcast'!$I$6:$J$6</definedName>
    <definedName name="BExINZELVWYGU876QUUZCIMXPBQC" hidden="1">'[15]Reco Sheet for Fcast'!$I$8:$J$8</definedName>
    <definedName name="BExIOCQUQHKUU1KONGSDOLQTQEIC" hidden="1">'[15]Reco Sheet for Fcast'!$G$2</definedName>
    <definedName name="BExIOFL8Y5O61VLKTB4H20IJNWS1" hidden="1">'[15]Reco Sheet for Fcast'!$F$6:$G$6</definedName>
    <definedName name="BExIOKTZXH2A908F83ANDHGHNJ07" localSheetId="3" hidden="1">#REF!</definedName>
    <definedName name="BExIOKTZXH2A908F83ANDHGHNJ07" hidden="1">#REF!</definedName>
    <definedName name="BExIOMBXRW5NS4ZPYX9G5QREZ5J6" hidden="1">'[15]Reco Sheet for Fcast'!$F$11:$G$11</definedName>
    <definedName name="BExIORA3GK78T7C7SNBJJUONJ0LS" hidden="1">'[15]Reco Sheet for Fcast'!$F$15</definedName>
    <definedName name="BExIORFDXP4AVIEBLSTZ8ETSXMNM" hidden="1">'[15]Reco Sheet for Fcast'!$I$7:$J$7</definedName>
    <definedName name="BExIOTZ5EFZ2NASVQ05RH15HRSW6" hidden="1">'[15]Reco Sheet for Fcast'!$F$15</definedName>
    <definedName name="BExIP5TB0T9V3OKFX0GV0526AQ3D" localSheetId="3" hidden="1">#REF!</definedName>
    <definedName name="BExIP5TB0T9V3OKFX0GV0526AQ3D" hidden="1">#REF!</definedName>
    <definedName name="BExIP8YNN6UUE1GZ223SWH7DLGKO" hidden="1">'[15]Reco Sheet for Fcast'!$I$7:$J$7</definedName>
    <definedName name="BExIPAB4AOL592OJCC1CFAXTLF1A" hidden="1">'[15]Reco Sheet for Fcast'!$I$6:$J$6</definedName>
    <definedName name="BExIPB25DKX4S2ZCKQN7KWSC3JBF" hidden="1">'[15]Reco Sheet for Fcast'!$F$11:$G$11</definedName>
    <definedName name="BExIPDLT8JYAMGE5HTN4D1YHZF3V" localSheetId="3" hidden="1">'[16]AMI P &amp; L'!#REF!</definedName>
    <definedName name="BExIPDLT8JYAMGE5HTN4D1YHZF3V" hidden="1">'[16]AMI P &amp; L'!#REF!</definedName>
    <definedName name="BExIPG040Q08EWIWL6CAVR3GRI43" hidden="1">'[15]Reco Sheet for Fcast'!$I$7:$J$7</definedName>
    <definedName name="BExIPKNFUDPDKOSH5GHDVNA8D66S" hidden="1">'[15]Reco Sheet for Fcast'!$I$11:$J$11</definedName>
    <definedName name="BExIQ1VS9A2FHVD9TUHKG9K8EVVP" hidden="1">'[15]Reco Sheet for Fcast'!$F$11:$G$11</definedName>
    <definedName name="BExIQ3J19L30PSQ2CXNT6IHW0I7V" hidden="1">'[15]Reco Sheet for Fcast'!$I$9:$J$9</definedName>
    <definedName name="BExIQ3OJ7M04XCY276IO0LJA5XUK" hidden="1">'[15]Reco Sheet for Fcast'!$F$11:$G$11</definedName>
    <definedName name="BExIQ5S19ITB0NDRUN4XV7B905ED" hidden="1">'[15]Reco Sheet for Fcast'!$F$15</definedName>
    <definedName name="BExIQ9TMQT2EIXSVQW7GVSOAW2VJ" hidden="1">'[15]Reco Sheet for Fcast'!$I$8:$J$8</definedName>
    <definedName name="BExIQBMDE1L6J4H27K1FMSHQKDSE" hidden="1">'[15]Reco Sheet for Fcast'!$I$8:$J$8</definedName>
    <definedName name="BExIQE65LVXUOF3UZFO7SDHFJH22" hidden="1">'[15]Reco Sheet for Fcast'!$G$2</definedName>
    <definedName name="BExIQG9OO2KKBOWTMD1OXY36TEGA" hidden="1">'[15]Reco Sheet for Fcast'!$F$10:$G$10</definedName>
    <definedName name="BExIQMV2D77A07E403GAA7CYB8C2" hidden="1">'[15]Reco Sheet for Fcast'!$C$15:$D$23</definedName>
    <definedName name="BExIQX1XBB31HZTYEEVOBSE3C5A6" hidden="1">'[15]Reco Sheet for Fcast'!$I$10:$J$10</definedName>
    <definedName name="BExIR2ALYRP9FW99DK2084J7IIDC" hidden="1">'[15]Reco Sheet for Fcast'!$I$10:$J$10</definedName>
    <definedName name="BExIR8FQETPTQYW37DBVDWG3J4JW" hidden="1">'[15]Reco Sheet for Fcast'!$F$7:$G$7</definedName>
    <definedName name="BExIRBVWGULCWXZ0NA6HCLFX8VW6" hidden="1">'[17]Bud Mth'!$I$9:$J$9</definedName>
    <definedName name="BExIRRBGTY01OQOI3U5SW59RFDFI" hidden="1">'[15]Reco Sheet for Fcast'!$I$8:$J$8</definedName>
    <definedName name="BExIS4T0DRF57HYO7OGG72KBOFOI" hidden="1">'[15]Reco Sheet for Fcast'!$F$15:$G$34</definedName>
    <definedName name="BExIS77BJDDK18PGI9DSEYZPIL7P" hidden="1">'[15]Reco Sheet for Fcast'!$F$10:$G$10</definedName>
    <definedName name="BExIS8USL1T3Z97CZ30HJ98E2GXQ" hidden="1">'[15]Reco Sheet for Fcast'!$F$9:$G$9</definedName>
    <definedName name="BExISC5B700MZUBFTQ9K4IKTF7HR" hidden="1">'[15]Reco Sheet for Fcast'!$K$2</definedName>
    <definedName name="BExISDHXS49S1H56ENBPRF1NLD5C" hidden="1">'[15]Reco Sheet for Fcast'!$I$6:$J$6</definedName>
    <definedName name="BExISM1JLV54A21A164IURMPGUMU" hidden="1">'[15]Reco Sheet for Fcast'!$F$7:$G$7</definedName>
    <definedName name="BExISOL5FNHZHVLEZZZZ47YXZ5QS" localSheetId="3" hidden="1">#REF!</definedName>
    <definedName name="BExISOL5FNHZHVLEZZZZ47YXZ5QS" hidden="1">#REF!</definedName>
    <definedName name="BExISRFKJYUZ4AKW44IJF7RF9Y90" hidden="1">'[15]Reco Sheet for Fcast'!$F$10:$G$10</definedName>
    <definedName name="BExIT1MK8TBAK3SNP36A8FKDQSOK" hidden="1">'[15]Reco Sheet for Fcast'!$F$11:$G$11</definedName>
    <definedName name="BExIT7RP2B89RX2C5P1P5H2DY1CI" localSheetId="3" hidden="1">#REF!</definedName>
    <definedName name="BExIT7RP2B89RX2C5P1P5H2DY1CI" hidden="1">#REF!</definedName>
    <definedName name="BExITBNYANV2S8KD56GOGCKW393R" hidden="1">'[15]Reco Sheet for Fcast'!$F$9:$G$9</definedName>
    <definedName name="BExIU6ZCS275CPHR7BIJ2SCIXCP7" localSheetId="3" hidden="1">#REF!</definedName>
    <definedName name="BExIU6ZCS275CPHR7BIJ2SCIXCP7" hidden="1">#REF!</definedName>
    <definedName name="BExIUD4OJGH65NFNQ4VMCE3R4J1X" hidden="1">'[15]Reco Sheet for Fcast'!$F$7:$G$7</definedName>
    <definedName name="BExIUTB5OAAXYW0OFMP0PS40SPOB" hidden="1">'[15]Reco Sheet for Fcast'!$I$10:$J$10</definedName>
    <definedName name="BExIUUT2MHIOV6R3WHA0DPM1KBKY" localSheetId="3" hidden="1">'[16]AMI P &amp; L'!#REF!</definedName>
    <definedName name="BExIUUT2MHIOV6R3WHA0DPM1KBKY" hidden="1">'[16]AMI P &amp; L'!#REF!</definedName>
    <definedName name="BExIUYPDT1AM6MWGWQS646PIZIWC" hidden="1">'[15]Reco Sheet for Fcast'!$I$10:$J$10</definedName>
    <definedName name="BExIV0I2O9F8D1UK1SI8AEYR6U0A" hidden="1">'[15]Reco Sheet for Fcast'!$G$2</definedName>
    <definedName name="BExIV2LM38XPLRTWT0R44TMQ59E5" hidden="1">'[15]Reco Sheet for Fcast'!$F$15</definedName>
    <definedName name="BExIV3CMY91WXOF56UOYD0AUHJ3N" localSheetId="3" hidden="1">#REF!</definedName>
    <definedName name="BExIV3CMY91WXOF56UOYD0AUHJ3N" hidden="1">#REF!</definedName>
    <definedName name="BExIV3HY4S0YRV1F7XEMF2YHAR2I" hidden="1">'[15]Reco Sheet for Fcast'!$I$10:$J$10</definedName>
    <definedName name="BExIV6HUZFRIFLXW2SICKGTAH1PV" hidden="1">'[15]Reco Sheet for Fcast'!$I$11:$J$11</definedName>
    <definedName name="BExIVCXWL6H5LD9DHDIA4F5U9TQL" hidden="1">'[15]Reco Sheet for Fcast'!$F$15</definedName>
    <definedName name="BExIVMOIPSEWSIHIDDLOXESQ28A0" hidden="1">'[15]Reco Sheet for Fcast'!$F$11:$G$11</definedName>
    <definedName name="BExIVNVNJX9BYDLC88NG09YF5XQ6" hidden="1">'[15]Reco Sheet for Fcast'!$I$9:$J$9</definedName>
    <definedName name="BExIVOH8Z5N2NCDXBL9INQNLC76M" localSheetId="3" hidden="1">'[18]Capital orders'!#REF!</definedName>
    <definedName name="BExIVOH8Z5N2NCDXBL9INQNLC76M" hidden="1">'[18]Capital orders'!#REF!</definedName>
    <definedName name="BExIVQVKLMGSRYT1LFZH0KUIA4OR" hidden="1">'[15]Reco Sheet for Fcast'!$I$11:$J$11</definedName>
    <definedName name="BExIVYTFI35KNR2XSA6N8OJYUTUR" localSheetId="3" hidden="1">'[16]AMI P &amp; L'!#REF!</definedName>
    <definedName name="BExIVYTFI35KNR2XSA6N8OJYUTUR" hidden="1">'[16]AMI P &amp; L'!#REF!</definedName>
    <definedName name="BExIWB3SY3WRIVIOF988DNNODBOA" hidden="1">'[15]Reco Sheet for Fcast'!$G$2</definedName>
    <definedName name="BExIWB99CG0H52LRD6QWPN4L6DV2" hidden="1">'[15]Reco Sheet for Fcast'!$F$8:$G$8</definedName>
    <definedName name="BExIWG1W7XP9DFYYSZAIOSHM0QLQ" localSheetId="3" hidden="1">'[16]AMI P &amp; L'!#REF!</definedName>
    <definedName name="BExIWG1W7XP9DFYYSZAIOSHM0QLQ" hidden="1">'[16]AMI P &amp; L'!#REF!</definedName>
    <definedName name="BExIWH3KUK94B7833DD4TB0Y6KP9" hidden="1">'[15]Reco Sheet for Fcast'!$F$6:$G$6</definedName>
    <definedName name="BExIWKE9MGIDWORBI43AWTUNYFAN" hidden="1">'[15]Reco Sheet for Fcast'!$K$2</definedName>
    <definedName name="BExIX34PM5DBTRHRQWP6PL6WIX88" hidden="1">'[15]Reco Sheet for Fcast'!$F$8:$G$8</definedName>
    <definedName name="BExIX5OAP9KSUE5SIZCW9P39Q4WE" hidden="1">'[15]Reco Sheet for Fcast'!$I$10:$J$10</definedName>
    <definedName name="BExIX69Y0CM4OW8NEPQXX4ORSAT2" hidden="1">'[15]Reco Sheet for Fcast'!$C$15:$D$23</definedName>
    <definedName name="BExIXGRJPVJMUDGSG7IHPXPNO69B" hidden="1">'[15]Reco Sheet for Fcast'!$G$2</definedName>
    <definedName name="BExIXM5R87ZL3FHALWZXYCPHGX3E" hidden="1">'[15]Reco Sheet for Fcast'!$F$7:$G$7</definedName>
    <definedName name="BExIXS036ZCKT2Z8XZKLZ8PFWQGL" hidden="1">'[15]Reco Sheet for Fcast'!$I$7:$J$7</definedName>
    <definedName name="BExIXY5CF9PFM0P40AZ4U51TMWV0" hidden="1">'[15]Reco Sheet for Fcast'!$F$9:$G$9</definedName>
    <definedName name="BExIYEXJBK8JDWIRSVV4RJSKZVV1" hidden="1">'[15]Reco Sheet for Fcast'!$I$8:$J$8</definedName>
    <definedName name="BExIYI2RH0K4225XO970K2IQ1E79" localSheetId="3" hidden="1">'[16]AMI P &amp; L'!#REF!</definedName>
    <definedName name="BExIYI2RH0K4225XO970K2IQ1E79" hidden="1">'[16]AMI P &amp; L'!#REF!</definedName>
    <definedName name="BExIYMPZ0KS2KOJFQAUQJ77L7701" hidden="1">'[15]Reco Sheet for Fcast'!$G$2</definedName>
    <definedName name="BExIYP9Q6FV9T0R9G3UDKLS4TTYX" hidden="1">'[15]Reco Sheet for Fcast'!$F$6:$G$6</definedName>
    <definedName name="BExIYZGLDQ1TN7BIIN4RLDP31GIM" hidden="1">'[15]Reco Sheet for Fcast'!$F$8:$G$8</definedName>
    <definedName name="BExIZ4K0EZJK6PW3L8SVKTJFSWW9" hidden="1">'[15]Reco Sheet for Fcast'!$F$15:$F$15</definedName>
    <definedName name="BExIZAECINL6JE573R3GB2W6M9LF" localSheetId="3" hidden="1">#REF!</definedName>
    <definedName name="BExIZAECINL6JE573R3GB2W6M9LF" hidden="1">#REF!</definedName>
    <definedName name="BExIZAECOEZGBAO29QMV14E6XDIV" hidden="1">'[15]Reco Sheet for Fcast'!$G$2:$H$2</definedName>
    <definedName name="BExIZKVXYD5O2JBU81F2UFJZLLSI" hidden="1">'[15]Reco Sheet for Fcast'!$F$8:$G$8</definedName>
    <definedName name="BExIZPZDHC8HGER83WHCZAHOX7LK" hidden="1">'[15]Reco Sheet for Fcast'!$F$11:$G$11</definedName>
    <definedName name="BExIZS2X10QUS4CITNIUIELXAFAJ" localSheetId="3" hidden="1">#REF!</definedName>
    <definedName name="BExIZS2X10QUS4CITNIUIELXAFAJ" hidden="1">#REF!</definedName>
    <definedName name="BExIZY2PUZ0OF9YKK1B13IW0VS6G" hidden="1">'[15]Reco Sheet for Fcast'!$F$15</definedName>
    <definedName name="BExJ08KBRR2XMWW3VZMPSQKXHZUH" localSheetId="3" hidden="1">'[16]AMI P &amp; L'!#REF!</definedName>
    <definedName name="BExJ08KBRR2XMWW3VZMPSQKXHZUH" hidden="1">'[16]AMI P &amp; L'!#REF!</definedName>
    <definedName name="BExJ0DYJWXGE7DA39PYL3WM05U9O" hidden="1">'[15]Reco Sheet for Fcast'!$F$15</definedName>
    <definedName name="BExJ0MY8SY5J5V50H3UKE78ODTVB" hidden="1">'[15]Reco Sheet for Fcast'!$I$8:$J$8</definedName>
    <definedName name="BExJ0SCG7GD0KHI9T46FKP68270U" localSheetId="3" hidden="1">'[18]Capital orders'!#REF!</definedName>
    <definedName name="BExJ0SCG7GD0KHI9T46FKP68270U" hidden="1">'[18]Capital orders'!#REF!</definedName>
    <definedName name="BExJ0YC98G37ML4N8FLP8D95EFRF" hidden="1">'[15]Reco Sheet for Fcast'!$G$2</definedName>
    <definedName name="BExKCDYKAEV45AFXHVHZZ62E5BM3" hidden="1">'[15]Reco Sheet for Fcast'!$G$2</definedName>
    <definedName name="BExKDKO0W4AGQO1V7K6Q4VM750FT" hidden="1">'[15]Reco Sheet for Fcast'!$F$11:$G$11</definedName>
    <definedName name="BExKDLF10G7W77J87QWH3ZGLUCLW" hidden="1">'[15]Reco Sheet for Fcast'!$I$10:$J$10</definedName>
    <definedName name="BExKDYWMP2XKZPZZ3JN74IZA31I4" localSheetId="3" hidden="1">#REF!</definedName>
    <definedName name="BExKDYWMP2XKZPZZ3JN74IZA31I4" hidden="1">#REF!</definedName>
    <definedName name="BExKEFE0I3MT6ZLC4T1L9465HKTN" hidden="1">'[15]Reco Sheet for Fcast'!$F$8:$G$8</definedName>
    <definedName name="BExKEK6O5BVJP4VY02FY7JNAZ6BT" hidden="1">'[15]Reco Sheet for Fcast'!$I$6:$J$6</definedName>
    <definedName name="BExKEKXK6E6QX339ELPXDIRZSJE0" hidden="1">'[15]Reco Sheet for Fcast'!$I$7:$J$7</definedName>
    <definedName name="BExKEOOIBMP7N8033EY2CJYCBX6H" hidden="1">'[15]Reco Sheet for Fcast'!$F$10:$G$10</definedName>
    <definedName name="BExKEW0RR5LA3VC46A2BEOOMQE56" hidden="1">'[15]Reco Sheet for Fcast'!$F$8:$G$8</definedName>
    <definedName name="BExKFA3VI1CZK21SM0N3LZWT9LA1" hidden="1">'[15]Reco Sheet for Fcast'!$F$11:$G$11</definedName>
    <definedName name="BExKFINBFV5J2NFRCL4YUO3YF0ZE" hidden="1">'[15]Reco Sheet for Fcast'!$F$11:$G$11</definedName>
    <definedName name="BExKFISRBFACTAMJSALEYMY66F6X" hidden="1">'[15]Reco Sheet for Fcast'!$F$8:$G$8</definedName>
    <definedName name="BExKFOSK5DJ151C4E8544UWMYTOC" hidden="1">'[15]Reco Sheet for Fcast'!$I$7:$J$7</definedName>
    <definedName name="BExKFYJC4EVEV54F82K6VKP7Q3OU" hidden="1">'[15]Reco Sheet for Fcast'!$I$6:$J$6</definedName>
    <definedName name="BExKG4IYHBKQQ8J8FN10GB2IKO33" hidden="1">'[15]Reco Sheet for Fcast'!$I$8:$J$8</definedName>
    <definedName name="BExKGF0L44S78D33WMQ1A75TRKB9" hidden="1">'[15]Reco Sheet for Fcast'!$I$10:$J$10</definedName>
    <definedName name="BExKGFRN31B3G20LMQ4LRF879J68" hidden="1">'[15]Reco Sheet for Fcast'!$I$8:$J$8</definedName>
    <definedName name="BExKGJD3U3ADZILP20U3EURP0UQP" hidden="1">'[15]Reco Sheet for Fcast'!$I$9:$J$9</definedName>
    <definedName name="BExKGNK5YGKP0YHHTAAOV17Z9EIM" hidden="1">'[15]Reco Sheet for Fcast'!$F$10:$G$10</definedName>
    <definedName name="BExKGTJTGZ5J6MUJ1UXP14KX6XN1" localSheetId="3" hidden="1">#REF!</definedName>
    <definedName name="BExKGTJTGZ5J6MUJ1UXP14KX6XN1" hidden="1">#REF!</definedName>
    <definedName name="BExKGV77YH9YXIQTRKK2331QGYKF" hidden="1">'[15]Reco Sheet for Fcast'!$F$8:$G$8</definedName>
    <definedName name="BExKGXLJQX4WJ1YCKHSMCPSSKX21" localSheetId="3" hidden="1">#REF!</definedName>
    <definedName name="BExKGXLJQX4WJ1YCKHSMCPSSKX21" hidden="1">#REF!</definedName>
    <definedName name="BExKH3FTZ5VGTB86W9M4AB39R0G8" hidden="1">'[15]Reco Sheet for Fcast'!$F$6:$G$6</definedName>
    <definedName name="BExKH3FV5U5O6XZM7STS3NZKQFGJ" hidden="1">'[15]Reco Sheet for Fcast'!$H$2:$I$2</definedName>
    <definedName name="BExKH8JEZRE8MEZ9VRCNMJT15RST" hidden="1">'[17]Bud Mth'!$E$1</definedName>
    <definedName name="BExKHAMUH8NR3HRV0V6FHJE3ROLN" hidden="1">'[15]Reco Sheet for Fcast'!$I$8:$J$8</definedName>
    <definedName name="BExKHCFKOWFHO2WW0N7Y5XDXEWAO" hidden="1">'[15]Reco Sheet for Fcast'!$I$11:$J$11</definedName>
    <definedName name="BExKHDMPODAJPZY7M2BN39326C43" localSheetId="3" hidden="1">#REF!</definedName>
    <definedName name="BExKHDMPODAJPZY7M2BN39326C43" hidden="1">#REF!</definedName>
    <definedName name="BExKHIVLONZ46HLMR50DEXKEUNEP" hidden="1">'[15]Reco Sheet for Fcast'!$F$7:$G$7</definedName>
    <definedName name="BExKHPM9XA0ADDK7TUR0N38EXWEP" hidden="1">'[15]Reco Sheet for Fcast'!$F$10:$G$10</definedName>
    <definedName name="BExKHWNRIZ5D7KKG5MQK7WNAIKUJ" localSheetId="3" hidden="1">#REF!</definedName>
    <definedName name="BExKHWNRIZ5D7KKG5MQK7WNAIKUJ" hidden="1">#REF!</definedName>
    <definedName name="BExKI4076KXCDE5KXL79KT36OKLO" localSheetId="3" hidden="1">'[16]AMI P &amp; L'!#REF!</definedName>
    <definedName name="BExKI4076KXCDE5KXL79KT36OKLO" hidden="1">'[16]AMI P &amp; L'!#REF!</definedName>
    <definedName name="BExKI7LO70WYISR7Q0Y1ZDWO9M3B" hidden="1">'[15]Reco Sheet for Fcast'!$I$8:$J$8</definedName>
    <definedName name="BExKI8STNKBGV3XDC4DWP9DUI95F" hidden="1">'[17]Bud Mth'!$I$11:$J$11</definedName>
    <definedName name="BExKIGQV6TXIZG039HBOJU62WP2U" hidden="1">'[15]Reco Sheet for Fcast'!$I$11:$J$11</definedName>
    <definedName name="BExKILE008SF3KTAN8WML3XKI1NZ" hidden="1">'[15]Reco Sheet for Fcast'!$K$2</definedName>
    <definedName name="BExKILE0KASW8HUYMPSCDCLPF7G9" localSheetId="3" hidden="1">'[18]Capital orders'!#REF!</definedName>
    <definedName name="BExKILE0KASW8HUYMPSCDCLPF7G9" hidden="1">'[18]Capital orders'!#REF!</definedName>
    <definedName name="BExKINSBB6RS7I489QHMCOMU4Z2X" hidden="1">'[15]Reco Sheet for Fcast'!$F$15</definedName>
    <definedName name="BExKIU87ZKSOC2DYZWFK6SAK9I8E" hidden="1">'[15]Reco Sheet for Fcast'!$F$6:$G$6</definedName>
    <definedName name="BExKJ449HLYX2DJ9UF0H9GTPSQ73" hidden="1">'[15]Reco Sheet for Fcast'!$I$8:$J$8</definedName>
    <definedName name="BExKJ80JCKTCTLIXPIWZCK93PF9N" localSheetId="3" hidden="1">'[18]Capital orders'!#REF!</definedName>
    <definedName name="BExKJ80JCKTCTLIXPIWZCK93PF9N" hidden="1">'[18]Capital orders'!#REF!</definedName>
    <definedName name="BExKJC7MJKEAMFD3Y9Q6TXP4MP3L" hidden="1">'[15]Reco Sheet for Fcast'!$I$9:$J$9</definedName>
    <definedName name="BExKJELX2RUC8UEC56IZPYYZXHA7" hidden="1">'[15]Reco Sheet for Fcast'!$F$8:$G$8</definedName>
    <definedName name="BExKJINMXS61G2TZEXCJAWVV4F57" hidden="1">'[15]Reco Sheet for Fcast'!$F$6:$G$6</definedName>
    <definedName name="BExKJK5ME8KB7HA0180L7OUZDDGV" hidden="1">'[15]Reco Sheet for Fcast'!$F$11:$G$11</definedName>
    <definedName name="BExKJN5IF0VMDILJ5K8ZENF2QYV1" hidden="1">'[15]Reco Sheet for Fcast'!$H$2:$I$2</definedName>
    <definedName name="BExKJUSJPFUIK20FTVAFJWR2OUYX" hidden="1">'[15]Reco Sheet for Fcast'!$I$11:$J$11</definedName>
    <definedName name="BExKK6136BZL98KXU16PG6QG8APU" localSheetId="3" hidden="1">'[18]Capital orders'!#REF!</definedName>
    <definedName name="BExKK6136BZL98KXU16PG6QG8APU" hidden="1">'[18]Capital orders'!#REF!</definedName>
    <definedName name="BExKK8VP5RS3D0UXZVKA37C4SYBP" hidden="1">'[15]Reco Sheet for Fcast'!$F$11:$G$11</definedName>
    <definedName name="BExKKIM9NPF6B3SPMPIQB27HQME4" hidden="1">'[15]Reco Sheet for Fcast'!$F$11:$G$11</definedName>
    <definedName name="BExKKIX1BCBQ4R3K41QD8NTV0OV0" hidden="1">'[15]Reco Sheet for Fcast'!$I$8:$J$8</definedName>
    <definedName name="BExKKQ3ZWADYV03YHMXDOAMU90EB" localSheetId="3" hidden="1">'[16]AMI P &amp; L'!#REF!</definedName>
    <definedName name="BExKKQ3ZWADYV03YHMXDOAMU90EB" hidden="1">'[16]AMI P &amp; L'!#REF!</definedName>
    <definedName name="BExKKUGD2HMJWQEYZ8H3X1BMXFS9" hidden="1">'[15]Reco Sheet for Fcast'!$F$9:$G$9</definedName>
    <definedName name="BExKKX05KCZZZPKOR1NE5A8RGVT4" hidden="1">'[15]Reco Sheet for Fcast'!$I$11:$J$11</definedName>
    <definedName name="BExKL3AQ1IV1NVX782PTFKU7U16A" localSheetId="3" hidden="1">#REF!</definedName>
    <definedName name="BExKL3AQ1IV1NVX782PTFKU7U16A" hidden="1">#REF!</definedName>
    <definedName name="BExKLD6S9L66QYREYHBE5J44OK7X" hidden="1">'[15]Reco Sheet for Fcast'!$I$6:$J$6</definedName>
    <definedName name="BExKLEZK32L28GYJWVO63BZ5E1JD" hidden="1">'[15]Reco Sheet for Fcast'!$F$9:$G$9</definedName>
    <definedName name="BExKLLKVVHT06LA55JB2FC871DC5" hidden="1">'[15]Reco Sheet for Fcast'!$I$8:$J$8</definedName>
    <definedName name="BExKMHSPAJPHUEZXSHTFJNWYFCQR" hidden="1">'[15]Reco Sheet for Fcast'!$L$6:$M$10</definedName>
    <definedName name="BExKMWBX4EH3EYJ07UFEM08NB40Z" hidden="1">'[15]Reco Sheet for Fcast'!$F$10:$G$10</definedName>
    <definedName name="BExKMX8A5ZOYAIX1JNJ198214P08" hidden="1">'[15]Reco Sheet for Fcast'!$I$6:$J$6</definedName>
    <definedName name="BExKNBGV2IR3S7M0BX4810KZB4V3" hidden="1">'[15]Reco Sheet for Fcast'!$H$2:$I$2</definedName>
    <definedName name="BExKNCTBZTSY3MO42VU5PLV6YUHZ" hidden="1">'[15]Reco Sheet for Fcast'!$F$10:$G$10</definedName>
    <definedName name="BExKNGV2YY749C42AQ2T9QNIE5C3" hidden="1">'[15]Reco Sheet for Fcast'!$F$7:$G$7</definedName>
    <definedName name="BExKNTG8WOYHOW9I6K6WBGXTRX0X" localSheetId="3" hidden="1">#REF!</definedName>
    <definedName name="BExKNTG8WOYHOW9I6K6WBGXTRX0X" hidden="1">#REF!</definedName>
    <definedName name="BExKNV8UOHVWEHDJWI2WMJ9X6QHZ" hidden="1">'[15]Reco Sheet for Fcast'!$I$9:$J$9</definedName>
    <definedName name="BExKNZLD7UATC1MYRNJD8H2NH4KU" hidden="1">'[15]Reco Sheet for Fcast'!$F$15</definedName>
    <definedName name="BExKNZQUKQQG2Y97R74G4O4BJP1L" hidden="1">'[15]Reco Sheet for Fcast'!$F$10:$G$10</definedName>
    <definedName name="BExKO06X0EAD3ABEG1E8PWLDWHBA" hidden="1">'[15]Reco Sheet for Fcast'!$I$9:$J$9</definedName>
    <definedName name="BExKO2AHHSGNI1AZOIOW21KPXKPE" hidden="1">'[15]Reco Sheet for Fcast'!$F$11:$G$11</definedName>
    <definedName name="BExKO2FXWJWC5IZLDN8JHYILQJ2N" hidden="1">'[15]Reco Sheet for Fcast'!$I$11:$J$11</definedName>
    <definedName name="BExKO438WZ8FKOU00NURGFMOYXWN" hidden="1">'[15]Reco Sheet for Fcast'!$I$6:$J$6</definedName>
    <definedName name="BExKODIZGWW2EQD0FEYW6WK6XLCM" hidden="1">'[15]Reco Sheet for Fcast'!$I$6:$J$6</definedName>
    <definedName name="BExKOPO2HPWVQGAKW8LOZMPIDEFG" hidden="1">'[15]Reco Sheet for Fcast'!$F$9:$G$9</definedName>
    <definedName name="BExKPBJJN98NVSALRMK9B8P0823D" localSheetId="3" hidden="1">#REF!</definedName>
    <definedName name="BExKPBJJN98NVSALRMK9B8P0823D" hidden="1">#REF!</definedName>
    <definedName name="BExKPEZP0QTKOTLIMMIFSVTHQEEK" hidden="1">'[15]Reco Sheet for Fcast'!$F$8:$G$8</definedName>
    <definedName name="BExKPLQJX0HJ8OTXBXH9IC9J2V0W" localSheetId="3" hidden="1">'[16]AMI P &amp; L'!#REF!</definedName>
    <definedName name="BExKPLQJX0HJ8OTXBXH9IC9J2V0W" hidden="1">'[16]AMI P &amp; L'!#REF!</definedName>
    <definedName name="BExKPN8C7GN36ZJZHLOB74LU6KT0" hidden="1">'[15]Reco Sheet for Fcast'!$F$7:$G$7</definedName>
    <definedName name="BExKPOA7KQEO5H53FUG2NPXVNY9Z" hidden="1">'[17]Bud Mth'!$L$6:$M$11</definedName>
    <definedName name="BExKPX9VZ1J5021Q98K60HMPJU58" hidden="1">'[15]Reco Sheet for Fcast'!$G$2</definedName>
    <definedName name="BExKQJGAAWNM3NT19E9I0CQDBTU0" localSheetId="3" hidden="1">'[16]AMI P &amp; L'!#REF!</definedName>
    <definedName name="BExKQJGAAWNM3NT19E9I0CQDBTU0" hidden="1">'[16]AMI P &amp; L'!#REF!</definedName>
    <definedName name="BExKQM5GJ1ZN5REKFE7YVBQ0KXWF" hidden="1">'[15]Reco Sheet for Fcast'!$F$8:$G$8</definedName>
    <definedName name="BExKQPLDXXZOE89AAUX3S6BSJMIK" localSheetId="3" hidden="1">#REF!</definedName>
    <definedName name="BExKQPLDXXZOE89AAUX3S6BSJMIK" hidden="1">#REF!</definedName>
    <definedName name="BExKQQ71278061G7ZFYGPWOMOMY2" hidden="1">'[15]Reco Sheet for Fcast'!$F$7:$G$7</definedName>
    <definedName name="BExKQTXRG3ECU8NT47UR7643LO5G" hidden="1">'[15]Reco Sheet for Fcast'!$F$7:$G$7</definedName>
    <definedName name="BExKQVL7HPOIZ4FHANDFMVOJLEPR" hidden="1">'[15]Reco Sheet for Fcast'!$F$10:$G$10</definedName>
    <definedName name="BExKR8RZSEHW184G0Z56B4EGNU72" hidden="1">'[15]Reco Sheet for Fcast'!$F$15:$G$26</definedName>
    <definedName name="BExKRCO7LYZM5H2ESGUGVF5TQICB" localSheetId="3" hidden="1">#REF!</definedName>
    <definedName name="BExKRCO7LYZM5H2ESGUGVF5TQICB" hidden="1">#REF!</definedName>
    <definedName name="BExKRKRIT575GO53KC15JKG2VLFG" hidden="1">'[17]Bud Mth'!$I$11:$J$11</definedName>
    <definedName name="BExKRVUSQ6PA7ZYQSTEQL3X7PB9P" hidden="1">'[15]Reco Sheet for Fcast'!$I$6:$J$6</definedName>
    <definedName name="BExKRY3KZ7F7RB2KH8HXSQ85IEQO" hidden="1">'[15]Reco Sheet for Fcast'!$I$9:$J$9</definedName>
    <definedName name="BExKSA37DZTCK6H13HPIKR0ZFVL8" hidden="1">'[15]Reco Sheet for Fcast'!$F$10:$G$10</definedName>
    <definedName name="BExKSFMOMSZYDE0WNC94F40S6636" hidden="1">'[15]Reco Sheet for Fcast'!$F$10:$G$10</definedName>
    <definedName name="BExKSHQ9K79S8KYUWIV5M5LAHHF1" hidden="1">'[15]Reco Sheet for Fcast'!$I$9:$J$9</definedName>
    <definedName name="BExKSJTWG9L3FCX8FLK4EMUJMF27" hidden="1">'[15]Reco Sheet for Fcast'!$F$7:$G$7</definedName>
    <definedName name="BExKSU0MKNAVZYYPKCYTZDWQX4R8" hidden="1">'[15]Reco Sheet for Fcast'!$F$15:$G$34</definedName>
    <definedName name="BExKSX60G1MUS689FXIGYP2F7C62" hidden="1">'[15]Reco Sheet for Fcast'!$I$10:$J$10</definedName>
    <definedName name="BExKT2UZ7Y2VWF5NQE18SJRLD2RN" hidden="1">'[15]Reco Sheet for Fcast'!$I$9:$J$9</definedName>
    <definedName name="BExKT3GJFNGAM09H5F615E36A38C" hidden="1">'[15]Reco Sheet for Fcast'!$I$11:$J$11</definedName>
    <definedName name="BExKTANIAETULCMHDF2ZODPC0VO9" localSheetId="3" hidden="1">'[18]Capital orders'!#REF!</definedName>
    <definedName name="BExKTANIAETULCMHDF2ZODPC0VO9" hidden="1">'[18]Capital orders'!#REF!</definedName>
    <definedName name="BExKTQZGN8GI3XGSEXMPCCA3S19H" hidden="1">'[15]Reco Sheet for Fcast'!$F$9:$G$9</definedName>
    <definedName name="BExKTUKYYU0F6TUW1RXV24LRAZFE" hidden="1">'[15]Reco Sheet for Fcast'!$I$11:$J$11</definedName>
    <definedName name="BExKTZIWB189ZS2J613U4KZO1QG6" localSheetId="3" hidden="1">'[18]Capital orders'!#REF!</definedName>
    <definedName name="BExKTZIWB189ZS2J613U4KZO1QG6" hidden="1">'[18]Capital orders'!#REF!</definedName>
    <definedName name="BExKU3FBLHQBIUTN6XEZW5GC9OG1" hidden="1">'[15]Reco Sheet for Fcast'!$F$7:$G$7</definedName>
    <definedName name="BExKU6PVEJJWP8VRA5YJY2K0HNEG" localSheetId="3" hidden="1">#REF!</definedName>
    <definedName name="BExKU6PVEJJWP8VRA5YJY2K0HNEG" hidden="1">#REF!</definedName>
    <definedName name="BExKU82I99FEUIZLODXJDOJC96CQ" hidden="1">'[15]Reco Sheet for Fcast'!$F$10:$G$10</definedName>
    <definedName name="BExKUD0FMBF362EUFCQISBRY7WZ0" localSheetId="3" hidden="1">'[18]Capital orders'!#REF!</definedName>
    <definedName name="BExKUD0FMBF362EUFCQISBRY7WZ0" hidden="1">'[18]Capital orders'!#REF!</definedName>
    <definedName name="BExKUDM0DFSCM3D91SH0XLXJSL18" hidden="1">'[15]Reco Sheet for Fcast'!$G$2</definedName>
    <definedName name="BExKULEKJLA77AUQPDUHSM94Y76Z" hidden="1">'[15]Reco Sheet for Fcast'!$I$9:$J$9</definedName>
    <definedName name="BExKV08R85MKI3MAX9E2HERNQUNL" hidden="1">'[15]Reco Sheet for Fcast'!$H$2:$I$2</definedName>
    <definedName name="BExKV4AAUNNJL5JWD7PX6BFKVS6O" hidden="1">'[15]Reco Sheet for Fcast'!$F$8:$G$8</definedName>
    <definedName name="BExKVDVK6HN74GQPTXICP9BFC8CF" hidden="1">'[15]Reco Sheet for Fcast'!$I$10:$J$10</definedName>
    <definedName name="BExKVFDI6VT9LE5D9GFPZX51AC4I" hidden="1">'[15]Reco Sheet for Fcast'!$I$8:$J$8</definedName>
    <definedName name="BExKVFZ3ZZGIC1QI8XN6BYFWN0ZY" localSheetId="3" hidden="1">'[16]AMI P &amp; L'!#REF!</definedName>
    <definedName name="BExKVFZ3ZZGIC1QI8XN6BYFWN0ZY" hidden="1">'[16]AMI P &amp; L'!#REF!</definedName>
    <definedName name="BExKVG4KGO28KPGTAFL1R8TTZ10N" hidden="1">'[15]Reco Sheet for Fcast'!$H$2:$I$2</definedName>
    <definedName name="BExKVZR7CUPJCB2M8WO0J2ESDEUX" hidden="1">'[17]Bud Mth'!$F$7:$G$7</definedName>
    <definedName name="BExKW0CSH7DA02YSNV64PSEIXB2P" hidden="1">'[15]Reco Sheet for Fcast'!$I$11:$J$11</definedName>
    <definedName name="BExKWG8MR20O13C3YSUIHBD2BWQ2" localSheetId="3" hidden="1">#REF!</definedName>
    <definedName name="BExKWG8MR20O13C3YSUIHBD2BWQ2" hidden="1">#REF!</definedName>
    <definedName name="BExM9NUG3Q31X01AI9ZJCZIX25CS" hidden="1">'[15]Reco Sheet for Fcast'!$F$10:$G$10</definedName>
    <definedName name="BExM9OG182RP30MY23PG49LVPZ1C" localSheetId="3" hidden="1">'[16]AMI P &amp; L'!#REF!</definedName>
    <definedName name="BExM9OG182RP30MY23PG49LVPZ1C" hidden="1">'[16]AMI P &amp; L'!#REF!</definedName>
    <definedName name="BExMA64MW1S18NH8DCKPCCEI5KCB" hidden="1">'[15]Reco Sheet for Fcast'!$F$9:$G$9</definedName>
    <definedName name="BExMALEWFUEM8Y686IT03ECURUBR" localSheetId="3" hidden="1">'[16]AMI P &amp; L'!#REF!</definedName>
    <definedName name="BExMALEWFUEM8Y686IT03ECURUBR" hidden="1">'[16]AMI P &amp; L'!#REF!</definedName>
    <definedName name="BExMAXJS82ZJ8RS22VLE0V0LDUII" hidden="1">'[15]Reco Sheet for Fcast'!$I$10:$J$10</definedName>
    <definedName name="BExMB4QRS0R3MTB4CMUHFZ84LNZQ" hidden="1">'[15]Reco Sheet for Fcast'!$F$15</definedName>
    <definedName name="BExMBC35WKQY5CWQJLV4D05O6971" hidden="1">'[15]Reco Sheet for Fcast'!$I$2</definedName>
    <definedName name="BExMBFTZV4Q1A5KG25C1N9PHQNSW" hidden="1">'[15]Reco Sheet for Fcast'!$F$15</definedName>
    <definedName name="BExMBK6ISK3U7KHZKUJXIDKGF6VW" hidden="1">'[15]Reco Sheet for Fcast'!$G$2</definedName>
    <definedName name="BExMBTBHSHFUHXZPKH8T1T26W5AQ" hidden="1">'[15]Reco Sheet for Fcast'!$C$15:$D$23</definedName>
    <definedName name="BExMBYPQDG9AYDQ5E8IECVFREPO6" localSheetId="3" hidden="1">'[16]AMI P &amp; L'!#REF!</definedName>
    <definedName name="BExMBYPQDG9AYDQ5E8IECVFREPO6" hidden="1">'[16]AMI P &amp; L'!#REF!</definedName>
    <definedName name="BExMC7K41G5WMXC4OKZPL523IN5C" hidden="1">'[15]Reco Sheet for Fcast'!$I$10:$J$10</definedName>
    <definedName name="BExMC8AZUTX8LG89K2JJR7ZG62XX" hidden="1">'[15]Reco Sheet for Fcast'!$F$7:$G$7</definedName>
    <definedName name="BExMCA96YR10V72G2R0SCIKPZLIZ" localSheetId="3" hidden="1">'[16]AMI P &amp; L'!#REF!</definedName>
    <definedName name="BExMCA96YR10V72G2R0SCIKPZLIZ" hidden="1">'[16]AMI P &amp; L'!#REF!</definedName>
    <definedName name="BExMCB5JU5I2VQDUBS4O42BTEVKI" hidden="1">'[15]Reco Sheet for Fcast'!$H$2:$I$2</definedName>
    <definedName name="BExMCFSQFSEMPY5IXDIRKZDASDBR" localSheetId="3" hidden="1">'[16]AMI P &amp; L'!#REF!</definedName>
    <definedName name="BExMCFSQFSEMPY5IXDIRKZDASDBR" hidden="1">'[16]AMI P &amp; L'!#REF!</definedName>
    <definedName name="BExMCI726Y7CQ98CFILJNB189OL7" localSheetId="3" hidden="1">#REF!</definedName>
    <definedName name="BExMCI726Y7CQ98CFILJNB189OL7" hidden="1">#REF!</definedName>
    <definedName name="BExMCMZOEYWVOOJ98TBHTTCS7XB8" hidden="1">'[15]Reco Sheet for Fcast'!$F$7:$G$7</definedName>
    <definedName name="BExMCS8EF2W3FS9QADNKREYSI8P0" hidden="1">'[15]Reco Sheet for Fcast'!$I$8:$J$8</definedName>
    <definedName name="BExMCUS7GSOM96J0HJ7EH0FFM2AC" hidden="1">'[15]Reco Sheet for Fcast'!$F$6:$G$6</definedName>
    <definedName name="BExMCYTT6TVDWMJXO1NZANRTVNAN" hidden="1">'[15]Reco Sheet for Fcast'!$I$10:$J$10</definedName>
    <definedName name="BExMD3GYN2LDARCNPWPZAMRBJJI7" localSheetId="3" hidden="1">'[18]Capital orders'!#REF!</definedName>
    <definedName name="BExMD3GYN2LDARCNPWPZAMRBJJI7" hidden="1">'[18]Capital orders'!#REF!</definedName>
    <definedName name="BExMD5F6IAV108XYJLXUO9HD0IT6" hidden="1">'[15]Reco Sheet for Fcast'!$F$10:$G$10</definedName>
    <definedName name="BExMDANV66W9T3XAXID40XFJ0J93" hidden="1">'[15]Reco Sheet for Fcast'!$F$6:$G$6</definedName>
    <definedName name="BExMDB9N9PYO86JHHFQP7ONO2P9B" localSheetId="3" hidden="1">#REF!</definedName>
    <definedName name="BExMDB9N9PYO86JHHFQP7ONO2P9B" hidden="1">#REF!</definedName>
    <definedName name="BExMDFWS9BJGE5SKB9YDJZR8AV48" hidden="1">'[15]Reco Sheet for Fcast'!$E$1</definedName>
    <definedName name="BExMDGD1KQP7NNR78X2ZX4FCBQ1S" localSheetId="3" hidden="1">'[16]AMI P &amp; L'!#REF!</definedName>
    <definedName name="BExMDGD1KQP7NNR78X2ZX4FCBQ1S" hidden="1">'[16]AMI P &amp; L'!#REF!</definedName>
    <definedName name="BExMDIRDK0DI8P86HB7WPH8QWLSQ" hidden="1">'[15]Reco Sheet for Fcast'!$I$11:$J$11</definedName>
    <definedName name="BExMDJT3GXQN5F3BE6X3BGLJRVP6" localSheetId="3" hidden="1">#REF!</definedName>
    <definedName name="BExMDJT3GXQN5F3BE6X3BGLJRVP6" hidden="1">#REF!</definedName>
    <definedName name="BExMDPI2FVMORSWDDCVAJ85WYAYO" hidden="1">'[15]Reco Sheet for Fcast'!$I$11:$J$11</definedName>
    <definedName name="BExMDUWB7VWHFFR266QXO46BNV2S" hidden="1">'[15]Reco Sheet for Fcast'!$F$11:$G$11</definedName>
    <definedName name="BExME2U47N8LZG0BPJ49ANY5QVV2" hidden="1">'[15]Reco Sheet for Fcast'!$F$15</definedName>
    <definedName name="BExME7165EDUSONBWV5AZ51HSY4H" localSheetId="3" hidden="1">#REF!</definedName>
    <definedName name="BExME7165EDUSONBWV5AZ51HSY4H" hidden="1">#REF!</definedName>
    <definedName name="BExME88DH5DUKMUFI9FNVECXFD2E" hidden="1">'[15]Reco Sheet for Fcast'!$F$15:$G$16</definedName>
    <definedName name="BExME9A7MOGAK7YTTQYXP5DL6VYA" hidden="1">'[15]Reco Sheet for Fcast'!$F$9:$G$9</definedName>
    <definedName name="BExMEOV9YFRY5C3GDLU60GIX10BY" hidden="1">'[15]Reco Sheet for Fcast'!$I$7:$J$7</definedName>
    <definedName name="BExMEY09ESM4H2YGKEQQRYUD114R" hidden="1">'[15]Reco Sheet for Fcast'!$F$8:$G$8</definedName>
    <definedName name="BExMF4G4IUPQY1Y5GEY5N3E04CL6" hidden="1">'[15]Reco Sheet for Fcast'!$G$2</definedName>
    <definedName name="BExMF9UIGYMOAQK0ELUWP0S0HZZY" hidden="1">'[15]Reco Sheet for Fcast'!$F$9:$G$9</definedName>
    <definedName name="BExMFDLBSWFMRDYJ2DZETI3EXKN2" hidden="1">'[15]Reco Sheet for Fcast'!$F$11:$G$11</definedName>
    <definedName name="BExMFJFS7Y0MW1N26ORGBGS696R0" localSheetId="3" hidden="1">#REF!</definedName>
    <definedName name="BExMFJFS7Y0MW1N26ORGBGS696R0" hidden="1">#REF!</definedName>
    <definedName name="BExMFLDTMRTCHKA37LQW67BG8D5C" hidden="1">'[15]Reco Sheet for Fcast'!$F$7:$G$7</definedName>
    <definedName name="BExMH0XGUY9O1W5KGWNFPGQRE7FI" hidden="1">'[15]Reco Sheet for Fcast'!$E$1</definedName>
    <definedName name="BExMH3H9TW5TJCNU5Z1EWXP3BAEP" hidden="1">'[15]Reco Sheet for Fcast'!$I$8:$J$8</definedName>
    <definedName name="BExMHFBDKU7SL1XYKYR6CGEO8CEL" localSheetId="3" hidden="1">#REF!</definedName>
    <definedName name="BExMHFBDKU7SL1XYKYR6CGEO8CEL" hidden="1">#REF!</definedName>
    <definedName name="BExMHOWPB34KPZ76M2KIX2C9R2VB" localSheetId="3" hidden="1">'[16]AMI P &amp; L'!#REF!</definedName>
    <definedName name="BExMHOWPB34KPZ76M2KIX2C9R2VB" hidden="1">'[16]AMI P &amp; L'!#REF!</definedName>
    <definedName name="BExMHSSYC6KVHA3QDTSYPN92TWMI" hidden="1">'[15]Reco Sheet for Fcast'!$F$6:$G$6</definedName>
    <definedName name="BExMI3AJ9477KDL4T9DHET4LJJTW" localSheetId="3" hidden="1">'[16]AMI P &amp; L'!#REF!</definedName>
    <definedName name="BExMI3AJ9477KDL4T9DHET4LJJTW" hidden="1">'[16]AMI P &amp; L'!#REF!</definedName>
    <definedName name="BExMI6QQ20XHD0NWJUN741B37182" hidden="1">'[15]Reco Sheet for Fcast'!$F$9:$G$9</definedName>
    <definedName name="BExMI8JB94SBD9EMNJEK7Y2T6GYU" hidden="1">'[15]Reco Sheet for Fcast'!$I$10:$J$10</definedName>
    <definedName name="BExMI8OS85YTW3KYVE4YD0R7Z6UV" hidden="1">'[15]Reco Sheet for Fcast'!$G$2</definedName>
    <definedName name="BExMIBOOZU40JS3F89OMPSRCE9MM" localSheetId="3" hidden="1">'[16]AMI P &amp; L'!#REF!</definedName>
    <definedName name="BExMIBOOZU40JS3F89OMPSRCE9MM" hidden="1">'[16]AMI P &amp; L'!#REF!</definedName>
    <definedName name="BExMIETWI175OVTQ66FIIUOEG2VO" localSheetId="3" hidden="1">#REF!</definedName>
    <definedName name="BExMIETWI175OVTQ66FIIUOEG2VO" hidden="1">#REF!</definedName>
    <definedName name="BExMIIQ5MBWSIHTFWAQADXMZC22Q" hidden="1">'[15]Reco Sheet for Fcast'!$I$10:$J$10</definedName>
    <definedName name="BExMIL4I2GE866I25CR5JBLJWJ6A" hidden="1">'[15]Reco Sheet for Fcast'!$G$2</definedName>
    <definedName name="BExMIRKIPF27SNO82SPFSB3T5U17" hidden="1">'[15]Reco Sheet for Fcast'!$G$2</definedName>
    <definedName name="BExMIV0KC8555D5E42ZGWG15Y0MO" localSheetId="3" hidden="1">'[16]AMI P &amp; L'!#REF!</definedName>
    <definedName name="BExMIV0KC8555D5E42ZGWG15Y0MO" hidden="1">'[16]AMI P &amp; L'!#REF!</definedName>
    <definedName name="BExMIZT6AN7E6YMW2S87CTCN2UXH" hidden="1">'[15]Reco Sheet for Fcast'!$F$10:$G$10</definedName>
    <definedName name="BExMJNC8ZFB9DRFOJ961ZAJ8U3A8" hidden="1">'[15]Reco Sheet for Fcast'!$G$2</definedName>
    <definedName name="BExMJTBV8A3D31W2IQHP9RDFPPHQ" hidden="1">'[15]Reco Sheet for Fcast'!$F$8:$G$8</definedName>
    <definedName name="BExMK2RTXN4QJWEUNX002XK8VQP8" hidden="1">'[15]Reco Sheet for Fcast'!$F$8:$G$8</definedName>
    <definedName name="BExMKBGQDUZ8AWXYHA3QVMSDVZ3D" hidden="1">'[15]Reco Sheet for Fcast'!$I$10:$J$10</definedName>
    <definedName name="BExMKBM1467553LDFZRRKVSHN374" hidden="1">'[15]Reco Sheet for Fcast'!$F$11:$G$11</definedName>
    <definedName name="BExMKGK5FJUC0AU8MABRGDC5ZM70" hidden="1">'[15]Reco Sheet for Fcast'!$F$11:$G$11</definedName>
    <definedName name="BExMKTW7R5SOV4PHAFGHU3W73DYE" hidden="1">'[15]Reco Sheet for Fcast'!$J$2:$K$2</definedName>
    <definedName name="BExMKU7051J2W1RQXGZGE62NBRUZ" hidden="1">'[15]Reco Sheet for Fcast'!$F$11:$G$11</definedName>
    <definedName name="BExMKUN3WPECJR2XRID2R7GZRGNX" localSheetId="3" hidden="1">'[16]AMI P &amp; L'!#REF!</definedName>
    <definedName name="BExMKUN3WPECJR2XRID2R7GZRGNX" hidden="1">'[16]AMI P &amp; L'!#REF!</definedName>
    <definedName name="BExMKZ535P011X4TNV16GCOH4H21" localSheetId="3" hidden="1">'[16]AMI P &amp; L'!#REF!</definedName>
    <definedName name="BExMKZ535P011X4TNV16GCOH4H21" hidden="1">'[16]AMI P &amp; L'!#REF!</definedName>
    <definedName name="BExML3XQNDIMX55ZCHHXKUV3D6E6" hidden="1">'[15]Reco Sheet for Fcast'!$I$11:$J$11</definedName>
    <definedName name="BExML5QGSWHLI18BGY4CGOTD3UWH" hidden="1">'[15]Reco Sheet for Fcast'!$I$11:$J$11</definedName>
    <definedName name="BExMLKF1HGC9W2MK37E42OJJP44E" localSheetId="3" hidden="1">'[18]Capital orders'!#REF!</definedName>
    <definedName name="BExMLKF1HGC9W2MK37E42OJJP44E" hidden="1">'[18]Capital orders'!#REF!</definedName>
    <definedName name="BExMLO5Z61RE85X8HHX2G4IU3AZW" hidden="1">'[15]Reco Sheet for Fcast'!$I$7:$J$7</definedName>
    <definedName name="BExMLVI7UORSHM9FMO8S2EI0TMTS" localSheetId="3" hidden="1">'[16]AMI P &amp; L'!#REF!</definedName>
    <definedName name="BExMLVI7UORSHM9FMO8S2EI0TMTS" hidden="1">'[16]AMI P &amp; L'!#REF!</definedName>
    <definedName name="BExMM5UCOT2HSSN0ZIPZW55GSOVO" localSheetId="3" hidden="1">'[16]AMI P &amp; L'!#REF!</definedName>
    <definedName name="BExMM5UCOT2HSSN0ZIPZW55GSOVO" hidden="1">'[16]AMI P &amp; L'!#REF!</definedName>
    <definedName name="BExMM8ZRS5RQ8H1H55RVPVTDL5NL" hidden="1">'[15]Reco Sheet for Fcast'!$F$7:$G$7</definedName>
    <definedName name="BExMMH8EAZB09XXQ5X4LR0P4NHG9" hidden="1">'[15]Reco Sheet for Fcast'!$I$11:$J$11</definedName>
    <definedName name="BExMMIQH5BABNZVCIQ7TBCQ10AY5" hidden="1">'[15]Reco Sheet for Fcast'!$F$6:$G$6</definedName>
    <definedName name="BExMMNIZ2T7M22WECMUQXEF4NJ71" localSheetId="3" hidden="1">'[16]AMI P &amp; L'!#REF!</definedName>
    <definedName name="BExMMNIZ2T7M22WECMUQXEF4NJ71" hidden="1">'[16]AMI P &amp; L'!#REF!</definedName>
    <definedName name="BExMMPMIOU7BURTV0L1K6ACW9X73" hidden="1">'[15]Reco Sheet for Fcast'!$G$2</definedName>
    <definedName name="BExMMQ835AJDHS4B419SS645P67Q" hidden="1">'[15]Reco Sheet for Fcast'!$F$7:$G$7</definedName>
    <definedName name="BExMMQIUVPCOBISTEJJYNCCLUCPY" hidden="1">'[15]Reco Sheet for Fcast'!$G$2:$H$2</definedName>
    <definedName name="BExMMTIXETA5VAKBSOFDD5SRU887" hidden="1">'[15]Reco Sheet for Fcast'!$F$11:$G$11</definedName>
    <definedName name="BExMMV0P6P5YS3C35G0JYYHI7992" hidden="1">'[15]Reco Sheet for Fcast'!$K$2</definedName>
    <definedName name="BExMNJLFWZBRN9PZF1IO9CYWV1B2" hidden="1">'[15]Reco Sheet for Fcast'!$F$9:$G$9</definedName>
    <definedName name="BExMNKCJ0FA57YEUUAJE43U1QN5P" hidden="1">'[15]Reco Sheet for Fcast'!$F$6:$G$6</definedName>
    <definedName name="BExMNKN5D1WEF2OOJVP6LZ6DLU3Y" hidden="1">'[15]Reco Sheet for Fcast'!$I$6:$J$6</definedName>
    <definedName name="BExMNQMYHO8P4UBDPYK2S8W4EQCA" localSheetId="3" hidden="1">#REF!</definedName>
    <definedName name="BExMNQMYHO8P4UBDPYK2S8W4EQCA" hidden="1">#REF!</definedName>
    <definedName name="BExMNQXWSJGR1IZ33DHEA6H4C8X4" hidden="1">'[15]Reco Sheet for Fcast'!$I$10:$J$10</definedName>
    <definedName name="BExMNR38HMPLWAJRQ9MMS3ZAZ9IU" hidden="1">'[15]Reco Sheet for Fcast'!$F$9:$G$9</definedName>
    <definedName name="BExMNRDZULKJMVY2VKIIRM2M5A1M" hidden="1">'[15]Reco Sheet for Fcast'!$I$7:$J$7</definedName>
    <definedName name="BExMO9IOWKTWHO8LQJJQI5P3INWY" hidden="1">'[15]Reco Sheet for Fcast'!$F$6:$G$6</definedName>
    <definedName name="BExMOI29DOEK5R1A5QZPUDKF7N6T" hidden="1">'[15]Reco Sheet for Fcast'!$F$11:$G$11</definedName>
    <definedName name="BExMOUHYJ7S5Q4B9QB0G3KR526U3" localSheetId="3" hidden="1">#REF!</definedName>
    <definedName name="BExMOUHYJ7S5Q4B9QB0G3KR526U3" hidden="1">#REF!</definedName>
    <definedName name="BExMPAJ5AJAXGKGK3F6H3ODS6RF4" hidden="1">'[15]Reco Sheet for Fcast'!$F$7:$G$7</definedName>
    <definedName name="BExMPD2X55FFBVJ6CBUKNPROIOEU" hidden="1">'[15]Reco Sheet for Fcast'!$F$7:$G$7</definedName>
    <definedName name="BExMPGZ848E38FUH1JBQN97DGWAT" hidden="1">'[15]Reco Sheet for Fcast'!$I$10:$J$10</definedName>
    <definedName name="BExMPMTICOSMQENOFKQ18K0ZT4S8" hidden="1">'[15]Reco Sheet for Fcast'!$I$10:$J$10</definedName>
    <definedName name="BExMPMZ07II0R4KGWQQ7PGS3RZS4" hidden="1">'[15]Reco Sheet for Fcast'!$F$9:$G$9</definedName>
    <definedName name="BExMPOBH04JMDO6Z8DMSEJZM4ANN" hidden="1">'[15]Reco Sheet for Fcast'!$F$15</definedName>
    <definedName name="BExMPSD77XQ3HA6A4FZOJK8G2JP3" localSheetId="3" hidden="1">'[16]AMI P &amp; L'!#REF!</definedName>
    <definedName name="BExMPSD77XQ3HA6A4FZOJK8G2JP3" hidden="1">'[16]AMI P &amp; L'!#REF!</definedName>
    <definedName name="BExMQ4I3Q7F0BMPHSFMFW9TZ87UD" hidden="1">'[15]Reco Sheet for Fcast'!$F$9:$G$9</definedName>
    <definedName name="BExMQ4SWDWI4N16AZ0T5CJ6HH8WC" hidden="1">'[15]Reco Sheet for Fcast'!$H$2:$I$2</definedName>
    <definedName name="BExMQ71WHW50GVX45JU951AGPLFQ" localSheetId="3" hidden="1">'[16]AMI P &amp; L'!#REF!</definedName>
    <definedName name="BExMQ71WHW50GVX45JU951AGPLFQ" hidden="1">'[16]AMI P &amp; L'!#REF!</definedName>
    <definedName name="BExMQFLC51WC0ZQ3ISX3C0WWY8ON" localSheetId="3" hidden="1">#REF!</definedName>
    <definedName name="BExMQFLC51WC0ZQ3ISX3C0WWY8ON" hidden="1">#REF!</definedName>
    <definedName name="BExMQGXSLPT4A6N47LE6FBVHWBOF" hidden="1">'[15]Reco Sheet for Fcast'!$F$6:$G$6</definedName>
    <definedName name="BExMQSBR7PL4KLB1Q4961QO45Y4G" hidden="1">'[15]Reco Sheet for Fcast'!$F$10:$G$10</definedName>
    <definedName name="BExMR1MA4I1X77714ZEPUVC8W398" hidden="1">'[15]Reco Sheet for Fcast'!$F$9:$G$9</definedName>
    <definedName name="BExMR8YQHA7N77HGHY4Y6R30I3XT" hidden="1">'[15]Reco Sheet for Fcast'!$F$10:$G$10</definedName>
    <definedName name="BExMRENOIARWRYOIVPDIEBVNRDO7" hidden="1">'[15]Reco Sheet for Fcast'!$G$2</definedName>
    <definedName name="BExMRJGBMBQR02EUGWJB4OYWVQPC" hidden="1">'[15]Reco Sheet for Fcast'!$F$15:$AI$18</definedName>
    <definedName name="BExMRRJNUMGRSDD5GGKKGEIZ6FTS" hidden="1">'[15]Reco Sheet for Fcast'!$I$10:$J$10</definedName>
    <definedName name="BExMRU3ACIU0RD2BNWO55LH5U2BR" hidden="1">'[15]Reco Sheet for Fcast'!$F$15</definedName>
    <definedName name="BExMRYVXZYRCNM005S74K8KVJXSW" hidden="1">'[17]Bud Mth'!$F$8:$G$8</definedName>
    <definedName name="BExMSQRCC40AP8BDUPL2I2DNC210" hidden="1">'[15]Reco Sheet for Fcast'!$I$6:$J$6</definedName>
    <definedName name="BExMTLXHZ9H4QYDQ0VMHUXWSVD3Q" hidden="1">'[15]Reco Sheet for Fcast'!$F$10:$G$10</definedName>
    <definedName name="BExO4J9LR712G00TVA82VNTG8O7H" hidden="1">'[15]Reco Sheet for Fcast'!$F$10:$G$10</definedName>
    <definedName name="BExO55G2KVZ7MIJ30N827CLH0I2A" hidden="1">'[15]Reco Sheet for Fcast'!$F$8:$G$8</definedName>
    <definedName name="BExO5A8PZD9EUHC5CMPU6N3SQ15L" hidden="1">'[15]Reco Sheet for Fcast'!$I$7:$J$7</definedName>
    <definedName name="BExO5XMAHL7CY3X0B1OPKZ28DCJ5" hidden="1">'[15]Reco Sheet for Fcast'!$G$2</definedName>
    <definedName name="BExO66LZJKY4PTQVREELI6POS4AY" hidden="1">'[15]Reco Sheet for Fcast'!$H$2:$I$2</definedName>
    <definedName name="BExO6A7G3T6F15S63S1OQ24SFQJH" localSheetId="3" hidden="1">'[18]Capital orders'!#REF!</definedName>
    <definedName name="BExO6A7G3T6F15S63S1OQ24SFQJH" hidden="1">'[18]Capital orders'!#REF!</definedName>
    <definedName name="BExO6LLHCYTF7CIVHKAO0NMET14Q" hidden="1">'[15]Reco Sheet for Fcast'!$I$6:$J$6</definedName>
    <definedName name="BExO764GVLC6R6LREFVX7QYWT3RE" localSheetId="3" hidden="1">'[18]Capital orders'!#REF!</definedName>
    <definedName name="BExO764GVLC6R6LREFVX7QYWT3RE" hidden="1">'[18]Capital orders'!#REF!</definedName>
    <definedName name="BExO7OUQS3XTUQ2LDKGQ8AAQ3OJJ" hidden="1">'[15]Reco Sheet for Fcast'!$F$6:$G$6</definedName>
    <definedName name="BExO85HMYXZJ7SONWBKKIAXMCI3C" hidden="1">'[15]Reco Sheet for Fcast'!$F$10:$G$10</definedName>
    <definedName name="BExO863922O4PBGQMUNEQKGN3K96" hidden="1">'[15]Reco Sheet for Fcast'!$F$7:$G$7</definedName>
    <definedName name="BExO89ZCBQDFNQMXBL81B6NYT5U3" localSheetId="3" hidden="1">#REF!</definedName>
    <definedName name="BExO89ZCBQDFNQMXBL81B6NYT5U3" hidden="1">#REF!</definedName>
    <definedName name="BExO89ZIOXN0HOKHY24F7HDZ87UT" hidden="1">'[15]Reco Sheet for Fcast'!$F$11:$G$11</definedName>
    <definedName name="BExO8A4S3VKZ6N6VX4CXOWCPKHWC" localSheetId="3" hidden="1">#REF!</definedName>
    <definedName name="BExO8A4S3VKZ6N6VX4CXOWCPKHWC" hidden="1">#REF!</definedName>
    <definedName name="BExO8CDTBCABLEUD6PE2UM2EZ6C4" hidden="1">'[15]Reco Sheet for Fcast'!$I$6:$J$6</definedName>
    <definedName name="BExO8UTAGQWDBQZEEF4HUNMLQCVU" hidden="1">'[15]Reco Sheet for Fcast'!$H$2:$I$2</definedName>
    <definedName name="BExO937E20IHMGQOZMECL3VZC7OX" hidden="1">'[15]Reco Sheet for Fcast'!$F$15</definedName>
    <definedName name="BExO94UTJKQQ7TJTTJRTSR70YVJC" hidden="1">'[15]Reco Sheet for Fcast'!$F$9:$G$9</definedName>
    <definedName name="BExO9I1E64ENA8Z42JI2J81DKZ8T" localSheetId="3" hidden="1">#REF!</definedName>
    <definedName name="BExO9I1E64ENA8Z42JI2J81DKZ8T" hidden="1">#REF!</definedName>
    <definedName name="BExO9J3A438976RXIUX5U9SU5T55" hidden="1">'[15]Reco Sheet for Fcast'!$K$2</definedName>
    <definedName name="BExO9RS5RXFJ1911HL3CCK6M74EP" hidden="1">'[15]Reco Sheet for Fcast'!$I$8:$J$8</definedName>
    <definedName name="BExO9SDRI1M6KMHXSG3AE5L0F2U3" hidden="1">'[15]Reco Sheet for Fcast'!$F$15</definedName>
    <definedName name="BExO9V2U2YXAY904GYYGU6TD8Y7M" hidden="1">'[15]Reco Sheet for Fcast'!$F$7:$G$7</definedName>
    <definedName name="BExOA3M8QPKLDQSMPYFUCAQJNK70" hidden="1">'[15]Reco Sheet for Fcast'!$F$7:$G$7</definedName>
    <definedName name="BExOAFR4YY8GPWAZ4GI5AYC2OHJ4" localSheetId="3" hidden="1">#REF!</definedName>
    <definedName name="BExOAFR4YY8GPWAZ4GI5AYC2OHJ4" hidden="1">#REF!</definedName>
    <definedName name="BExOAQ3GKCT7YZW1EMVU3EILSZL2" hidden="1">'[15]Reco Sheet for Fcast'!$F$9:$G$9</definedName>
    <definedName name="BExOB9KT2THGV4SPLDVFTFXS4B14" hidden="1">'[15]Reco Sheet for Fcast'!$F$8:$G$8</definedName>
    <definedName name="BExOBARY8ORR3FTR16NG5BCOPOIX" localSheetId="3" hidden="1">#REF!</definedName>
    <definedName name="BExOBARY8ORR3FTR16NG5BCOPOIX" hidden="1">#REF!</definedName>
    <definedName name="BExOBEZ0IE2WBEYY3D3CMRI72N1K" hidden="1">'[15]Reco Sheet for Fcast'!$F$15</definedName>
    <definedName name="BExOBIPU8760ITY0C8N27XZ3KWEF" hidden="1">'[15]Reco Sheet for Fcast'!$G$2</definedName>
    <definedName name="BExOBM0I5L0MZ1G4H9MGMD87SBMZ" hidden="1">'[15]Reco Sheet for Fcast'!$F$7:$G$7</definedName>
    <definedName name="BExOBOUXMP88KJY2BX2JLUJH5N0K" hidden="1">'[15]Reco Sheet for Fcast'!$F$6:$G$6</definedName>
    <definedName name="BExOBP0FKQ4SVR59FB48UNLKCOR6" localSheetId="3" hidden="1">'[16]AMI P &amp; L'!#REF!</definedName>
    <definedName name="BExOBP0FKQ4SVR59FB48UNLKCOR6" hidden="1">'[16]AMI P &amp; L'!#REF!</definedName>
    <definedName name="BExOBYAVUCQ0IGM0Y6A75QHP0Q1A" hidden="1">'[15]Reco Sheet for Fcast'!$F$9:$G$9</definedName>
    <definedName name="BExOC1G3P4Z633NKFJLRITBBHVCY" localSheetId="3" hidden="1">#REF!</definedName>
    <definedName name="BExOC1G3P4Z633NKFJLRITBBHVCY" hidden="1">#REF!</definedName>
    <definedName name="BExOC3UEHB1CZNINSQHZANWJYKR8" hidden="1">'[15]Reco Sheet for Fcast'!$I$9:$J$9</definedName>
    <definedName name="BExOCBSF3XGO9YJ23LX2H78VOUR7" hidden="1">'[15]Reco Sheet for Fcast'!$G$2</definedName>
    <definedName name="BExOCKXFMOW6WPFEVX1I7R7FNDSS" hidden="1">'[15]Reco Sheet for Fcast'!$I$9:$J$9</definedName>
    <definedName name="BExOCYEXOB95DH5NOB0M5NOYX398" hidden="1">'[15]Reco Sheet for Fcast'!$F$6:$G$6</definedName>
    <definedName name="BExOD4ERMDMFD8X1016N4EXOUR0S" hidden="1">'[15]Reco Sheet for Fcast'!$F$8:$G$8</definedName>
    <definedName name="BExOD55RS7BQUHRQ6H3USVGKR0P7" hidden="1">'[15]Reco Sheet for Fcast'!$H$2:$I$2</definedName>
    <definedName name="BExODEWDDEABM4ZY3XREJIBZ8IVP" hidden="1">'[15]Reco Sheet for Fcast'!$G$2</definedName>
    <definedName name="BExODZFEIWV26E8RFU7XQYX1J458" hidden="1">'[15]Reco Sheet for Fcast'!$F$11:$G$11</definedName>
    <definedName name="BExOEBKG55EROA2VL360A06LKASE" hidden="1">'[15]Reco Sheet for Fcast'!$F$11:$G$11</definedName>
    <definedName name="BExOERG5LWXYYEN1DY1H2FWRJS9T" hidden="1">'[15]Reco Sheet for Fcast'!$I$6:$J$6</definedName>
    <definedName name="BExOERR3JZBGPM0JUHNGZKIHF51J" localSheetId="3" hidden="1">#REF!</definedName>
    <definedName name="BExOERR3JZBGPM0JUHNGZKIHF51J" hidden="1">#REF!</definedName>
    <definedName name="BExOEV1S6JJVO5PP4BZ20SNGZR7D" hidden="1">'[15]Reco Sheet for Fcast'!$I$7:$J$7</definedName>
    <definedName name="BExOF8J5ENHOI8E3NE2IDX8Q1PAA" localSheetId="3" hidden="1">'[18]Capital orders'!#REF!</definedName>
    <definedName name="BExOF8J5ENHOI8E3NE2IDX8Q1PAA" hidden="1">'[18]Capital orders'!#REF!</definedName>
    <definedName name="BExOFEDNCYI2TPTMQ8SJN3AW4YMF" hidden="1">'[15]Reco Sheet for Fcast'!$F$9:$G$9</definedName>
    <definedName name="BExOFVLXVD6RVHSQO8KZOOACSV24" localSheetId="3" hidden="1">'[16]AMI P &amp; L'!#REF!</definedName>
    <definedName name="BExOFVLXVD6RVHSQO8KZOOACSV24" hidden="1">'[16]AMI P &amp; L'!#REF!</definedName>
    <definedName name="BExOFVWR29JOZ66F7LOP8BWQPXPI" localSheetId="3" hidden="1">#REF!</definedName>
    <definedName name="BExOFVWR29JOZ66F7LOP8BWQPXPI" hidden="1">#REF!</definedName>
    <definedName name="BExOG2SW3XOGP9VAPQ3THV3VWV12" hidden="1">'[15]Reco Sheet for Fcast'!$F$8:$G$8</definedName>
    <definedName name="BExOG45J81K4OPA40KW5VQU54KY3" hidden="1">'[15]Reco Sheet for Fcast'!$F$7:$G$7</definedName>
    <definedName name="BExOGFE2SCL8HHT4DFAXKLUTJZOG" hidden="1">'[15]Reco Sheet for Fcast'!$F$11:$G$11</definedName>
    <definedName name="BExOGR2VS4QGVJ34NR8UE7CLMPQ0" localSheetId="3" hidden="1">#REF!</definedName>
    <definedName name="BExOGR2VS4QGVJ34NR8UE7CLMPQ0" hidden="1">#REF!</definedName>
    <definedName name="BExOGT6D0LJ3C22RDW8COECKB1J5" hidden="1">'[15]Reco Sheet for Fcast'!$F$9:$G$9</definedName>
    <definedName name="BExOGTMI1HT31M1RGWVRAVHAK7DE" hidden="1">'[15]Reco Sheet for Fcast'!$F$7:$G$7</definedName>
    <definedName name="BExOGXO9JE5XSE9GC3I6O21UEKAO" hidden="1">'[15]Reco Sheet for Fcast'!$H$2:$I$2</definedName>
    <definedName name="BExOH9ICZ13C1LAW8OTYTR9S7ZP3" hidden="1">'[15]Reco Sheet for Fcast'!$F$9:$G$9</definedName>
    <definedName name="BExOHL75H3OT4WAKKPUXIVXWFVDS" hidden="1">'[15]Reco Sheet for Fcast'!$F$15</definedName>
    <definedName name="BExOHLHXXJL6363CC082M9M5VVXQ" hidden="1">'[15]Reco Sheet for Fcast'!$F$15:$J$123</definedName>
    <definedName name="BExOHNAO5UDXSO73BK2ARHWKS90Y" hidden="1">'[15]Reco Sheet for Fcast'!$F$6:$G$6</definedName>
    <definedName name="BExOHR1G1I9A9CI1HG94EWBLWNM2" hidden="1">'[15]Reco Sheet for Fcast'!$I$6:$J$6</definedName>
    <definedName name="BExOHTQPP8LQ98L6PYUI6QW08YID" hidden="1">'[15]Reco Sheet for Fcast'!$F$11:$G$11</definedName>
    <definedName name="BExOHX6Q6NJI793PGX59O5EKTP4G" hidden="1">'[15]Reco Sheet for Fcast'!$I$7:$J$7</definedName>
    <definedName name="BExOHY8LCO3ZHOEH1ZTL0MQTYQOL" localSheetId="3" hidden="1">'[18]Capital orders'!#REF!</definedName>
    <definedName name="BExOHY8LCO3ZHOEH1ZTL0MQTYQOL" hidden="1">'[18]Capital orders'!#REF!</definedName>
    <definedName name="BExOI5VMTHH7Y8MQQ1N635CHYI0P" hidden="1">'[15]Reco Sheet for Fcast'!$F$9:$G$9</definedName>
    <definedName name="BExOIEVCP4Y6VDS23AK84MCYYHRT" hidden="1">'[15]Reco Sheet for Fcast'!$F$7:$G$7</definedName>
    <definedName name="BExOIHPQIXR0NDR5WD01BZKPKEO3" hidden="1">'[15]Reco Sheet for Fcast'!$F$7:$G$7</definedName>
    <definedName name="BExOIM7L0Z3LSII9P7ZTV4KJ8RMA" hidden="1">'[15]Reco Sheet for Fcast'!$G$2</definedName>
    <definedName name="BExOIWJVMJ6MG6JC4SPD1L00OHU1" hidden="1">'[15]Reco Sheet for Fcast'!$F$10:$G$10</definedName>
    <definedName name="BExOIYCN8Z4JK3OOG86KYUCV0ME8" hidden="1">'[15]Reco Sheet for Fcast'!$I$9:$J$9</definedName>
    <definedName name="BExOJ3AKZ9BCBZT3KD8WMSLK6MN2" hidden="1">'[15]Reco Sheet for Fcast'!$F$8:$G$8</definedName>
    <definedName name="BExOJ7XQK71I4YZDD29AKOOWZ47E" hidden="1">'[15]Reco Sheet for Fcast'!$H$2:$I$2</definedName>
    <definedName name="BExOJM0W6XGSW5MXPTTX0GNF6SFT" hidden="1">'[15]Reco Sheet for Fcast'!$I$6:$J$6</definedName>
    <definedName name="BExOJXEUJJ9SYRJXKYYV2NCCDT2R" localSheetId="3" hidden="1">'[16]AMI P &amp; L'!#REF!</definedName>
    <definedName name="BExOJXEUJJ9SYRJXKYYV2NCCDT2R" hidden="1">'[16]AMI P &amp; L'!#REF!</definedName>
    <definedName name="BExOK0EQYM9JUMAGWOUN7QDH7VMZ" localSheetId="3" hidden="1">'[16]AMI P &amp; L'!#REF!</definedName>
    <definedName name="BExOK0EQYM9JUMAGWOUN7QDH7VMZ" hidden="1">'[16]AMI P &amp; L'!#REF!</definedName>
    <definedName name="BExOK10DPUX7E7X0CT199QVBODEW" localSheetId="3" hidden="1">#REF!</definedName>
    <definedName name="BExOK10DPUX7E7X0CT199QVBODEW" hidden="1">#REF!</definedName>
    <definedName name="BExOK4WM9O7QNG6O57FOASI5QSN1" hidden="1">'[15]Reco Sheet for Fcast'!$F$8:$G$8</definedName>
    <definedName name="BExOK8SVNS9DXWU2QWBNB1YVNR7L" localSheetId="3" hidden="1">#REF!</definedName>
    <definedName name="BExOK8SVNS9DXWU2QWBNB1YVNR7L" hidden="1">#REF!</definedName>
    <definedName name="BExOKTXMJP351VXKH8VT6SXUNIMF" hidden="1">'[15]Reco Sheet for Fcast'!$F$7:$G$7</definedName>
    <definedName name="BExOKU8GMLOCNVORDE329819XN67" hidden="1">'[15]Reco Sheet for Fcast'!$I$10:$J$10</definedName>
    <definedName name="BExOL0Z3Z7IAMHPB91EO2MF49U57" hidden="1">'[15]Reco Sheet for Fcast'!$F$8:$G$8</definedName>
    <definedName name="BExOL7KH12VAR0LG741SIOJTLWFD" hidden="1">'[15]Reco Sheet for Fcast'!$F$9:$G$9</definedName>
    <definedName name="BExOLICXFHJLILCJVFMJE5MGGWKR" localSheetId="3" hidden="1">'[16]AMI P &amp; L'!#REF!</definedName>
    <definedName name="BExOLICXFHJLILCJVFMJE5MGGWKR" hidden="1">'[16]AMI P &amp; L'!#REF!</definedName>
    <definedName name="BExOLMUQP54SNJ4377CSQ2W2VRVE" localSheetId="3" hidden="1">#REF!</definedName>
    <definedName name="BExOLMUQP54SNJ4377CSQ2W2VRVE" hidden="1">#REF!</definedName>
    <definedName name="BExOLOI0WJS3QC12I3ISL0D9AWOF" hidden="1">'[15]Reco Sheet for Fcast'!$I$10:$J$10</definedName>
    <definedName name="BExOLYZNG5RBD0BTS1OEZJNU92Q5" hidden="1">'[15]Reco Sheet for Fcast'!$F$9:$G$9</definedName>
    <definedName name="BExOM3HIJ3UZPOKJI68KPBJAHPDC" hidden="1">'[15]Reco Sheet for Fcast'!$F$7:$G$7</definedName>
    <definedName name="BExOMKPURE33YQ3K1JG9NVQD4W49" hidden="1">'[15]Reco Sheet for Fcast'!$I$8:$J$8</definedName>
    <definedName name="BExOMP7NGCLUNFK50QD2LPKRG078" hidden="1">'[15]Reco Sheet for Fcast'!$I$8:$J$8</definedName>
    <definedName name="BExOMU0A6XMY48SZRYL4WQZD13BI" localSheetId="3" hidden="1">'[16]AMI P &amp; L'!#REF!</definedName>
    <definedName name="BExOMU0A6XMY48SZRYL4WQZD13BI" hidden="1">'[16]AMI P &amp; L'!#REF!</definedName>
    <definedName name="BExOMVT0HSNC59DJP4CLISASGHKL" hidden="1">'[15]Reco Sheet for Fcast'!$I$7:$J$7</definedName>
    <definedName name="BExON0AX35F2SI0UCVMGWGVIUNI3" hidden="1">'[15]Reco Sheet for Fcast'!$I$11:$J$11</definedName>
    <definedName name="BExON41U4296DV3DPG6I5EF3OEYF" hidden="1">'[15]Reco Sheet for Fcast'!$F$9:$G$9</definedName>
    <definedName name="BExONB3A7CO4YD8RB41PHC93BQ9M" hidden="1">'[15]Reco Sheet for Fcast'!$F$15:$J$123</definedName>
    <definedName name="BExONFQH6UUXF8V0GI4BRIST9RFO" hidden="1">'[15]Reco Sheet for Fcast'!$F$6:$G$6</definedName>
    <definedName name="BExONH34JHZ9VP2WPUBTIVZOCPM6" hidden="1">'[17]Bud Mth'!$I$6:$J$6</definedName>
    <definedName name="BExONHU65LML12UB9EWV7FQBQBNE" localSheetId="3" hidden="1">'[18]Capital orders'!#REF!</definedName>
    <definedName name="BExONHU65LML12UB9EWV7FQBQBNE" hidden="1">'[18]Capital orders'!#REF!</definedName>
    <definedName name="BExONIL31DZWU7IFVN3VV0XTXJA1" hidden="1">'[15]Reco Sheet for Fcast'!$F$11:$G$11</definedName>
    <definedName name="BExONJ1BU17R0F5A2UP1UGJBOGKS" hidden="1">'[15]Reco Sheet for Fcast'!$F$9:$G$9</definedName>
    <definedName name="BExONNZ9VMHVX3J6NLNJY7KZA61O" hidden="1">'[15]Reco Sheet for Fcast'!$I$6:$J$6</definedName>
    <definedName name="BExONRQ1BAA4F3TXP2MYQ4YCZ09S" hidden="1">'[15]Reco Sheet for Fcast'!$I$7:$J$7</definedName>
    <definedName name="BExOO1WWIZSGB0YTGKESB45TSVMZ" hidden="1">'[15]Reco Sheet for Fcast'!$F$11:$G$11</definedName>
    <definedName name="BExOO4B8FPAFYPHCTYTX37P1TQM5" hidden="1">'[15]Reco Sheet for Fcast'!$I$11:$J$11</definedName>
    <definedName name="BExOOIULUDOJRMYABWV5CCL906X6" hidden="1">'[15]Reco Sheet for Fcast'!$I$9:$J$9</definedName>
    <definedName name="BExOOTN0KTXJCL7E476XBN1CJ553" hidden="1">'[15]Reco Sheet for Fcast'!$G$2</definedName>
    <definedName name="BExOOUOOR1038J07BOYJJU106NFS" hidden="1">'[15]Reco Sheet for Fcast'!$L$6:$M$10</definedName>
    <definedName name="BExOOUZHJUFHENA2ET6S02TMZRNP" localSheetId="3" hidden="1">#REF!</definedName>
    <definedName name="BExOOUZHJUFHENA2ET6S02TMZRNP" hidden="1">#REF!</definedName>
    <definedName name="BExOP9DEBV5W5P4Q25J3XCJBP5S9" hidden="1">'[15]Reco Sheet for Fcast'!$I$11:$J$11</definedName>
    <definedName name="BExOPFNYRBL0BFM23LZBJTADNOE4" hidden="1">'[15]Reco Sheet for Fcast'!$F$15</definedName>
    <definedName name="BExOPINVFSIZMCVT9YGT2AODVCX3" hidden="1">'[15]Reco Sheet for Fcast'!$F$6:$G$6</definedName>
    <definedName name="BExOQ1JN4SAC44RTMZIGHSW023WA" hidden="1">'[15]Reco Sheet for Fcast'!$I$6:$J$6</definedName>
    <definedName name="BExOQ256YMF115DJL3KBPNKABJ90" hidden="1">'[15]Reco Sheet for Fcast'!$F$6:$G$6</definedName>
    <definedName name="BExOQ31LFF5V955K4N7NSFG61GNX" hidden="1">'[17]Bud Mth'!$I$7:$J$7</definedName>
    <definedName name="BExQ19DEUOLC11IW32E2AMVZLFF1" hidden="1">'[15]Reco Sheet for Fcast'!$H$2:$I$2</definedName>
    <definedName name="BExQ1SJXKHE45NHA4Y912ZWK0BVS" localSheetId="3" hidden="1">#REF!</definedName>
    <definedName name="BExQ1SJXKHE45NHA4Y912ZWK0BVS" hidden="1">#REF!</definedName>
    <definedName name="BExQ1V922YTT0W39UMN4F4HNC5AS" localSheetId="3" hidden="1">'[18]Capital orders'!#REF!</definedName>
    <definedName name="BExQ1V922YTT0W39UMN4F4HNC5AS" hidden="1">'[18]Capital orders'!#REF!</definedName>
    <definedName name="BExQ1WG83K960T15H8A2VLMPXVU0" hidden="1">'[17]Bud Mth'!$G$2:$H$2</definedName>
    <definedName name="BExQ29C73XR33S3668YYSYZAIHTG" hidden="1">'[15]Reco Sheet for Fcast'!$I$11:$J$11</definedName>
    <definedName name="BExQ2FS228IUDUP2023RA1D4AO4C" hidden="1">'[15]Reco Sheet for Fcast'!$F$11:$G$11</definedName>
    <definedName name="BExQ2L0XYWLY9VPZWXYYFRIRQRJ1" hidden="1">'[15]Reco Sheet for Fcast'!$F$7:$G$7</definedName>
    <definedName name="BExQ2M841F5Z1BQYR8DG5FKK0LIU" localSheetId="3" hidden="1">'[16]AMI P &amp; L'!#REF!</definedName>
    <definedName name="BExQ2M841F5Z1BQYR8DG5FKK0LIU" hidden="1">'[16]AMI P &amp; L'!#REF!</definedName>
    <definedName name="BExQ300G8I8TK45A0MVHV15422EU" localSheetId="3" hidden="1">'[16]AMI P &amp; L'!#REF!</definedName>
    <definedName name="BExQ300G8I8TK45A0MVHV15422EU" hidden="1">'[16]AMI P &amp; L'!#REF!</definedName>
    <definedName name="BExQ38JVNZHQEVM20T8PEG1GP01R" localSheetId="3" hidden="1">#REF!</definedName>
    <definedName name="BExQ38JVNZHQEVM20T8PEG1GP01R" hidden="1">#REF!</definedName>
    <definedName name="BExQ39R28MXSG2SEV956F0KZ20AN" localSheetId="3" hidden="1">'[16]AMI P &amp; L'!#REF!</definedName>
    <definedName name="BExQ39R28MXSG2SEV956F0KZ20AN" hidden="1">'[16]AMI P &amp; L'!#REF!</definedName>
    <definedName name="BExQ3D1P3M5Z3HLMEZ17E0BLEE4U" localSheetId="3" hidden="1">'[16]AMI P &amp; L'!#REF!</definedName>
    <definedName name="BExQ3D1P3M5Z3HLMEZ17E0BLEE4U" hidden="1">'[16]AMI P &amp; L'!#REF!</definedName>
    <definedName name="BExQ3O4W7QF8BOXTUT4IOGF6YKUD" hidden="1">'[15]Reco Sheet for Fcast'!$G$2</definedName>
    <definedName name="BExQ3PXOWSN8561ZR8IEY8ZASI3B" hidden="1">'[15]Reco Sheet for Fcast'!$I$8:$J$8</definedName>
    <definedName name="BExQ3TZF04IPY0B0UG9CQQ5736UA" hidden="1">'[15]Reco Sheet for Fcast'!$F$8:$G$8</definedName>
    <definedName name="BExQ42IU9MNDYLODP41DL6YTZMAR" localSheetId="3" hidden="1">'[16]AMI P &amp; L'!#REF!</definedName>
    <definedName name="BExQ42IU9MNDYLODP41DL6YTZMAR" hidden="1">'[16]AMI P &amp; L'!#REF!</definedName>
    <definedName name="BExQ452HF7N1HYPXJXQ8WD6SOWUV" hidden="1">'[15]Reco Sheet for Fcast'!$I$6:$J$6</definedName>
    <definedName name="BExQ4BTBSHPHVEDRCXC2ROW8PLFC" hidden="1">'[15]Reco Sheet for Fcast'!$F$6:$G$6</definedName>
    <definedName name="BExQ4DGKF54SRKQUTUT4B1CZSS62" hidden="1">'[15]Reco Sheet for Fcast'!$I$7:$J$7</definedName>
    <definedName name="BExQ4M04XQFHM953TPL217CAK4ZP" hidden="1">'[15]Reco Sheet for Fcast'!$F$7:$G$7</definedName>
    <definedName name="BExQ4T74LQ5PYTV1MUQUW75A4BDY" hidden="1">'[15]Reco Sheet for Fcast'!$I$11:$J$11</definedName>
    <definedName name="BExQ4XJHD7EJCNH7S1MJDZJ2MNWG" hidden="1">'[15]Reco Sheet for Fcast'!$I$10:$J$10</definedName>
    <definedName name="BExQ5039ZCEWBUJHU682G4S89J03" hidden="1">'[15]Reco Sheet for Fcast'!$F$6:$G$6</definedName>
    <definedName name="BExQ56Z9W6YHZHRXOFFI8EFA7CDI" hidden="1">'[15]Reco Sheet for Fcast'!$H$2:$I$2</definedName>
    <definedName name="BExQ5ITIC66SDM614FOSP325TOY5" localSheetId="3" hidden="1">#REF!</definedName>
    <definedName name="BExQ5ITIC66SDM614FOSP325TOY5" hidden="1">#REF!</definedName>
    <definedName name="BExQ5KX3Z668H1KUCKZ9J24HUQ1F" hidden="1">'[15]Reco Sheet for Fcast'!$F$7:$G$7</definedName>
    <definedName name="BExQ5SPLEYLGXSVLD9HO5BKQXKIP" localSheetId="3" hidden="1">#REF!</definedName>
    <definedName name="BExQ5SPLEYLGXSVLD9HO5BKQXKIP" hidden="1">#REF!</definedName>
    <definedName name="BExQ5SPMSOCJYLAY20NB5A6O32RE" hidden="1">'[15]Reco Sheet for Fcast'!$F$15</definedName>
    <definedName name="BExQ5UICMGTMK790KTLK49MAGXRC" hidden="1">'[15]Reco Sheet for Fcast'!$F$6:$G$6</definedName>
    <definedName name="BExQ5YUUK9FD0QGTY4WD0W90O7OL" hidden="1">'[15]Reco Sheet for Fcast'!$F$8:$G$8</definedName>
    <definedName name="BExQ63793YQ9BH7JLCNRIATIGTRG" localSheetId="3" hidden="1">'[16]AMI P &amp; L'!#REF!</definedName>
    <definedName name="BExQ63793YQ9BH7JLCNRIATIGTRG" hidden="1">'[16]AMI P &amp; L'!#REF!</definedName>
    <definedName name="BExQ6CN1EF2UPZ57ZYMGK8TUJQSS" hidden="1">'[15]Reco Sheet for Fcast'!$I$9:$J$9</definedName>
    <definedName name="BExQ6M2YXJ8AMRJF3QGHC40ADAHZ" hidden="1">'[15]Reco Sheet for Fcast'!$I$6:$J$6</definedName>
    <definedName name="BExQ6M8B0X44N9TV56ATUVHGDI00" hidden="1">'[15]Reco Sheet for Fcast'!$F$15:$J$123</definedName>
    <definedName name="BExQ6POH065GV0I74XXVD0VUPBJW" hidden="1">'[15]Reco Sheet for Fcast'!$F$10:$G$10</definedName>
    <definedName name="BExQ6WV9KPSMXPPLGZ3KK4WNYTHU" hidden="1">'[15]Reco Sheet for Fcast'!$G$2</definedName>
    <definedName name="BExQ6XRSPHARKJTKTB0NOV3SBZIW" hidden="1">'[15]Reco Sheet for Fcast'!$I$9:$J$9</definedName>
    <definedName name="BExQ783XTMM2A9I3UKCFWJH1PP2N" hidden="1">'[15]Reco Sheet for Fcast'!$F$11:$G$11</definedName>
    <definedName name="BExQ79LX01ZPQB8EGD1ZHR2VK2H3" hidden="1">'[15]Reco Sheet for Fcast'!$I$10:$J$10</definedName>
    <definedName name="BExQ7ANJWDL69ZUG3AW5S2HJL4GL" localSheetId="3" hidden="1">#REF!</definedName>
    <definedName name="BExQ7ANJWDL69ZUG3AW5S2HJL4GL" hidden="1">#REF!</definedName>
    <definedName name="BExQ7B3V9MGDK2OIJ61XXFBFLJFZ" hidden="1">'[15]Reco Sheet for Fcast'!$F$7:$G$7</definedName>
    <definedName name="BExQ7CB046NVPF9ZXDGA7OXOLSLX" hidden="1">'[15]Reco Sheet for Fcast'!$F$6:$G$6</definedName>
    <definedName name="BExQ7IWDCGGOO1HTJ97YGO1CK3R9" hidden="1">'[15]Reco Sheet for Fcast'!$I$7:$J$7</definedName>
    <definedName name="BExQ7JNFIEGS2HKNBALH3Q2N5G7Z" hidden="1">'[15]Reco Sheet for Fcast'!$I$8:$J$8</definedName>
    <definedName name="BExQ7MY3U2Z1IZ71U5LJUD00VVB4" localSheetId="3" hidden="1">'[16]AMI P &amp; L'!#REF!</definedName>
    <definedName name="BExQ7MY3U2Z1IZ71U5LJUD00VVB4" hidden="1">'[16]AMI P &amp; L'!#REF!</definedName>
    <definedName name="BExQ7XL2Q1GVUFL1F9KK0K0EXMWG" localSheetId="3" hidden="1">'[16]AMI P &amp; L'!#REF!</definedName>
    <definedName name="BExQ7XL2Q1GVUFL1F9KK0K0EXMWG" hidden="1">'[16]AMI P &amp; L'!#REF!</definedName>
    <definedName name="BExQ8469L3ZRZ3KYZPYMSJIDL7Y5" hidden="1">'[15]Reco Sheet for Fcast'!$I$6:$J$6</definedName>
    <definedName name="BExQ84MJB94HL3BWRN50M4NCB6Z0" hidden="1">'[15]Reco Sheet for Fcast'!$F$15</definedName>
    <definedName name="BExQ8583ZE00NW7T9OF11OT9IA14" hidden="1">'[15]Reco Sheet for Fcast'!$F$15</definedName>
    <definedName name="BExQ89PYX7QKH887T258CNA7DPDG" localSheetId="3" hidden="1">'[18]Capital orders'!#REF!</definedName>
    <definedName name="BExQ89PYX7QKH887T258CNA7DPDG" hidden="1">'[18]Capital orders'!#REF!</definedName>
    <definedName name="BExQ8A0RPE3IMIFIZLUE7KD2N21W" localSheetId="3" hidden="1">'[16]AMI P &amp; L'!#REF!</definedName>
    <definedName name="BExQ8A0RPE3IMIFIZLUE7KD2N21W" hidden="1">'[16]AMI P &amp; L'!#REF!</definedName>
    <definedName name="BExQ8ABK6H1ADV2R2OYT8NFFYG2N" hidden="1">'[15]Reco Sheet for Fcast'!$H$2:$I$2</definedName>
    <definedName name="BExQ8B2GTATY2SYZWYQKTTDGONE4" localSheetId="3" hidden="1">#REF!</definedName>
    <definedName name="BExQ8B2GTATY2SYZWYQKTTDGONE4" hidden="1">#REF!</definedName>
    <definedName name="BExQ8DM90XJ6GCJIK9LC5O82I2TJ" hidden="1">'[15]Reco Sheet for Fcast'!$F$15</definedName>
    <definedName name="BExQ8G0K46ZORA0QVQTDI7Z8LXGF" hidden="1">'[15]Reco Sheet for Fcast'!$I$7:$J$7</definedName>
    <definedName name="BExQ8O3WEU8HNTTGKTW5T0QSKCLP" localSheetId="3" hidden="1">'[16]AMI P &amp; L'!#REF!</definedName>
    <definedName name="BExQ8O3WEU8HNTTGKTW5T0QSKCLP" hidden="1">'[16]AMI P &amp; L'!#REF!</definedName>
    <definedName name="BExQ8ZCEDBOBJA3D9LDP5TU2WYGR" hidden="1">'[15]Reco Sheet for Fcast'!$H$2:$I$2</definedName>
    <definedName name="BExQ94LAW6MAQBWY25WTBFV5PPZJ" hidden="1">'[15]Reco Sheet for Fcast'!$H$2:$I$2</definedName>
    <definedName name="BExQ97QIPOSSRK978N8P234Y1XA4" hidden="1">'[15]Reco Sheet for Fcast'!$G$2</definedName>
    <definedName name="BExQ9E6FBAXTHGF3RXANFIA77GXP" hidden="1">'[15]Reco Sheet for Fcast'!$G$2</definedName>
    <definedName name="BExQ9KX9734KIAK7IMRLHCPYDHO2" hidden="1">'[15]Reco Sheet for Fcast'!$F$10:$G$10</definedName>
    <definedName name="BExQ9L81FF4I7816VTPFBDWVU4CW" hidden="1">'[15]Reco Sheet for Fcast'!$I$9:$J$9</definedName>
    <definedName name="BExQ9M4E2ACZOWWWP1JJIQO8AHUM" localSheetId="3" hidden="1">'[16]AMI P &amp; L'!#REF!</definedName>
    <definedName name="BExQ9M4E2ACZOWWWP1JJIQO8AHUM" hidden="1">'[16]AMI P &amp; L'!#REF!</definedName>
    <definedName name="BExQ9UTANMJCK7LJ4OQMD6F2Q01L" hidden="1">'[15]Reco Sheet for Fcast'!$H$2:$I$2</definedName>
    <definedName name="BExQ9ZLYHWABXAA9NJDW8ZS0UQ9P" localSheetId="3" hidden="1">'[16]AMI P &amp; L'!#REF!</definedName>
    <definedName name="BExQ9ZLYHWABXAA9NJDW8ZS0UQ9P" hidden="1">'[16]AMI P &amp; L'!#REF!</definedName>
    <definedName name="BExQA324HSCK40ENJUT9CS9EC71B" localSheetId="3" hidden="1">'[16]AMI P &amp; L'!#REF!</definedName>
    <definedName name="BExQA324HSCK40ENJUT9CS9EC71B" hidden="1">'[16]AMI P &amp; L'!#REF!</definedName>
    <definedName name="BExQA55GY0STSNBWQCWN8E31ZXCS" hidden="1">'[15]Reco Sheet for Fcast'!$I$6:$J$6</definedName>
    <definedName name="BExQA9HZIN9XEMHEEVHT99UU9Z82" hidden="1">'[15]Reco Sheet for Fcast'!$I$10:$J$10</definedName>
    <definedName name="BExQAELFYH92K8CJL155181UDORO" hidden="1">'[15]Reco Sheet for Fcast'!$H$2:$I$2</definedName>
    <definedName name="BExQAG8PP8R5NJKNQD1U4QOSD6X5" hidden="1">'[15]Reco Sheet for Fcast'!$F$15</definedName>
    <definedName name="BExQBC0EAV6PKQT8I8C3GLEZDMZL" localSheetId="3" hidden="1">#REF!</definedName>
    <definedName name="BExQBC0EAV6PKQT8I8C3GLEZDMZL" hidden="1">#REF!</definedName>
    <definedName name="BExQBDICMZTSA1X73TMHNO4JSFLN" hidden="1">'[15]Reco Sheet for Fcast'!$K$2</definedName>
    <definedName name="BExQBEER6CRCRPSSL61S0OMH57ZA" hidden="1">'[15]Reco Sheet for Fcast'!$F$11:$G$11</definedName>
    <definedName name="BExQBIGGY5TXI2FJVVZSLZ0LTZYH" hidden="1">'[15]Reco Sheet for Fcast'!$I$10:$J$10</definedName>
    <definedName name="BExQBM1RUSIQ85LLMM2159BYDPIP" hidden="1">'[15]Reco Sheet for Fcast'!$I$7:$J$7</definedName>
    <definedName name="BExQBPSOZ47V81YAEURP0NQJNTJH" hidden="1">'[15]Reco Sheet for Fcast'!$F$9:$G$9</definedName>
    <definedName name="BExQC5TWT21CGBKD0IHAXTIN2QB8" hidden="1">'[15]Reco Sheet for Fcast'!$I$8:$J$8</definedName>
    <definedName name="BExQC94JL9F5GW4S8DQCAF4WB2DA" hidden="1">'[15]Reco Sheet for Fcast'!$F$10:$G$10</definedName>
    <definedName name="BExQCKTD8AT0824LGWREXM1B5D1X" hidden="1">'[15]Reco Sheet for Fcast'!$I$7:$J$7</definedName>
    <definedName name="BExQCP0EE3PKTDKVOL04IOBUGZ6F" hidden="1">'[15]Reco Sheet for Fcast'!$I$11:$J$11</definedName>
    <definedName name="BExQD3ZVGTFSCD9MSWY8NN45FLM3" localSheetId="3" hidden="1">#REF!</definedName>
    <definedName name="BExQD3ZVGTFSCD9MSWY8NN45FLM3" hidden="1">#REF!</definedName>
    <definedName name="BExQD571YWOXKR2SX85K5MKQ0AO2" hidden="1">'[15]Reco Sheet for Fcast'!$F$7:$G$7</definedName>
    <definedName name="BExQD7AKUWKH58PNJCJZNN1COR9E" localSheetId="3" hidden="1">#REF!</definedName>
    <definedName name="BExQD7AKUWKH58PNJCJZNN1COR9E" hidden="1">#REF!</definedName>
    <definedName name="BExQDB6VCHN8PNX8EA6JNIEQ2JC2" hidden="1">'[15]Reco Sheet for Fcast'!$G$2</definedName>
    <definedName name="BExQDE1B6U2Q9B73KBENABP71YM1" localSheetId="3" hidden="1">'[16]AMI P &amp; L'!#REF!</definedName>
    <definedName name="BExQDE1B6U2Q9B73KBENABP71YM1" hidden="1">'[16]AMI P &amp; L'!#REF!</definedName>
    <definedName name="BExQDGQCN7ZW41QDUHOBJUGQAX40" hidden="1">'[15]Reco Sheet for Fcast'!$I$8:$J$8</definedName>
    <definedName name="BExQE32AI2WOKFCB98XJZ6D7SAOF" localSheetId="3" hidden="1">'[18]Capital orders'!#REF!</definedName>
    <definedName name="BExQE32AI2WOKFCB98XJZ6D7SAOF" hidden="1">'[18]Capital orders'!#REF!</definedName>
    <definedName name="BExQEK54SZATP11ZZ75GH6P9GFQ3" localSheetId="3" hidden="1">'[18]Capital orders'!#REF!</definedName>
    <definedName name="BExQEK54SZATP11ZZ75GH6P9GFQ3" hidden="1">'[18]Capital orders'!#REF!</definedName>
    <definedName name="BExQEMUA4HEFM4OVO8M8MA8PIAW1" localSheetId="3" hidden="1">'[16]AMI P &amp; L'!#REF!</definedName>
    <definedName name="BExQEMUA4HEFM4OVO8M8MA8PIAW1" hidden="1">'[16]AMI P &amp; L'!#REF!</definedName>
    <definedName name="BExQEQ4XZQFIKUXNU9H7WE7AMZ1U" hidden="1">'[15]Reco Sheet for Fcast'!$I$6:$J$6</definedName>
    <definedName name="BExQF1OEB07CRAP6ALNNMJNJ3P2D" hidden="1">'[15]Reco Sheet for Fcast'!$F$8:$G$8</definedName>
    <definedName name="BExQF54F62R5B3N9BG47XYK8T6XS" localSheetId="3" hidden="1">#REF!</definedName>
    <definedName name="BExQF54F62R5B3N9BG47XYK8T6XS" hidden="1">#REF!</definedName>
    <definedName name="BExQF9X2AQPFJZTCHTU5PTTR0JAH" hidden="1">'[15]Reco Sheet for Fcast'!$F$10:$G$10</definedName>
    <definedName name="BExQFC0M9KKFMQKPLPEO2RQDB7MM" hidden="1">'[15]Reco Sheet for Fcast'!$I$10:$J$10</definedName>
    <definedName name="BExQFEEV7627R8TYZCM28C6V6WHE" hidden="1">'[15]Reco Sheet for Fcast'!$F$15</definedName>
    <definedName name="BExQFEK8NUD04X2OBRA275ADPSDL" localSheetId="3" hidden="1">'[16]AMI P &amp; L'!#REF!</definedName>
    <definedName name="BExQFEK8NUD04X2OBRA275ADPSDL" hidden="1">'[16]AMI P &amp; L'!#REF!</definedName>
    <definedName name="BExQFGYIWDR4W0YF7XR6E4EWWJ02" hidden="1">'[15]Reco Sheet for Fcast'!$I$6:$J$6</definedName>
    <definedName name="BExQFOGG5ULYNV6XAFVJ1T69RAUZ" hidden="1">'[17]Bud Mth'!$I$10:$J$10</definedName>
    <definedName name="BExQFPNFKA36IAPS22LAUMBDI4KE" hidden="1">'[15]Reco Sheet for Fcast'!$I$10:$J$10</definedName>
    <definedName name="BExQFPSWEMA8WBUZ4WK20LR13VSU" hidden="1">'[15]Reco Sheet for Fcast'!$K$2</definedName>
    <definedName name="BExQFSYARQ5AIUI2V7O1EDCDM882" localSheetId="3" hidden="1">'[16]AMI P &amp; L'!#REF!</definedName>
    <definedName name="BExQFSYARQ5AIUI2V7O1EDCDM882" hidden="1">'[16]AMI P &amp; L'!#REF!</definedName>
    <definedName name="BExQFVSPOSCCPF1TLJPIWYWYB8A9" hidden="1">'[15]Reco Sheet for Fcast'!$F$10:$G$10</definedName>
    <definedName name="BExQFWJQXNQAW6LUMOEDS6KMJMYL" hidden="1">'[15]Reco Sheet for Fcast'!$F$7:$G$7</definedName>
    <definedName name="BExQG8TYRD2G42UA5ZPCRLNKUDMX" hidden="1">'[15]Reco Sheet for Fcast'!$F$7:$G$7</definedName>
    <definedName name="BExQGO48J9MPCDQ96RBB9UN9AIGT" hidden="1">'[15]Reco Sheet for Fcast'!$F$9:$G$9</definedName>
    <definedName name="BExQGSBB6MJWDW7AYWA0MSFTXKRR" hidden="1">'[15]Reco Sheet for Fcast'!$I$8:$J$8</definedName>
    <definedName name="BExQGZ7H6ND6DRMZMKKTMXLFYHJC" localSheetId="3" hidden="1">#REF!</definedName>
    <definedName name="BExQGZ7H6ND6DRMZMKKTMXLFYHJC" hidden="1">#REF!</definedName>
    <definedName name="BExQH0UURAJ13AVO5UI04HSRGVYW" hidden="1">'[15]Reco Sheet for Fcast'!$F$6:$G$6</definedName>
    <definedName name="BExQH6ZZY0NR8SE48PSI9D0CU1TC" hidden="1">'[15]Reco Sheet for Fcast'!$I$10:$J$10</definedName>
    <definedName name="BExQH9P2MCXAJOVEO4GFQT6MNW22" hidden="1">'[15]Reco Sheet for Fcast'!$F$15</definedName>
    <definedName name="BExQHC3DXXZX5BWEIV17DNSO0EB6" localSheetId="3" hidden="1">'[16]AMI P &amp; L'!#REF!</definedName>
    <definedName name="BExQHC3DXXZX5BWEIV17DNSO0EB6" hidden="1">'[16]AMI P &amp; L'!#REF!</definedName>
    <definedName name="BExQHCZSBYUY8OKKJXFYWKBBM6AH" hidden="1">'[15]Reco Sheet for Fcast'!$I$11:$J$11</definedName>
    <definedName name="BExQHPKXZ1K33V2F90NZIQRZYIAW" hidden="1">'[15]Reco Sheet for Fcast'!$I$11:$J$11</definedName>
    <definedName name="BExQHVF9KD06AG2RXUQJ9X4PVGX4" hidden="1">'[15]Reco Sheet for Fcast'!$I$7:$J$7</definedName>
    <definedName name="BExQHZBHVN2L4HC7ACTR73T5OCV0" hidden="1">'[15]Reco Sheet for Fcast'!$G$2</definedName>
    <definedName name="BExQI85V9TNLDJT5LTRZS10Y26SG" hidden="1">'[15]Reco Sheet for Fcast'!$G$2</definedName>
    <definedName name="BExQIAPKHVEV8CU1L3TTHJW67FJ5" hidden="1">'[15]Reco Sheet for Fcast'!$F$6:$G$6</definedName>
    <definedName name="BExQIBB4I3Z6AUU0HYV1DHRS13M4" hidden="1">'[15]Reco Sheet for Fcast'!$I$9:$J$9</definedName>
    <definedName name="BExQIBWPAXU7HJZLKGJZY3EB7MIS" hidden="1">'[15]Reco Sheet for Fcast'!$I$11:$J$11</definedName>
    <definedName name="BExQIM3J1Y2DOI3BDUM8WV3BMSIN" hidden="1">'[15]Reco Sheet for Fcast'!$F$9:$G$9</definedName>
    <definedName name="BExQIS8O6R36CI01XRY9ISM99TW9" hidden="1">'[15]Reco Sheet for Fcast'!$F$15</definedName>
    <definedName name="BExQIVJB9MJ25NDUHTCVMSODJY2C" hidden="1">'[15]Reco Sheet for Fcast'!$F$11:$G$11</definedName>
    <definedName name="BExQJBF7LAX128WR7VTMJC88ZLPG" hidden="1">'[15]Reco Sheet for Fcast'!$I$10:$J$10</definedName>
    <definedName name="BExQJEVCKX6KZHNCLYXY7D0MX5KN" hidden="1">'[15]Reco Sheet for Fcast'!$G$2</definedName>
    <definedName name="BExQJIBC34O4SDXEWBX0XXJ9F93B" localSheetId="3" hidden="1">#REF!</definedName>
    <definedName name="BExQJIBC34O4SDXEWBX0XXJ9F93B" hidden="1">#REF!</definedName>
    <definedName name="BExQJJYSDX8B0J1QGF2HL071KKA3" hidden="1">'[15]Reco Sheet for Fcast'!$F$7:$G$7</definedName>
    <definedName name="BExQJL0FR3OWBYI6TVYE6R6KPU28" localSheetId="3" hidden="1">#REF!</definedName>
    <definedName name="BExQJL0FR3OWBYI6TVYE6R6KPU28" hidden="1">#REF!</definedName>
    <definedName name="BExQK1HV6SQQ7CP8H8IUKI9TYXTD" hidden="1">'[15]Reco Sheet for Fcast'!$I$7:$J$7</definedName>
    <definedName name="BExQK3LE5CSBW1E4H4KHW548FL2R" hidden="1">'[15]Reco Sheet for Fcast'!$I$7:$J$7</definedName>
    <definedName name="BExQKG6LD6PLNDGNGO9DJXY865BR" hidden="1">'[15]Reco Sheet for Fcast'!$I$10:$J$10</definedName>
    <definedName name="BExQLE1TOW3A287TQB0AVWENT8O1" hidden="1">'[15]Reco Sheet for Fcast'!$I$6:$J$6</definedName>
    <definedName name="BExRYOYB4A3E5F6MTROY69LR0PMG" hidden="1">'[15]Reco Sheet for Fcast'!$F$7:$G$7</definedName>
    <definedName name="BExRYZLA9EW71H4SXQR525S72LLP" hidden="1">'[15]Reco Sheet for Fcast'!$I$9:$J$9</definedName>
    <definedName name="BExRZ66M8G9FQ0VFP077QSZBSOA5" hidden="1">'[15]Reco Sheet for Fcast'!$F$6:$G$6</definedName>
    <definedName name="BExRZ8FMQQL46I8AQWU17LRNZD5T" hidden="1">'[15]Reco Sheet for Fcast'!$I$6:$J$6</definedName>
    <definedName name="BExRZIRRIXRUMZ5GOO95S7460BMP" hidden="1">'[15]Reco Sheet for Fcast'!$K$2</definedName>
    <definedName name="BExRZK9RAHMM0ZLTNSK7A4LDC42D" hidden="1">'[15]Reco Sheet for Fcast'!$I$7:$J$7</definedName>
    <definedName name="BExRZOGSR69INI6GAEPHDWSNK5Q4" hidden="1">'[15]Reco Sheet for Fcast'!$F$6:$G$6</definedName>
    <definedName name="BExRZR0LVVK3899VBSAJ65GT2E3B" localSheetId="3" hidden="1">#REF!</definedName>
    <definedName name="BExRZR0LVVK3899VBSAJ65GT2E3B" hidden="1">#REF!</definedName>
    <definedName name="BExS0ASQBKRTPDWFK0KUDFOS9LE5" hidden="1">'[15]Reco Sheet for Fcast'!$F$8:$G$8</definedName>
    <definedName name="BExS0GHQUF6YT0RU3TKDEO8CSJYB" hidden="1">'[15]Reco Sheet for Fcast'!$K$2</definedName>
    <definedName name="BExS0JSDQ1GV78JIPV6TBXM2DTJL" hidden="1">'[17]Bud Mth'!$F$11:$G$11</definedName>
    <definedName name="BExS0K8IHC45I78DMZBOJ1P13KQA" hidden="1">'[15]Reco Sheet for Fcast'!$F$7:$G$7</definedName>
    <definedName name="BExS15IJV0WW662NXQUVT3FGP4ST" hidden="1">'[15]Reco Sheet for Fcast'!$F$7:$G$7</definedName>
    <definedName name="BExS194110MR25BYJI3CJ2EGZ8XT" hidden="1">'[15]Reco Sheet for Fcast'!$F$9:$G$9</definedName>
    <definedName name="BExS1BNVGNSGD4EP90QL8WXYWZ66" hidden="1">'[15]Reco Sheet for Fcast'!$F$2:$G$2</definedName>
    <definedName name="BExS1UE39N6NCND7MAARSBWXS6HU" hidden="1">'[15]Reco Sheet for Fcast'!$G$2</definedName>
    <definedName name="BExS1VL8PBT2LUQ4ZEAPPFJ4XW2N" hidden="1">'[17]Bud Mth'!$F$7:$G$7</definedName>
    <definedName name="BExS226HTWL5WVC76MP5A1IBI8WD" hidden="1">'[15]Reco Sheet for Fcast'!$F$6:$G$6</definedName>
    <definedName name="BExS26OI2QNNAH2WMDD95Z400048" hidden="1">'[15]Reco Sheet for Fcast'!$F$10:$G$10</definedName>
    <definedName name="BExS2BH5B8XAQLRCALR1KDKIS6AP" hidden="1">'[17]Bud Mth'!$F$10:$G$10</definedName>
    <definedName name="BExS2DF6B4ZUF3VZLI4G6LJ3BF38" hidden="1">'[15]Reco Sheet for Fcast'!$F$8:$G$8</definedName>
    <definedName name="BExS2QB5FS5LYTFYO4BROTWG3OV5" hidden="1">'[15]Reco Sheet for Fcast'!$H$2:$I$2</definedName>
    <definedName name="BExS2TLU1HONYV6S3ZD9T12D7CIG" hidden="1">'[15]Reco Sheet for Fcast'!$F$10:$G$10</definedName>
    <definedName name="BExS318UV9I2FXPQQWUKKX00QLPJ" hidden="1">'[15]Reco Sheet for Fcast'!$J$2:$K$2</definedName>
    <definedName name="BExS3LBS0SMTHALVM4NRI1BAV1NP" hidden="1">'[15]Reco Sheet for Fcast'!$F$8:$G$8</definedName>
    <definedName name="BExS3MTQ75VBXDGEBURP6YT8RROE" hidden="1">'[15]Reco Sheet for Fcast'!$I$10:$J$10</definedName>
    <definedName name="BExS3OMGYO0DFN5186UFKEXZ2RX3" hidden="1">'[15]Reco Sheet for Fcast'!$I$11:$J$11</definedName>
    <definedName name="BExS3SDERJ27OER67TIGOVZU13A2" hidden="1">'[15]Reco Sheet for Fcast'!$F$7:$G$7</definedName>
    <definedName name="BExS46R5WDNU5KL04FKY5LHJUCB8" hidden="1">'[15]Reco Sheet for Fcast'!$I$6:$J$6</definedName>
    <definedName name="BExS4ASWKM93XA275AXHYP8AG6SU" hidden="1">'[15]Reco Sheet for Fcast'!$I$10:$J$10</definedName>
    <definedName name="BExS4DSSYMU66HS480YWZC1VZML6" localSheetId="3" hidden="1">'[18]Capital orders'!#REF!</definedName>
    <definedName name="BExS4DSSYMU66HS480YWZC1VZML6" hidden="1">'[18]Capital orders'!#REF!</definedName>
    <definedName name="BExS4JN3Y6SVBKILQK0R9HS45Y52" hidden="1">'[15]Reco Sheet for Fcast'!$F$8:$G$8</definedName>
    <definedName name="BExS4LQMUTP91FH4M5NM9Y7L6XN6" localSheetId="3" hidden="1">#REF!</definedName>
    <definedName name="BExS4LQMUTP91FH4M5NM9Y7L6XN6" hidden="1">#REF!</definedName>
    <definedName name="BExS4P6S41O6Z6BED77U3GD9PNH1" hidden="1">'[15]Reco Sheet for Fcast'!$I$8:$J$8</definedName>
    <definedName name="BExS51H0N51UT0FZOPZRCF1GU063" hidden="1">'[15]Reco Sheet for Fcast'!$I$9:$J$9</definedName>
    <definedName name="BExS54X72TJFC41FJK72MLRR2OO7" hidden="1">'[15]Reco Sheet for Fcast'!$I$11:$J$11</definedName>
    <definedName name="BExS59F0PA1V2ZC7S5TN6IT41SXP" hidden="1">'[15]Reco Sheet for Fcast'!$F$11:$G$11</definedName>
    <definedName name="BExS5L3TGB8JVW9ROYWTKYTUPW27" hidden="1">'[15]Reco Sheet for Fcast'!$F$7:$G$7</definedName>
    <definedName name="BExS5TCGLYOBBY10G49VWHGM40DJ" localSheetId="3" hidden="1">#REF!</definedName>
    <definedName name="BExS5TCGLYOBBY10G49VWHGM40DJ" hidden="1">#REF!</definedName>
    <definedName name="BExS6GKQ96EHVLYWNJDWXZXUZW90" hidden="1">'[15]Reco Sheet for Fcast'!$F$8:$G$8</definedName>
    <definedName name="BExS6ITKSZFRR01YD5B0F676SYN7" localSheetId="3" hidden="1">'[16]AMI P &amp; L'!#REF!</definedName>
    <definedName name="BExS6ITKSZFRR01YD5B0F676SYN7" hidden="1">'[16]AMI P &amp; L'!#REF!</definedName>
    <definedName name="BExS6N0LI574IAC89EFW6CLTCQ33" hidden="1">'[15]Reco Sheet for Fcast'!$I$10:$J$10</definedName>
    <definedName name="BExS6WRDBF3ST86ZOBBUL3GTCR11" hidden="1">'[15]Reco Sheet for Fcast'!$I$8:$J$8</definedName>
    <definedName name="BExS6XNRKR0C3MTA0LV5B60UB908" hidden="1">'[15]Reco Sheet for Fcast'!$F$6:$G$6</definedName>
    <definedName name="BExS7CSJZR2R51S2LFXJ1OO82L9R" hidden="1">'[17]Bud Mth'!$L$6:$M$11</definedName>
    <definedName name="BExS7TKQYLRZGM93UY3ZJZJBQNFJ" hidden="1">'[15]Reco Sheet for Fcast'!$I$6:$J$6</definedName>
    <definedName name="BExS7Y2LNGVHSIBKC7C3R6X4LDR6" hidden="1">'[15]Reco Sheet for Fcast'!$I$11:$J$11</definedName>
    <definedName name="BExS81TE0EY44Y3W2M4Z4MGNP5OM" localSheetId="3" hidden="1">'[16]AMI P &amp; L'!#REF!</definedName>
    <definedName name="BExS81TE0EY44Y3W2M4Z4MGNP5OM" hidden="1">'[16]AMI P &amp; L'!#REF!</definedName>
    <definedName name="BExS81YPDZDVJJVS15HV2HDXAC3Y" hidden="1">'[15]Reco Sheet for Fcast'!$I$10:$J$10</definedName>
    <definedName name="BExS82PRVNUTEKQZS56YT2DVF6C2" hidden="1">'[15]Reco Sheet for Fcast'!$I$6:$J$6</definedName>
    <definedName name="BExS8BPG5A0GR5AO1U951NDGGR0L" hidden="1">'[15]Reco Sheet for Fcast'!$F$9:$G$9</definedName>
    <definedName name="BExS8FR1778VV7DHWQTG4B927FMB" localSheetId="3" hidden="1">#REF!</definedName>
    <definedName name="BExS8FR1778VV7DHWQTG4B927FMB" hidden="1">#REF!</definedName>
    <definedName name="BExS8GSUS17UY50TEM2AWF36BR9Z" hidden="1">'[15]Reco Sheet for Fcast'!$F$7:$G$7</definedName>
    <definedName name="BExS8HJRBVG0XI6PWA9KTMJZMQXK" hidden="1">'[15]Reco Sheet for Fcast'!$F$7:$G$7</definedName>
    <definedName name="BExS8R51C8RM2FS6V6IRTYO9GA4A" hidden="1">'[15]Reco Sheet for Fcast'!$F$15</definedName>
    <definedName name="BExS8WDX408F60MH1X9B9UZ2H4R7" hidden="1">'[15]Reco Sheet for Fcast'!$I$9:$J$9</definedName>
    <definedName name="BExS8Z2W2QEC3MH0BZIYLDFQNUIP" hidden="1">'[15]Reco Sheet for Fcast'!$F$11:$G$11</definedName>
    <definedName name="BExS92DKGRFFCIA9C0IXDOLO57EP" hidden="1">'[15]Reco Sheet for Fcast'!$I$9:$J$9</definedName>
    <definedName name="BExS96Q4LPS2XW49NMVPAVI6Y2PQ" localSheetId="3" hidden="1">'[18]Capital orders'!#REF!</definedName>
    <definedName name="BExS96Q4LPS2XW49NMVPAVI6Y2PQ" hidden="1">'[18]Capital orders'!#REF!</definedName>
    <definedName name="BExS98OB4321YCHLCQ022PXKTT2W" hidden="1">'[15]Reco Sheet for Fcast'!$I$10:$J$10</definedName>
    <definedName name="BExS9C9N8GFISC6HUERJ0EI06GB2" hidden="1">'[15]Reco Sheet for Fcast'!$I$6:$J$6</definedName>
    <definedName name="BExS9DX13CACP3J8JDREK30JB1SQ" hidden="1">'[15]Reco Sheet for Fcast'!$F$9:$G$9</definedName>
    <definedName name="BExS9FPRS2KRRCS33SE6WFNF5GYL" hidden="1">'[15]Reco Sheet for Fcast'!$F$9:$G$9</definedName>
    <definedName name="BExS9WI0A6PSEB8N9GPXF2Z7MWHM" hidden="1">'[15]Reco Sheet for Fcast'!$I$7:$J$7</definedName>
    <definedName name="BExSA5HP306TN9XJS0TU619DLRR7" hidden="1">'[15]Reco Sheet for Fcast'!$H$2:$I$2</definedName>
    <definedName name="BExSAAVWQOOIA6B3JHQVGP08HFEM" hidden="1">'[15]Reco Sheet for Fcast'!$I$8:$J$8</definedName>
    <definedName name="BExSAFJ3IICU2M7QPVE4ARYMXZKX" hidden="1">'[15]Reco Sheet for Fcast'!$F$7:$G$7</definedName>
    <definedName name="BExSAH6ID8OHX379UXVNGFO8J6KQ" hidden="1">'[15]Reco Sheet for Fcast'!$F$8:$G$8</definedName>
    <definedName name="BExSAQBHIXGQRNIRGCJMBXUPCZQA" hidden="1">'[15]Reco Sheet for Fcast'!$I$8:$J$8</definedName>
    <definedName name="BExSAUTCT4P7JP57NOR9MTX33QJZ" hidden="1">'[15]Reco Sheet for Fcast'!$F$10:$G$10</definedName>
    <definedName name="BExSAY9CA9TFXQ9M9FBJRGJO9T9E" localSheetId="3" hidden="1">'[16]AMI P &amp; L'!#REF!</definedName>
    <definedName name="BExSAY9CA9TFXQ9M9FBJRGJO9T9E" hidden="1">'[16]AMI P &amp; L'!#REF!</definedName>
    <definedName name="BExSB4JYKQ3MINI7RAYK5M8BLJDC" hidden="1">'[15]Reco Sheet for Fcast'!$I$10:$J$10</definedName>
    <definedName name="BExSB85FV73BJGCHMB5WBRYZT69Z" localSheetId="3" hidden="1">'[18]Capital orders'!#REF!</definedName>
    <definedName name="BExSB85FV73BJGCHMB5WBRYZT69Z" hidden="1">'[18]Capital orders'!#REF!</definedName>
    <definedName name="BExSBD8TZE1B5CZK6VNCCA977BCZ" localSheetId="3" hidden="1">#REF!</definedName>
    <definedName name="BExSBD8TZE1B5CZK6VNCCA977BCZ" hidden="1">#REF!</definedName>
    <definedName name="BExSBMOS41ZRLWYLOU29V6Y7YORR" localSheetId="3" hidden="1">'[16]AMI P &amp; L'!#REF!</definedName>
    <definedName name="BExSBMOS41ZRLWYLOU29V6Y7YORR" hidden="1">'[16]AMI P &amp; L'!#REF!</definedName>
    <definedName name="BExSBRBXXQMBU1TYDW1BXTEVEPRU" hidden="1">'[15]Reco Sheet for Fcast'!$F$8:$G$8</definedName>
    <definedName name="BExSC54998WTZ21DSL0R8UN0Y9JH" hidden="1">'[15]Reco Sheet for Fcast'!$F$8:$G$8</definedName>
    <definedName name="BExSC60N7WR9PJSNC9B7ORCX9NGY" hidden="1">'[15]Reco Sheet for Fcast'!$I$7:$J$7</definedName>
    <definedName name="BExSCE99EZTILTTCE4NJJF96OYYM" hidden="1">'[15]Reco Sheet for Fcast'!$G$2</definedName>
    <definedName name="BExSCHUQZ2HFEWS54X67DIS8OSXZ" hidden="1">'[15]Reco Sheet for Fcast'!$F$6:$G$6</definedName>
    <definedName name="BExSCOG41SKKG4GYU76WRWW1CTE6" hidden="1">'[15]Reco Sheet for Fcast'!$F$11:$G$11</definedName>
    <definedName name="BExSCVC9P86YVFMRKKUVRV29MZXZ" hidden="1">'[15]Reco Sheet for Fcast'!$G$2</definedName>
    <definedName name="BExSD233CH4MU9ZMGNRF97ZV7KWU" hidden="1">'[15]Reco Sheet for Fcast'!$F$8:$G$8</definedName>
    <definedName name="BExSD2U0F3BN6IN9N4R2DTTJG15H" hidden="1">'[15]Reco Sheet for Fcast'!$I$6:$J$6</definedName>
    <definedName name="BExSD6A6NY15YSMFH51ST6XJY429" hidden="1">'[15]Reco Sheet for Fcast'!$K$2</definedName>
    <definedName name="BExSD9VH6PF6RQ135VOEE08YXPAW" hidden="1">'[15]Reco Sheet for Fcast'!$F$11:$G$11</definedName>
    <definedName name="BExSDP5Y04WWMX2WWRITWOX8R5I9" hidden="1">'[15]Reco Sheet for Fcast'!$F$6:$G$6</definedName>
    <definedName name="BExSDSGM203BJTNS9MKCBX453HMD" hidden="1">'[15]Reco Sheet for Fcast'!$F$8:$G$8</definedName>
    <definedName name="BExSDT20XUFXTDM37M148AXAP7HN" hidden="1">'[15]Reco Sheet for Fcast'!$I$11:$J$11</definedName>
    <definedName name="BExSEEHK1VLWD7JBV9SVVVIKQZ3I" hidden="1">'[15]Reco Sheet for Fcast'!$F$8:$G$8</definedName>
    <definedName name="BExSEJKZLX37P3V33TRTFJ30BFRK" hidden="1">'[15]Reco Sheet for Fcast'!$F$9:$G$9</definedName>
    <definedName name="BExSEP9UVOAI6TMXKNK587PQ3328" hidden="1">'[15]Reco Sheet for Fcast'!$I$10:$J$10</definedName>
    <definedName name="BExSF07QFLZCO4P6K6QF05XG7PH1" hidden="1">'[15]Reco Sheet for Fcast'!$F$11:$G$11</definedName>
    <definedName name="BExSFJ8ZAGQ63A4MVMZRQWLVRGQ5" hidden="1">'[15]Reco Sheet for Fcast'!$F$8:$G$8</definedName>
    <definedName name="BExSFKQRST2S9KXWWLCXYLKSF4G1" hidden="1">'[15]Reco Sheet for Fcast'!$F$8:$G$8</definedName>
    <definedName name="BExSFYDRRTAZVPXRWUF5PDQ97WFF" hidden="1">'[15]Reco Sheet for Fcast'!$G$2</definedName>
    <definedName name="BExSFZVPFTXA3F0IJ2NGH1GXX9R7" hidden="1">'[15]Reco Sheet for Fcast'!$I$9:$J$9</definedName>
    <definedName name="BExSG60TZAT2SKO046IKGMD8SGUE" localSheetId="3" hidden="1">#REF!</definedName>
    <definedName name="BExSG60TZAT2SKO046IKGMD8SGUE" hidden="1">#REF!</definedName>
    <definedName name="BExSG90Q4ZUU2IPGDYOM169NJV9S" hidden="1">'[15]Reco Sheet for Fcast'!$I$9:$J$9</definedName>
    <definedName name="BExSG9X3DU845PNXYJGGLBQY2UHG" localSheetId="3" hidden="1">'[16]AMI P &amp; L'!#REF!</definedName>
    <definedName name="BExSG9X3DU845PNXYJGGLBQY2UHG" hidden="1">'[16]AMI P &amp; L'!#REF!</definedName>
    <definedName name="BExSGE45J27MDUUNXW7Z8Q33UAON" hidden="1">'[15]Reco Sheet for Fcast'!$F$9:$G$9</definedName>
    <definedName name="BExSGE9LY91Q0URHB4YAMX0UAMYI" hidden="1">'[15]Reco Sheet for Fcast'!$I$6:$J$6</definedName>
    <definedName name="BExSGEPPAC5VNZNBFZ6X4J18CUCB" hidden="1">'[17]Bud Mth'!$F$15</definedName>
    <definedName name="BExSGIB6UEU4H2UHIK30B61ELOCC" hidden="1">'[17]Bud Mth'!$I$7:$J$7</definedName>
    <definedName name="BExSGLB2URTLBCKBB4Y885W925F2" hidden="1">'[15]Reco Sheet for Fcast'!$H$2:$I$2</definedName>
    <definedName name="BExSGM25R69NWJV48BYBJO2J24VT" hidden="1">'[17]Bud Mth'!$I$8:$J$8</definedName>
    <definedName name="BExSGOAYG73SFWOPAQV80P710GID" localSheetId="3" hidden="1">'[16]AMI P &amp; L'!#REF!</definedName>
    <definedName name="BExSGOAYG73SFWOPAQV80P710GID" hidden="1">'[16]AMI P &amp; L'!#REF!</definedName>
    <definedName name="BExSGOWJHRW7FWKLO2EHUOOGHNAF" hidden="1">'[15]Reco Sheet for Fcast'!$G$2</definedName>
    <definedName name="BExSGOWJTAP41ZV5Q23H7MI9C76W" hidden="1">'[15]Reco Sheet for Fcast'!$F$8:$G$8</definedName>
    <definedName name="BExSGR5JQVX2HQ0PKCGZNSSUM1RV" hidden="1">'[15]Reco Sheet for Fcast'!$F$8:$G$8</definedName>
    <definedName name="BExSGVHX69GJZHD99DKE4RZ042B1" hidden="1">'[15]Reco Sheet for Fcast'!$F$8:$G$8</definedName>
    <definedName name="BExSGZJO4J4ZO04E2N2ECVYS9DEZ" hidden="1">'[15]Reco Sheet for Fcast'!$I$11:$J$11</definedName>
    <definedName name="BExSHAHFHS7MMNJR8JPVABRGBVIT" hidden="1">'[15]Reco Sheet for Fcast'!$I$9:$J$9</definedName>
    <definedName name="BExSHGH88QZWW4RNAX4YKAZ5JEBL" hidden="1">'[15]Reco Sheet for Fcast'!$H$2:$I$2</definedName>
    <definedName name="BExSHOKK1OO3CX9Z28C58E5J1D9W" hidden="1">'[15]Reco Sheet for Fcast'!$F$7:$G$7</definedName>
    <definedName name="BExSHQD8KYLTQGDXIRKCHQQ7MKIH" hidden="1">'[15]Reco Sheet for Fcast'!$I$11:$J$11</definedName>
    <definedName name="BExSHVGPIAHXI97UBLI9G4I4M29F" hidden="1">'[15]Reco Sheet for Fcast'!$I$7:$J$7</definedName>
    <definedName name="BExSI0K2YL3HTCQAD8A7TR4QCUR6" hidden="1">'[15]Reco Sheet for Fcast'!$F$15:$J$123</definedName>
    <definedName name="BExSIFUDNRWXWIWNGCCFOOD8WIAZ" hidden="1">'[15]Reco Sheet for Fcast'!$F$10:$G$10</definedName>
    <definedName name="BExTTZNS2PBCR93C9IUW49UZ4I6T" localSheetId="3" hidden="1">'[16]AMI P &amp; L'!#REF!</definedName>
    <definedName name="BExTTZNS2PBCR93C9IUW49UZ4I6T" hidden="1">'[16]AMI P &amp; L'!#REF!</definedName>
    <definedName name="BExTU2YFQ25JQ6MEMRHHN66VLTPJ" hidden="1">'[15]Reco Sheet for Fcast'!$F$9:$G$9</definedName>
    <definedName name="BExTU75IOII1V5O0C9X2VAYYVJUG" hidden="1">'[15]Reco Sheet for Fcast'!$F$15</definedName>
    <definedName name="BExTUA5F7V4LUIIAM17J3A8XF3JE" hidden="1">'[15]Reco Sheet for Fcast'!$F$8:$G$8</definedName>
    <definedName name="BExTUJ53ANGZ3H1KDK4CR4Q0OD6P" hidden="1">'[15]Reco Sheet for Fcast'!$F$11:$G$11</definedName>
    <definedName name="BExTUKXSZBM7C57G6NGLWGU4WOHY" hidden="1">'[15]Reco Sheet for Fcast'!$I$6:$J$6</definedName>
    <definedName name="BExTUSQCFFYZCDNHWHADBC2E1ZP1" hidden="1">'[15]Reco Sheet for Fcast'!$I$7:$J$7</definedName>
    <definedName name="BExTUVFGOJEYS28JURA5KHQFDU5J" hidden="1">'[15]Reco Sheet for Fcast'!$F$7:$G$7</definedName>
    <definedName name="BExTUW10U40QCYGHM5NJ3YR1O5SP" hidden="1">'[15]Reco Sheet for Fcast'!$F$9:$G$9</definedName>
    <definedName name="BExTUWXFQHINU66YG82BI20ATMB5" hidden="1">'[15]Reco Sheet for Fcast'!$F$15:$G$26</definedName>
    <definedName name="BExTUY9WNSJ91GV8CP0SKJTEIV82" localSheetId="3" hidden="1">'[16]AMI P &amp; L'!#REF!</definedName>
    <definedName name="BExTUY9WNSJ91GV8CP0SKJTEIV82" hidden="1">'[16]AMI P &amp; L'!#REF!</definedName>
    <definedName name="BExTV67VIM8PV6KO253M4DUBJQLC" hidden="1">'[15]Reco Sheet for Fcast'!$F$15</definedName>
    <definedName name="BExTVELZCF2YA5L6F23BYZZR6WHF" localSheetId="3" hidden="1">'[16]AMI P &amp; L'!#REF!</definedName>
    <definedName name="BExTVELZCF2YA5L6F23BYZZR6WHF" hidden="1">'[16]AMI P &amp; L'!#REF!</definedName>
    <definedName name="BExTVGPIQZ99YFXUC8OONUX5BD42" hidden="1">'[15]Reco Sheet for Fcast'!$F$11:$G$11</definedName>
    <definedName name="BExTVS8U0EZLJRZ2MIUYGE8U301G" localSheetId="3" hidden="1">#REF!</definedName>
    <definedName name="BExTVS8U0EZLJRZ2MIUYGE8U301G" hidden="1">#REF!</definedName>
    <definedName name="BExTVZQLP9VFLEYQ9280W13X7E8K" hidden="1">'[15]Reco Sheet for Fcast'!$I$7:$J$7</definedName>
    <definedName name="BExTW5QDSCAJ7RXS743LW6RL5SJK" hidden="1">'[17]Bud Mth'!$L$6:$M$11</definedName>
    <definedName name="BExTWB4LA1PODQOH4LDTHQKBN16K" hidden="1">'[15]Reco Sheet for Fcast'!$F$15</definedName>
    <definedName name="BExTWI0Q8AWXUA3ZN7I5V3QK2KM1" hidden="1">'[15]Reco Sheet for Fcast'!$I$11:$J$11</definedName>
    <definedName name="BExTWJTIA3WUW1PUWXAOP9O8NKLZ" hidden="1">'[15]Reco Sheet for Fcast'!$F$6:$G$6</definedName>
    <definedName name="BExTWW95OX07FNA01WF5MSSSFQLX" hidden="1">'[15]Reco Sheet for Fcast'!$F$7:$G$7</definedName>
    <definedName name="BExTX11TGMK4J1I8SCX5QV40L2NX" localSheetId="3" hidden="1">#REF!</definedName>
    <definedName name="BExTX11TGMK4J1I8SCX5QV40L2NX" hidden="1">#REF!</definedName>
    <definedName name="BExTX1NDJMYRERGKCYTBGJXXUSGU" localSheetId="3" hidden="1">#REF!</definedName>
    <definedName name="BExTX1NDJMYRERGKCYTBGJXXUSGU" hidden="1">#REF!</definedName>
    <definedName name="BExTX476KI0RNB71XI5TYMANSGBG" hidden="1">'[15]Reco Sheet for Fcast'!$F$10:$G$10</definedName>
    <definedName name="BExTX8UBV7014XRKCDCLI03YH4RN" localSheetId="3" hidden="1">'[18]Capital orders'!#REF!</definedName>
    <definedName name="BExTX8UBV7014XRKCDCLI03YH4RN" hidden="1">'[18]Capital orders'!#REF!</definedName>
    <definedName name="BExTXJ6HBAIXMMWKZTJNFDYVZCAY" localSheetId="3" hidden="1">'[16]AMI P &amp; L'!#REF!</definedName>
    <definedName name="BExTXJ6HBAIXMMWKZTJNFDYVZCAY" hidden="1">'[16]AMI P &amp; L'!#REF!</definedName>
    <definedName name="BExTXT812NQT8GAEGH738U29BI0D" localSheetId="3" hidden="1">'[16]AMI P &amp; L'!#REF!</definedName>
    <definedName name="BExTXT812NQT8GAEGH738U29BI0D" hidden="1">'[16]AMI P &amp; L'!#REF!</definedName>
    <definedName name="BExTXWIP2TFPTQ76NHFOB72NICRZ" hidden="1">'[15]Reco Sheet for Fcast'!$H$2:$I$2</definedName>
    <definedName name="BExTY5T62H651VC86QM4X7E28JVA" localSheetId="3" hidden="1">'[16]AMI P &amp; L'!#REF!</definedName>
    <definedName name="BExTY5T62H651VC86QM4X7E28JVA" hidden="1">'[16]AMI P &amp; L'!#REF!</definedName>
    <definedName name="BExTYKCEFJ83LZM95M1V7CSFQVEA" hidden="1">'[15]Reco Sheet for Fcast'!$G$2</definedName>
    <definedName name="BExTYNHRQ0T9YWN16KKDWXQ3D73B" hidden="1">'[15]Reco Sheet for Fcast'!$F$9:$G$9</definedName>
    <definedName name="BExTYPLA9N640MFRJJQPKXT7P88M" hidden="1">'[15]Reco Sheet for Fcast'!$I$10:$J$10</definedName>
    <definedName name="BExTZ7F71SNTOX4LLZCK5R9VUMIJ" hidden="1">'[15]Reco Sheet for Fcast'!$F$8:$G$8</definedName>
    <definedName name="BExTZ8X5G9S3PA4FPSNK7T69W7QT" hidden="1">'[15]Reco Sheet for Fcast'!$F$15</definedName>
    <definedName name="BExTZ97Y0RMR8V5BI9F2H4MFB77O" hidden="1">'[15]Reco Sheet for Fcast'!$F$8:$G$8</definedName>
    <definedName name="BExTZK5PMCAXJL4DUIGL6H9Y8U4C" hidden="1">'[15]Reco Sheet for Fcast'!$G$2</definedName>
    <definedName name="BExTZKB6L5SXV5UN71YVTCBEIGWY" hidden="1">'[15]Reco Sheet for Fcast'!$F$11:$G$11</definedName>
    <definedName name="BExTZLICVKK4NBJFEGL270GJ2VQO" hidden="1">'[15]Reco Sheet for Fcast'!$F$11:$G$11</definedName>
    <definedName name="BExTZO2596CBZKPI7YNA1QQNPAIJ" localSheetId="3" hidden="1">'[16]AMI P &amp; L'!#REF!</definedName>
    <definedName name="BExTZO2596CBZKPI7YNA1QQNPAIJ" hidden="1">'[16]AMI P &amp; L'!#REF!</definedName>
    <definedName name="BExTZRI5JZ4A251Y611W94RCOSWH" localSheetId="3" hidden="1">#REF!</definedName>
    <definedName name="BExTZRI5JZ4A251Y611W94RCOSWH" hidden="1">#REF!</definedName>
    <definedName name="BExTZY8TDV4U7FQL7O10G6VKWKPJ" hidden="1">'[15]Reco Sheet for Fcast'!$F$10:$G$10</definedName>
    <definedName name="BExU02QNT4LT7H9JPUC4FXTLVGZT" localSheetId="3" hidden="1">'[16]AMI P &amp; L'!#REF!</definedName>
    <definedName name="BExU02QNT4LT7H9JPUC4FXTLVGZT" hidden="1">'[16]AMI P &amp; L'!#REF!</definedName>
    <definedName name="BExU0BFJJQO1HJZKI14QGOQ6JROO" hidden="1">'[15]Reco Sheet for Fcast'!$I$9:$J$9</definedName>
    <definedName name="BExU0FH5WTGW8MRFUFMDDSMJ6YQ5" hidden="1">'[15]Reco Sheet for Fcast'!$F$10:$G$10</definedName>
    <definedName name="BExU0GDOIL9U33QGU9ZU3YX3V1I4" hidden="1">'[15]Reco Sheet for Fcast'!$F$10:$G$10</definedName>
    <definedName name="BExU0GTRJDB0T7KEE27AHPJ1VG21" localSheetId="3" hidden="1">#REF!</definedName>
    <definedName name="BExU0GTRJDB0T7KEE27AHPJ1VG21" hidden="1">#REF!</definedName>
    <definedName name="BExU0HKTO8WJDQDWRTUK5TETM3HS" hidden="1">'[15]Reco Sheet for Fcast'!$F$15</definedName>
    <definedName name="BExU0MO3IK2BK6Z03N91DRPAM4ZL" localSheetId="3" hidden="1">'[18]Capital orders'!#REF!</definedName>
    <definedName name="BExU0MO3IK2BK6Z03N91DRPAM4ZL" hidden="1">'[18]Capital orders'!#REF!</definedName>
    <definedName name="BExU0MTJQPE041ZN7H8UKGV6MZT7" hidden="1">'[15]Reco Sheet for Fcast'!$F$10:$G$10</definedName>
    <definedName name="BExU0XWRUGFUSOVL9IX14W0517FO" localSheetId="3" hidden="1">'[18]Capital orders'!#REF!</definedName>
    <definedName name="BExU0XWRUGFUSOVL9IX14W0517FO" hidden="1">'[18]Capital orders'!#REF!</definedName>
    <definedName name="BExU0ZUUFYHLUK4M4E8GLGIBBNT0" hidden="1">'[15]Reco Sheet for Fcast'!$F$10:$G$10</definedName>
    <definedName name="BExU147D6RPG6ZVTSXRKFSVRHSBG" hidden="1">'[15]Reco Sheet for Fcast'!$F$11:$G$11</definedName>
    <definedName name="BExU16R10W1SOAPNG4CDJ01T7JRE" hidden="1">'[15]Reco Sheet for Fcast'!$I$6:$J$6</definedName>
    <definedName name="BExU17CKOR3GNIHDNVLH9L1IOJS9" hidden="1">'[15]Reco Sheet for Fcast'!$F$10:$G$10</definedName>
    <definedName name="BExU1CQSGHIYEUTB4X944L0P5KO6" hidden="1">'[15]Reco Sheet for Fcast'!$I$8:$J$8</definedName>
    <definedName name="BExU1GXUTLRPJN4MRINLAPHSZQFG" hidden="1">'[15]Reco Sheet for Fcast'!$F$15</definedName>
    <definedName name="BExU1IL9AOHFO85BZB6S60DK3N8H" localSheetId="3" hidden="1">'[16]AMI P &amp; L'!#REF!</definedName>
    <definedName name="BExU1IL9AOHFO85BZB6S60DK3N8H" hidden="1">'[16]AMI P &amp; L'!#REF!</definedName>
    <definedName name="BExU1NOPS09CLFZL1O31RAF9BQNQ" localSheetId="3" hidden="1">'[16]AMI P &amp; L'!#REF!</definedName>
    <definedName name="BExU1NOPS09CLFZL1O31RAF9BQNQ" hidden="1">'[16]AMI P &amp; L'!#REF!</definedName>
    <definedName name="BExU1PH9MOEX1JZVZ3D5M9DXB191" hidden="1">'[15]Reco Sheet for Fcast'!$H$2:$I$2</definedName>
    <definedName name="BExU1QZEEKJA35IMEOLOJ3ODX0ZA" hidden="1">'[15]Reco Sheet for Fcast'!$F$9:$G$9</definedName>
    <definedName name="BExU1VRURIWWVJ95O40WA23LMTJD" localSheetId="3" hidden="1">'[16]AMI P &amp; L'!#REF!</definedName>
    <definedName name="BExU1VRURIWWVJ95O40WA23LMTJD" hidden="1">'[16]AMI P &amp; L'!#REF!</definedName>
    <definedName name="BExU2M5CK6XK55UIHDVYRXJJJRI4" hidden="1">'[15]Reco Sheet for Fcast'!$F$15</definedName>
    <definedName name="BExU2TXVT25ZTOFQAF6CM53Z1RLF" hidden="1">'[15]Reco Sheet for Fcast'!$K$2</definedName>
    <definedName name="BExU2XZLYIU19G7358W5T9E87AFR" hidden="1">'[15]Reco Sheet for Fcast'!$I$7:$J$7</definedName>
    <definedName name="BExU31FMG5EZ3RLMEW3HTVQ1N7XG" localSheetId="3" hidden="1">#REF!</definedName>
    <definedName name="BExU31FMG5EZ3RLMEW3HTVQ1N7XG" hidden="1">#REF!</definedName>
    <definedName name="BExU3B66MCKJFSKT3HL8B5EJGVX0" hidden="1">'[15]Reco Sheet for Fcast'!$G$2</definedName>
    <definedName name="BExU3RYEDSJFAKYWNZXCULXMIK83" hidden="1">'[17]Bud Mth'!$F$11:$G$11</definedName>
    <definedName name="BExU3UNI9NR1RNZR07NSLSZMDOQQ" hidden="1">'[15]Reco Sheet for Fcast'!$I$6:$J$6</definedName>
    <definedName name="BExU401R18N6XKZKL7CNFOZQCM14" hidden="1">'[15]Reco Sheet for Fcast'!$F$10:$G$10</definedName>
    <definedName name="BExU42QVGY7TK39W1BIN6CDRG2OE" hidden="1">'[15]Reco Sheet for Fcast'!$I$10:$J$10</definedName>
    <definedName name="BExU47OZMS6TCWMEHHF0UCSFLLPI" hidden="1">'[15]Reco Sheet for Fcast'!$F$10:$G$10</definedName>
    <definedName name="BExU4D36E8TXN0M8KSNGEAFYP4DQ" hidden="1">'[15]Reco Sheet for Fcast'!$F$11:$G$11</definedName>
    <definedName name="BExU4G31RRVLJ3AC6E1FNEFMXM3O" hidden="1">'[15]Reco Sheet for Fcast'!$I$7:$J$7</definedName>
    <definedName name="BExU4GDVLPUEWBA4MRYRTQAUNO7B" localSheetId="3" hidden="1">'[16]AMI P &amp; L'!#REF!</definedName>
    <definedName name="BExU4GDVLPUEWBA4MRYRTQAUNO7B" hidden="1">'[16]AMI P &amp; L'!#REF!</definedName>
    <definedName name="BExU4I148DA7PRCCISLWQ6ABXFK6" hidden="1">'[15]Reco Sheet for Fcast'!$F$2:$G$2</definedName>
    <definedName name="BExU4L101H2KQHVKCKQ4PBAWZV6K" hidden="1">'[15]Reco Sheet for Fcast'!$G$2</definedName>
    <definedName name="BExU4NA00RRRBGRT6TOB0MXZRCRZ" hidden="1">'[15]Reco Sheet for Fcast'!$I$8:$J$8</definedName>
    <definedName name="BExU529I6YHVOG83TJHWSILIQU1S" hidden="1">'[15]Reco Sheet for Fcast'!$F$6:$G$6</definedName>
    <definedName name="BExU57YCIKPRD8QWL6EU0YR3NG3J" hidden="1">'[15]Reco Sheet for Fcast'!$G$2</definedName>
    <definedName name="BExU59WK17RXBRY6DNZSMRYEZFUD" hidden="1">'[15]Reco Sheet for Fcast'!$F$6:$G$6</definedName>
    <definedName name="BExU5DSTBWXLN6E59B757KRWRI6E" hidden="1">'[15]Reco Sheet for Fcast'!$H$2:$I$2</definedName>
    <definedName name="BExU5TDWM8NNDHYPQ7OQODTQ368A" hidden="1">'[15]Reco Sheet for Fcast'!$I$9:$J$9</definedName>
    <definedName name="BExU5X4OX1V1XHS6WSSORVQPP6Z3" hidden="1">'[15]Reco Sheet for Fcast'!$I$8:$J$8</definedName>
    <definedName name="BExU5XVPARTFMRYHNUTBKDIL4UJN" hidden="1">'[15]Reco Sheet for Fcast'!$F$9:$G$9</definedName>
    <definedName name="BExU66KMFBAP8JCVG9VM1RD1TNFF" hidden="1">'[15]Reco Sheet for Fcast'!$F$8:$G$8</definedName>
    <definedName name="BExU68IOM3CB3TACNAE9565TW7SH" hidden="1">'[15]Reco Sheet for Fcast'!$H$2:$I$2</definedName>
    <definedName name="BExU6AM82KN21E82HMWVP3LWP9IL" hidden="1">'[15]Reco Sheet for Fcast'!$I$8:$J$8</definedName>
    <definedName name="BExU6FEU1MRHU98R9YOJC5OKUJ6L" hidden="1">'[15]Reco Sheet for Fcast'!$I$11:$J$11</definedName>
    <definedName name="BExU6KIAJ663Y8W8QMU4HCF183DF" hidden="1">'[15]Reco Sheet for Fcast'!$F$7:$G$7</definedName>
    <definedName name="BExU6KT19B4PG6SHXFBGBPLM66KT" hidden="1">'[15]Reco Sheet for Fcast'!$G$2</definedName>
    <definedName name="BExU6PAVKIOAIMQ9XQIHHF1SUAGO" hidden="1">'[15]Reco Sheet for Fcast'!$F$6:$G$6</definedName>
    <definedName name="BExU6WXXC7SSQDMHSLUN5C2V4IYX" hidden="1">'[15]Reco Sheet for Fcast'!$I$7:$J$7</definedName>
    <definedName name="BExU73387E74XE8A9UKZLZNJYY65" hidden="1">'[15]Reco Sheet for Fcast'!$I$7:$J$7</definedName>
    <definedName name="BExU76ZHCJM8I7VSICCMSTC33O6U" hidden="1">'[15]Reco Sheet for Fcast'!$I$9:$J$9</definedName>
    <definedName name="BExU7BBTUF8BQ42DSGM94X5TG5GF" hidden="1">'[15]Reco Sheet for Fcast'!$I$10:$J$10</definedName>
    <definedName name="BExU7ES0XCYMF26C2IBWVI4GIYRC" localSheetId="3" hidden="1">#REF!</definedName>
    <definedName name="BExU7ES0XCYMF26C2IBWVI4GIYRC" hidden="1">#REF!</definedName>
    <definedName name="BExU7HH4EAHFQHT4AXKGWAWZP3I0" hidden="1">'[15]Reco Sheet for Fcast'!$I$8:$J$8</definedName>
    <definedName name="BExU7MF1ZVPDHOSMCAXOSYICHZ4I" hidden="1">'[15]Reco Sheet for Fcast'!$F$11:$G$11</definedName>
    <definedName name="BExU7O2BJ6D5YCKEL6FD2EFCWYRX" hidden="1">'[15]Reco Sheet for Fcast'!$I$7:$J$7</definedName>
    <definedName name="BExU7Q0JS9YIUKUPNSSAIDK2KJAV" hidden="1">'[15]Reco Sheet for Fcast'!$F$10:$G$10</definedName>
    <definedName name="BExU80I6AE5OU7P7F5V7HWIZBJ4P" localSheetId="3" hidden="1">'[16]AMI P &amp; L'!#REF!</definedName>
    <definedName name="BExU80I6AE5OU7P7F5V7HWIZBJ4P" hidden="1">'[16]AMI P &amp; L'!#REF!</definedName>
    <definedName name="BExU86NB26MCPYIISZ36HADONGT2" hidden="1">'[15]Reco Sheet for Fcast'!$H$2:$I$2</definedName>
    <definedName name="BExU885EZZNSZV3GP298UJ8LB7OL" hidden="1">'[15]Reco Sheet for Fcast'!$F$9:$G$9</definedName>
    <definedName name="BExU8FSAUP9TUZ1NO9WXK80QPHWV" hidden="1">'[15]Reco Sheet for Fcast'!$H$2:$I$2</definedName>
    <definedName name="BExU8KFLAN778MBN93NYZB0FV30G" hidden="1">'[15]Reco Sheet for Fcast'!$I$6:$J$6</definedName>
    <definedName name="BExU8UX9JX3XLB47YZ8GFXE0V7R2" hidden="1">'[15]Reco Sheet for Fcast'!$I$11:$J$11</definedName>
    <definedName name="BExU96M1J7P9DZQ3S9H0C12KGYTW" hidden="1">'[15]Reco Sheet for Fcast'!$F$11:$G$11</definedName>
    <definedName name="BExU9F05OR1GZ3057R6UL3WPEIYI" hidden="1">'[15]Reco Sheet for Fcast'!$I$10:$J$10</definedName>
    <definedName name="BExU9GCSO5YILIKG6VAHN13DL75K" hidden="1">'[15]Reco Sheet for Fcast'!$F$15</definedName>
    <definedName name="BExU9KJOZLO15N11MJVN782NFGJ0" hidden="1">'[15]Reco Sheet for Fcast'!$G$2</definedName>
    <definedName name="BExU9LG29XU2K1GNKRO4438JYQZE" hidden="1">'[15]Reco Sheet for Fcast'!$F$10:$G$10</definedName>
    <definedName name="BExU9RW36I5Z6JIXUIUB3PJH86LT" hidden="1">'[15]Reco Sheet for Fcast'!$I$11:$J$11</definedName>
    <definedName name="BExUA28AO7OWDG3H23Q0CL4B7BHW" hidden="1">'[15]Reco Sheet for Fcast'!$I$10:$J$10</definedName>
    <definedName name="BExUA5O923FFNEBY8BPO1TU3QGBM" hidden="1">'[15]Reco Sheet for Fcast'!$F$8:$G$8</definedName>
    <definedName name="BExUA6Q4K25VH452AQ3ZIRBCMS61" hidden="1">'[15]Reco Sheet for Fcast'!$I$11:$J$11</definedName>
    <definedName name="BExUAD618VJT7Y268F09VY8TCB6I" hidden="1">'[15]Reco Sheet for Fcast'!$F$11:$G$11</definedName>
    <definedName name="BExUAFV4JMBSM2SKBQL9NHL0NIBS" hidden="1">'[15]Reco Sheet for Fcast'!$I$8:$J$8</definedName>
    <definedName name="BExUAMWQODKBXMRH1QCMJLJBF8M7" hidden="1">'[15]Reco Sheet for Fcast'!$I$8:$J$8</definedName>
    <definedName name="BExUAX8WS5OPVLCDXRGKTU2QMTFO" hidden="1">'[15]Reco Sheet for Fcast'!$F$11:$G$11</definedName>
    <definedName name="BExUB08T2BYPVAJVBMXLIDWLL1OE" localSheetId="3" hidden="1">#REF!</definedName>
    <definedName name="BExUB08T2BYPVAJVBMXLIDWLL1OE" hidden="1">#REF!</definedName>
    <definedName name="BExUB33EK29TFQ0BN3SU5AAHUXYI" hidden="1">'[17]Bud Mth'!$I$9:$J$9</definedName>
    <definedName name="BExUB8HLEXSBVPZ5AXNQEK96F1N4" hidden="1">'[15]Reco Sheet for Fcast'!$I$8:$J$8</definedName>
    <definedName name="BExUBCDVZIEA7YT0LPSMHL5ZSERQ" hidden="1">'[15]Reco Sheet for Fcast'!$F$11:$G$11</definedName>
    <definedName name="BExUBKXBUCN760QYU7Q8GESBWOQH" hidden="1">'[15]Reco Sheet for Fcast'!$I$9:$J$9</definedName>
    <definedName name="BExUBL83ED0P076RN9RJ8P1MZ299" hidden="1">'[15]Reco Sheet for Fcast'!$H$2:$I$2</definedName>
    <definedName name="BExUBWBBDMQYIMES51STJPTYF2KB" localSheetId="3" hidden="1">'[18]Capital orders'!#REF!</definedName>
    <definedName name="BExUBWBBDMQYIMES51STJPTYF2KB" hidden="1">'[18]Capital orders'!#REF!</definedName>
    <definedName name="BExUC623BDYEODBN0N4DO6PJQ7NU" localSheetId="3" hidden="1">'[16]AMI P &amp; L'!#REF!</definedName>
    <definedName name="BExUC623BDYEODBN0N4DO6PJQ7NU" hidden="1">'[16]AMI P &amp; L'!#REF!</definedName>
    <definedName name="BExUC8G72O2YXWX0KZM5IEBC5NYF" hidden="1">'[17]Bud Mth'!$C$15:$D$29</definedName>
    <definedName name="BExUC8WH8TCKBB5313JGYYQ1WFLT" hidden="1">'[15]Reco Sheet for Fcast'!$I$11:$J$11</definedName>
    <definedName name="BExUCFCDK6SPH86I6STXX8X3WMC4" hidden="1">'[15]Reco Sheet for Fcast'!$F$11:$G$11</definedName>
    <definedName name="BExUCLC6AQ5KR6LXSAXV4QQ8ASVG" hidden="1">'[15]Reco Sheet for Fcast'!$I$9:$J$9</definedName>
    <definedName name="BExUD4IOJ12X3PJG5WXNNGDRCKAP" hidden="1">'[15]Reco Sheet for Fcast'!$G$2</definedName>
    <definedName name="BExUD9WX9BWK72UWVSLYZJLAY5VY" hidden="1">'[15]Reco Sheet for Fcast'!$I$6:$J$6</definedName>
    <definedName name="BExUDEV0CYVO7Y5IQQBEJ6FUY9S6" localSheetId="3" hidden="1">'[16]AMI P &amp; L'!#REF!</definedName>
    <definedName name="BExUDEV0CYVO7Y5IQQBEJ6FUY9S6" hidden="1">'[16]AMI P &amp; L'!#REF!</definedName>
    <definedName name="BExUDJ7DYJ87DXRZ8X55DX7WPECP" hidden="1">'[17]Bud Mth'!$F$11:$G$11</definedName>
    <definedName name="BExUDWOXQGIZW0EAIIYLQUPXF8YV" hidden="1">'[15]Reco Sheet for Fcast'!$H$2:$I$2</definedName>
    <definedName name="BExUDXAIC17W1FUU8Z10XUAVB7CS" hidden="1">'[15]Reco Sheet for Fcast'!$I$6:$J$6</definedName>
    <definedName name="BExUE5OMY7OAJQ9WR8C8HG311ORP" hidden="1">'[15]Reco Sheet for Fcast'!$F$6:$G$6</definedName>
    <definedName name="BExUEFKOQWXXGRNLAOJV2BJ66UB8" hidden="1">'[15]Reco Sheet for Fcast'!$K$2</definedName>
    <definedName name="BExUEJGX3OQQP5KFRJSRCZ70EI9V" localSheetId="3" hidden="1">'[16]AMI P &amp; L'!#REF!</definedName>
    <definedName name="BExUEJGX3OQQP5KFRJSRCZ70EI9V" hidden="1">'[16]AMI P &amp; L'!#REF!</definedName>
    <definedName name="BExUEYR71COFS2X8PDNU21IPMQEU" hidden="1">'[15]Reco Sheet for Fcast'!$F$8:$G$8</definedName>
    <definedName name="BExVPRLJ9I6RX45EDVFSQGCPJSOK" hidden="1">'[15]Reco Sheet for Fcast'!$I$10:$J$10</definedName>
    <definedName name="BExVRSFF20PCW4U8ETRBU8GKPJ09" localSheetId="3" hidden="1">'[18]Capital orders'!#REF!</definedName>
    <definedName name="BExVRSFF20PCW4U8ETRBU8GKPJ09" hidden="1">'[18]Capital orders'!#REF!</definedName>
    <definedName name="BExVSK5E1T5C3Z7L1TS7KHBIC1EB" hidden="1">'[17]Bud Mth'!$F$8:$G$8</definedName>
    <definedName name="BExVSL787C8E4HFQZ2NVLT35I2XV" hidden="1">'[15]Reco Sheet for Fcast'!$I$10:$J$10</definedName>
    <definedName name="BExVSTFTVV14SFGHQUOJL5SQ5TX9" hidden="1">'[15]Reco Sheet for Fcast'!$G$2</definedName>
    <definedName name="BExVT3MPE8LQ5JFN3HQIFKSQ80U4" hidden="1">'[15]Reco Sheet for Fcast'!$F$8:$G$8</definedName>
    <definedName name="BExVT7TRK3NZHPME2TFBXOF1WBR9" hidden="1">'[15]Reco Sheet for Fcast'!$I$9:$J$9</definedName>
    <definedName name="BExVT9H0R0T7WGQAAC0HABMG54YM" hidden="1">'[15]Reco Sheet for Fcast'!$K$2</definedName>
    <definedName name="BExVTCMDDEDGLUIMUU6BSFHEWTOP" localSheetId="3" hidden="1">'[16]AMI P &amp; L'!#REF!</definedName>
    <definedName name="BExVTCMDDEDGLUIMUU6BSFHEWTOP" hidden="1">'[16]AMI P &amp; L'!#REF!</definedName>
    <definedName name="BExVTCMDQMLKRA2NQR72XU6Y54IK" hidden="1">'[15]Reco Sheet for Fcast'!$H$2:$I$2</definedName>
    <definedName name="BExVTCRV8FQ5U9OYWWL44N6KFNHU" hidden="1">'[15]Reco Sheet for Fcast'!$I$11:$J$11</definedName>
    <definedName name="BExVTNESHPVG0A0KZ7BRX26MS0PF" hidden="1">'[15]Reco Sheet for Fcast'!$I$7:$J$7</definedName>
    <definedName name="BExVTTJVTNRSBHBTUZ78WG2JM5MK" hidden="1">'[15]Reco Sheet for Fcast'!$I$6:$J$6</definedName>
    <definedName name="BExVTXLMYR87BC04D1ERALPUFVPG" hidden="1">'[15]Reco Sheet for Fcast'!$F$15</definedName>
    <definedName name="BExVUL9V3H8ZF6Y72LQBBN639YAA" hidden="1">'[15]Reco Sheet for Fcast'!$F$8:$G$8</definedName>
    <definedName name="BExVV4WOJHBCFS30YPAH56TF8XV7" localSheetId="3" hidden="1">#REF!</definedName>
    <definedName name="BExVV4WOJHBCFS30YPAH56TF8XV7" hidden="1">#REF!</definedName>
    <definedName name="BExVV5T14N2HZIK7HQ4P2KG09U0J" hidden="1">'[15]Reco Sheet for Fcast'!$I$10:$J$10</definedName>
    <definedName name="BExVV7R410VYLADLX9LNG63ID6H1" hidden="1">'[15]Reco Sheet for Fcast'!$I$10:$J$10</definedName>
    <definedName name="BExVVCEED4JEKF59OV0G3T4XFMFO" hidden="1">'[15]Reco Sheet for Fcast'!$F$15</definedName>
    <definedName name="BExVVJAKR0OH8T15R52V6Z4K8OAI" localSheetId="3" hidden="1">'[18]Capital orders'!#REF!</definedName>
    <definedName name="BExVVJAKR0OH8T15R52V6Z4K8OAI" hidden="1">'[18]Capital orders'!#REF!</definedName>
    <definedName name="BExVVPFO2J7FMSRPD36909HN4BZJ" localSheetId="3" hidden="1">'[16]AMI P &amp; L'!#REF!</definedName>
    <definedName name="BExVVPFO2J7FMSRPD36909HN4BZJ" hidden="1">'[16]AMI P &amp; L'!#REF!</definedName>
    <definedName name="BExVVQ19AQ3VCARJOC38SF7OYE9Y" hidden="1">'[15]Reco Sheet for Fcast'!$I$11:$J$11</definedName>
    <definedName name="BExVVQ19TAECID45CS4HXT1RD3AQ" localSheetId="3" hidden="1">'[16]AMI P &amp; L'!#REF!</definedName>
    <definedName name="BExVVQ19TAECID45CS4HXT1RD3AQ" hidden="1">'[16]AMI P &amp; L'!#REF!</definedName>
    <definedName name="BExVW3YV5XGIVJ97UUPDJGJ2P15B" hidden="1">'[15]Reco Sheet for Fcast'!$I$8:$J$8</definedName>
    <definedName name="BExVW5X571GEYR5SCU1Z2DHKWM79" hidden="1">'[15]Reco Sheet for Fcast'!$H$2:$I$2</definedName>
    <definedName name="BExVW6YTKA098AF57M4PHNQ54XMH" hidden="1">'[15]Reco Sheet for Fcast'!$F$8:$G$8</definedName>
    <definedName name="BExVWH5O60DAWDALWYLP29FXHNYB" localSheetId="3" hidden="1">#REF!</definedName>
    <definedName name="BExVWH5O60DAWDALWYLP29FXHNYB" hidden="1">#REF!</definedName>
    <definedName name="BExVWINKCH0V0NUWH363SMXAZE62" hidden="1">'[15]Reco Sheet for Fcast'!$F$6:$G$6</definedName>
    <definedName name="BExVWSZWDVO3AP2D6EDY5H1QYOXC" hidden="1">'[17]Bud Mth'!$F$6:$G$6</definedName>
    <definedName name="BExVWYU8EK669NP172GEIGCTVPPA" hidden="1">'[15]Reco Sheet for Fcast'!$I$8:$J$8</definedName>
    <definedName name="BExVX2VZNPKLDHY7OGN2A2H5HC14" localSheetId="3" hidden="1">#REF!</definedName>
    <definedName name="BExVX2VZNPKLDHY7OGN2A2H5HC14" hidden="1">#REF!</definedName>
    <definedName name="BExVX3XN2DRJKL8EDBIG58RYQ36R" hidden="1">'[15]Reco Sheet for Fcast'!$I$6:$J$6</definedName>
    <definedName name="BExVXDZ63PUART77BBR5SI63TPC6" hidden="1">'[15]Reco Sheet for Fcast'!$I$11:$J$11</definedName>
    <definedName name="BExVXHKI6LFYMGWISMPACMO247HL" hidden="1">'[15]Reco Sheet for Fcast'!$F$9:$G$9</definedName>
    <definedName name="BExVXLX2BZ5EF2X6R41BTKRJR1NM" localSheetId="3" hidden="1">'[16]AMI P &amp; L'!#REF!</definedName>
    <definedName name="BExVXLX2BZ5EF2X6R41BTKRJR1NM" hidden="1">'[16]AMI P &amp; L'!#REF!</definedName>
    <definedName name="BExVY11V7U1SAY4QKYE0PBSPD7LW" hidden="1">'[15]Reco Sheet for Fcast'!$F$7:$G$7</definedName>
    <definedName name="BExVY1SV37DL5YU59HS4IG3VBCP4" localSheetId="3" hidden="1">'[16]AMI P &amp; L'!#REF!</definedName>
    <definedName name="BExVY1SV37DL5YU59HS4IG3VBCP4" hidden="1">'[16]AMI P &amp; L'!#REF!</definedName>
    <definedName name="BExVY3WFGJKSQA08UF9NCMST928Y" hidden="1">'[15]Reco Sheet for Fcast'!$F$7:$G$7</definedName>
    <definedName name="BExVY954UOEVQEIC5OFO4NEWVKAQ" hidden="1">'[15]Reco Sheet for Fcast'!$F$11:$G$11</definedName>
    <definedName name="BExVYH8GALJI83YRQSC210IEPVCS" hidden="1">'[15]Reco Sheet for Fcast'!$F$8:$G$8</definedName>
    <definedName name="BExVYHDYIV5397LC02V4FEP8VD6W" hidden="1">'[15]Reco Sheet for Fcast'!$I$10:$J$10</definedName>
    <definedName name="BExVYOVIZDA18YIQ0A30Q052PCAK" hidden="1">'[15]Reco Sheet for Fcast'!$H$2:$I$2</definedName>
    <definedName name="BExVYQIXPEM6J4JVP78BRHIC05PV" hidden="1">'[15]Reco Sheet for Fcast'!$F$8:$G$8</definedName>
    <definedName name="BExVYVGWN7SONLVDH9WJ2F1JS264" hidden="1">'[15]Reco Sheet for Fcast'!$I$7:$J$7</definedName>
    <definedName name="BExVZ9EO732IK6MNMG17Y1EFTJQC" hidden="1">'[15]Reco Sheet for Fcast'!$F$8:$G$8</definedName>
    <definedName name="BExVZB1Y5J4UL2LKK0363EU7GIJ1" hidden="1">'[15]Reco Sheet for Fcast'!$F$7:$G$7</definedName>
    <definedName name="BExVZJQVO5LQ0BJH5JEN5NOBIAF6" localSheetId="3" hidden="1">'[16]AMI P &amp; L'!#REF!</definedName>
    <definedName name="BExVZJQVO5LQ0BJH5JEN5NOBIAF6" hidden="1">'[16]AMI P &amp; L'!#REF!</definedName>
    <definedName name="BExVZNXWS91RD7NXV5NE2R3C8WW7" hidden="1">'[15]Reco Sheet for Fcast'!$I$8:$J$8</definedName>
    <definedName name="BExVZYQCU2I82W5UAYV4GQJ2JL8U" hidden="1">'[15]Reco Sheet for Fcast'!$J$2:$K$2</definedName>
    <definedName name="BExW02MMAYD9RIPXIGRXIWU01SWU" localSheetId="3" hidden="1">'[18]Capital orders'!#REF!</definedName>
    <definedName name="BExW02MMAYD9RIPXIGRXIWU01SWU" hidden="1">'[18]Capital orders'!#REF!</definedName>
    <definedName name="BExW0386REQRCQCVT9BCX80UPTRY" hidden="1">'[15]Reco Sheet for Fcast'!$K$2</definedName>
    <definedName name="BExW0CIOA9SK0V6OKKWTZOS8F5C5" hidden="1">'[17]Bud Mth'!$I$6:$J$6</definedName>
    <definedName name="BExW0FYP4WXY71CYUG40SUBG9UWU" hidden="1">'[15]Reco Sheet for Fcast'!$H$2:$I$2</definedName>
    <definedName name="BExW0RI61B4VV0ARXTFVBAWRA1C5" hidden="1">'[15]Reco Sheet for Fcast'!$F$9:$G$9</definedName>
    <definedName name="BExW1BVUYQTKMOR56MW7RVRX4L1L" hidden="1">'[15]Reco Sheet for Fcast'!$F$15</definedName>
    <definedName name="BExW1F1220628FOMTW5UAATHRJHK" hidden="1">'[15]Reco Sheet for Fcast'!$F$8:$G$8</definedName>
    <definedName name="BExW1RX03DZ35EAWTOIKB7PS5VV7" localSheetId="3" hidden="1">#REF!</definedName>
    <definedName name="BExW1RX03DZ35EAWTOIKB7PS5VV7" hidden="1">#REF!</definedName>
    <definedName name="BExW1TKA0Z9OP2DTG50GZR5EG8C7" hidden="1">'[15]Reco Sheet for Fcast'!$K$2</definedName>
    <definedName name="BExW1U0JLKQ094DW5MMOI8UHO09V" hidden="1">'[15]Reco Sheet for Fcast'!$I$8:$J$8</definedName>
    <definedName name="BExW283NP9D366XFPXLGSCI5UB0L" hidden="1">'[15]Reco Sheet for Fcast'!$F$6:$G$6</definedName>
    <definedName name="BExW2H3C8WJSBW5FGTFKVDVJC4CL" hidden="1">'[15]Reco Sheet for Fcast'!$I$7:$J$7</definedName>
    <definedName name="BExW2MSCKPGF5K3I7TL4KF5ISUOL" hidden="1">'[15]Reco Sheet for Fcast'!$F$15</definedName>
    <definedName name="BExW2NJ8EILHC8GHK3EOST8J05U0" hidden="1">'[15]Reco Sheet for Fcast'!$I$8:$J$8</definedName>
    <definedName name="BExW2SMO90FU9W8DVVES6Q4E6BZR" hidden="1">'[15]Reco Sheet for Fcast'!$F$6:$G$6</definedName>
    <definedName name="BExW2ZITSE40OUTU5LH01FV5JEA3" localSheetId="3" hidden="1">'[16]AMI P &amp; L'!#REF!</definedName>
    <definedName name="BExW2ZITSE40OUTU5LH01FV5JEA3" hidden="1">'[16]AMI P &amp; L'!#REF!</definedName>
    <definedName name="BExW36V9N91OHCUMGWJQL3I5P4JK" hidden="1">'[15]Reco Sheet for Fcast'!$F$15</definedName>
    <definedName name="BExW3E7HW3NMLQEPIHSOP33UGJEC" hidden="1">'[17]Bud Mth'!$E$1</definedName>
    <definedName name="BExW3EIBA1J9Q9NA9VCGZGRS8WV7" hidden="1">'[15]Reco Sheet for Fcast'!$F$9:$G$9</definedName>
    <definedName name="BExW3FEO8FI8N6AGQKYEG4SQVJWB" hidden="1">'[15]Reco Sheet for Fcast'!$K$2</definedName>
    <definedName name="BExW3GB28STOMJUSZEIA7YKYNS4Y" hidden="1">'[15]Reco Sheet for Fcast'!$H$2:$I$2</definedName>
    <definedName name="BExW3T1K638HT5E0Y8MMK108P5JT" hidden="1">'[15]Reco Sheet for Fcast'!$F$6:$G$6</definedName>
    <definedName name="BExW4217ZHL9VO39POSTJOD090WU" hidden="1">'[15]Reco Sheet for Fcast'!$F$6:$G$6</definedName>
    <definedName name="BExW4GPW71EBF8XPS2QGVQHBCDX3" hidden="1">'[15]Reco Sheet for Fcast'!$H$2:$I$2</definedName>
    <definedName name="BExW4JKC5837JBPCOJV337ZVYYY3" hidden="1">'[15]Reco Sheet for Fcast'!$G$2</definedName>
    <definedName name="BExW4QR9FV9MP5K610THBSM51RYO" hidden="1">'[15]Reco Sheet for Fcast'!$H$2:$I$2</definedName>
    <definedName name="BExW4Z029R9E19ZENN3WEA3VDAD1" hidden="1">'[15]Reco Sheet for Fcast'!$G$2</definedName>
    <definedName name="BExW4ZLNV6FJGQP2WOU4NKG3GNYO" localSheetId="3" hidden="1">#REF!</definedName>
    <definedName name="BExW4ZLNV6FJGQP2WOU4NKG3GNYO" hidden="1">#REF!</definedName>
    <definedName name="BExW5AZNT6IAZGNF2C879ODHY1B8" hidden="1">'[15]Reco Sheet for Fcast'!$F$11:$G$11</definedName>
    <definedName name="BExW5FMU99PBR9I4QY9LWERMXPCD" hidden="1">'[17]Bud Mth'!$J$2:$K$2</definedName>
    <definedName name="BExW5WPU27WD4NWZOT0ZEJIDLX5J" hidden="1">'[15]Reco Sheet for Fcast'!$I$6:$J$6</definedName>
    <definedName name="BExW660AV1TUV2XNUPD65RZR3QOO" hidden="1">'[15]Reco Sheet for Fcast'!$F$9:$G$9</definedName>
    <definedName name="BExW66LVVZK656PQY1257QMHP2AY" localSheetId="3" hidden="1">'[16]AMI P &amp; L'!#REF!</definedName>
    <definedName name="BExW66LVVZK656PQY1257QMHP2AY" hidden="1">'[16]AMI P &amp; L'!#REF!</definedName>
    <definedName name="BExW6AY8KWN3C31NX1MZHXBFTSK7" localSheetId="3" hidden="1">#REF!</definedName>
    <definedName name="BExW6AY8KWN3C31NX1MZHXBFTSK7" hidden="1">#REF!</definedName>
    <definedName name="BExW6EJPHAP1TWT380AZLXNHR22P" hidden="1">'[15]Reco Sheet for Fcast'!$I$7:$J$7</definedName>
    <definedName name="BExW6G1PJ38H10DVLL8WPQ736OEB" hidden="1">'[15]Reco Sheet for Fcast'!$I$6:$J$6</definedName>
    <definedName name="BExW75OA5AS517IHUYDHRJXDDOWS" hidden="1">'[15]Reco Sheet for Fcast'!$J$2:$K$2</definedName>
    <definedName name="BExW794A74Z5F2K8LVQLD6VSKXUE" hidden="1">'[15]Reco Sheet for Fcast'!$F$8:$G$8</definedName>
    <definedName name="BExW7H7MHCUHD1MA5VUKYPO21U2I" localSheetId="3" hidden="1">#REF!</definedName>
    <definedName name="BExW7H7MHCUHD1MA5VUKYPO21U2I" hidden="1">#REF!</definedName>
    <definedName name="BExW7O3S5FIOKIM535S9J7PKA52A" localSheetId="3" hidden="1">#REF!</definedName>
    <definedName name="BExW7O3S5FIOKIM535S9J7PKA52A" hidden="1">#REF!</definedName>
    <definedName name="BExW7RUK8CJ81J4KZCOOP63WMXTX" hidden="1">'[15]Reco Sheet for Fcast'!$I$9:$J$9</definedName>
    <definedName name="BExW886OBR91JIW5EKLII4CQO6E4" hidden="1">'[15]Reco Sheet for Fcast'!$F$8:$G$8</definedName>
    <definedName name="BExW8AFIEPGHQDY6PZGJPQ7YFTB1" localSheetId="3" hidden="1">#REF!</definedName>
    <definedName name="BExW8AFIEPGHQDY6PZGJPQ7YFTB1" hidden="1">#REF!</definedName>
    <definedName name="BExW8K0SSIPSKBVP06IJ71600HJZ" hidden="1">'[15]Reco Sheet for Fcast'!$H$2:$I$2</definedName>
    <definedName name="BExW8T0GVY3ZYO4ACSBLHS8SH895" hidden="1">'[15]Reco Sheet for Fcast'!$F$15</definedName>
    <definedName name="BExW8YEP73JMMU9HZ08PM4WHJQZ4" hidden="1">'[15]Reco Sheet for Fcast'!$I$8:$J$8</definedName>
    <definedName name="BExW937AT53OZQRHNWQZ5BVH24IE" hidden="1">'[15]Reco Sheet for Fcast'!$I$11:$J$11</definedName>
    <definedName name="BExW95LN5N0LYFFVP7GJEGDVDLF0" hidden="1">'[15]Reco Sheet for Fcast'!$G$2</definedName>
    <definedName name="BExW967733Q8RAJOHR2GJ3HO8JIW" hidden="1">'[15]Reco Sheet for Fcast'!$I$6:$J$6</definedName>
    <definedName name="BExW9POK1KIOI0ALS5MZIKTDIYMA" hidden="1">'[15]Reco Sheet for Fcast'!$I$10:$J$10</definedName>
    <definedName name="BExXLDE6PN4ESWT3LXJNQCY94NE4" localSheetId="3" hidden="1">'[16]AMI P &amp; L'!#REF!</definedName>
    <definedName name="BExXLDE6PN4ESWT3LXJNQCY94NE4" hidden="1">'[16]AMI P &amp; L'!#REF!</definedName>
    <definedName name="BExXLQVPK2H3IF0NDDA5CT612EUK" hidden="1">'[15]Reco Sheet for Fcast'!$I$6:$J$6</definedName>
    <definedName name="BExXLR6IO70TYTACKQH9M5PGV24J" hidden="1">'[15]Reco Sheet for Fcast'!$F$11:$G$11</definedName>
    <definedName name="BExXM065WOLYRYHGHOJE0OOFXA4M" localSheetId="3" hidden="1">'[16]AMI P &amp; L'!#REF!</definedName>
    <definedName name="BExXM065WOLYRYHGHOJE0OOFXA4M" hidden="1">'[16]AMI P &amp; L'!#REF!</definedName>
    <definedName name="BExXM3GUNXVDM82KUR17NNUMQCNI" hidden="1">'[15]Reco Sheet for Fcast'!$F$7:$G$7</definedName>
    <definedName name="BExXMA28M8SH7MKIGETSDA72WUIZ" hidden="1">'[15]Reco Sheet for Fcast'!$I$9:$J$9</definedName>
    <definedName name="BExXMJYBFUWD4HN6WTKX2CX41JCA" hidden="1">'[15]Reco Sheet for Fcast'!$I$10:$J$10</definedName>
    <definedName name="BExXMOLHIAHDLFSA31PUB36SC3I9" hidden="1">'[15]Reco Sheet for Fcast'!$G$2</definedName>
    <definedName name="BExXMT8T5Z3M2JBQN65X2LKH0YQI" hidden="1">'[15]Reco Sheet for Fcast'!$I$7:$J$7</definedName>
    <definedName name="BExXN1XNO7H60M9X1E7EVWFJDM5N" hidden="1">'[15]Reco Sheet for Fcast'!$I$7:$J$7</definedName>
    <definedName name="BExXN22ZOTIW49GPLWFYKVM90FNZ" hidden="1">'[15]Reco Sheet for Fcast'!$F$6:$G$6</definedName>
    <definedName name="BExXN6QAP8UJQVN4R4BQKPP4QK35" hidden="1">'[15]Reco Sheet for Fcast'!$F$7:$G$7</definedName>
    <definedName name="BExXNBOA39T2X6Y5Y5GZ5DDNA1AX" hidden="1">'[15]Reco Sheet for Fcast'!$F$8:$G$8</definedName>
    <definedName name="BExXND6872VJ3M2PGT056WQMWBHD" hidden="1">'[15]Reco Sheet for Fcast'!$G$2</definedName>
    <definedName name="BExXNF4F0489IITD5JLD8XFY5JNZ" localSheetId="3" hidden="1">#REF!</definedName>
    <definedName name="BExXNF4F0489IITD5JLD8XFY5JNZ" hidden="1">#REF!</definedName>
    <definedName name="BExXNPM24UN2PGVL9D1TUBFRIKR4" hidden="1">'[15]Reco Sheet for Fcast'!$F$7:$G$7</definedName>
    <definedName name="BExXNWYB165VO9MHARCL5WLCHWS0" localSheetId="3" hidden="1">'[16]AMI P &amp; L'!#REF!</definedName>
    <definedName name="BExXNWYB165VO9MHARCL5WLCHWS0" hidden="1">'[16]AMI P &amp; L'!#REF!</definedName>
    <definedName name="BExXO278QHQN8JDK5425EJ615ECC" hidden="1">'[15]Reco Sheet for Fcast'!$F$7:$G$7</definedName>
    <definedName name="BExXO8N5ROLIUVFKV9AVT4EASFRY" localSheetId="3" hidden="1">'[18]Capital orders'!#REF!</definedName>
    <definedName name="BExXO8N5ROLIUVFKV9AVT4EASFRY" hidden="1">'[18]Capital orders'!#REF!</definedName>
    <definedName name="BExXOBHOP0WGFHI2Y9AO4L440UVQ" hidden="1">'[15]Reco Sheet for Fcast'!$F$11:$G$11</definedName>
    <definedName name="BExXOHSAD2NSHOLLMZ2JWA4I3I1R" hidden="1">'[15]Reco Sheet for Fcast'!$I$7:$J$7</definedName>
    <definedName name="BExXOKH8LRQ9BNMQSYR3RTWXFPLJ" localSheetId="3" hidden="1">'[18]Capital orders'!#REF!</definedName>
    <definedName name="BExXOKH8LRQ9BNMQSYR3RTWXFPLJ" hidden="1">'[18]Capital orders'!#REF!</definedName>
    <definedName name="BExXP80B5FGA00JCM7UXKPI3PB7Y" hidden="1">'[15]Reco Sheet for Fcast'!$I$9:$J$9</definedName>
    <definedName name="BExXP85M4WXYVN1UVHUTOEKEG5XS" hidden="1">'[15]Reco Sheet for Fcast'!$F$8:$G$8</definedName>
    <definedName name="BExXPELOTHOAG0OWILLAH94OZV5J" hidden="1">'[15]Reco Sheet for Fcast'!$H$2:$I$2</definedName>
    <definedName name="BExXPLXY0H93MFKJ5WQCZHXQYOUA" localSheetId="3" hidden="1">#REF!</definedName>
    <definedName name="BExXPLXY0H93MFKJ5WQCZHXQYOUA" hidden="1">#REF!</definedName>
    <definedName name="BExXPS31W1VD2NMIE4E37LHVDF0L" hidden="1">'[15]Reco Sheet for Fcast'!$F$8:$G$8</definedName>
    <definedName name="BExXPZKYEMVF5JOC14HYOOYQK6JK" hidden="1">'[15]Reco Sheet for Fcast'!$G$2</definedName>
    <definedName name="BExXQ89PA10X79WBWOEP1AJX1OQM" hidden="1">'[15]Reco Sheet for Fcast'!$F$11:$G$11</definedName>
    <definedName name="BExXQCGQGGYSI0LTRVR73MUO50AW" hidden="1">'[15]Reco Sheet for Fcast'!$I$6:$J$6</definedName>
    <definedName name="BExXQEEXFHDQ8DSRAJSB5ET6J004" hidden="1">'[15]Reco Sheet for Fcast'!$F$6:$G$6</definedName>
    <definedName name="BExXQH41O5HZAH8BO6HCFY8YC3TU" localSheetId="3" hidden="1">'[16]AMI P &amp; L'!#REF!</definedName>
    <definedName name="BExXQH41O5HZAH8BO6HCFY8YC3TU" hidden="1">'[16]AMI P &amp; L'!#REF!</definedName>
    <definedName name="BExXQJIEF5R3QQ6D8HO3NGPU0IQC" hidden="1">'[15]Reco Sheet for Fcast'!$G$2</definedName>
    <definedName name="BExXQR0550UX7PZCHV6RMVWU8PH7" hidden="1">'[17]Bud Mth'!$E$1</definedName>
    <definedName name="BExXQU00K9ER4I1WM7T9J0W1E7ZC" hidden="1">'[15]Reco Sheet for Fcast'!$I$10:$J$10</definedName>
    <definedName name="BExXQU00KOR7XLM8B13DGJ1MIQDY" hidden="1">'[15]Reco Sheet for Fcast'!$F$10:$G$10</definedName>
    <definedName name="BExXQXG18PS8HGBOS03OSTQ0KEYC" hidden="1">'[15]Reco Sheet for Fcast'!$G$2</definedName>
    <definedName name="BExXQXQT4OAFQT5B0YB3USDJOJOB" hidden="1">'[15]Reco Sheet for Fcast'!$I$9:$J$9</definedName>
    <definedName name="BExXR3FSEXAHSXEQNJORWFCPX86N" hidden="1">'[15]Reco Sheet for Fcast'!$I$6:$J$6</definedName>
    <definedName name="BExXR3W3FKYQBLR299HO9RZ70C43" hidden="1">'[15]Reco Sheet for Fcast'!$F$6:$G$6</definedName>
    <definedName name="BExXR46U23CRRBV6IZT982MAEQKI" hidden="1">'[15]Reco Sheet for Fcast'!$I$7:$J$7</definedName>
    <definedName name="BExXR8OKAVX7O70V5IYG2PRKXSTI" hidden="1">'[15]Reco Sheet for Fcast'!$I$7:$J$7</definedName>
    <definedName name="BExXRA6N6XCLQM6XDV724ZIH6G93" hidden="1">'[15]Reco Sheet for Fcast'!$F$10:$G$10</definedName>
    <definedName name="BExXRABZ1CNKCG6K1MR6OUFHF7J9" hidden="1">'[15]Reco Sheet for Fcast'!$F$10:$G$10</definedName>
    <definedName name="BExXRBOFETC0OTJ6WY3VPMFH03VB" hidden="1">'[15]Reco Sheet for Fcast'!$I$8:$J$8</definedName>
    <definedName name="BExXRD13K1S9Y3JGR7CXSONT7RJZ" localSheetId="3" hidden="1">'[16]AMI P &amp; L'!#REF!</definedName>
    <definedName name="BExXRD13K1S9Y3JGR7CXSONT7RJZ" hidden="1">'[16]AMI P &amp; L'!#REF!</definedName>
    <definedName name="BExXRIFB4QQ87QIGA9AG0NXP577K" hidden="1">'[15]Reco Sheet for Fcast'!$F$10:$G$10</definedName>
    <definedName name="BExXRIQ2JF2CVTRDQX2D9SPH7FTN" hidden="1">'[15]Reco Sheet for Fcast'!$I$11:$J$11</definedName>
    <definedName name="BExXRLKJ6CS4AJYAEHD0WH96AEBA" localSheetId="3" hidden="1">#REF!</definedName>
    <definedName name="BExXRLKJ6CS4AJYAEHD0WH96AEBA" hidden="1">#REF!</definedName>
    <definedName name="BExXRO4A6VUH1F4XV8N1BRJ4896W" localSheetId="3" hidden="1">'[16]AMI P &amp; L'!#REF!</definedName>
    <definedName name="BExXRO4A6VUH1F4XV8N1BRJ4896W" hidden="1">'[16]AMI P &amp; L'!#REF!</definedName>
    <definedName name="BExXRO9N1SNJZGKD90P4K7FU1J0P" hidden="1">'[15]Reco Sheet for Fcast'!$F$15</definedName>
    <definedName name="BExXRV5QP3Z0KAQ1EQT9JYT2FV0L" hidden="1">'[15]Reco Sheet for Fcast'!$F$10:$G$10</definedName>
    <definedName name="BExXRZ20LZZCW8LVGDK0XETOTSAI" hidden="1">'[15]Reco Sheet for Fcast'!$F$15</definedName>
    <definedName name="BExXS63O4OMWMNXXAODZQFSDG33N" hidden="1">'[15]Reco Sheet for Fcast'!$F$6:$G$6</definedName>
    <definedName name="BExXS702KUBW3EFNSAYMW64C95M3" localSheetId="3" hidden="1">'[18]Capital orders'!#REF!</definedName>
    <definedName name="BExXS702KUBW3EFNSAYMW64C95M3" hidden="1">'[18]Capital orders'!#REF!</definedName>
    <definedName name="BExXSBSP1TOY051HSPEPM0AEIO2M" hidden="1">'[15]Reco Sheet for Fcast'!$F$6:$G$6</definedName>
    <definedName name="BExXSC8RFK5D68FJD2HI4K66SA6I" hidden="1">'[15]Reco Sheet for Fcast'!$F$10:$G$10</definedName>
    <definedName name="BExXSNHC88W4UMXEOIOOATJAIKZO" hidden="1">'[15]Reco Sheet for Fcast'!$I$8:$J$8</definedName>
    <definedName name="BExXSTBS08WIA9TLALV3UQ2Z3MRG" hidden="1">'[15]Reco Sheet for Fcast'!$I$7:$J$7</definedName>
    <definedName name="BExXSVQ2WOJJ73YEO8Q2FK60V4G8" hidden="1">'[15]Reco Sheet for Fcast'!$I$8:$J$8</definedName>
    <definedName name="BExXTA9CMTC19FSCX4UIQBV2C7R9" localSheetId="3" hidden="1">'[18]Capital orders'!#REF!</definedName>
    <definedName name="BExXTA9CMTC19FSCX4UIQBV2C7R9" hidden="1">'[18]Capital orders'!#REF!</definedName>
    <definedName name="BExXTHLRNL82GN7KZY3TOLO508N7" hidden="1">'[15]Reco Sheet for Fcast'!$F$8:$G$8</definedName>
    <definedName name="BExXTIY89DH3YOJMAQ0Q8WTGODVQ" localSheetId="3" hidden="1">#REF!</definedName>
    <definedName name="BExXTIY89DH3YOJMAQ0Q8WTGODVQ" hidden="1">#REF!</definedName>
    <definedName name="BExXTL72MKEQSQH9L2OTFLU8DM2B" hidden="1">'[15]Reco Sheet for Fcast'!$F$8:$G$8</definedName>
    <definedName name="BExXTM3M4RTCRSX7VGAXGQNPP668" hidden="1">'[15]Reco Sheet for Fcast'!$F$7:$G$7</definedName>
    <definedName name="BExXTOCF78J7WY6FOVBRY1N2RBBR" hidden="1">'[15]Reco Sheet for Fcast'!$H$2:$I$2</definedName>
    <definedName name="BExXTP3GYO6Z9RTKKT10XA0UTV3T" hidden="1">'[15]Reco Sheet for Fcast'!$I$8:$J$8</definedName>
    <definedName name="BExXTZKZ4CG92ZQLIRKEXXH9BFIR" hidden="1">'[15]Reco Sheet for Fcast'!$F$7:$G$7</definedName>
    <definedName name="BExXU4J2BM2964GD5UZHM752Q4NS" hidden="1">'[15]Reco Sheet for Fcast'!$F$9:$G$9</definedName>
    <definedName name="BExXU4ZC2TLLQLLN5Z55LSE6D0AG" hidden="1">'[15]Reco Sheet for Fcast'!$O$6:$P$10</definedName>
    <definedName name="BExXU6XDTT7RM93KILIDEYPA9XKF" hidden="1">'[15]Reco Sheet for Fcast'!$I$6:$J$6</definedName>
    <definedName name="BExXU8VLZA7WLPZ3RAQZGNERUD26" localSheetId="3" hidden="1">'[16]AMI P &amp; L'!#REF!</definedName>
    <definedName name="BExXU8VLZA7WLPZ3RAQZGNERUD26" hidden="1">'[16]AMI P &amp; L'!#REF!</definedName>
    <definedName name="BExXUB9RSLSCNN5ETLXY72DAPZZM" hidden="1">'[15]Reco Sheet for Fcast'!$I$10:$J$10</definedName>
    <definedName name="BExXUEV8QPATH32AX9XYWBHUVOO8" localSheetId="3" hidden="1">#REF!</definedName>
    <definedName name="BExXUEV8QPATH32AX9XYWBHUVOO8" hidden="1">#REF!</definedName>
    <definedName name="BExXUFRM82XQIN2T8KGLDQL1IBQW" hidden="1">'[15]Reco Sheet for Fcast'!$G$2</definedName>
    <definedName name="BExXUFX23FE72H6IM4JSHIQV4VNK" localSheetId="3" hidden="1">#REF!</definedName>
    <definedName name="BExXUFX23FE72H6IM4JSHIQV4VNK" hidden="1">#REF!</definedName>
    <definedName name="BExXUM27VX063JGHF9FYOOLNOP4V" localSheetId="3" hidden="1">#REF!</definedName>
    <definedName name="BExXUM27VX063JGHF9FYOOLNOP4V" hidden="1">#REF!</definedName>
    <definedName name="BExXUQEQBF6FI240ZGIF9YXZSRAU" hidden="1">'[15]Reco Sheet for Fcast'!$F$10:$G$10</definedName>
    <definedName name="BExXUYND6EJO7CJ5KRICV4O1JNWK" hidden="1">'[15]Reco Sheet for Fcast'!$F$9:$G$9</definedName>
    <definedName name="BExXV3LG12X440HUOAJXFCK9NX6J" localSheetId="3" hidden="1">#REF!</definedName>
    <definedName name="BExXV3LG12X440HUOAJXFCK9NX6J" hidden="1">#REF!</definedName>
    <definedName name="BExXV6FWG4H3S2QEUJZYIXILNGJ7" hidden="1">'[15]Reco Sheet for Fcast'!$F$8:$G$8</definedName>
    <definedName name="BExXVK87BMMO6LHKV0CFDNIQVIBS" hidden="1">'[15]Reco Sheet for Fcast'!$I$11:$J$11</definedName>
    <definedName name="BExXVKZ9WXPGL6IVY6T61IDD771I" hidden="1">'[15]Reco Sheet for Fcast'!$F$8:$G$8</definedName>
    <definedName name="BExXVLVNRJK2QSK3UMZRFRADS2G4" localSheetId="3" hidden="1">'[16]AMI P &amp; L'!#REF!</definedName>
    <definedName name="BExXVLVNRJK2QSK3UMZRFRADS2G4" hidden="1">'[16]AMI P &amp; L'!#REF!</definedName>
    <definedName name="BExXW27MMXHXUXX78SDTBE1JYTHT" hidden="1">'[15]Reco Sheet for Fcast'!$I$7:$J$7</definedName>
    <definedName name="BExXW2YIM2MYBSHRIX0RP9D4PRMN" hidden="1">'[15]Reco Sheet for Fcast'!$I$6:$J$6</definedName>
    <definedName name="BExXWBNE4KTFSXKVSRF6WX039WPB" hidden="1">'[15]Reco Sheet for Fcast'!$F$9:$G$9</definedName>
    <definedName name="BExXWFP5AYE7EHYTJWBZSQ8PQ0YX" hidden="1">'[15]Reco Sheet for Fcast'!$I$9:$J$9</definedName>
    <definedName name="BExXWLJG5TBEL46BL8CA7MCLGTUZ" localSheetId="3" hidden="1">#REF!</definedName>
    <definedName name="BExXWLJG5TBEL46BL8CA7MCLGTUZ" hidden="1">#REF!</definedName>
    <definedName name="BExXWVFIBQT8OY1O41FRFPFGXQHK" hidden="1">'[15]Reco Sheet for Fcast'!$K$2</definedName>
    <definedName name="BExXWWXHBZHA9J3N8K47F84X0M0L" hidden="1">'[15]Reco Sheet for Fcast'!$I$10:$J$10</definedName>
    <definedName name="BExXXBM521DL8R4ZX7NZ3DBCUOR5" localSheetId="3" hidden="1">'[16]AMI P &amp; L'!#REF!</definedName>
    <definedName name="BExXXBM521DL8R4ZX7NZ3DBCUOR5" hidden="1">'[16]AMI P &amp; L'!#REF!</definedName>
    <definedName name="BExXXC7OZI33XZ03NRMEP7VRLQK4" hidden="1">'[15]Reco Sheet for Fcast'!$I$7:$J$7</definedName>
    <definedName name="BExXXH5N3NKBQ7BCJPJTBF8CYM2Q" hidden="1">'[15]Reco Sheet for Fcast'!$I$6:$J$6</definedName>
    <definedName name="BExXXKWLM4D541BH6O8GOJMHFHMW" hidden="1">'[15]Reco Sheet for Fcast'!$I$9:$J$9</definedName>
    <definedName name="BExXXPPA1Q87XPI97X0OXCPBPDON" hidden="1">'[15]Reco Sheet for Fcast'!$I$11:$J$11</definedName>
    <definedName name="BExXXVUDA98IZTQ6MANKU4MTTDVR" hidden="1">'[15]Reco Sheet for Fcast'!$I$10:$J$10</definedName>
    <definedName name="BExXXZQNZY6IZI45DJXJK0MQZWA7" localSheetId="3" hidden="1">'[16]AMI P &amp; L'!#REF!</definedName>
    <definedName name="BExXXZQNZY6IZI45DJXJK0MQZWA7" hidden="1">'[16]AMI P &amp; L'!#REF!</definedName>
    <definedName name="BExXY5QFG6QP94SFT3935OBM8Y4K" hidden="1">'[15]Reco Sheet for Fcast'!$I$7:$J$7</definedName>
    <definedName name="BExXY7TYEBFXRYUYIFHTN65RJ8EW" localSheetId="3" hidden="1">'[16]AMI P &amp; L'!#REF!</definedName>
    <definedName name="BExXY7TYEBFXRYUYIFHTN65RJ8EW" hidden="1">'[16]AMI P &amp; L'!#REF!</definedName>
    <definedName name="BExXYCBSIHFUY3BDHNBY5TMPFMGL" localSheetId="3" hidden="1">#REF!</definedName>
    <definedName name="BExXYCBSIHFUY3BDHNBY5TMPFMGL" hidden="1">#REF!</definedName>
    <definedName name="BExXYLBHANUXC5FCTDDTGOVD3GQS" hidden="1">'[15]Reco Sheet for Fcast'!$I$8:$J$8</definedName>
    <definedName name="BExXYMNYAYH3WA2ZCFAYKZID9ZCI" hidden="1">'[15]Reco Sheet for Fcast'!$I$9:$J$9</definedName>
    <definedName name="BExXYYT12SVN2VDMLVNV4P3ISD8T" hidden="1">'[15]Reco Sheet for Fcast'!$I$7:$J$7</definedName>
    <definedName name="BExXZ3LNUGA4E1LWS1MPLGG3LXKD" localSheetId="3" hidden="1">#REF!</definedName>
    <definedName name="BExXZ3LNUGA4E1LWS1MPLGG3LXKD" hidden="1">#REF!</definedName>
    <definedName name="BExXZFVV4YB42AZ3H1I40YG3JAPU" hidden="1">'[15]Reco Sheet for Fcast'!$I$11:$J$11</definedName>
    <definedName name="BExXZHJ9T2JELF12CHHGD54J1B0C" hidden="1">'[15]Reco Sheet for Fcast'!$F$7:$G$7</definedName>
    <definedName name="BExXZMBX5F1N53KQHPU92S4B5ZZ4" hidden="1">'[15]Reco Sheet for Fcast'!$E$1</definedName>
    <definedName name="BExXZNJ2X1TK2LRK5ZY3MX49H5T7" hidden="1">'[15]Reco Sheet for Fcast'!$J$2:$K$2</definedName>
    <definedName name="BExXZOVPCEP495TQSON6PSRQ8XCY" localSheetId="3" hidden="1">'[16]AMI P &amp; L'!#REF!</definedName>
    <definedName name="BExXZOVPCEP495TQSON6PSRQ8XCY" hidden="1">'[16]AMI P &amp; L'!#REF!</definedName>
    <definedName name="BExXZS0XCQNYYY1DP75R3PCXFSRH" localSheetId="3" hidden="1">#REF!</definedName>
    <definedName name="BExXZS0XCQNYYY1DP75R3PCXFSRH" hidden="1">#REF!</definedName>
    <definedName name="BExXZXKH7NBARQQAZM69Z57IH1MM" hidden="1">'[15]Reco Sheet for Fcast'!$F$6:$G$6</definedName>
    <definedName name="BExY06EUGA7EW4VVDQKIUQW4P39O" localSheetId="3" hidden="1">#REF!</definedName>
    <definedName name="BExY06EUGA7EW4VVDQKIUQW4P39O" hidden="1">#REF!</definedName>
    <definedName name="BExY07WSDH5QEVM7BJXJK2ZRAI1O" localSheetId="3" hidden="1">'[16]AMI P &amp; L'!#REF!</definedName>
    <definedName name="BExY07WSDH5QEVM7BJXJK2ZRAI1O" hidden="1">'[16]AMI P &amp; L'!#REF!</definedName>
    <definedName name="BExY0BI99V6MXLHXBCSPUL0OPF3M" localSheetId="3" hidden="1">#REF!</definedName>
    <definedName name="BExY0BI99V6MXLHXBCSPUL0OPF3M" hidden="1">#REF!</definedName>
    <definedName name="BExY0C3UBVC4M59JIRXVQ8OWAJC1" hidden="1">'[15]Reco Sheet for Fcast'!$I$7:$J$7</definedName>
    <definedName name="BExY0OE8GFHMLLTEAFIOQTOPEVPB" hidden="1">'[15]Reco Sheet for Fcast'!$F$8:$G$8</definedName>
    <definedName name="BExY0OJHW85S0VKBA8T4HTYPYBOS" hidden="1">'[15]Reco Sheet for Fcast'!$I$10:$J$10</definedName>
    <definedName name="BExY0T1E034D7XAXNC6F7540LLIE" hidden="1">'[15]Reco Sheet for Fcast'!$F$15</definedName>
    <definedName name="BExY0V4VNPA7ZZUMJNNU0ZHE1KOH" localSheetId="3" hidden="1">#REF!</definedName>
    <definedName name="BExY0V4VNPA7ZZUMJNNU0ZHE1KOH" hidden="1">#REF!</definedName>
    <definedName name="BExY0XTZLHN49J2JH94BYTKBJLT3" hidden="1">'[15]Reco Sheet for Fcast'!$F$10:$G$10</definedName>
    <definedName name="BExY11FH9TXHERUYGG8FE50U7H7J" hidden="1">'[15]Reco Sheet for Fcast'!$F$10:$G$10</definedName>
    <definedName name="BExY16IWJ7CI1QGWVNBVHPYS9JPN" localSheetId="3" hidden="1">#REF!</definedName>
    <definedName name="BExY16IWJ7CI1QGWVNBVHPYS9JPN" hidden="1">#REF!</definedName>
    <definedName name="BExY180UKNW5NIAWD6ZUYTFEH8QS" hidden="1">'[15]Reco Sheet for Fcast'!$F$15</definedName>
    <definedName name="BExY1DPTV4LSY9MEOUGXF8X052NA" hidden="1">'[15]Reco Sheet for Fcast'!$F$7:$G$7</definedName>
    <definedName name="BExY1GK9ELBEKDD7O6HR6DUO8YGO" hidden="1">'[15]Reco Sheet for Fcast'!$I$11:$J$11</definedName>
    <definedName name="BExY1HBBZWCVKT5KEBLCKMKR9LKK" hidden="1">'[15]Reco Sheet for Fcast'!$F$9:$G$9</definedName>
    <definedName name="BExY1NWOXXFV9GGZ3PX444LZ8TVX" hidden="1">'[15]Reco Sheet for Fcast'!$F$10:$G$10</definedName>
    <definedName name="BExY1UCL0RND63LLSM9X5SFRG117" hidden="1">'[15]Reco Sheet for Fcast'!$H$2:$I$2</definedName>
    <definedName name="BExY1WAT3937L08HLHIRQHMP2A3H" hidden="1">'[15]Reco Sheet for Fcast'!$I$10:$J$10</definedName>
    <definedName name="BExY1YEBOSLMID7LURP8QB46AI91" hidden="1">'[15]Reco Sheet for Fcast'!$I$10:$J$10</definedName>
    <definedName name="BExY2FS4LFX9OHOTQT7SJ2PXAC25" hidden="1">'[15]Reco Sheet for Fcast'!$I$10:$J$10</definedName>
    <definedName name="BExY2GDPCZPVU0IQ6IJIB1YQQRQ6" hidden="1">'[15]Reco Sheet for Fcast'!$F$6:$G$6</definedName>
    <definedName name="BExY2GTSZ3VA9TXLY7KW1LIAKJ61" hidden="1">'[15]Reco Sheet for Fcast'!$F$6:$G$6</definedName>
    <definedName name="BExY2IXBR1SGYZH08T7QHKEFS8HA" hidden="1">'[15]Reco Sheet for Fcast'!$F$15</definedName>
    <definedName name="BExY2Q4B5FUDA5VU4VRUHX327QN0" hidden="1">'[15]Reco Sheet for Fcast'!$F$9:$G$9</definedName>
    <definedName name="BExY3HOSK7YI364K15OX70AVR6F1" localSheetId="3" hidden="1">'[16]AMI P &amp; L'!#REF!</definedName>
    <definedName name="BExY3HOSK7YI364K15OX70AVR6F1" hidden="1">'[16]AMI P &amp; L'!#REF!</definedName>
    <definedName name="BExY3T89AUR83SOAZZ3OMDEJDQ39" hidden="1">'[15]Reco Sheet for Fcast'!$F$10:$G$10</definedName>
    <definedName name="BExY45O3XSWT6MQU6R33GI3YUAUM" localSheetId="3" hidden="1">#REF!</definedName>
    <definedName name="BExY45O3XSWT6MQU6R33GI3YUAUM" hidden="1">#REF!</definedName>
    <definedName name="BExY4ET3RLNWSSJL6DIXQZOTATID" hidden="1">'[17]Bud Mth'!$G$2:$H$2</definedName>
    <definedName name="BExY4MG771JQ84EMIVB6HQGGHZY7" hidden="1">'[15]Reco Sheet for Fcast'!$H$2:$I$2</definedName>
    <definedName name="BExY4PWCSFB8P3J3TBQB2MD67263" hidden="1">'[15]Reco Sheet for Fcast'!$I$8:$J$8</definedName>
    <definedName name="BExY4RZW3KK11JLYBA4DWZ92M6LQ" hidden="1">'[15]Reco Sheet for Fcast'!$I$11:$J$11</definedName>
    <definedName name="BExY4XOVTTNVZ577RLIEC7NZQFIX" hidden="1">'[15]Reco Sheet for Fcast'!$F$7:$G$7</definedName>
    <definedName name="BExY50JAF5CG01GTHAUS7I4ZLUDC" hidden="1">'[15]Reco Sheet for Fcast'!$I$8:$J$8</definedName>
    <definedName name="BExY53J7EXFEOFTRNAHLK7IH3ACB" hidden="1">'[15]Reco Sheet for Fcast'!$F$8:$G$8</definedName>
    <definedName name="BExY5515SJTJS3VM80M3YYR0WF37" hidden="1">'[15]Reco Sheet for Fcast'!$F$15:$G$16</definedName>
    <definedName name="BExY5515WE39FQ3EG5QHG67V9C0O" hidden="1">'[15]Reco Sheet for Fcast'!$F$11:$G$11</definedName>
    <definedName name="BExY5986WNAD8NFCPXC9TVLBU4FG" hidden="1">'[15]Reco Sheet for Fcast'!$K$2</definedName>
    <definedName name="BExY5DF9MS25IFNWGJ1YAS5MDN8R" hidden="1">'[15]Reco Sheet for Fcast'!$K$2</definedName>
    <definedName name="BExY5ERVGL3UM2MGT8LJ0XPKTZEK" hidden="1">'[15]Reco Sheet for Fcast'!$I$7:$J$7</definedName>
    <definedName name="BExY5EX6NJFK8W754ZVZDN5DS04K" hidden="1">'[15]Reco Sheet for Fcast'!$I$6:$J$6</definedName>
    <definedName name="BExY5S3XD1NJT109CV54IFOHVLQ6" hidden="1">'[15]Reco Sheet for Fcast'!$F$9:$G$9</definedName>
    <definedName name="BExY5V3UFTA5NUDN1GI8BVHFL1ZK" localSheetId="3" hidden="1">'[18]Capital orders'!#REF!</definedName>
    <definedName name="BExY5V3UFTA5NUDN1GI8BVHFL1ZK" hidden="1">'[18]Capital orders'!#REF!</definedName>
    <definedName name="BExY6KVS1MMZ2R34PGEFR2BMTU9W" hidden="1">'[15]Reco Sheet for Fcast'!$I$11:$J$11</definedName>
    <definedName name="BExY6Q9YY7LW745GP7CYOGGSPHGE" hidden="1">'[15]Reco Sheet for Fcast'!$F$6:$G$6</definedName>
    <definedName name="BExZIA3C8LKJTEH3MKQ57KJH5TA2" hidden="1">'[15]Reco Sheet for Fcast'!$I$11:$J$11</definedName>
    <definedName name="BExZIIHH3QNQE3GFMHEE4UMHY6WQ" hidden="1">'[15]Reco Sheet for Fcast'!$F$6:$G$6</definedName>
    <definedName name="BExZIYO22G5UXOB42GDLYGVRJ6U7" hidden="1">'[15]Reco Sheet for Fcast'!$F$11:$G$11</definedName>
    <definedName name="BExZJ7CYXTDLM412P6E5FAC4YB5M" hidden="1">'[15]Reco Sheet for Fcast'!$F$15:$AI$18</definedName>
    <definedName name="BExZJ7I9T8XU4MZRKJ1VVU76V2LZ" hidden="1">'[15]Reco Sheet for Fcast'!$F$15</definedName>
    <definedName name="BExZJMY170JCUU1RWASNZ1HJPRTA" hidden="1">'[15]Reco Sheet for Fcast'!$F$8:$G$8</definedName>
    <definedName name="BExZJOQR77H0P4SUKVYACDCFBBXO" hidden="1">'[15]Reco Sheet for Fcast'!$I$6:$J$6</definedName>
    <definedName name="BExZJS6RG34ODDY9HMZ0O34MEMSB" hidden="1">'[15]Reco Sheet for Fcast'!$I$8:$J$8</definedName>
    <definedName name="BExZJWDUEYTV7TBR6HSM97T24VTT" localSheetId="3" hidden="1">#REF!</definedName>
    <definedName name="BExZJWDUEYTV7TBR6HSM97T24VTT" hidden="1">#REF!</definedName>
    <definedName name="BExZK34NR4BAD7HJAP7SQ926UQP3" hidden="1">'[15]Reco Sheet for Fcast'!$F$11:$G$11</definedName>
    <definedName name="BExZK3FGPHH5H771U7D5XY7XBS6E" localSheetId="3" hidden="1">'[16]AMI P &amp; L'!#REF!</definedName>
    <definedName name="BExZK3FGPHH5H771U7D5XY7XBS6E" hidden="1">'[16]AMI P &amp; L'!#REF!</definedName>
    <definedName name="BExZKHYORG3O8C772XPFHM1N8T80" localSheetId="3" hidden="1">'[16]AMI P &amp; L'!#REF!</definedName>
    <definedName name="BExZKHYORG3O8C772XPFHM1N8T80" hidden="1">'[16]AMI P &amp; L'!#REF!</definedName>
    <definedName name="BExZKJRF2IRR57DG9CLC7MSHWNNN" hidden="1">'[15]Reco Sheet for Fcast'!$F$8:$G$8</definedName>
    <definedName name="BExZKV5GYXO0X760SBD9TWTIQHGI" hidden="1">'[15]Reco Sheet for Fcast'!$F$10:$G$10</definedName>
    <definedName name="BExZL6E4YVXRUN7ZGF2BIGIXFR8K" localSheetId="3" hidden="1">'[16]AMI P &amp; L'!#REF!</definedName>
    <definedName name="BExZL6E4YVXRUN7ZGF2BIGIXFR8K" hidden="1">'[16]AMI P &amp; L'!#REF!</definedName>
    <definedName name="BExZLGVLMKTPFXG42QYT0PO81G7F" hidden="1">'[15]Reco Sheet for Fcast'!$F$9:$G$9</definedName>
    <definedName name="BExZLKMK7LRK14S09WLMH7MXSQXM" hidden="1">'[15]Reco Sheet for Fcast'!$F$7:$G$7</definedName>
    <definedName name="BExZM7JVLG0W8EG5RBU915U3SKBY" hidden="1">'[15]Reco Sheet for Fcast'!$F$7:$G$7</definedName>
    <definedName name="BExZM85FOVUFF110XMQ9O2ODSJUK" hidden="1">'[15]Reco Sheet for Fcast'!$I$7:$J$7</definedName>
    <definedName name="BExZMF1MMTZ1TA14PZ8ASSU2CBSP" hidden="1">'[15]Reco Sheet for Fcast'!$I$8:$J$8</definedName>
    <definedName name="BExZMKL5YQZD7F0FUCSVFGLPFK52" hidden="1">'[15]Reco Sheet for Fcast'!$F$9:$G$9</definedName>
    <definedName name="BExZMOC3VNZALJM71X2T6FV91GTB" hidden="1">'[15]Reco Sheet for Fcast'!$I$8:$J$8</definedName>
    <definedName name="BExZMXH39OB0I43XEL3K11U3G9PM" hidden="1">'[15]Reco Sheet for Fcast'!$I$6:$J$6</definedName>
    <definedName name="BExZMZQ3RBKDHT5GLFNLS52OSJA0" hidden="1">'[15]Reco Sheet for Fcast'!$F$11:$G$11</definedName>
    <definedName name="BExZN2F7Y2J2L2LN5WZRG949MS4A" hidden="1">'[15]Reco Sheet for Fcast'!$F$6:$G$6</definedName>
    <definedName name="BExZN847WUWKRYTZWG9TCQZJS3OL" hidden="1">'[15]Reco Sheet for Fcast'!$I$6:$J$6</definedName>
    <definedName name="BExZNH3VISFF4NQI11BZDP5IQ7VG" hidden="1">'[15]Reco Sheet for Fcast'!$F$6:$G$6</definedName>
    <definedName name="BExZNJYCFYVMAOI62GB2BABK1ELE" hidden="1">'[15]Reco Sheet for Fcast'!$I$8:$J$8</definedName>
    <definedName name="BExZNMCNFLS6EUF357U7TXQ4U84V" localSheetId="3" hidden="1">'[18]Capital orders'!#REF!</definedName>
    <definedName name="BExZNMCNFLS6EUF357U7TXQ4U84V" hidden="1">'[18]Capital orders'!#REF!</definedName>
    <definedName name="BExZNV707LIU6Z5H6QI6H67LHTI1" hidden="1">'[15]Reco Sheet for Fcast'!$F$9:$G$9</definedName>
    <definedName name="BExZNVCBKB930QQ9QW7KSGOZ0V1M" hidden="1">'[15]Reco Sheet for Fcast'!$I$9:$J$9</definedName>
    <definedName name="BExZNW8QJ18X0RSGFDWAE9ZSDX39" hidden="1">'[15]Reco Sheet for Fcast'!$H$2:$I$2</definedName>
    <definedName name="BExZNZDWRS6Q40L8OCWFEIVI0A1O" hidden="1">'[15]Reco Sheet for Fcast'!$I$6:$J$6</definedName>
    <definedName name="BExZO8TVZX68PZ4ENQ8QOILK16OS" localSheetId="3" hidden="1">#REF!</definedName>
    <definedName name="BExZO8TVZX68PZ4ENQ8QOILK16OS" hidden="1">#REF!</definedName>
    <definedName name="BExZOAH4GDULQO35ZGF099VIFGNC" localSheetId="3" hidden="1">#REF!</definedName>
    <definedName name="BExZOAH4GDULQO35ZGF099VIFGNC" hidden="1">#REF!</definedName>
    <definedName name="BExZOBO9NYLGVJQ31LVQ9XS2ZT4N" hidden="1">'[15]Reco Sheet for Fcast'!$I$10:$J$10</definedName>
    <definedName name="BExZOETNB1CJ3Y2RKLI1ZK0S8Z6H" hidden="1">'[15]Reco Sheet for Fcast'!$I$10:$J$10</definedName>
    <definedName name="BExZOREMVSK4E5VSWM838KHUB8AI" hidden="1">'[15]Reco Sheet for Fcast'!$I$6:$J$6</definedName>
    <definedName name="BExZOVR745T5P1KS9NV2PXZPZVRG" hidden="1">'[15]Reco Sheet for Fcast'!$I$11:$J$11</definedName>
    <definedName name="BExZOZSWGLSY2XYVRIS6VSNJDSGD" hidden="1">'[15]Reco Sheet for Fcast'!$I$8:$J$8</definedName>
    <definedName name="BExZP7AIJKLM6C6CSUIIFAHFBNX2" hidden="1">'[15]Reco Sheet for Fcast'!$G$2</definedName>
    <definedName name="BExZPIU08CG16AZ72BD0PB5ISUQE" localSheetId="3" hidden="1">'[18]Capital orders'!#REF!</definedName>
    <definedName name="BExZPIU08CG16AZ72BD0PB5ISUQE" hidden="1">'[18]Capital orders'!#REF!</definedName>
    <definedName name="BExZPQ0XY507N8FJMVPKCTK8HC9H" hidden="1">'[15]Reco Sheet for Fcast'!$K$2</definedName>
    <definedName name="BExZQ37OVBR25U32CO2YYVPZOMR5" hidden="1">'[15]Reco Sheet for Fcast'!$K$2</definedName>
    <definedName name="BExZQ3NT7H06VO0AR48WHZULZB93" hidden="1">'[15]Reco Sheet for Fcast'!$I$8:$J$8</definedName>
    <definedName name="BExZQ7PJU07SEJMDX18U9YVDC2GU" hidden="1">'[15]Reco Sheet for Fcast'!$F$6:$G$6</definedName>
    <definedName name="BExZQBLMR2P2GZNI8IW6QBSS5ZV9" localSheetId="3" hidden="1">'[18]Capital orders'!#REF!</definedName>
    <definedName name="BExZQBLMR2P2GZNI8IW6QBSS5ZV9" hidden="1">'[18]Capital orders'!#REF!</definedName>
    <definedName name="BExZQIHTGHK7OOI2Y2PN3JYBY82I" localSheetId="3" hidden="1">'[16]AMI P &amp; L'!#REF!</definedName>
    <definedName name="BExZQIHTGHK7OOI2Y2PN3JYBY82I" hidden="1">'[16]AMI P &amp; L'!#REF!</definedName>
    <definedName name="BExZQJJMGU5MHQOILGXGJPAQI5XI" localSheetId="3" hidden="1">'[16]AMI P &amp; L'!#REF!</definedName>
    <definedName name="BExZQJJMGU5MHQOILGXGJPAQI5XI" hidden="1">'[16]AMI P &amp; L'!#REF!</definedName>
    <definedName name="BExZQP3CUHU0IRXBVRJLP1KYRDVE" localSheetId="3" hidden="1">#REF!</definedName>
    <definedName name="BExZQP3CUHU0IRXBVRJLP1KYRDVE" hidden="1">#REF!</definedName>
    <definedName name="BExZQRHGZ7WP7RQ2CX0H6W1CIP9U" localSheetId="3" hidden="1">#REF!</definedName>
    <definedName name="BExZQRHGZ7WP7RQ2CX0H6W1CIP9U" hidden="1">#REF!</definedName>
    <definedName name="BExZQWFMANQLA8Z37ZECN1VLXVSB" localSheetId="3" hidden="1">#REF!</definedName>
    <definedName name="BExZQWFMANQLA8Z37ZECN1VLXVSB" hidden="1">#REF!</definedName>
    <definedName name="BExZQXBYEBN28QUH1KOVW6KKA5UM" hidden="1">'[15]Reco Sheet for Fcast'!$F$15</definedName>
    <definedName name="BExZQZKT146WEN8FTVZ7Y5TSB8L5" localSheetId="3" hidden="1">'[16]AMI P &amp; L'!#REF!</definedName>
    <definedName name="BExZQZKT146WEN8FTVZ7Y5TSB8L5" hidden="1">'[16]AMI P &amp; L'!#REF!</definedName>
    <definedName name="BExZR485AKBH93YZ08CMUC3WROED" hidden="1">'[15]Reco Sheet for Fcast'!$I$10:$J$10</definedName>
    <definedName name="BExZR7TL98P2PPUVGIZYR5873DWW" hidden="1">'[15]Reco Sheet for Fcast'!$F$9:$G$9</definedName>
    <definedName name="BExZRGD1603X5ACFALUUDKCD7X48" hidden="1">'[15]Reco Sheet for Fcast'!$I$9:$J$9</definedName>
    <definedName name="BExZRP1X6UVLN1UOLHH5VF4STP1O" localSheetId="3" hidden="1">'[16]AMI P &amp; L'!#REF!</definedName>
    <definedName name="BExZRP1X6UVLN1UOLHH5VF4STP1O" hidden="1">'[16]AMI P &amp; L'!#REF!</definedName>
    <definedName name="BExZRQ930U6OCYNV00CH5I0Q4LPE" hidden="1">'[15]Reco Sheet for Fcast'!$I$8:$J$8</definedName>
    <definedName name="BExZRW8W514W8OZ72YBONYJ64GXF" localSheetId="3" hidden="1">'[16]AMI P &amp; L'!#REF!</definedName>
    <definedName name="BExZRW8W514W8OZ72YBONYJ64GXF" hidden="1">'[16]AMI P &amp; L'!#REF!</definedName>
    <definedName name="BExZRWJP2BUVFJPO8U8ATQEP0LZU" hidden="1">'[15]Reco Sheet for Fcast'!$F$15</definedName>
    <definedName name="BExZRZUBL5A1WH7YZJXBZG8HPWC7" localSheetId="3" hidden="1">#REF!</definedName>
    <definedName name="BExZRZUBL5A1WH7YZJXBZG8HPWC7" hidden="1">#REF!</definedName>
    <definedName name="BExZSI9USDLZAN8LI8M4YYQL24GZ" hidden="1">'[15]Reco Sheet for Fcast'!$F$7:$G$7</definedName>
    <definedName name="BExZSS0LA2JY4ZLJ1Z5YCMLJJZCH" hidden="1">'[15]Reco Sheet for Fcast'!$F$11:$G$11</definedName>
    <definedName name="BExZT394ULBLT8EUHBM7KV741HQI" localSheetId="3" hidden="1">#REF!</definedName>
    <definedName name="BExZT394ULBLT8EUHBM7KV741HQI" hidden="1">#REF!</definedName>
    <definedName name="BExZTAQV2QVSZY5Y3VCCWUBSBW9P" localSheetId="3" hidden="1">'[16]AMI P &amp; L'!#REF!</definedName>
    <definedName name="BExZTAQV2QVSZY5Y3VCCWUBSBW9P" hidden="1">'[16]AMI P &amp; L'!#REF!</definedName>
    <definedName name="BExZTHSI2FX56PWRSNX9H5EWTZFO" hidden="1">'[15]Reco Sheet for Fcast'!$F$6:$G$6</definedName>
    <definedName name="BExZTJL3HVBFY139H6CJHEQCT1EL" hidden="1">'[15]Reco Sheet for Fcast'!$F$9:$G$9</definedName>
    <definedName name="BExZTLOL8OPABZI453E0KVNA1GJS" hidden="1">'[15]Reco Sheet for Fcast'!$F$11:$G$11</definedName>
    <definedName name="BExZTT6J3X0TOX0ZY6YPLUVMCW9X" localSheetId="3" hidden="1">'[16]AMI P &amp; L'!#REF!</definedName>
    <definedName name="BExZTT6J3X0TOX0ZY6YPLUVMCW9X" hidden="1">'[16]AMI P &amp; L'!#REF!</definedName>
    <definedName name="BExZTW6ECBRA0BBITWBQ8R93RMCL" hidden="1">'[15]Reco Sheet for Fcast'!$G$2</definedName>
    <definedName name="BExZU2BHYAOKSCBM3C5014ZF6IXS" hidden="1">'[15]Reco Sheet for Fcast'!$H$2:$I$2</definedName>
    <definedName name="BExZU2RMJTXOCS0ROPMYPE6WTD87" hidden="1">'[15]Reco Sheet for Fcast'!$F$7:$G$7</definedName>
    <definedName name="BExZUF7G8FENTJKH9R1XUWXM6CWD" hidden="1">'[15]Reco Sheet for Fcast'!$I$9:$J$9</definedName>
    <definedName name="BExZUHWEEZO4WXP5DG5P4U6A70KN" localSheetId="3" hidden="1">#REF!</definedName>
    <definedName name="BExZUHWEEZO4WXP5DG5P4U6A70KN" hidden="1">#REF!</definedName>
    <definedName name="BExZUNARUJBIZ08VCAV3GEVBIR3D" hidden="1">'[15]Reco Sheet for Fcast'!$I$8:$J$8</definedName>
    <definedName name="BExZUSZT5496UMBP4LFSLTR1GVEW" hidden="1">'[15]Reco Sheet for Fcast'!$I$9:$J$9</definedName>
    <definedName name="BExZUT54340I38GVCV79EL116WR0" hidden="1">'[15]Reco Sheet for Fcast'!$I$11:$J$11</definedName>
    <definedName name="BExZUYDULCX65H9OZ9JHPBNKF3MI" hidden="1">'[15]Reco Sheet for Fcast'!$F$7:$G$7</definedName>
    <definedName name="BExZV2QD5ZDK3AGDRULLA7JB46C3" hidden="1">'[15]Reco Sheet for Fcast'!$F$8:$G$8</definedName>
    <definedName name="BExZVBQ29OM0V8XAL3HL0JIM0MMU" hidden="1">'[15]Reco Sheet for Fcast'!$I$9:$J$9</definedName>
    <definedName name="BExZVBQ3B8IIQW88DDLAW5BA4PL4" localSheetId="3" hidden="1">#REF!</definedName>
    <definedName name="BExZVBQ3B8IIQW88DDLAW5BA4PL4" hidden="1">#REF!</definedName>
    <definedName name="BExZVLM4T9ORS4ZWHME46U4Q103C" hidden="1">'[15]Reco Sheet for Fcast'!$I$10:$J$10</definedName>
    <definedName name="BExZVM7OZWPPRH5YQW50EYMMIW1A" hidden="1">'[15]Reco Sheet for Fcast'!$I$6:$J$6</definedName>
    <definedName name="BExZVP7KJEUGEZ1AZ15Z29XW6KAH" hidden="1">'[15]Reco Sheet for Fcast'!$I$7:$J$7</definedName>
    <definedName name="BExZVPYGX2C5OSHMZ6F0KBKZ6B1S" hidden="1">'[15]Reco Sheet for Fcast'!$H$2:$I$2</definedName>
    <definedName name="BExZW5UARC8W9AQNLJX2I5WQWS5F" hidden="1">'[15]Reco Sheet for Fcast'!$I$9:$J$9</definedName>
    <definedName name="BExZW7HRGN6A9YS41KI2B2UUMJ7X" hidden="1">'[15]Reco Sheet for Fcast'!$I$7:$J$7</definedName>
    <definedName name="BExZW8ZPNV43UXGOT98FDNIBQHZY" hidden="1">'[15]Reco Sheet for Fcast'!$I$11:$J$11</definedName>
    <definedName name="BExZWB8KPDQGF787P51Y0GON31FF" hidden="1">'[17]Bud Mth'!$I$10:$J$10</definedName>
    <definedName name="BExZWKDP0QSA9SPSF40ZMQ81QV13" hidden="1">'[15]Reco Sheet for Fcast'!$F$7:$G$7</definedName>
    <definedName name="BExZWKZ5N3RDXU8MZ8HQVYYD8O0F" hidden="1">'[15]Reco Sheet for Fcast'!$F$6:$G$6</definedName>
    <definedName name="BExZWSMC9T48W74GFGQCIUJ8ZPP3" hidden="1">'[15]Reco Sheet for Fcast'!$G$2:$H$2</definedName>
    <definedName name="BExZWUF2V4HY3HI8JN9ZVPRWK1H3" hidden="1">'[15]Reco Sheet for Fcast'!$I$9:$J$9</definedName>
    <definedName name="BExZWX45URTK9KYDJHEXL1OTZ833" hidden="1">'[15]Reco Sheet for Fcast'!$I$9:$J$9</definedName>
    <definedName name="BExZX0EWQEZO86WDAD9A4EAEZ012" hidden="1">'[15]Reco Sheet for Fcast'!$F$9:$G$9</definedName>
    <definedName name="BExZX2T6ZT2DZLYSDJJBPVIT5OK2" hidden="1">'[15]Reco Sheet for Fcast'!$I$10:$J$10</definedName>
    <definedName name="BExZXHY0PBOVDNV2NSZ1Y4G6WMNK" localSheetId="3" hidden="1">#REF!</definedName>
    <definedName name="BExZXHY0PBOVDNV2NSZ1Y4G6WMNK" hidden="1">#REF!</definedName>
    <definedName name="BExZXOJDELULNLEH7WG0OYJT0NJ4" hidden="1">'[15]Reco Sheet for Fcast'!$I$6:$J$6</definedName>
    <definedName name="BExZXOOTRNUK8LGEAZ8ZCFW9KXQ1" hidden="1">'[15]Reco Sheet for Fcast'!$J$2:$K$2</definedName>
    <definedName name="BExZXQSD2T3TQZ268XCC2NG9O3JQ" localSheetId="3" hidden="1">#REF!</definedName>
    <definedName name="BExZXQSD2T3TQZ268XCC2NG9O3JQ" hidden="1">#REF!</definedName>
    <definedName name="BExZXT6JOXNKEDU23DKL8XZAJZIH" hidden="1">'[15]Reco Sheet for Fcast'!$I$8:$J$8</definedName>
    <definedName name="BExZXUTYW1HWEEZ1LIX4OQWC7HL1" hidden="1">'[15]Reco Sheet for Fcast'!$F$9:$G$9</definedName>
    <definedName name="BExZXY4NKQL9QD76YMQJ15U1C2G8" hidden="1">'[15]Reco Sheet for Fcast'!$I$11:$J$11</definedName>
    <definedName name="BExZXYQ7U5G08FQGUIGYT14QCBOF" hidden="1">'[15]Reco Sheet for Fcast'!$F$9:$G$9</definedName>
    <definedName name="BExZY02V77YJBMODJSWZOYCMPS5X" localSheetId="3" hidden="1">'[16]AMI P &amp; L'!#REF!</definedName>
    <definedName name="BExZY02V77YJBMODJSWZOYCMPS5X" hidden="1">'[16]AMI P &amp; L'!#REF!</definedName>
    <definedName name="BExZY49QRZIR6CA41LFA9LM6EULU" hidden="1">'[15]Reco Sheet for Fcast'!$F$7:$G$7</definedName>
    <definedName name="BExZZ2FQA9A8C7CJKMEFQ9VPSLCE" hidden="1">'[15]Reco Sheet for Fcast'!$G$2</definedName>
    <definedName name="BExZZ8VO1HB3783L61XHP87HBCBE" localSheetId="3" hidden="1">#REF!</definedName>
    <definedName name="BExZZ8VO1HB3783L61XHP87HBCBE" hidden="1">#REF!</definedName>
    <definedName name="BExZZCHAVHW8C2H649KRGVQ0WVRT" hidden="1">'[15]Reco Sheet for Fcast'!$I$9:$J$9</definedName>
    <definedName name="BExZZTK54OTLF2YB68BHGOS27GEN" localSheetId="3" hidden="1">'[16]AMI P &amp; L'!#REF!</definedName>
    <definedName name="BExZZTK54OTLF2YB68BHGOS27GEN" hidden="1">'[16]AMI P &amp; L'!#REF!</definedName>
    <definedName name="BExZZXB3JQQG4SIZS4MRU6NNW7HI" hidden="1">'[15]Reco Sheet for Fcast'!$F$7:$G$7</definedName>
    <definedName name="BExZZZEMIIFKMLLV4DJKX5TB9R5V" localSheetId="3" hidden="1">'[16]AMI P &amp; L'!#REF!</definedName>
    <definedName name="BExZZZEMIIFKMLLV4DJKX5TB9R5V" hidden="1">'[16]AMI P &amp; L'!#REF!</definedName>
    <definedName name="Capex_base" localSheetId="6">[19]Capex!$B$6</definedName>
    <definedName name="Capex_base" localSheetId="1">[20]Capex!$B$6</definedName>
    <definedName name="Capex_base">[21]Capex!$B$6</definedName>
    <definedName name="Capex_Base_Index" localSheetId="6">[19]Capex!$B$8</definedName>
    <definedName name="Capex_Base_Index" localSheetId="1">[20]Capex!$B$8</definedName>
    <definedName name="Capex_Base_Index">[21]Capex!$B$8</definedName>
    <definedName name="Capex_Years" localSheetId="6">[22]Capex!$C$1:$CZ$1</definedName>
    <definedName name="Capex_Years">[23]Capex!$C$1:$CZ$1</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'[24]Business &amp; other details'!$C$34</definedName>
    <definedName name="d" hidden="1">{#N/A,#N/A,FALSE,"Bgt";#N/A,#N/A,FALSE,"Act";#N/A,#N/A,FALSE,"Chrt Data";#N/A,#N/A,FALSE,"Bus Result";#N/A,#N/A,FALSE,"Main Charts";#N/A,#N/A,FALSE,"P&amp;L Ttl";#N/A,#N/A,FALSE,"P&amp;L C_Ttl";#N/A,#N/A,FALSE,"P&amp;L C_Oct";#N/A,#N/A,FALSE,"P&amp;L C_Sep";#N/A,#N/A,FALSE,"1996";#N/A,#N/A,FALSE,"Data"}</definedName>
    <definedName name="DataHistCap">OFFSET([25]DbData!$A$5,0,0,COUNTA([25]DbData!$A$5:$A$65536),COUNTA([25]DbData!$5:$5))</definedName>
    <definedName name="Date_Range">[2]Data1!$A$2:$A$10,[2]Data1!$A$11:$A$286</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dms_663_List">'[26]AER only'!$M$12:$M$42</definedName>
    <definedName name="dms_ABN_List">'[26]AER only'!$D$12:$D$42</definedName>
    <definedName name="dms_Addr1_List">'[26]AER only'!$R$12:$R$42</definedName>
    <definedName name="dms_Addr2_List">'[26]AER only'!$S$12:$S$42</definedName>
    <definedName name="dms_CFinalYear_List">'[26]AER only'!$H$66:$H$75</definedName>
    <definedName name="dms_ContactEmail_List">'[26]AER only'!$AD$12:$AD$42</definedName>
    <definedName name="dms_ContactName1_List">'[26]AER only'!$AB$12:$AB$42</definedName>
    <definedName name="dms_ContactPh1_List">'[26]AER only'!$AC$12:$AC$42</definedName>
    <definedName name="dms_CRCP_FinalYear_Num">'[27]Business &amp; other details'!$D$62</definedName>
    <definedName name="dms_CRCP_index">'[26]AER only'!$H$79:$H$88</definedName>
    <definedName name="dms_CRCP_years">'[26]AER only'!$F$79:$F$88</definedName>
    <definedName name="dms_CRCP_yR">'[28]AER only'!$F$87</definedName>
    <definedName name="dms_CRCP_yS">'[28]AER only'!$F$86</definedName>
    <definedName name="dms_CRCP_yT">'[28]AER only'!$F$85</definedName>
    <definedName name="dms_CRCP_yU">'[28]AER only'!$F$84</definedName>
    <definedName name="dms_CRCP_yV">'[28]AER only'!$F$83</definedName>
    <definedName name="dms_CRCP_yW">'[28]AER only'!$F$82</definedName>
    <definedName name="dms_CRCP_yX">'[28]AER only'!$F$81</definedName>
    <definedName name="dms_CRCP_yY">'[28]AER only'!$F$80</definedName>
    <definedName name="dms_CRCP_yZ">'[26]AER only'!$F$79</definedName>
    <definedName name="dms_CRCPlength_List">'[26]AER only'!$K$12:$K$42</definedName>
    <definedName name="dms_CRCPlength_Num">'[26]Business &amp; other details'!$C$77</definedName>
    <definedName name="dms_CRCPlength_Num_List">'[26]AER only'!$G$66:$G$75</definedName>
    <definedName name="dms_CRY_ListC">'[26]AER only'!$K$66:$K$80</definedName>
    <definedName name="dms_CRY_ListF">'[26]AER only'!$J$66:$J$80</definedName>
    <definedName name="dms_DataQuality_List">'[26]AER only'!$B$82:$B$86</definedName>
    <definedName name="dms_DeterminationRef_List">'[26]AER only'!$N$12:$N$42</definedName>
    <definedName name="dms_FinalYear_List">'[26]AER only'!$F$66:$F$75</definedName>
    <definedName name="dms_FormControl_List">'[26]AER only'!$H$12:$H$42</definedName>
    <definedName name="dms_FRCP_FinalYear_Num">'[27]Business &amp; other details'!$D$59</definedName>
    <definedName name="dms_FRCP_y1">'[28]AER only'!$D$79</definedName>
    <definedName name="dms_FRCP_y2">'[26]AER only'!$D$80</definedName>
    <definedName name="dms_FRCP_y3">'[26]AER only'!$D$81</definedName>
    <definedName name="dms_FRCP_y4">'[26]AER only'!$D$82</definedName>
    <definedName name="dms_FRCP_y5">'[26]AER only'!$D$83</definedName>
    <definedName name="dms_FRCP_y6">'[26]AER only'!$D$84</definedName>
    <definedName name="dms_FRCP_y7">'[28]AER only'!$D$85</definedName>
    <definedName name="dms_FRCP_y8">'[28]AER only'!$D$86</definedName>
    <definedName name="dms_FRCP_y9">'[28]AER only'!$D$87</definedName>
    <definedName name="dms_FRCPlength_List">'[26]AER only'!$L$12:$L$42</definedName>
    <definedName name="dms_FRCPlength_Num">'[26]Business &amp; other details'!$C$74</definedName>
    <definedName name="dms_FRCPlength_Num_List">'[26]AER only'!$E$66:$E$75</definedName>
    <definedName name="dms_JurisdictionList">'[26]AER only'!$E$12:$E$42</definedName>
    <definedName name="dms_Model">'[24]Business &amp; other details'!$C$47</definedName>
    <definedName name="dms_Model_List">'[24]AER only'!$B$48:$B$55</definedName>
    <definedName name="dms_MultiYear_Flag">'[26]Business &amp; other details'!$C$67</definedName>
    <definedName name="dms_PAddr1_List">'[26]AER only'!$W$12:$W$42</definedName>
    <definedName name="dms_PAddr2_List">'[26]AER only'!$X$12:$X$42</definedName>
    <definedName name="dms_PostCode_List">'[26]AER only'!$V$12:$V$42</definedName>
    <definedName name="dms_PPostCode_List">'[26]AER only'!$AA$12:$AA$42</definedName>
    <definedName name="dms_PState_List">'[26]AER only'!$Z$12:$Z$42</definedName>
    <definedName name="dms_PSuburb_List">'[26]AER only'!$Y$12:$Y$42</definedName>
    <definedName name="dms_RPT_List">'[26]AER only'!$I$12:$I$42</definedName>
    <definedName name="dms_RPTMonth_List">'[26]AER only'!$J$12:$J$42</definedName>
    <definedName name="dms_RYE">'[27]Business &amp; other details'!$D$45</definedName>
    <definedName name="dms_RYE_Formula_Result">'[26]AER only'!$E$48:$E$55</definedName>
    <definedName name="dms_Sector_List">'[26]AER only'!$F$12:$F$42</definedName>
    <definedName name="dms_Segment_List">'[26]AER only'!$G$12:$G$42</definedName>
    <definedName name="dms_SingleYear_FinalYear_Result">'[28]Business &amp; other details'!$C$73</definedName>
    <definedName name="dms_SingleYear_Model">'[26]Business &amp; other details'!$C$69:$C$71</definedName>
    <definedName name="dms_SourceList">'[26]AER only'!$B$66:$B$79</definedName>
    <definedName name="dms_State_List">'[26]AER only'!$U$12:$U$42</definedName>
    <definedName name="dms_Suburb_List">'[26]AER only'!$T$12:$T$42</definedName>
    <definedName name="dms_TradingName">'[29]Business &amp; other details'!$C$14</definedName>
    <definedName name="dms_TradingName_List">'[30]AER only'!$B$12:$B$42</definedName>
    <definedName name="dms_TradingNameFull_List">'[30]AER only'!$C$12:$C$42</definedName>
    <definedName name="dms_Worksheet_List">'[24]AER only'!$C$48:$C$55</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'[28]Business &amp; other details'!$G$35</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'[31]Estimate of regional breakdown'!$K$6</definedName>
    <definedName name="nhdtyjdf" hidden="1">{#N/A,#N/A,FALSE,"pcf";#N/A,#N/A,FALSE,"pcr"}</definedName>
    <definedName name="Nominal_to_Real">'[32]Input|Rate of change'!$C$25:$C$30</definedName>
    <definedName name="NSWloss">'[33]Dx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'[32]Lookup|Tables'!$G$14</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hidden="1">{#N/A,#N/A,FALSE,"Bgt";#N/A,#N/A,FALSE,"Act";#N/A,#N/A,FALSE,"Chrt Data";#N/A,#N/A,FALSE,"Bus Result";#N/A,#N/A,FALSE,"Main Charts";#N/A,#N/A,FALSE,"P&amp;L Ttl";#N/A,#N/A,FALSE,"P&amp;L C_Ttl";#N/A,#N/A,FALSE,"P&amp;L C_Oct";#N/A,#N/A,FALSE,"P&amp;L C_Sep";#N/A,#N/A,FALSE,"1996";#N/A,#N/A,FALSE,"Data"}</definedName>
    <definedName name="QLDloss">'[33]Dx losses'!$D$33</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loss">'[33]Dx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'[33]Dx losses'!$F$33</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[34]Contents!$B$1</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VICloss">'[33]Dx losses'!$G$33</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62913"/>
</workbook>
</file>

<file path=xl/calcChain.xml><?xml version="1.0" encoding="utf-8"?>
<calcChain xmlns="http://schemas.openxmlformats.org/spreadsheetml/2006/main">
  <c r="C11" i="21" l="1"/>
  <c r="C6" i="21"/>
  <c r="D71" i="22" l="1"/>
  <c r="E71" i="22"/>
  <c r="F71" i="22"/>
  <c r="G71" i="22"/>
  <c r="C71" i="22"/>
  <c r="F8" i="25"/>
  <c r="I69" i="27" l="1"/>
  <c r="D45" i="27" s="1"/>
  <c r="D46" i="27" s="1"/>
  <c r="H69" i="27"/>
  <c r="D92" i="27" s="1"/>
  <c r="G69" i="27"/>
  <c r="B60" i="27" s="1"/>
  <c r="F69" i="27"/>
  <c r="E69" i="27"/>
  <c r="D69" i="27"/>
  <c r="C69" i="27"/>
  <c r="B69" i="27"/>
  <c r="J66" i="27"/>
  <c r="J69" i="27" s="1"/>
  <c r="J65" i="27"/>
  <c r="K65" i="27" s="1"/>
  <c r="D60" i="27"/>
  <c r="C60" i="27"/>
  <c r="G59" i="27"/>
  <c r="F55" i="27"/>
  <c r="E55" i="27"/>
  <c r="D55" i="27"/>
  <c r="C55" i="27"/>
  <c r="B55" i="27"/>
  <c r="G54" i="27"/>
  <c r="G53" i="27"/>
  <c r="G52" i="27"/>
  <c r="G44" i="27"/>
  <c r="F40" i="27"/>
  <c r="B40" i="27"/>
  <c r="G39" i="27"/>
  <c r="F38" i="27"/>
  <c r="E38" i="27"/>
  <c r="E40" i="27" s="1"/>
  <c r="D38" i="27"/>
  <c r="D40" i="27" s="1"/>
  <c r="C38" i="27"/>
  <c r="C40" i="27" s="1"/>
  <c r="B38" i="27"/>
  <c r="G37" i="27"/>
  <c r="G36" i="27"/>
  <c r="G28" i="27"/>
  <c r="G23" i="27"/>
  <c r="F20" i="27"/>
  <c r="F22" i="27" s="1"/>
  <c r="F24" i="27" s="1"/>
  <c r="E20" i="27"/>
  <c r="E22" i="27" s="1"/>
  <c r="E24" i="27" s="1"/>
  <c r="D20" i="27"/>
  <c r="D22" i="27" s="1"/>
  <c r="D24" i="27" s="1"/>
  <c r="C20" i="27"/>
  <c r="C22" i="27" s="1"/>
  <c r="C24" i="27" s="1"/>
  <c r="B20" i="27"/>
  <c r="G20" i="27" s="1"/>
  <c r="G19" i="27"/>
  <c r="G18" i="27"/>
  <c r="G17" i="27"/>
  <c r="G16" i="27"/>
  <c r="D10" i="27"/>
  <c r="C10" i="27"/>
  <c r="G9" i="27"/>
  <c r="G5" i="27"/>
  <c r="F92" i="27"/>
  <c r="E60" i="27"/>
  <c r="E10" i="27"/>
  <c r="E45" i="27"/>
  <c r="E46" i="27" s="1"/>
  <c r="E29" i="27"/>
  <c r="E30" i="27" s="1"/>
  <c r="B29" i="27"/>
  <c r="C29" i="27"/>
  <c r="C30" i="27" s="1"/>
  <c r="C45" i="27"/>
  <c r="C46" i="27" s="1"/>
  <c r="K66" i="27"/>
  <c r="K69" i="27" s="1"/>
  <c r="E92" i="27"/>
  <c r="D29" i="27"/>
  <c r="D30" i="27" s="1"/>
  <c r="G55" i="27" l="1"/>
  <c r="B22" i="27"/>
  <c r="G38" i="27"/>
  <c r="G40" i="27"/>
  <c r="B10" i="27"/>
  <c r="B45" i="27"/>
  <c r="G92" i="27"/>
  <c r="H92" i="27" s="1"/>
  <c r="F60" i="27"/>
  <c r="G60" i="27" s="1"/>
  <c r="F10" i="27"/>
  <c r="F29" i="27"/>
  <c r="F30" i="27" s="1"/>
  <c r="F45" i="27"/>
  <c r="F46" i="27" s="1"/>
  <c r="B30" i="27"/>
  <c r="G29" i="27"/>
  <c r="B46" i="27"/>
  <c r="G45" i="27"/>
  <c r="G22" i="27" l="1"/>
  <c r="B24" i="27"/>
  <c r="G24" i="27" s="1"/>
  <c r="G46" i="27"/>
  <c r="G10" i="27"/>
  <c r="G30" i="27"/>
  <c r="I16" i="26" l="1"/>
  <c r="H16" i="26"/>
  <c r="G16" i="26"/>
  <c r="F16" i="26"/>
  <c r="J16" i="26"/>
  <c r="C34" i="26" s="1"/>
  <c r="E16" i="26"/>
  <c r="I13" i="26"/>
  <c r="J13" i="26" s="1"/>
  <c r="C31" i="26" s="1"/>
  <c r="H13" i="26"/>
  <c r="G13" i="26"/>
  <c r="F13" i="26"/>
  <c r="D52" i="26"/>
  <c r="D50" i="26"/>
  <c r="C50" i="26"/>
  <c r="D49" i="26"/>
  <c r="D48" i="26"/>
  <c r="D43" i="26"/>
  <c r="D41" i="26"/>
  <c r="C41" i="26"/>
  <c r="D40" i="26"/>
  <c r="D39" i="26"/>
  <c r="R35" i="26"/>
  <c r="Q35" i="26"/>
  <c r="P35" i="26"/>
  <c r="O35" i="26"/>
  <c r="N35" i="26"/>
  <c r="R32" i="26"/>
  <c r="Q32" i="26"/>
  <c r="P32" i="26"/>
  <c r="O32" i="26"/>
  <c r="N32" i="26"/>
  <c r="J25" i="26"/>
  <c r="J24" i="26"/>
  <c r="J22" i="26"/>
  <c r="J21" i="26"/>
  <c r="J15" i="26"/>
  <c r="C33" i="26" s="1"/>
  <c r="J14" i="26"/>
  <c r="J12" i="26"/>
  <c r="C30" i="26" s="1"/>
  <c r="D30" i="17"/>
  <c r="E30" i="17"/>
  <c r="F30" i="17"/>
  <c r="G30" i="17"/>
  <c r="H30" i="17"/>
  <c r="I30" i="17"/>
  <c r="F35" i="17" s="1"/>
  <c r="J30" i="17"/>
  <c r="K30" i="17"/>
  <c r="L30" i="17"/>
  <c r="D31" i="17"/>
  <c r="E31" i="17"/>
  <c r="F31" i="17"/>
  <c r="G31" i="17"/>
  <c r="F36" i="17" s="1"/>
  <c r="H31" i="17"/>
  <c r="I31" i="17"/>
  <c r="E36" i="17" s="1"/>
  <c r="J31" i="17"/>
  <c r="K31" i="17"/>
  <c r="L31" i="17"/>
  <c r="C31" i="17"/>
  <c r="C30" i="17"/>
  <c r="E35" i="17" s="1"/>
  <c r="D22" i="17"/>
  <c r="E22" i="17"/>
  <c r="F22" i="17"/>
  <c r="G22" i="17"/>
  <c r="H22" i="17"/>
  <c r="I22" i="17"/>
  <c r="J22" i="17"/>
  <c r="K22" i="17"/>
  <c r="L22" i="17"/>
  <c r="D23" i="17"/>
  <c r="E23" i="17"/>
  <c r="F23" i="17"/>
  <c r="G23" i="17"/>
  <c r="H23" i="17"/>
  <c r="I23" i="17"/>
  <c r="J23" i="17"/>
  <c r="K23" i="17"/>
  <c r="L23" i="17"/>
  <c r="C23" i="17"/>
  <c r="C22" i="17"/>
  <c r="D33" i="22"/>
  <c r="E33" i="22"/>
  <c r="F33" i="22"/>
  <c r="G33" i="22"/>
  <c r="H33" i="22"/>
  <c r="D34" i="22"/>
  <c r="E34" i="22"/>
  <c r="F34" i="22"/>
  <c r="G34" i="22"/>
  <c r="H34" i="22"/>
  <c r="D35" i="22"/>
  <c r="E35" i="22"/>
  <c r="F35" i="22"/>
  <c r="G35" i="22"/>
  <c r="H35" i="22"/>
  <c r="D36" i="22"/>
  <c r="E36" i="22"/>
  <c r="F36" i="22"/>
  <c r="G36" i="22"/>
  <c r="H36" i="22"/>
  <c r="D37" i="22"/>
  <c r="E37" i="22"/>
  <c r="F37" i="22"/>
  <c r="G37" i="22"/>
  <c r="H37" i="22"/>
  <c r="D38" i="22"/>
  <c r="E38" i="22"/>
  <c r="F38" i="22"/>
  <c r="G38" i="22"/>
  <c r="H38" i="22"/>
  <c r="D39" i="22"/>
  <c r="E39" i="22"/>
  <c r="F39" i="22"/>
  <c r="G39" i="22"/>
  <c r="H39" i="22"/>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E14" i="25"/>
  <c r="D14" i="25"/>
  <c r="E13" i="25"/>
  <c r="D13" i="25"/>
  <c r="P4" i="25" s="1"/>
  <c r="M4" i="25"/>
  <c r="I4" i="25"/>
  <c r="E4" i="25"/>
  <c r="P3" i="25"/>
  <c r="L3" i="25"/>
  <c r="P9" i="25" s="1"/>
  <c r="H3" i="25"/>
  <c r="D3" i="25"/>
  <c r="N2" i="25"/>
  <c r="J2" i="25"/>
  <c r="F2" i="25"/>
  <c r="B2" i="25"/>
  <c r="C35" i="26" l="1"/>
  <c r="H35" i="26" s="1"/>
  <c r="J6" i="26"/>
  <c r="C48" i="26"/>
  <c r="C39" i="26"/>
  <c r="C52" i="26"/>
  <c r="C43" i="26"/>
  <c r="C40" i="26"/>
  <c r="C49" i="26"/>
  <c r="H40" i="22"/>
  <c r="F41" i="22"/>
  <c r="D40" i="22"/>
  <c r="E40" i="22"/>
  <c r="E41" i="22"/>
  <c r="G41" i="22"/>
  <c r="G40" i="22"/>
  <c r="F40" i="22"/>
  <c r="H41" i="22"/>
  <c r="D41" i="22"/>
  <c r="G8" i="25"/>
  <c r="C2" i="25"/>
  <c r="D8" i="25" s="1"/>
  <c r="G2" i="25"/>
  <c r="H8" i="25" s="1"/>
  <c r="K2" i="25"/>
  <c r="O2" i="25"/>
  <c r="E3" i="25"/>
  <c r="E9" i="25" s="1"/>
  <c r="I3" i="25"/>
  <c r="I9" i="25" s="1"/>
  <c r="M3" i="25"/>
  <c r="B4" i="25"/>
  <c r="F4" i="25"/>
  <c r="J4" i="25"/>
  <c r="N4" i="25"/>
  <c r="L8" i="25"/>
  <c r="P8" i="25"/>
  <c r="J9" i="25"/>
  <c r="N9" i="25"/>
  <c r="C8" i="25"/>
  <c r="O8" i="25"/>
  <c r="M9" i="25"/>
  <c r="D2" i="25"/>
  <c r="E8" i="25" s="1"/>
  <c r="H2" i="25"/>
  <c r="L2" i="25"/>
  <c r="B3" i="25"/>
  <c r="F3" i="25"/>
  <c r="F9" i="25" s="1"/>
  <c r="J3" i="25"/>
  <c r="N3" i="25"/>
  <c r="C4" i="25"/>
  <c r="G4" i="25"/>
  <c r="K4" i="25"/>
  <c r="O4" i="25"/>
  <c r="I8" i="25"/>
  <c r="M8" i="25"/>
  <c r="K9" i="25"/>
  <c r="K8" i="25"/>
  <c r="E2" i="25"/>
  <c r="I2" i="25"/>
  <c r="M2" i="25"/>
  <c r="C3" i="25"/>
  <c r="C9" i="25" s="1"/>
  <c r="G3" i="25"/>
  <c r="G9" i="25" s="1"/>
  <c r="K3" i="25"/>
  <c r="O3" i="25"/>
  <c r="O9" i="25" s="1"/>
  <c r="D4" i="25"/>
  <c r="H4" i="25"/>
  <c r="L4" i="25"/>
  <c r="J8" i="25"/>
  <c r="N8" i="25"/>
  <c r="D9" i="25"/>
  <c r="H9" i="25"/>
  <c r="L9" i="25"/>
  <c r="D44" i="26" l="1"/>
  <c r="H44" i="26" s="1"/>
  <c r="K7" i="26" s="1"/>
  <c r="K4" i="26" s="1"/>
  <c r="D53" i="26"/>
  <c r="H53" i="26" s="1"/>
  <c r="L7" i="26" s="1"/>
  <c r="L3" i="26"/>
  <c r="J3" i="26"/>
  <c r="K3" i="26"/>
  <c r="M41" i="22"/>
  <c r="N7" i="26" l="1"/>
  <c r="N4" i="26" s="1"/>
  <c r="G6" i="21" s="1"/>
  <c r="O7" i="26"/>
  <c r="O4" i="26" s="1"/>
  <c r="G11" i="21" s="1"/>
  <c r="L4" i="26"/>
  <c r="C72" i="22" l="1"/>
  <c r="D72" i="22"/>
  <c r="E72" i="22"/>
  <c r="F72" i="22"/>
  <c r="G72" i="22"/>
  <c r="I58" i="22" l="1"/>
  <c r="P63" i="22"/>
  <c r="P64" i="22"/>
  <c r="AE63" i="22"/>
  <c r="AE64" i="22"/>
  <c r="AA58" i="22"/>
  <c r="Z58" i="22"/>
  <c r="Z60" i="22"/>
  <c r="AM63" i="22"/>
  <c r="K58" i="22"/>
  <c r="AA56" i="22"/>
  <c r="Z56" i="22"/>
  <c r="AA59" i="22"/>
  <c r="Z62" i="22"/>
  <c r="AB59" i="22"/>
  <c r="C62" i="22"/>
  <c r="AA62" i="22"/>
  <c r="C61" i="22"/>
  <c r="AA61" i="22"/>
  <c r="Z61" i="22"/>
  <c r="Z57" i="22"/>
  <c r="AA57" i="22"/>
  <c r="AB57" i="22"/>
  <c r="J58" i="22"/>
  <c r="AB58" i="22"/>
  <c r="Z59" i="22"/>
  <c r="AB60" i="22"/>
  <c r="AB61" i="22"/>
  <c r="F56" i="22"/>
  <c r="AB56" i="22"/>
  <c r="AA60" i="22"/>
  <c r="AB62" i="22"/>
  <c r="I57" i="22"/>
  <c r="L56" i="22"/>
  <c r="L60" i="22"/>
  <c r="I61" i="22"/>
  <c r="L59" i="22"/>
  <c r="J60" i="22"/>
  <c r="K62" i="22"/>
  <c r="J56" i="22"/>
  <c r="K61" i="22"/>
  <c r="J59" i="22"/>
  <c r="I62" i="22"/>
  <c r="J57" i="22"/>
  <c r="J61" i="22"/>
  <c r="L58" i="22"/>
  <c r="C59" i="22"/>
  <c r="I59" i="22"/>
  <c r="K60" i="22"/>
  <c r="L62" i="22"/>
  <c r="G61" i="22"/>
  <c r="F58" i="22"/>
  <c r="F59" i="22"/>
  <c r="H60" i="22"/>
  <c r="D60" i="22"/>
  <c r="E62" i="22"/>
  <c r="V63" i="22"/>
  <c r="I56" i="22"/>
  <c r="R63" i="22"/>
  <c r="E56" i="22"/>
  <c r="F61" i="22"/>
  <c r="H57" i="22"/>
  <c r="E58" i="22"/>
  <c r="E59" i="22"/>
  <c r="G60" i="22"/>
  <c r="H62" i="22"/>
  <c r="D62" i="22"/>
  <c r="C56" i="22"/>
  <c r="H56" i="22"/>
  <c r="D56" i="22"/>
  <c r="E61" i="22"/>
  <c r="K57" i="22"/>
  <c r="G57" i="22"/>
  <c r="C58" i="22"/>
  <c r="H58" i="22"/>
  <c r="D58" i="22"/>
  <c r="L57" i="22"/>
  <c r="H59" i="22"/>
  <c r="D59" i="22"/>
  <c r="F60" i="22"/>
  <c r="G62" i="22"/>
  <c r="K56" i="22"/>
  <c r="G56" i="22"/>
  <c r="H61" i="22"/>
  <c r="D61" i="22"/>
  <c r="G58" i="22"/>
  <c r="K59" i="22"/>
  <c r="G59" i="22"/>
  <c r="C60" i="22"/>
  <c r="I60" i="22"/>
  <c r="E60" i="22"/>
  <c r="L61" i="22"/>
  <c r="J62" i="22"/>
  <c r="F62" i="22"/>
  <c r="Y63" i="22"/>
  <c r="W64" i="22"/>
  <c r="X64" i="22"/>
  <c r="T64" i="22"/>
  <c r="AL64" i="22"/>
  <c r="AH64" i="22"/>
  <c r="AK64" i="22"/>
  <c r="W63" i="22"/>
  <c r="S63" i="22"/>
  <c r="Y64" i="22"/>
  <c r="AK63" i="22"/>
  <c r="AN63" i="22"/>
  <c r="U63" i="22"/>
  <c r="AL63" i="22"/>
  <c r="AH63" i="22"/>
  <c r="AG64" i="22"/>
  <c r="X63" i="22"/>
  <c r="T63" i="22"/>
  <c r="V64" i="22"/>
  <c r="R64" i="22"/>
  <c r="AG63" i="22"/>
  <c r="AN64" i="22"/>
  <c r="AJ64" i="22"/>
  <c r="AF64" i="22"/>
  <c r="S64" i="22"/>
  <c r="U64" i="22"/>
  <c r="Q64" i="22"/>
  <c r="AJ63" i="22"/>
  <c r="AF63" i="22"/>
  <c r="AM64" i="22"/>
  <c r="AI64" i="22"/>
  <c r="Q63" i="22"/>
  <c r="AI63" i="22"/>
  <c r="I70" i="22"/>
  <c r="H70" i="22"/>
  <c r="M40" i="22"/>
  <c r="M39" i="22"/>
  <c r="M38" i="22"/>
  <c r="M37" i="22"/>
  <c r="M36" i="22"/>
  <c r="M35" i="22"/>
  <c r="M34" i="22"/>
  <c r="M33" i="22"/>
  <c r="Z63" i="22" l="1"/>
  <c r="AA63" i="22"/>
  <c r="Z64" i="22"/>
  <c r="AB64" i="22"/>
  <c r="AA64" i="22"/>
  <c r="AB63" i="22"/>
  <c r="F64" i="22"/>
  <c r="K63" i="22"/>
  <c r="K64" i="22"/>
  <c r="D64" i="22"/>
  <c r="J64" i="22"/>
  <c r="I64" i="22"/>
  <c r="M61" i="22"/>
  <c r="C63" i="22"/>
  <c r="H63" i="22"/>
  <c r="H64" i="22"/>
  <c r="G63" i="22"/>
  <c r="J63" i="22"/>
  <c r="L63" i="22"/>
  <c r="M62" i="22"/>
  <c r="I63" i="22"/>
  <c r="L64" i="22"/>
  <c r="M57" i="22"/>
  <c r="E63" i="22"/>
  <c r="C64" i="22"/>
  <c r="F63" i="22"/>
  <c r="D63" i="22"/>
  <c r="E64" i="22"/>
  <c r="G64" i="22"/>
  <c r="M59" i="22"/>
  <c r="M58" i="22"/>
  <c r="M56" i="22"/>
  <c r="M60" i="22"/>
  <c r="I71" i="22"/>
  <c r="H71" i="22"/>
  <c r="M64" i="22" l="1"/>
  <c r="M63" i="22"/>
  <c r="I72" i="22"/>
  <c r="E46" i="22" l="1"/>
  <c r="H46" i="22"/>
  <c r="H47" i="22"/>
  <c r="G44" i="22"/>
  <c r="G46" i="22"/>
  <c r="E48" i="22"/>
  <c r="H45" i="22"/>
  <c r="F47" i="22"/>
  <c r="E50" i="22"/>
  <c r="E44" i="22"/>
  <c r="H50" i="22"/>
  <c r="H44" i="22"/>
  <c r="D46" i="22"/>
  <c r="D47" i="22"/>
  <c r="G50" i="22"/>
  <c r="H49" i="22"/>
  <c r="F44" i="22"/>
  <c r="F46" i="22"/>
  <c r="H48" i="22"/>
  <c r="F49" i="22"/>
  <c r="E47" i="22"/>
  <c r="D50" i="22"/>
  <c r="D44" i="22"/>
  <c r="F48" i="22"/>
  <c r="D49" i="22"/>
  <c r="F50" i="22"/>
  <c r="G49" i="22"/>
  <c r="D48" i="22"/>
  <c r="G45" i="22"/>
  <c r="G48" i="22"/>
  <c r="E49" i="22"/>
  <c r="G47" i="22"/>
  <c r="D52" i="22"/>
  <c r="F52" i="22"/>
  <c r="H51" i="22"/>
  <c r="E51" i="22"/>
  <c r="G51" i="22"/>
  <c r="F51" i="22"/>
  <c r="H52" i="22"/>
  <c r="D51" i="22"/>
  <c r="G52" i="22"/>
  <c r="E52" i="22"/>
  <c r="M49" i="22" l="1"/>
  <c r="C27" i="22" s="1"/>
  <c r="M48" i="22"/>
  <c r="C26" i="22" s="1"/>
  <c r="M44" i="22"/>
  <c r="C22" i="22" s="1"/>
  <c r="M51" i="22"/>
  <c r="C29" i="22" s="1"/>
  <c r="M50" i="22"/>
  <c r="C28" i="22" s="1"/>
  <c r="M45" i="22"/>
  <c r="C23" i="22" s="1"/>
  <c r="M52" i="22"/>
  <c r="C30" i="22" s="1"/>
  <c r="M47" i="22"/>
  <c r="C25" i="22" s="1"/>
  <c r="M46" i="22"/>
  <c r="C24" i="22" s="1"/>
  <c r="F23" i="22" l="1"/>
  <c r="F11" i="22" s="1"/>
  <c r="D23" i="22"/>
  <c r="D11" i="22" s="1"/>
  <c r="E23" i="22"/>
  <c r="E11" i="22" s="1"/>
  <c r="D24" i="22"/>
  <c r="D12" i="22" s="1"/>
  <c r="C12" i="22"/>
  <c r="F24" i="22"/>
  <c r="F12" i="22" s="1"/>
  <c r="E24" i="22"/>
  <c r="E12" i="22" s="1"/>
  <c r="C14" i="22"/>
  <c r="F26" i="22"/>
  <c r="F14" i="22" s="1"/>
  <c r="E26" i="22"/>
  <c r="E14" i="22" s="1"/>
  <c r="D26" i="22"/>
  <c r="D14" i="22" s="1"/>
  <c r="C17" i="22"/>
  <c r="F29" i="22"/>
  <c r="F17" i="22" s="1"/>
  <c r="E29" i="22"/>
  <c r="E17" i="22" s="1"/>
  <c r="D29" i="22"/>
  <c r="D17" i="22" s="1"/>
  <c r="C16" i="22"/>
  <c r="F28" i="22"/>
  <c r="F16" i="22" s="1"/>
  <c r="D28" i="22"/>
  <c r="D16" i="22" s="1"/>
  <c r="E28" i="22"/>
  <c r="E16" i="22" s="1"/>
  <c r="C13" i="22"/>
  <c r="D25" i="22"/>
  <c r="D13" i="22" s="1"/>
  <c r="E25" i="22"/>
  <c r="E13" i="22" s="1"/>
  <c r="F25" i="22"/>
  <c r="F13" i="22" s="1"/>
  <c r="C10" i="22"/>
  <c r="D22" i="22"/>
  <c r="C15" i="22"/>
  <c r="F27" i="22"/>
  <c r="F15" i="22" s="1"/>
  <c r="D27" i="22"/>
  <c r="D15" i="22" s="1"/>
  <c r="E27" i="22"/>
  <c r="E15" i="22" s="1"/>
  <c r="C11" i="22"/>
  <c r="C18" i="22"/>
  <c r="F30" i="22"/>
  <c r="F18" i="22" s="1"/>
  <c r="D30" i="22"/>
  <c r="D18" i="22" s="1"/>
  <c r="E30" i="22"/>
  <c r="E18" i="22" s="1"/>
  <c r="E5" i="22" l="1"/>
  <c r="G5" i="22"/>
  <c r="D5" i="22"/>
  <c r="C5" i="22"/>
  <c r="E4" i="22"/>
  <c r="F5" i="22"/>
  <c r="F4" i="22"/>
  <c r="G4" i="22"/>
  <c r="D4" i="22"/>
  <c r="E22" i="22"/>
  <c r="D10" i="22"/>
  <c r="C4" i="22"/>
  <c r="J10" i="21" l="1"/>
  <c r="J5" i="21"/>
  <c r="F22" i="22"/>
  <c r="F10" i="22" s="1"/>
  <c r="E10" i="22"/>
  <c r="F4" i="16" l="1"/>
  <c r="F5" i="16"/>
  <c r="F7" i="16"/>
  <c r="F3" i="16"/>
  <c r="F8" i="16" s="1"/>
  <c r="C35" i="17" l="1"/>
  <c r="D35" i="17"/>
  <c r="D36" i="17"/>
  <c r="C36" i="17" l="1"/>
  <c r="C8" i="16" l="1"/>
  <c r="B40" i="17" l="1"/>
  <c r="B39" i="17"/>
  <c r="E9" i="17"/>
  <c r="F9" i="17" s="1"/>
  <c r="C15" i="17" s="1"/>
  <c r="E39" i="17" l="1"/>
  <c r="E44" i="17" s="1"/>
  <c r="F4" i="17" s="1"/>
  <c r="G5" i="21" s="1"/>
  <c r="G7" i="21" s="1"/>
  <c r="F39" i="17"/>
  <c r="F44" i="17" s="1"/>
  <c r="G4" i="17" s="1"/>
  <c r="G10" i="21" s="1"/>
  <c r="G12" i="21" s="1"/>
  <c r="E40" i="17"/>
  <c r="E45" i="17" s="1"/>
  <c r="F3" i="17" s="1"/>
  <c r="F5" i="21" s="1"/>
  <c r="F7" i="21" s="1"/>
  <c r="F40" i="17"/>
  <c r="F45" i="17" s="1"/>
  <c r="G3" i="17" s="1"/>
  <c r="F10" i="21" s="1"/>
  <c r="F12" i="21" s="1"/>
  <c r="C40" i="17"/>
  <c r="C45" i="17" s="1"/>
  <c r="D3" i="17" s="1"/>
  <c r="C39" i="17"/>
  <c r="C44" i="17" s="1"/>
  <c r="D4" i="17" s="1"/>
  <c r="C5" i="21" s="1"/>
  <c r="D40" i="17"/>
  <c r="D45" i="17" s="1"/>
  <c r="E3" i="17" s="1"/>
  <c r="D39" i="17"/>
  <c r="D44" i="17" s="1"/>
  <c r="E4" i="17" s="1"/>
  <c r="C10" i="21" s="1"/>
  <c r="B10" i="21" l="1"/>
  <c r="B12" i="21" s="1"/>
  <c r="B5" i="21"/>
  <c r="B7" i="21" s="1"/>
  <c r="C7" i="21"/>
  <c r="C12" i="21"/>
  <c r="D7" i="16"/>
  <c r="D4" i="16" l="1"/>
  <c r="D6" i="16"/>
  <c r="D3" i="16"/>
  <c r="D5" i="16"/>
  <c r="D8" i="16" l="1"/>
</calcChain>
</file>

<file path=xl/comments1.xml><?xml version="1.0" encoding="utf-8"?>
<comments xmlns="http://schemas.openxmlformats.org/spreadsheetml/2006/main">
  <authors>
    <author>Author</author>
  </authors>
  <commentList>
    <comment ref="I4" authorId="0" shapeId="0">
      <text>
        <r>
          <rPr>
            <b/>
            <sz val="9"/>
            <color indexed="81"/>
            <rFont val="Tahoma"/>
            <family val="2"/>
          </rPr>
          <t>Author:</t>
        </r>
        <r>
          <rPr>
            <sz val="9"/>
            <color indexed="81"/>
            <rFont val="Tahoma"/>
            <family val="2"/>
          </rPr>
          <t xml:space="preserve">
Non-access network for Ergon has declined over time, use the last available year as the prevailing condition going forward (for OEF adjustment) </t>
        </r>
      </text>
    </comment>
  </commentList>
</comments>
</file>

<file path=xl/comments2.xml><?xml version="1.0" encoding="utf-8"?>
<comments xmlns="http://schemas.openxmlformats.org/spreadsheetml/2006/main">
  <authors>
    <author>Author</author>
  </authors>
  <commentList>
    <comment ref="A31" authorId="0" shapeId="0">
      <text>
        <r>
          <rPr>
            <b/>
            <sz val="9"/>
            <color indexed="81"/>
            <rFont val="Tahoma"/>
            <family val="2"/>
          </rPr>
          <t>Author:</t>
        </r>
        <r>
          <rPr>
            <sz val="9"/>
            <color indexed="81"/>
            <rFont val="Tahoma"/>
            <family val="2"/>
          </rPr>
          <t xml:space="preserve">
Economic Benchmarking RIN responses</t>
        </r>
      </text>
    </comment>
    <comment ref="Q31" authorId="0" shapeId="0">
      <text>
        <r>
          <rPr>
            <b/>
            <sz val="9"/>
            <color indexed="81"/>
            <rFont val="Tahoma"/>
            <family val="2"/>
          </rPr>
          <t>Author:</t>
        </r>
        <r>
          <rPr>
            <sz val="9"/>
            <color indexed="81"/>
            <rFont val="Tahoma"/>
            <family val="2"/>
          </rPr>
          <t xml:space="preserve">
Economic Benchmarking RIN responses</t>
        </r>
      </text>
    </comment>
    <comment ref="O54" authorId="0" shapeId="0">
      <text>
        <r>
          <rPr>
            <b/>
            <sz val="9"/>
            <color indexed="81"/>
            <rFont val="Tahoma"/>
            <family val="2"/>
          </rPr>
          <t>Author:</t>
        </r>
        <r>
          <rPr>
            <sz val="9"/>
            <color indexed="81"/>
            <rFont val="Tahoma"/>
            <family val="2"/>
          </rPr>
          <t xml:space="preserve">
Source: Economic Benchmarking RIN responses</t>
        </r>
      </text>
    </comment>
    <comment ref="AD54" authorId="0" shapeId="0">
      <text>
        <r>
          <rPr>
            <b/>
            <sz val="9"/>
            <color indexed="81"/>
            <rFont val="Tahoma"/>
            <family val="2"/>
          </rPr>
          <t>Author:</t>
        </r>
        <r>
          <rPr>
            <sz val="9"/>
            <color indexed="81"/>
            <rFont val="Tahoma"/>
            <family val="2"/>
          </rPr>
          <t xml:space="preserve">
Economic Benchmarking RIN responses</t>
        </r>
      </text>
    </comment>
  </commentList>
</comments>
</file>

<file path=xl/comments3.xml><?xml version="1.0" encoding="utf-8"?>
<comments xmlns="http://schemas.openxmlformats.org/spreadsheetml/2006/main">
  <authors>
    <author>Author</author>
  </authors>
  <commentList>
    <comment ref="C12" authorId="0" shapeId="0">
      <text>
        <r>
          <rPr>
            <b/>
            <sz val="9"/>
            <color indexed="81"/>
            <rFont val="Tahoma"/>
            <family val="2"/>
          </rPr>
          <t>Author:</t>
        </r>
        <r>
          <rPr>
            <sz val="9"/>
            <color indexed="81"/>
            <rFont val="Tahoma"/>
            <family val="2"/>
          </rPr>
          <t xml:space="preserve">
2014 Electric Line Clearance regulations RIS (ESV)</t>
        </r>
      </text>
    </comment>
  </commentList>
</comments>
</file>

<file path=xl/comments4.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This version further corrections for the two data errors with opex for  bush-fire related obligations identifed in FE (2019), appendix A. </t>
        </r>
      </text>
    </comment>
  </commentList>
</comments>
</file>

<file path=xl/comments5.xml><?xml version="1.0" encoding="utf-8"?>
<comments xmlns="http://schemas.openxmlformats.org/spreadsheetml/2006/main">
  <authors>
    <author>Author</author>
  </authors>
  <commentList>
    <comment ref="M23"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38" authorId="0" shapeId="0">
      <text>
        <r>
          <rPr>
            <b/>
            <sz val="9"/>
            <color indexed="81"/>
            <rFont val="Tahoma"/>
            <family val="2"/>
          </rPr>
          <t>Author:</t>
        </r>
        <r>
          <rPr>
            <sz val="9"/>
            <color indexed="81"/>
            <rFont val="Tahoma"/>
            <family val="2"/>
          </rPr>
          <t xml:space="preserve">
Table L.66 in the AER's original final decision includes a value of $60297.4 for an Electricity safety regulations step chnage.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M39"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55" authorId="0" shapeId="0">
      <text>
        <r>
          <rPr>
            <b/>
            <sz val="9"/>
            <color indexed="81"/>
            <rFont val="Tahoma"/>
            <family val="2"/>
          </rPr>
          <t>Author:</t>
        </r>
        <r>
          <rPr>
            <sz val="9"/>
            <color indexed="81"/>
            <rFont val="Tahoma"/>
            <family val="2"/>
          </rPr>
          <t xml:space="preserve">
The 'Electricity safety regulations' step change for United Energy as shown in Table L.66 of our October 2010 includes cost escalation. The value we relied upon in this OEF spreadsheet (Row 16 of 'Bushfire obligations') is exclusive of cost escalation. This is inconsistent with our approach to AusNet's step change that applies the cost escalated version (see above row 22).</t>
        </r>
      </text>
    </comment>
  </commentList>
</comments>
</file>

<file path=xl/sharedStrings.xml><?xml version="1.0" encoding="utf-8"?>
<sst xmlns="http://schemas.openxmlformats.org/spreadsheetml/2006/main" count="482" uniqueCount="198">
  <si>
    <t>Total</t>
  </si>
  <si>
    <t>CIT</t>
  </si>
  <si>
    <t>PCR</t>
  </si>
  <si>
    <t>UED</t>
  </si>
  <si>
    <t>Energex</t>
  </si>
  <si>
    <t>Ergon</t>
  </si>
  <si>
    <t>Ergon Energy</t>
  </si>
  <si>
    <t>Source:</t>
  </si>
  <si>
    <t>weight</t>
  </si>
  <si>
    <t>EBT RIN</t>
  </si>
  <si>
    <t>SAPN</t>
  </si>
  <si>
    <t>% of network councils responsible for (length)</t>
  </si>
  <si>
    <t>% costs councils responsible for</t>
  </si>
  <si>
    <t>% veg management undertaken by councils approximation</t>
  </si>
  <si>
    <t>% of network services opex that is vegetation management</t>
  </si>
  <si>
    <t>Adjustment</t>
  </si>
  <si>
    <t>2008/09</t>
  </si>
  <si>
    <t>2009/10</t>
  </si>
  <si>
    <t>2010/11</t>
  </si>
  <si>
    <t>2011/12</t>
  </si>
  <si>
    <t>2012/13</t>
  </si>
  <si>
    <t>$000 nominal</t>
  </si>
  <si>
    <t>2013/14</t>
  </si>
  <si>
    <t>OEF adjustment for division of responsibility for vegetation management</t>
  </si>
  <si>
    <t>AusNet Services' Network</t>
  </si>
  <si>
    <t>Network services opex</t>
  </si>
  <si>
    <t>unit</t>
  </si>
  <si>
    <t>dollars</t>
  </si>
  <si>
    <t>CitiPower</t>
  </si>
  <si>
    <t>000s</t>
  </si>
  <si>
    <t>$2010 Dec</t>
  </si>
  <si>
    <t>Powercor</t>
  </si>
  <si>
    <t>AusNet</t>
  </si>
  <si>
    <t>% of Opex related to new bushfire obligations</t>
  </si>
  <si>
    <t>OEF for bushfire risk</t>
  </si>
  <si>
    <t>Regulatory Determination forecasts for standard control services 2011-15</t>
  </si>
  <si>
    <t>New bushfire related regulatory obligations forecast 2011-15</t>
  </si>
  <si>
    <t>kms Council Responsibility</t>
  </si>
  <si>
    <t>kms MEC</t>
  </si>
  <si>
    <t>km total</t>
  </si>
  <si>
    <t>Percentage  Council responsibility</t>
  </si>
  <si>
    <t>Vegetation management opex</t>
  </si>
  <si>
    <t>Category analysis RIN responses</t>
  </si>
  <si>
    <t>Economic Benchmarking RIN responses</t>
  </si>
  <si>
    <t>% of network services opex incurred due to difference in coucil obligations</t>
  </si>
  <si>
    <t>AusNet services response to AER information request on division of responsibility for vegetation management. 16 February 2015</t>
  </si>
  <si>
    <t>AER, CitiPower Pty Distribution determination 2011-15, September 2012; AER, Final decision - appendices: Victorian electricity distribution network service providers -  Distribution determination 2011-2015, October 2011.</t>
  </si>
  <si>
    <t>AER, Final decision: Powercor cost pass through application of 13 December 2011 for costs arising from the Victorian Bushfire Royal Commission, May 2011; AER, Powercor Australia Ltd Distribution determination 2011-15, October 2012; AER, Final decision - appendices: Victorian electricity distribution network service providers -  Distribution determination 2011-2015, October 2011.</t>
  </si>
  <si>
    <t>AER, Final decision - appendices: Victorian electricity distribution network service providers -  Distribution determination 2011-2015, October 2011</t>
  </si>
  <si>
    <t>AER, Final Decision: SP AusNet cost pass through application of 31 July 2012 for costs arising from the Victorian Bushfire Royal Commission, 19 October 2012; AER, Final decision - appendices: Victorian electricity distribution network service providers -  Distribution determination 2011-2015, October 2011.</t>
  </si>
  <si>
    <t>2006-13</t>
  </si>
  <si>
    <t>2006-17</t>
  </si>
  <si>
    <t>2012-17</t>
  </si>
  <si>
    <t>Customer numbers in 2017</t>
  </si>
  <si>
    <t>AND</t>
  </si>
  <si>
    <t>* SFA CD only</t>
  </si>
  <si>
    <t>Weighted</t>
  </si>
  <si>
    <t>4 Models</t>
  </si>
  <si>
    <t>3 Models</t>
  </si>
  <si>
    <t>1 Model</t>
  </si>
  <si>
    <t>Cost disadvantage faced by comparison firms over the benchmarking period (2019 firms)</t>
  </si>
  <si>
    <t>Cost disadvantage faced by comparison firms over the benchmarking period (2015 firms)</t>
  </si>
  <si>
    <t>2014/15</t>
  </si>
  <si>
    <t>2015/16</t>
  </si>
  <si>
    <t>2016/17</t>
  </si>
  <si>
    <t>2017/18</t>
  </si>
  <si>
    <t>Division of responsibility</t>
  </si>
  <si>
    <t>Bushfire risk</t>
  </si>
  <si>
    <t>2006-13 comparators</t>
  </si>
  <si>
    <t>Customer weights</t>
  </si>
  <si>
    <t>2006-13 comparator firms</t>
  </si>
  <si>
    <t>Weights</t>
  </si>
  <si>
    <t>Forecast cost disadvantage for comparison firms over 2011  to 2015 (2015 firms)</t>
  </si>
  <si>
    <t>Forecast cost disadvantage for comparison firms over 2011 to 2015 (2019 firms)</t>
  </si>
  <si>
    <t>Start period - benchmarking</t>
  </si>
  <si>
    <t>End period - benchmarking</t>
  </si>
  <si>
    <t>Start period affected by bushfire obligations</t>
  </si>
  <si>
    <t>Updated comparator firms</t>
  </si>
  <si>
    <t>OEF adjustment</t>
  </si>
  <si>
    <t>03CIT</t>
  </si>
  <si>
    <t>05ENX</t>
  </si>
  <si>
    <t>06ERG</t>
  </si>
  <si>
    <t>09PCR</t>
  </si>
  <si>
    <t>10SAP</t>
  </si>
  <si>
    <t>11SPD</t>
  </si>
  <si>
    <t>13UED</t>
  </si>
  <si>
    <t>Network services with remediation as a % of network services without remediation (average 2010 to 2014)</t>
  </si>
  <si>
    <t>% of network services for remediation (average 2010 to 2014)</t>
  </si>
  <si>
    <t>Length of network without standard access</t>
  </si>
  <si>
    <t>% of network</t>
  </si>
  <si>
    <t>network without standard vehicle access (km)</t>
  </si>
  <si>
    <t>network route line length (km)</t>
  </si>
  <si>
    <t>Average</t>
  </si>
  <si>
    <t>Source: Ergon Energy response to information request ERG0183(3)</t>
  </si>
  <si>
    <t>$000 per kilometre</t>
  </si>
  <si>
    <t>United Energy</t>
  </si>
  <si>
    <t>Frontier_2015</t>
  </si>
  <si>
    <t>Frontier_2020</t>
  </si>
  <si>
    <t>2010-2014</t>
  </si>
  <si>
    <t>$'000 nominal</t>
  </si>
  <si>
    <t>CPI (Dec)</t>
  </si>
  <si>
    <t>Calander year data (Real June same year)</t>
  </si>
  <si>
    <t>Financial year data (Real December previous year)</t>
  </si>
  <si>
    <t>2005/06</t>
  </si>
  <si>
    <t>2006/07</t>
  </si>
  <si>
    <t>2007/08</t>
  </si>
  <si>
    <t>2018/19</t>
  </si>
  <si>
    <t>Multiplication factor to convert $1 in the financial year to June 2015 $</t>
  </si>
  <si>
    <t>Multiplication factor to convert $1 in the calendar year to June 2015 $</t>
  </si>
  <si>
    <t>ABS A2325846C</t>
  </si>
  <si>
    <t>Index Numbers ;  All groups CPI ;  Australia ;</t>
  </si>
  <si>
    <t>Index Numbers</t>
  </si>
  <si>
    <t>Original</t>
  </si>
  <si>
    <t>INDEX</t>
  </si>
  <si>
    <t>Quarter</t>
  </si>
  <si>
    <t>A2325846C</t>
  </si>
  <si>
    <t>$000 Jun 2015</t>
  </si>
  <si>
    <t>Network services opex ($'000 real Jun 2015)</t>
  </si>
  <si>
    <t>w.r.t Frontier_2015</t>
  </si>
  <si>
    <t>2009-2018</t>
  </si>
  <si>
    <t>2012-2018</t>
  </si>
  <si>
    <t>Network services opex for non-standard network access ($000 Jun 2015)</t>
  </si>
  <si>
    <t>Network services opex ($'000 nominal)</t>
  </si>
  <si>
    <t xml:space="preserve">Source: AER - Final Decision Ergon Energy - OEF calculations summary updated_working_Long period_DRAFT.xlsx, 'CPI-master' worksheet.  </t>
  </si>
  <si>
    <t xml:space="preserve">Average (by adjusting the 2010-2014 opex percentage by scale factor -- ratio of route length of network without standard access between the period considered and the period 2010-2014) </t>
  </si>
  <si>
    <t>2006-2018</t>
  </si>
  <si>
    <t>Source: AER, Victorian Electricity Distribution Network Service Providers, Distribution Decision 2011-2015, Final Decision - Appendices, October 2010, p. 301.  Available at: https://www.aer.gov.au/system/files/Victorian%20distribution%20final%20decision%202011-2015%20-%20appendices%20%2829%20October%202010%29_1.pdf.</t>
  </si>
  <si>
    <t>Source: AER, Final Decision -- Powercor Cost Pass Through Application of 13 December 2011 for Cost arising from the Victorian Bushfire Royal Commission, 7 March 2012, p. 94.  Available at: https://webarchive.nla.gov.au/wayback/20150625200431/http:/www.aer.gov.au/sites/default/files/AER%20final%20decision%207%20March%202012%20-%20Powercor%20VBRC%20passthrough%20application.pdf</t>
  </si>
  <si>
    <t>2006-18</t>
  </si>
  <si>
    <t>2012-18</t>
  </si>
  <si>
    <t>w.r.t Frontier_2019</t>
  </si>
  <si>
    <t>Frontier_2019</t>
  </si>
  <si>
    <t>Step change</t>
  </si>
  <si>
    <t>Source</t>
  </si>
  <si>
    <t>Pages</t>
  </si>
  <si>
    <t>Electricity Safety (Electric Line Clearance) Regulations - Tribunal varied</t>
  </si>
  <si>
    <t>AER 2011-15 vegetation management step change final decision (as varied by Tribunal)</t>
  </si>
  <si>
    <t>p. 2</t>
  </si>
  <si>
    <t>Total opex forecast</t>
  </si>
  <si>
    <t>Nominal forecast</t>
  </si>
  <si>
    <t>AER CitiPower 2011-15 revenue determination (as varied by Tribunal)</t>
  </si>
  <si>
    <t>p. 17</t>
  </si>
  <si>
    <t>Real forecast ('000s, $2010 Dec)</t>
  </si>
  <si>
    <t>AusNet Services</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</si>
  <si>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</si>
  <si>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</si>
  <si>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</si>
  <si>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</si>
  <si>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</si>
  <si>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</si>
  <si>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</si>
  <si>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</si>
  <si>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</si>
  <si>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</si>
  <si>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</si>
  <si>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</si>
  <si>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Victorian Bushfire Royal Commission opex pass through</t>
  </si>
  <si>
    <t>AER Final Decision on AusNet Services VBRC cost pass through application</t>
  </si>
  <si>
    <t>p. 3</t>
  </si>
  <si>
    <t>AER AusNet Services 2011-15 revenue determination (as varied by Tribunal)</t>
  </si>
  <si>
    <t>p. 20</t>
  </si>
  <si>
    <t>Real forecast, updated for VBRC pass through</t>
  </si>
  <si>
    <t>'At risk township' protection plans</t>
  </si>
  <si>
    <t>p. 446</t>
  </si>
  <si>
    <t>"Electricity safety regulations" step change</t>
  </si>
  <si>
    <t>Victorian Bushfire Royal Commission pass through</t>
  </si>
  <si>
    <t>AER Final Decision on Powercor's VBRC cost pass through application</t>
  </si>
  <si>
    <t>p. 93</t>
  </si>
  <si>
    <t>AER Powercor 2011-15 revenue determination (as varied by Tribunal)</t>
  </si>
  <si>
    <t>Electrical Safety (Management) Regulations - Compliance</t>
  </si>
  <si>
    <t>p. 226</t>
  </si>
  <si>
    <t>Electricity Safety (Electric Line Clearance) Regulations</t>
  </si>
  <si>
    <t>Electricity Safety (Bushfire Mitigation) Regulations—POELs</t>
  </si>
  <si>
    <t>AER United Energy 2011-15 revenue determination (as varied by Tribunal)</t>
  </si>
  <si>
    <t>p. 19</t>
  </si>
  <si>
    <t>CPI analysis used in October 2010 decisions</t>
  </si>
  <si>
    <t>Conversion factor to change nominal value of $1 in a calendar year to $2010 Dec value</t>
  </si>
  <si>
    <t>Table 1.6: Pass through totals ($nominal)</t>
  </si>
  <si>
    <t>ESV VBRC Letter</t>
  </si>
  <si>
    <t>Operating expenditure</t>
  </si>
  <si>
    <t>Capital expenditure</t>
  </si>
  <si>
    <t>Revised ESMS Acceptance</t>
  </si>
  <si>
    <t>Transition Program Imposition</t>
  </si>
  <si>
    <t>Ergon Energy access track maintenance (2010-2014)</t>
  </si>
  <si>
    <t>Update for final decision</t>
  </si>
  <si>
    <t>Number of years in benchmarking period (minus one)</t>
  </si>
  <si>
    <t>Number of years affected by increasing bushfire obligations within the benchmarking period (minus one)</t>
  </si>
  <si>
    <t>Vegetation management OEF</t>
  </si>
  <si>
    <t>Network access OEF</t>
  </si>
  <si>
    <t>Network access</t>
  </si>
  <si>
    <t>Source: Networks DMS - Library - Benchmarking Data - all worksheets (DNSP).xlsx, 3.7 operating environment, last modified on 15 December 2019 3:34pm, located at: S:\AER\EBTRIN\1. AER modelling\Data analysis\Consolidated RIN spreadsheets.</t>
  </si>
  <si>
    <t>2006-18 comparators</t>
  </si>
  <si>
    <t>2012-18 comparators</t>
  </si>
  <si>
    <t>Source:  Economic Insights, DNSP data for the 2019 Annual Benchmarking Report, 'DNSP consolidated benchmarking data (2018 updated 13062019)_corrected.xlsx'</t>
  </si>
  <si>
    <t xml:space="preserve">Source: EB RINs as submitted by DNSPSs, tab 3.7 operating environment </t>
  </si>
  <si>
    <t>Source: 'Operating Environment Factors - QLD.xlsx', 'Network access'</t>
  </si>
  <si>
    <t>Update for final decision - May 2020</t>
  </si>
  <si>
    <t>Draft decision -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</si>
</sst>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_);_(* \(#,##0\);_(* &quot;-&quot;_);_(@_)"/>
    <numFmt numFmtId="165" formatCode="_(* #,##0.00_);_(* \(#,##0.00\);_(* &quot;-&quot;??_);_(@_)"/>
    <numFmt numFmtId="166" formatCode="&quot;$&quot;#,##0_);[Red]\(&quot;$&quot;#,##0\)"/>
    <numFmt numFmtId="167" formatCode="_(&quot;$&quot;* #,##0.00_);_(&quot;$&quot;* \(#,##0.00\);_(&quot;$&quot;* &quot;-&quot;??_);_(@_)"/>
    <numFmt numFmtId="168" formatCode="0.0%"/>
    <numFmt numFmtId="169" formatCode="0.000000000000000%"/>
    <numFmt numFmtId="170" formatCode="_-&quot;$&quot;* #,##0_-;\-&quot;$&quot;* #,##0_-;_-&quot;$&quot;* &quot;-&quot;??_-;_-@_-"/>
    <numFmt numFmtId="171" formatCode="_-* #,##0_-;\-* #,##0_-;_-* &quot;-&quot;??_-;_-@_-"/>
    <numFmt numFmtId="172" formatCode="_-* #,##0.0_-;\-* #,##0.0_-;_-* &quot;-&quot;??_-;_-@_-"/>
    <numFmt numFmtId="173" formatCode="0.000"/>
    <numFmt numFmtId="174" formatCode="[$-C09]mmm\-yyyy;@"/>
    <numFmt numFmtId="175" formatCode="mmm\-yyyy"/>
    <numFmt numFmtId="176" formatCode="_-* #,##0.0000_-;\-* #,##0.0000_-;_-* &quot;-&quot;??_-;_-@_-"/>
    <numFmt numFmtId="177" formatCode="0.0"/>
    <numFmt numFmtId="178" formatCode="#,##0.000"/>
    <numFmt numFmtId="179"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font>
    <font>
      <b/>
      <sz val="11"/>
      <color indexed="8"/>
      <name val="Calibri"/>
      <family val="2"/>
    </font>
    <font>
      <i/>
      <sz val="11"/>
      <color theme="1"/>
      <name val="Calibri"/>
      <family val="2"/>
      <scheme val="minor"/>
    </font>
    <font>
      <b/>
      <sz val="1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8"/>
      <color indexed="8"/>
      <name val="Arial"/>
      <family val="2"/>
    </font>
    <font>
      <u/>
      <sz val="11"/>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167" fontId="1"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3" fillId="0" borderId="12" applyNumberFormat="0" applyFill="0" applyAlignment="0" applyProtection="0"/>
    <xf numFmtId="0" fontId="14" fillId="4" borderId="13" applyNumberFormat="0" applyAlignment="0" applyProtection="0"/>
    <xf numFmtId="0" fontId="15" fillId="5" borderId="13" applyNumberFormat="0" applyAlignment="0" applyProtection="0"/>
    <xf numFmtId="165" fontId="1" fillId="0" borderId="0" applyFont="0" applyFill="0" applyBorder="0" applyAlignment="0" applyProtection="0"/>
    <xf numFmtId="0" fontId="17" fillId="0" borderId="0" applyNumberFormat="0" applyFill="0" applyBorder="0" applyAlignment="0" applyProtection="0"/>
  </cellStyleXfs>
  <cellXfs count="187">
    <xf numFmtId="0" fontId="0" fillId="0" borderId="0" xfId="0"/>
    <xf numFmtId="0" fontId="0" fillId="0" borderId="0" xfId="0" applyFill="1"/>
    <xf numFmtId="10" fontId="0" fillId="0" borderId="0" xfId="1" applyNumberFormat="1" applyFont="1"/>
    <xf numFmtId="168" fontId="0" fillId="0" borderId="0" xfId="1" applyNumberFormat="1" applyFont="1" applyFill="1"/>
    <xf numFmtId="0" fontId="0" fillId="0" borderId="1" xfId="0" applyBorder="1"/>
    <xf numFmtId="0" fontId="0" fillId="0" borderId="4" xfId="0" applyBorder="1"/>
    <xf numFmtId="0" fontId="2" fillId="0" borderId="0" xfId="0" applyFont="1"/>
    <xf numFmtId="9" fontId="0" fillId="0" borderId="0" xfId="1" applyFont="1"/>
    <xf numFmtId="10" fontId="0" fillId="0" borderId="0" xfId="0" applyNumberFormat="1"/>
    <xf numFmtId="3" fontId="0" fillId="0" borderId="0" xfId="0" applyNumberFormat="1"/>
    <xf numFmtId="9" fontId="0" fillId="0" borderId="0" xfId="0" applyNumberFormat="1"/>
    <xf numFmtId="9" fontId="0" fillId="0" borderId="0" xfId="1" applyNumberFormat="1" applyFont="1"/>
    <xf numFmtId="169" fontId="0" fillId="0" borderId="0" xfId="0" applyNumberFormat="1"/>
    <xf numFmtId="170" fontId="0" fillId="0" borderId="0" xfId="4" applyNumberFormat="1" applyFont="1"/>
    <xf numFmtId="167" fontId="0" fillId="0" borderId="0" xfId="4" applyNumberFormat="1" applyFont="1"/>
    <xf numFmtId="0" fontId="0" fillId="0" borderId="2" xfId="0" applyBorder="1"/>
    <xf numFmtId="0" fontId="0" fillId="2" borderId="0" xfId="0" applyFill="1"/>
    <xf numFmtId="9" fontId="0" fillId="0" borderId="1" xfId="1" applyFont="1" applyBorder="1"/>
    <xf numFmtId="170" fontId="0" fillId="0" borderId="1" xfId="4" applyNumberFormat="1" applyFont="1" applyBorder="1"/>
    <xf numFmtId="0" fontId="0" fillId="0" borderId="0" xfId="0" applyAlignment="1">
      <alignment vertical="top" wrapText="1"/>
    </xf>
    <xf numFmtId="1" fontId="2" fillId="0" borderId="0" xfId="0" applyNumberFormat="1" applyFont="1"/>
    <xf numFmtId="3" fontId="2" fillId="0" borderId="0" xfId="0" applyNumberFormat="1" applyFont="1"/>
    <xf numFmtId="10" fontId="2" fillId="0" borderId="0" xfId="1" applyNumberFormat="1" applyFont="1"/>
    <xf numFmtId="0" fontId="0" fillId="0" borderId="0" xfId="0" applyFill="1" applyAlignment="1">
      <alignment vertical="top" wrapText="1"/>
    </xf>
    <xf numFmtId="10" fontId="0" fillId="0" borderId="0" xfId="1" applyNumberFormat="1" applyFont="1" applyFill="1"/>
    <xf numFmtId="1" fontId="2" fillId="0" borderId="0" xfId="0" applyNumberFormat="1" applyFont="1" applyFill="1"/>
    <xf numFmtId="166" fontId="0" fillId="0" borderId="1" xfId="0" applyNumberFormat="1" applyFill="1" applyBorder="1"/>
    <xf numFmtId="3" fontId="6" fillId="0" borderId="1" xfId="0" applyNumberFormat="1" applyFont="1" applyBorder="1"/>
    <xf numFmtId="0" fontId="0" fillId="0" borderId="1" xfId="0" applyBorder="1" applyAlignment="1">
      <alignment vertical="top" wrapText="1"/>
    </xf>
    <xf numFmtId="171" fontId="0" fillId="0" borderId="1" xfId="3" applyNumberFormat="1" applyFont="1" applyBorder="1"/>
    <xf numFmtId="3" fontId="0" fillId="0" borderId="1" xfId="0" applyNumberFormat="1" applyBorder="1"/>
    <xf numFmtId="10" fontId="0" fillId="0" borderId="1" xfId="1" applyNumberFormat="1" applyFont="1" applyBorder="1"/>
    <xf numFmtId="10" fontId="0" fillId="0" borderId="1" xfId="0" applyNumberFormat="1" applyBorder="1"/>
    <xf numFmtId="168" fontId="0" fillId="0" borderId="0" xfId="0" applyNumberFormat="1" applyFill="1" applyAlignment="1">
      <alignment horizontal="center"/>
    </xf>
    <xf numFmtId="0" fontId="0" fillId="0" borderId="0" xfId="0" applyAlignment="1">
      <alignment horizontal="center"/>
    </xf>
    <xf numFmtId="168" fontId="0" fillId="0" borderId="0" xfId="0" applyNumberFormat="1" applyAlignment="1">
      <alignment horizontal="center"/>
    </xf>
    <xf numFmtId="0" fontId="0" fillId="0" borderId="0" xfId="0" applyFill="1" applyBorder="1"/>
    <xf numFmtId="0" fontId="2" fillId="0" borderId="1" xfId="0" applyFont="1" applyBorder="1"/>
    <xf numFmtId="0" fontId="0" fillId="0" borderId="0" xfId="0" applyFill="1" applyAlignment="1">
      <alignment horizontal="center"/>
    </xf>
    <xf numFmtId="0" fontId="2" fillId="0" borderId="7" xfId="0" applyFont="1" applyBorder="1"/>
    <xf numFmtId="0" fontId="0" fillId="0" borderId="8" xfId="0" applyBorder="1"/>
    <xf numFmtId="0" fontId="0" fillId="0" borderId="7" xfId="0" applyBorder="1"/>
    <xf numFmtId="0" fontId="0" fillId="0" borderId="10" xfId="0" applyBorder="1"/>
    <xf numFmtId="0" fontId="7" fillId="0" borderId="0" xfId="0" applyFont="1"/>
    <xf numFmtId="10" fontId="7" fillId="0" borderId="0" xfId="0" applyNumberFormat="1" applyFont="1"/>
    <xf numFmtId="10" fontId="8" fillId="0" borderId="0" xfId="0" applyNumberFormat="1" applyFont="1"/>
    <xf numFmtId="10" fontId="2" fillId="0" borderId="1" xfId="1" applyNumberFormat="1" applyFont="1" applyFill="1" applyBorder="1"/>
    <xf numFmtId="0" fontId="0" fillId="0" borderId="11" xfId="0" applyFill="1" applyBorder="1"/>
    <xf numFmtId="10" fontId="0" fillId="0" borderId="3" xfId="0" applyNumberFormat="1" applyBorder="1"/>
    <xf numFmtId="10" fontId="0" fillId="0" borderId="5" xfId="0" applyNumberFormat="1" applyBorder="1"/>
    <xf numFmtId="10" fontId="0" fillId="0" borderId="0" xfId="0" applyNumberFormat="1" applyFill="1" applyAlignment="1">
      <alignment horizontal="center"/>
    </xf>
    <xf numFmtId="0" fontId="6" fillId="0" borderId="0" xfId="0" applyFont="1"/>
    <xf numFmtId="0" fontId="0" fillId="0" borderId="1" xfId="0" applyFill="1" applyBorder="1"/>
    <xf numFmtId="0" fontId="6" fillId="0" borderId="1" xfId="0" applyFont="1" applyFill="1" applyBorder="1"/>
    <xf numFmtId="10" fontId="6" fillId="0" borderId="1" xfId="1" applyNumberFormat="1" applyFont="1" applyBorder="1"/>
    <xf numFmtId="0" fontId="12" fillId="0" borderId="1" xfId="0" applyFont="1" applyBorder="1"/>
    <xf numFmtId="10" fontId="12" fillId="0" borderId="1" xfId="1" applyNumberFormat="1" applyFont="1" applyBorder="1"/>
    <xf numFmtId="171" fontId="10"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0" fontId="11" fillId="0" borderId="0" xfId="0" applyFont="1" applyFill="1" applyBorder="1"/>
    <xf numFmtId="0" fontId="2" fillId="0" borderId="0" xfId="0" applyFont="1" applyFill="1" applyBorder="1"/>
    <xf numFmtId="0" fontId="7" fillId="0" borderId="0" xfId="0" applyFont="1" applyFill="1" applyBorder="1"/>
    <xf numFmtId="171" fontId="0" fillId="0" borderId="0" xfId="0" applyNumberFormat="1" applyFill="1" applyBorder="1"/>
    <xf numFmtId="168" fontId="0" fillId="0" borderId="0" xfId="1" applyNumberFormat="1" applyFont="1" applyFill="1" applyBorder="1"/>
    <xf numFmtId="171" fontId="2" fillId="0" borderId="0" xfId="0" applyNumberFormat="1" applyFont="1" applyFill="1" applyBorder="1"/>
    <xf numFmtId="10" fontId="2" fillId="0" borderId="0" xfId="1" applyNumberFormat="1" applyFont="1" applyFill="1" applyBorder="1"/>
    <xf numFmtId="172" fontId="0" fillId="0" borderId="0" xfId="3" applyNumberFormat="1" applyFont="1" applyFill="1" applyBorder="1"/>
    <xf numFmtId="168" fontId="0" fillId="0" borderId="0" xfId="0" applyNumberFormat="1" applyFill="1" applyBorder="1"/>
    <xf numFmtId="168" fontId="0" fillId="0" borderId="1" xfId="1" applyNumberFormat="1" applyFont="1" applyFill="1" applyBorder="1"/>
    <xf numFmtId="167" fontId="0" fillId="2" borderId="0" xfId="4" applyFont="1" applyFill="1"/>
    <xf numFmtId="168" fontId="0" fillId="0" borderId="1" xfId="1" applyNumberFormat="1" applyFont="1" applyBorder="1"/>
    <xf numFmtId="167" fontId="0" fillId="0" borderId="0" xfId="4" applyFont="1"/>
    <xf numFmtId="0" fontId="0" fillId="0" borderId="0" xfId="0" applyBorder="1"/>
    <xf numFmtId="0" fontId="0" fillId="0" borderId="9" xfId="0" applyBorder="1"/>
    <xf numFmtId="167" fontId="0" fillId="0" borderId="0" xfId="4" applyFont="1" applyFill="1"/>
    <xf numFmtId="0" fontId="0" fillId="3" borderId="0" xfId="0" applyFill="1"/>
    <xf numFmtId="171" fontId="0" fillId="0" borderId="0" xfId="0" applyNumberFormat="1"/>
    <xf numFmtId="1" fontId="0" fillId="0" borderId="0" xfId="0" applyNumberFormat="1"/>
    <xf numFmtId="1" fontId="0" fillId="0" borderId="0" xfId="3" applyNumberFormat="1" applyFont="1" applyFill="1" applyBorder="1"/>
    <xf numFmtId="1" fontId="0" fillId="0" borderId="1" xfId="3" applyNumberFormat="1" applyFont="1" applyBorder="1"/>
    <xf numFmtId="171" fontId="0" fillId="3" borderId="1" xfId="3" applyNumberFormat="1" applyFont="1" applyFill="1" applyBorder="1"/>
    <xf numFmtId="170" fontId="0" fillId="0" borderId="9" xfId="4" applyNumberFormat="1" applyFont="1" applyBorder="1"/>
    <xf numFmtId="170" fontId="0" fillId="0" borderId="1" xfId="4" applyNumberFormat="1" applyFont="1" applyFill="1" applyBorder="1"/>
    <xf numFmtId="2" fontId="0" fillId="0" borderId="0" xfId="0" applyNumberFormat="1"/>
    <xf numFmtId="0" fontId="0" fillId="3" borderId="10" xfId="0" applyFill="1" applyBorder="1"/>
    <xf numFmtId="0" fontId="13" fillId="0" borderId="12" xfId="9" applyAlignment="1">
      <alignment horizontal="right"/>
    </xf>
    <xf numFmtId="0" fontId="13" fillId="0" borderId="12" xfId="9"/>
    <xf numFmtId="0" fontId="0" fillId="0" borderId="0" xfId="0" applyAlignment="1">
      <alignment horizontal="right"/>
    </xf>
    <xf numFmtId="0" fontId="14" fillId="4" borderId="13" xfId="10" applyAlignment="1">
      <alignment horizontal="right"/>
    </xf>
    <xf numFmtId="173" fontId="15" fillId="5" borderId="13" xfId="11" applyNumberFormat="1"/>
    <xf numFmtId="0" fontId="0" fillId="0" borderId="0" xfId="0" applyAlignment="1">
      <alignment wrapText="1"/>
    </xf>
    <xf numFmtId="174" fontId="16" fillId="0" borderId="0" xfId="0" applyNumberFormat="1" applyFont="1" applyAlignment="1" applyProtection="1">
      <alignment horizontal="left"/>
    </xf>
    <xf numFmtId="175" fontId="0" fillId="0" borderId="0" xfId="0" applyNumberFormat="1"/>
    <xf numFmtId="0" fontId="2" fillId="2" borderId="0" xfId="0" applyFont="1" applyFill="1"/>
    <xf numFmtId="0" fontId="2" fillId="0" borderId="0" xfId="0" applyFont="1" applyFill="1"/>
    <xf numFmtId="167" fontId="2" fillId="0" borderId="1" xfId="4" applyFont="1" applyBorder="1"/>
    <xf numFmtId="167" fontId="2" fillId="0" borderId="0" xfId="4" applyFont="1" applyBorder="1"/>
    <xf numFmtId="170" fontId="0" fillId="0" borderId="0" xfId="4" applyNumberFormat="1" applyFont="1" applyBorder="1"/>
    <xf numFmtId="0" fontId="0" fillId="2" borderId="0" xfId="0" applyFill="1" applyAlignment="1">
      <alignment wrapText="1"/>
    </xf>
    <xf numFmtId="167" fontId="0" fillId="2" borderId="0" xfId="4" applyFont="1" applyFill="1" applyAlignment="1">
      <alignment wrapText="1"/>
    </xf>
    <xf numFmtId="0" fontId="0" fillId="0" borderId="0" xfId="0" applyFill="1" applyAlignment="1">
      <alignment wrapText="1"/>
    </xf>
    <xf numFmtId="167" fontId="0" fillId="0" borderId="0" xfId="4" applyFont="1" applyFill="1" applyAlignment="1">
      <alignment wrapText="1"/>
    </xf>
    <xf numFmtId="168" fontId="2" fillId="0" borderId="1" xfId="1" applyNumberFormat="1" applyFont="1" applyBorder="1"/>
    <xf numFmtId="1" fontId="0" fillId="0" borderId="9" xfId="3" applyNumberFormat="1" applyFont="1" applyBorder="1"/>
    <xf numFmtId="0" fontId="2" fillId="6" borderId="0" xfId="0" applyFont="1" applyFill="1"/>
    <xf numFmtId="0" fontId="0" fillId="0" borderId="0" xfId="0" applyAlignment="1">
      <alignment horizontal="center" vertical="center"/>
    </xf>
    <xf numFmtId="171" fontId="0" fillId="2" borderId="14" xfId="0" applyNumberFormat="1" applyFill="1" applyBorder="1" applyAlignment="1">
      <alignment horizontal="center" vertical="center"/>
    </xf>
    <xf numFmtId="171" fontId="0" fillId="2" borderId="14" xfId="12" applyNumberFormat="1" applyFont="1" applyFill="1" applyBorder="1" applyAlignment="1">
      <alignment horizontal="center" vertical="center"/>
    </xf>
    <xf numFmtId="0" fontId="17" fillId="0" borderId="0" xfId="13"/>
    <xf numFmtId="171" fontId="0" fillId="0" borderId="0" xfId="12" applyNumberFormat="1" applyFont="1" applyAlignment="1">
      <alignment horizontal="center" vertical="center"/>
    </xf>
    <xf numFmtId="171" fontId="0" fillId="0" borderId="0" xfId="0" applyNumberFormat="1" applyAlignment="1">
      <alignment horizontal="center" vertical="center"/>
    </xf>
    <xf numFmtId="0" fontId="2" fillId="6" borderId="0" xfId="0" applyFont="1" applyFill="1" applyAlignment="1">
      <alignment horizontal="center" vertical="center"/>
    </xf>
    <xf numFmtId="0" fontId="0" fillId="0" borderId="15" xfId="0" quotePrefix="1" applyBorder="1"/>
    <xf numFmtId="171" fontId="0" fillId="0" borderId="15" xfId="12" applyNumberFormat="1" applyFont="1" applyBorder="1" applyAlignment="1">
      <alignment horizontal="center" vertical="center"/>
    </xf>
    <xf numFmtId="0" fontId="0" fillId="0" borderId="0" xfId="0" applyFont="1"/>
    <xf numFmtId="168" fontId="0" fillId="0" borderId="0" xfId="1" applyNumberFormat="1" applyFont="1" applyAlignment="1"/>
    <xf numFmtId="176" fontId="0" fillId="0" borderId="0" xfId="12" applyNumberFormat="1" applyFont="1" applyAlignment="1">
      <alignment horizontal="center" vertical="center"/>
    </xf>
    <xf numFmtId="171" fontId="0" fillId="0" borderId="0" xfId="12" applyNumberFormat="1" applyFont="1" applyBorder="1" applyAlignment="1">
      <alignment horizontal="center" vertical="center"/>
    </xf>
    <xf numFmtId="165" fontId="0" fillId="0" borderId="0" xfId="0" applyNumberFormat="1"/>
    <xf numFmtId="0" fontId="0" fillId="0" borderId="0" xfId="0" applyAlignment="1">
      <alignment horizontal="left"/>
    </xf>
    <xf numFmtId="171" fontId="0" fillId="2" borderId="0" xfId="0" applyNumberFormat="1" applyFill="1" applyAlignment="1">
      <alignment horizontal="center" vertical="center"/>
    </xf>
    <xf numFmtId="171" fontId="0" fillId="2" borderId="0" xfId="12" applyNumberFormat="1" applyFont="1" applyFill="1" applyAlignment="1">
      <alignment horizontal="center" vertical="center"/>
    </xf>
    <xf numFmtId="0" fontId="2" fillId="7" borderId="0" xfId="0" applyFont="1" applyFill="1"/>
    <xf numFmtId="177" fontId="0" fillId="0" borderId="1" xfId="0" applyNumberFormat="1" applyFill="1" applyBorder="1"/>
    <xf numFmtId="177" fontId="0" fillId="0" borderId="0" xfId="0" applyNumberFormat="1" applyFill="1"/>
    <xf numFmtId="178" fontId="0" fillId="0" borderId="0" xfId="0" applyNumberFormat="1" applyFill="1" applyBorder="1"/>
    <xf numFmtId="173" fontId="0" fillId="0" borderId="0" xfId="0" applyNumberFormat="1" applyFill="1"/>
    <xf numFmtId="164" fontId="0" fillId="0" borderId="1" xfId="0" applyNumberFormat="1" applyFill="1" applyBorder="1"/>
    <xf numFmtId="164" fontId="0" fillId="0" borderId="16" xfId="0" applyNumberFormat="1" applyFill="1" applyBorder="1"/>
    <xf numFmtId="165" fontId="0" fillId="0" borderId="0" xfId="12" applyFont="1"/>
    <xf numFmtId="171" fontId="0" fillId="0" borderId="1" xfId="3" applyNumberFormat="1" applyFont="1" applyFill="1" applyBorder="1"/>
    <xf numFmtId="0" fontId="6" fillId="0" borderId="9" xfId="0" applyFont="1" applyFill="1" applyBorder="1"/>
    <xf numFmtId="171" fontId="6" fillId="0" borderId="1" xfId="3" applyNumberFormat="1" applyFont="1" applyFill="1" applyBorder="1"/>
    <xf numFmtId="0" fontId="6" fillId="0" borderId="11" xfId="0" applyFont="1" applyFill="1" applyBorder="1"/>
    <xf numFmtId="0" fontId="0" fillId="0" borderId="10" xfId="0" applyFill="1" applyBorder="1"/>
    <xf numFmtId="9" fontId="6" fillId="0" borderId="9" xfId="1" applyFont="1" applyBorder="1"/>
    <xf numFmtId="9" fontId="6" fillId="0" borderId="1" xfId="1" applyFont="1" applyBorder="1"/>
    <xf numFmtId="173" fontId="0" fillId="0" borderId="0" xfId="0" applyNumberFormat="1"/>
    <xf numFmtId="170" fontId="0" fillId="0" borderId="1" xfId="0" applyNumberFormat="1" applyFill="1" applyBorder="1"/>
    <xf numFmtId="49" fontId="0" fillId="0" borderId="1" xfId="0" applyNumberFormat="1" applyFill="1" applyBorder="1"/>
    <xf numFmtId="173" fontId="0" fillId="0" borderId="1" xfId="0" applyNumberFormat="1" applyFill="1" applyBorder="1"/>
    <xf numFmtId="167" fontId="2" fillId="0" borderId="1" xfId="4" applyFont="1" applyFill="1" applyBorder="1"/>
    <xf numFmtId="1" fontId="6" fillId="0" borderId="1" xfId="3" applyNumberFormat="1" applyFont="1" applyFill="1" applyBorder="1"/>
    <xf numFmtId="1" fontId="0" fillId="3" borderId="1" xfId="3" applyNumberFormat="1" applyFont="1" applyFill="1" applyBorder="1"/>
    <xf numFmtId="168" fontId="2" fillId="0" borderId="1" xfId="1" applyNumberFormat="1" applyFont="1" applyFill="1" applyBorder="1"/>
    <xf numFmtId="1" fontId="0" fillId="0" borderId="1" xfId="1" applyNumberFormat="1" applyFont="1" applyFill="1" applyBorder="1"/>
    <xf numFmtId="10" fontId="0" fillId="0" borderId="1" xfId="1" applyNumberFormat="1" applyFont="1" applyFill="1" applyBorder="1"/>
    <xf numFmtId="168" fontId="0" fillId="0" borderId="0" xfId="0" applyNumberFormat="1" applyFill="1"/>
    <xf numFmtId="3" fontId="6" fillId="0" borderId="1" xfId="0" applyNumberFormat="1" applyFont="1" applyFill="1" applyBorder="1"/>
    <xf numFmtId="0" fontId="6" fillId="0" borderId="0" xfId="0" applyFont="1" applyFill="1"/>
    <xf numFmtId="0" fontId="0" fillId="0" borderId="0" xfId="0" applyFont="1" applyFill="1"/>
    <xf numFmtId="0" fontId="7" fillId="0" borderId="0" xfId="0" applyFont="1" applyFill="1"/>
    <xf numFmtId="0" fontId="2" fillId="0" borderId="7" xfId="0" applyFont="1" applyFill="1" applyBorder="1"/>
    <xf numFmtId="0" fontId="0" fillId="0" borderId="7" xfId="0" applyFill="1" applyBorder="1"/>
    <xf numFmtId="0" fontId="0" fillId="0" borderId="8" xfId="0" applyFill="1" applyBorder="1"/>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7" xfId="1" applyNumberFormat="1" applyFont="1" applyFill="1" applyBorder="1"/>
    <xf numFmtId="10" fontId="0" fillId="0" borderId="10" xfId="1" applyNumberFormat="1" applyFont="1" applyFill="1" applyBorder="1"/>
    <xf numFmtId="10" fontId="0" fillId="0" borderId="1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9"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0" fillId="0" borderId="7" xfId="1" applyNumberFormat="1" applyFont="1" applyBorder="1"/>
    <xf numFmtId="10" fontId="0" fillId="0" borderId="10" xfId="1" applyNumberFormat="1" applyFont="1" applyBorder="1"/>
    <xf numFmtId="10" fontId="0" fillId="0" borderId="3" xfId="0" applyNumberFormat="1" applyFill="1" applyBorder="1"/>
    <xf numFmtId="10" fontId="0" fillId="0" borderId="5" xfId="0" applyNumberFormat="1" applyFill="1" applyBorder="1"/>
    <xf numFmtId="167" fontId="0" fillId="0" borderId="0" xfId="4" applyNumberFormat="1" applyFont="1" applyFill="1"/>
    <xf numFmtId="167" fontId="0" fillId="0" borderId="1" xfId="4" applyNumberFormat="1" applyFont="1" applyFill="1" applyBorder="1"/>
    <xf numFmtId="9" fontId="0" fillId="0" borderId="0" xfId="1" applyFont="1" applyFill="1"/>
    <xf numFmtId="9" fontId="6" fillId="0" borderId="0" xfId="1" applyFont="1" applyBorder="1"/>
    <xf numFmtId="9" fontId="0" fillId="0" borderId="0" xfId="1" applyFont="1" applyBorder="1"/>
    <xf numFmtId="171" fontId="6" fillId="0" borderId="0" xfId="3" applyNumberFormat="1" applyFont="1" applyFill="1" applyBorder="1"/>
    <xf numFmtId="171" fontId="0" fillId="3" borderId="0" xfId="3" applyNumberFormat="1" applyFont="1" applyFill="1" applyBorder="1"/>
    <xf numFmtId="171" fontId="0" fillId="0" borderId="0" xfId="3" applyNumberFormat="1" applyFont="1" applyFill="1" applyBorder="1"/>
    <xf numFmtId="9" fontId="6" fillId="0" borderId="0" xfId="1" applyFont="1" applyFill="1" applyBorder="1"/>
    <xf numFmtId="9" fontId="0" fillId="0" borderId="0" xfId="1" applyFont="1" applyFill="1" applyBorder="1"/>
    <xf numFmtId="1" fontId="0" fillId="0" borderId="0" xfId="0" applyNumberFormat="1" applyFill="1"/>
    <xf numFmtId="0" fontId="0" fillId="0" borderId="10" xfId="0" applyFill="1" applyBorder="1" applyAlignment="1">
      <alignment horizontal="left"/>
    </xf>
    <xf numFmtId="0" fontId="0" fillId="0" borderId="17" xfId="0" applyFill="1" applyBorder="1"/>
    <xf numFmtId="10" fontId="0" fillId="0" borderId="17" xfId="0" applyNumberFormat="1" applyFill="1" applyBorder="1"/>
    <xf numFmtId="10" fontId="6" fillId="0" borderId="0" xfId="0" applyNumberFormat="1" applyFont="1" applyFill="1"/>
    <xf numFmtId="0" fontId="6" fillId="0" borderId="0" xfId="0" applyFont="1" applyFill="1" applyAlignment="1"/>
    <xf numFmtId="49" fontId="0" fillId="0" borderId="0" xfId="4" applyNumberFormat="1" applyFont="1" applyFill="1" applyBorder="1" applyAlignment="1"/>
    <xf numFmtId="179" fontId="0" fillId="0" borderId="1" xfId="4" applyNumberFormat="1" applyFont="1" applyFill="1" applyBorder="1"/>
    <xf numFmtId="0" fontId="6" fillId="0" borderId="6" xfId="0" applyFont="1" applyBorder="1" applyAlignment="1">
      <alignment horizontal="center"/>
    </xf>
    <xf numFmtId="0" fontId="0" fillId="0" borderId="6" xfId="0" applyFill="1" applyBorder="1" applyAlignment="1">
      <alignment horizontal="center"/>
    </xf>
  </cellXfs>
  <cellStyles count="14">
    <cellStyle name="Calculation" xfId="11" builtinId="22"/>
    <cellStyle name="Comma" xfId="3" builtinId="3"/>
    <cellStyle name="Comma 2" xfId="5"/>
    <cellStyle name="Comma 3" xfId="12"/>
    <cellStyle name="Currency" xfId="4" builtinId="4"/>
    <cellStyle name="Heading 3" xfId="9" builtinId="18"/>
    <cellStyle name="Hyperlink" xfId="13" builtinId="8"/>
    <cellStyle name="Input" xfId="10" builtinId="20"/>
    <cellStyle name="Normal" xfId="0" builtinId="0"/>
    <cellStyle name="Normal 2" xfId="6"/>
    <cellStyle name="Normal 3" xfId="2"/>
    <cellStyle name="Normal 3 2" xfId="8"/>
    <cellStyle name="Percent" xfId="1" builtinId="5"/>
    <cellStyle name="Percent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9525</xdr:colOff>
      <xdr:row>56</xdr:row>
      <xdr:rowOff>155575</xdr:rowOff>
    </xdr:from>
    <xdr:ext cx="6628571" cy="4476190"/>
    <xdr:pic>
      <xdr:nvPicPr>
        <xdr:cNvPr id="3" name="Picture 2">
          <a:extLst>
            <a:ext uri="{FF2B5EF4-FFF2-40B4-BE49-F238E27FC236}">
              <a16:creationId xmlns:a16="http://schemas.microsoft.com/office/drawing/2014/main" id="{517AA3AB-D883-497B-98CA-E828854B9FC4}"/>
            </a:ext>
          </a:extLst>
        </xdr:cNvPr>
        <xdr:cNvPicPr>
          <a:picLocks noChangeAspect="1"/>
        </xdr:cNvPicPr>
      </xdr:nvPicPr>
      <xdr:blipFill>
        <a:blip xmlns:r="http://schemas.openxmlformats.org/officeDocument/2006/relationships" r:embed="rId1"/>
        <a:stretch>
          <a:fillRect/>
        </a:stretch>
      </xdr:blipFill>
      <xdr:spPr>
        <a:xfrm>
          <a:off x="10728325" y="10766425"/>
          <a:ext cx="6628571" cy="4476190"/>
        </a:xfrm>
        <a:prstGeom prst="rect">
          <a:avLst/>
        </a:prstGeom>
      </xdr:spPr>
    </xdr:pic>
    <xdr:clientData/>
  </xdr:oneCellAnchor>
  <xdr:twoCellAnchor editAs="oneCell">
    <xdr:from>
      <xdr:col>0</xdr:col>
      <xdr:colOff>800101</xdr:colOff>
      <xdr:row>56</xdr:row>
      <xdr:rowOff>133350</xdr:rowOff>
    </xdr:from>
    <xdr:to>
      <xdr:col>8</xdr:col>
      <xdr:colOff>825501</xdr:colOff>
      <xdr:row>70</xdr:row>
      <xdr:rowOff>28575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0744200"/>
          <a:ext cx="7454900" cy="247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ER\EBTRIN\00AER\EBT%20DNSP%20PPI.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kcheu\Local%20Settings\Temporary%20Internet%20Files\Content.Outlook\SMGVD7WK\Database%20%20mockup%20-%20EBT%20RIN%20data.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vmlDrawing" Target="../drawings/vmlDrawing5.vm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printerSettings" Target="../printerSettings/printerSettings5.bin"/><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J12"/>
  <sheetViews>
    <sheetView tabSelected="1" workbookViewId="0">
      <selection activeCell="F18" sqref="F18"/>
    </sheetView>
  </sheetViews>
  <sheetFormatPr defaultRowHeight="15" x14ac:dyDescent="0.25"/>
  <cols>
    <col min="1" max="1" width="23.42578125" bestFit="1" customWidth="1"/>
    <col min="3" max="3" width="10.42578125" customWidth="1"/>
    <col min="5" max="5" width="22.42578125" customWidth="1"/>
    <col min="9" max="9" width="16.140625" customWidth="1"/>
  </cols>
  <sheetData>
    <row r="1" spans="1:10" x14ac:dyDescent="0.25">
      <c r="A1" s="6" t="s">
        <v>197</v>
      </c>
      <c r="E1" s="94" t="s">
        <v>196</v>
      </c>
    </row>
    <row r="2" spans="1:10" x14ac:dyDescent="0.25">
      <c r="A2" s="6"/>
      <c r="E2" s="94"/>
    </row>
    <row r="3" spans="1:10" x14ac:dyDescent="0.25">
      <c r="A3" s="6" t="s">
        <v>187</v>
      </c>
      <c r="E3" s="94" t="s">
        <v>187</v>
      </c>
      <c r="I3" s="94" t="s">
        <v>188</v>
      </c>
      <c r="J3" s="1"/>
    </row>
    <row r="4" spans="1:10" x14ac:dyDescent="0.25">
      <c r="A4" s="39" t="s">
        <v>51</v>
      </c>
      <c r="B4" s="41" t="s">
        <v>4</v>
      </c>
      <c r="C4" s="42" t="s">
        <v>5</v>
      </c>
      <c r="E4" s="152" t="s">
        <v>128</v>
      </c>
      <c r="F4" s="153" t="s">
        <v>4</v>
      </c>
      <c r="G4" s="153" t="s">
        <v>5</v>
      </c>
      <c r="H4" s="40"/>
      <c r="I4" s="178">
        <v>2018</v>
      </c>
      <c r="J4" s="134" t="s">
        <v>5</v>
      </c>
    </row>
    <row r="5" spans="1:10" x14ac:dyDescent="0.25">
      <c r="A5" s="40" t="s">
        <v>66</v>
      </c>
      <c r="B5" s="155">
        <f>'Divison of responsibility'!D3</f>
        <v>2.7075100946640118E-2</v>
      </c>
      <c r="C5" s="159">
        <f>'Divison of responsibility'!D4</f>
        <v>2.7974665545302368E-2</v>
      </c>
      <c r="E5" s="154" t="s">
        <v>66</v>
      </c>
      <c r="F5" s="155">
        <f>'Divison of responsibility'!F3</f>
        <v>2.6974399634021928E-2</v>
      </c>
      <c r="G5" s="155">
        <f>'Divison of responsibility'!F4</f>
        <v>2.7428306421809712E-2</v>
      </c>
      <c r="H5" s="40"/>
      <c r="I5" s="179" t="s">
        <v>189</v>
      </c>
      <c r="J5" s="180">
        <f>'Network access'!G5</f>
        <v>9.3027734488331237E-3</v>
      </c>
    </row>
    <row r="6" spans="1:10" x14ac:dyDescent="0.25">
      <c r="A6" s="40" t="s">
        <v>67</v>
      </c>
      <c r="B6" s="155">
        <v>0</v>
      </c>
      <c r="C6" s="159">
        <f>-'Bushfire obligations'!K4</f>
        <v>-3.2863120296577848E-2</v>
      </c>
      <c r="E6" s="154" t="s">
        <v>67</v>
      </c>
      <c r="F6" s="155">
        <v>0</v>
      </c>
      <c r="G6" s="155">
        <f>-'Bushfire obligations'!N4</f>
        <v>-3.4668786246939268E-2</v>
      </c>
      <c r="H6" s="40"/>
      <c r="I6" s="1"/>
      <c r="J6" s="1"/>
    </row>
    <row r="7" spans="1:10" x14ac:dyDescent="0.25">
      <c r="A7" s="4" t="s">
        <v>0</v>
      </c>
      <c r="B7" s="161">
        <f>SUM(B5:B6)</f>
        <v>2.7075100946640118E-2</v>
      </c>
      <c r="C7" s="162">
        <f>SUM(C5:C6)</f>
        <v>-4.8884547512754797E-3</v>
      </c>
      <c r="E7" s="52" t="s">
        <v>0</v>
      </c>
      <c r="F7" s="156">
        <f>SUM(F5:F6)</f>
        <v>2.6974399634021928E-2</v>
      </c>
      <c r="G7" s="156">
        <f>SUM(G5:G6)</f>
        <v>-7.240479825129556E-3</v>
      </c>
      <c r="H7" s="40"/>
      <c r="I7" s="1"/>
      <c r="J7" s="1"/>
    </row>
    <row r="8" spans="1:10" x14ac:dyDescent="0.25">
      <c r="B8" s="2"/>
      <c r="C8" s="2"/>
      <c r="E8" s="1"/>
      <c r="F8" s="24"/>
      <c r="G8" s="24"/>
      <c r="I8" s="1"/>
      <c r="J8" s="1"/>
    </row>
    <row r="9" spans="1:10" x14ac:dyDescent="0.25">
      <c r="A9" s="39" t="s">
        <v>52</v>
      </c>
      <c r="B9" s="163" t="s">
        <v>4</v>
      </c>
      <c r="C9" s="164" t="s">
        <v>5</v>
      </c>
      <c r="E9" s="152" t="s">
        <v>129</v>
      </c>
      <c r="F9" s="157" t="s">
        <v>4</v>
      </c>
      <c r="G9" s="158" t="s">
        <v>5</v>
      </c>
      <c r="I9" s="178">
        <v>2018</v>
      </c>
      <c r="J9" s="134" t="s">
        <v>5</v>
      </c>
    </row>
    <row r="10" spans="1:10" x14ac:dyDescent="0.25">
      <c r="A10" s="40" t="s">
        <v>66</v>
      </c>
      <c r="B10" s="155">
        <f>'Divison of responsibility'!E3</f>
        <v>2.5779091269511056E-2</v>
      </c>
      <c r="C10" s="159">
        <f>'Divison of responsibility'!E4</f>
        <v>2.5591861089877765E-2</v>
      </c>
      <c r="E10" s="154" t="s">
        <v>66</v>
      </c>
      <c r="F10" s="155">
        <f>'Divison of responsibility'!G3</f>
        <v>2.5814539198898423E-2</v>
      </c>
      <c r="G10" s="155">
        <f>'Divison of responsibility'!G4</f>
        <v>2.5158319930501882E-2</v>
      </c>
      <c r="H10" s="40"/>
      <c r="I10" s="179" t="s">
        <v>189</v>
      </c>
      <c r="J10" s="180">
        <f>'Network access'!G5</f>
        <v>9.3027734488331237E-3</v>
      </c>
    </row>
    <row r="11" spans="1:10" x14ac:dyDescent="0.25">
      <c r="A11" s="40" t="s">
        <v>67</v>
      </c>
      <c r="B11" s="155">
        <v>0</v>
      </c>
      <c r="C11" s="159">
        <f>-'Bushfire obligations'!L4</f>
        <v>-5.6336777651276308E-2</v>
      </c>
      <c r="E11" s="154" t="s">
        <v>67</v>
      </c>
      <c r="F11" s="155">
        <v>0</v>
      </c>
      <c r="G11" s="159">
        <f>-'Bushfire obligations'!O4</f>
        <v>-5.6336777651276308E-2</v>
      </c>
    </row>
    <row r="12" spans="1:10" x14ac:dyDescent="0.25">
      <c r="A12" s="4" t="s">
        <v>0</v>
      </c>
      <c r="B12" s="161">
        <f>SUM(B10:B11)</f>
        <v>2.5779091269511056E-2</v>
      </c>
      <c r="C12" s="162">
        <f>SUM(C10:C11)</f>
        <v>-3.0744916561398543E-2</v>
      </c>
      <c r="E12" s="52" t="s">
        <v>0</v>
      </c>
      <c r="F12" s="156">
        <f>SUM(F10:F11)</f>
        <v>2.5814539198898423E-2</v>
      </c>
      <c r="G12" s="160">
        <f>SUM(G10:G11)</f>
        <v>-3.1178457720774426E-2</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N80"/>
  <sheetViews>
    <sheetView topLeftCell="A34" workbookViewId="0">
      <selection activeCell="D67" sqref="D67"/>
    </sheetView>
  </sheetViews>
  <sheetFormatPr defaultRowHeight="15" x14ac:dyDescent="0.25"/>
  <cols>
    <col min="2" max="2" width="17.140625" customWidth="1"/>
    <col min="3" max="7" width="12.85546875" bestFit="1" customWidth="1"/>
    <col min="8" max="8" width="12.85546875" style="71" bestFit="1" customWidth="1"/>
    <col min="9" max="12" width="12.5703125" bestFit="1" customWidth="1"/>
    <col min="13" max="13" width="13.28515625" customWidth="1"/>
    <col min="14" max="14" width="10.5703125" bestFit="1" customWidth="1"/>
    <col min="15" max="15" width="12.85546875" customWidth="1"/>
    <col min="16" max="16" width="11.28515625" customWidth="1"/>
    <col min="17" max="25" width="12.5703125" bestFit="1" customWidth="1"/>
    <col min="26" max="26" width="13" bestFit="1" customWidth="1"/>
    <col min="27" max="29" width="11.5703125" bestFit="1" customWidth="1"/>
    <col min="30" max="30" width="14.42578125" customWidth="1"/>
    <col min="31" max="31" width="10.5703125" customWidth="1"/>
    <col min="32" max="32" width="10.85546875" customWidth="1"/>
    <col min="33" max="33" width="11.140625" customWidth="1"/>
    <col min="34" max="34" width="11.5703125" customWidth="1"/>
    <col min="35" max="40" width="11.5703125" bestFit="1" customWidth="1"/>
  </cols>
  <sheetData>
    <row r="1" spans="1:8" s="98" customFormat="1" ht="28.5" customHeight="1" x14ac:dyDescent="0.25">
      <c r="A1" s="98" t="s">
        <v>78</v>
      </c>
      <c r="C1" s="98" t="s">
        <v>118</v>
      </c>
      <c r="D1" s="98" t="s">
        <v>130</v>
      </c>
      <c r="H1" s="99"/>
    </row>
    <row r="2" spans="1:8" s="100" customFormat="1" ht="15" customHeight="1" x14ac:dyDescent="0.25">
      <c r="C2" s="94" t="s">
        <v>92</v>
      </c>
      <c r="D2" s="1"/>
      <c r="E2" s="1"/>
      <c r="F2" s="1"/>
      <c r="H2" s="101"/>
    </row>
    <row r="3" spans="1:8" s="100" customFormat="1" ht="15" customHeight="1" x14ac:dyDescent="0.25">
      <c r="C3" s="70" t="s">
        <v>98</v>
      </c>
      <c r="D3" s="68" t="s">
        <v>98</v>
      </c>
      <c r="E3" s="68" t="s">
        <v>119</v>
      </c>
      <c r="F3" s="68" t="s">
        <v>120</v>
      </c>
      <c r="G3" s="145">
        <v>2018</v>
      </c>
      <c r="H3" s="101"/>
    </row>
    <row r="4" spans="1:8" x14ac:dyDescent="0.25">
      <c r="B4" s="4" t="s">
        <v>80</v>
      </c>
      <c r="C4" s="70">
        <f>C11-$C$17</f>
        <v>-2.1905558648982471E-4</v>
      </c>
      <c r="D4" s="68">
        <f t="shared" ref="D4:G5" si="0">C11-C$18</f>
        <v>-6.2078353013195198E-5</v>
      </c>
      <c r="E4" s="68">
        <f t="shared" si="0"/>
        <v>-1.8857430948360232E-4</v>
      </c>
      <c r="F4" s="68">
        <f t="shared" si="0"/>
        <v>-1.8981068084400476E-4</v>
      </c>
      <c r="G4" s="68">
        <f t="shared" si="0"/>
        <v>-4.170273210084563E-4</v>
      </c>
    </row>
    <row r="5" spans="1:8" x14ac:dyDescent="0.25">
      <c r="B5" s="4" t="s">
        <v>81</v>
      </c>
      <c r="C5" s="102">
        <f>C12-$C$17</f>
        <v>1.3149704323729861E-2</v>
      </c>
      <c r="D5" s="144">
        <f t="shared" si="0"/>
        <v>1.330668155720649E-2</v>
      </c>
      <c r="E5" s="144">
        <f t="shared" si="0"/>
        <v>1.2141846868499062E-2</v>
      </c>
      <c r="F5" s="144">
        <f t="shared" si="0"/>
        <v>1.1647096698051751E-2</v>
      </c>
      <c r="G5" s="46">
        <f t="shared" si="0"/>
        <v>9.3027734488331237E-3</v>
      </c>
    </row>
    <row r="6" spans="1:8" x14ac:dyDescent="0.25">
      <c r="D6" s="1"/>
      <c r="E6" s="1"/>
      <c r="F6" s="1"/>
    </row>
    <row r="7" spans="1:8" s="16" customFormat="1" x14ac:dyDescent="0.25">
      <c r="A7" s="16" t="s">
        <v>86</v>
      </c>
      <c r="H7" s="69"/>
    </row>
    <row r="8" spans="1:8" s="1" customFormat="1" x14ac:dyDescent="0.25">
      <c r="C8" s="94" t="s">
        <v>92</v>
      </c>
      <c r="H8" s="74"/>
    </row>
    <row r="9" spans="1:8" s="1" customFormat="1" x14ac:dyDescent="0.25">
      <c r="C9" s="70" t="s">
        <v>98</v>
      </c>
      <c r="D9" s="68" t="s">
        <v>119</v>
      </c>
      <c r="E9" s="68" t="s">
        <v>120</v>
      </c>
      <c r="F9" s="145">
        <v>2018</v>
      </c>
      <c r="H9" s="74"/>
    </row>
    <row r="10" spans="1:8" x14ac:dyDescent="0.25">
      <c r="B10" s="4" t="s">
        <v>79</v>
      </c>
      <c r="C10" s="31">
        <f t="shared" ref="C10:F18" si="1">(1/(1-C22))</f>
        <v>1</v>
      </c>
      <c r="D10" s="146">
        <f t="shared" si="1"/>
        <v>1</v>
      </c>
      <c r="E10" s="146">
        <f t="shared" si="1"/>
        <v>1</v>
      </c>
      <c r="F10" s="146">
        <f t="shared" si="1"/>
        <v>1</v>
      </c>
    </row>
    <row r="11" spans="1:8" x14ac:dyDescent="0.25">
      <c r="B11" s="4" t="s">
        <v>80</v>
      </c>
      <c r="C11" s="31">
        <f t="shared" si="1"/>
        <v>1.0017710288186219</v>
      </c>
      <c r="D11" s="146">
        <f t="shared" si="1"/>
        <v>1.0016473261820111</v>
      </c>
      <c r="E11" s="146">
        <f t="shared" si="1"/>
        <v>1.0016473261820111</v>
      </c>
      <c r="F11" s="146">
        <f t="shared" si="1"/>
        <v>1.0014248523368965</v>
      </c>
    </row>
    <row r="12" spans="1:8" x14ac:dyDescent="0.25">
      <c r="B12" s="4" t="s">
        <v>81</v>
      </c>
      <c r="C12" s="31">
        <f t="shared" si="1"/>
        <v>1.0151397887288416</v>
      </c>
      <c r="D12" s="146">
        <f t="shared" si="1"/>
        <v>1.0139777473599938</v>
      </c>
      <c r="E12" s="146">
        <f t="shared" si="1"/>
        <v>1.0134842335609069</v>
      </c>
      <c r="F12" s="146">
        <f t="shared" si="1"/>
        <v>1.0111446531067381</v>
      </c>
    </row>
    <row r="13" spans="1:8" x14ac:dyDescent="0.25">
      <c r="B13" s="4" t="s">
        <v>82</v>
      </c>
      <c r="C13" s="31">
        <f t="shared" si="1"/>
        <v>1.0026515595371903</v>
      </c>
      <c r="D13" s="146">
        <f t="shared" si="1"/>
        <v>1.0026504120324655</v>
      </c>
      <c r="E13" s="146">
        <f t="shared" si="1"/>
        <v>1.0026499202455301</v>
      </c>
      <c r="F13" s="146">
        <f t="shared" si="1"/>
        <v>1.0026334413482054</v>
      </c>
    </row>
    <row r="14" spans="1:8" x14ac:dyDescent="0.25">
      <c r="B14" s="4" t="s">
        <v>83</v>
      </c>
      <c r="C14" s="31">
        <f t="shared" si="1"/>
        <v>1.0026656311215103</v>
      </c>
      <c r="D14" s="146">
        <f t="shared" si="1"/>
        <v>1.0026743721970068</v>
      </c>
      <c r="E14" s="146">
        <f t="shared" si="1"/>
        <v>1.0026781926277344</v>
      </c>
      <c r="F14" s="146">
        <f t="shared" si="1"/>
        <v>1.0027048067966571</v>
      </c>
    </row>
    <row r="15" spans="1:8" x14ac:dyDescent="0.25">
      <c r="B15" s="4" t="s">
        <v>84</v>
      </c>
      <c r="C15" s="31">
        <f t="shared" si="1"/>
        <v>1.002451689002245</v>
      </c>
      <c r="D15" s="146">
        <f t="shared" si="1"/>
        <v>1.0022003979723602</v>
      </c>
      <c r="E15" s="146">
        <f t="shared" si="1"/>
        <v>1.0020719375030394</v>
      </c>
      <c r="F15" s="146">
        <f t="shared" si="1"/>
        <v>1.0004065558974851</v>
      </c>
    </row>
    <row r="16" spans="1:8" x14ac:dyDescent="0.25">
      <c r="B16" s="4" t="s">
        <v>85</v>
      </c>
      <c r="C16" s="31">
        <f t="shared" si="1"/>
        <v>1.0000600517418305</v>
      </c>
      <c r="D16" s="146">
        <f t="shared" si="1"/>
        <v>1.0000590543142078</v>
      </c>
      <c r="E16" s="146">
        <f t="shared" si="1"/>
        <v>1.0000586748284179</v>
      </c>
      <c r="F16" s="146">
        <f t="shared" si="1"/>
        <v>1.0000562001773114</v>
      </c>
    </row>
    <row r="17" spans="1:40" x14ac:dyDescent="0.25">
      <c r="B17" s="52" t="s">
        <v>96</v>
      </c>
      <c r="C17" s="31">
        <f t="shared" si="1"/>
        <v>1.0019900844051117</v>
      </c>
      <c r="D17" s="146">
        <f t="shared" si="1"/>
        <v>1.0019710205043848</v>
      </c>
      <c r="E17" s="146">
        <f t="shared" si="1"/>
        <v>1.0019628804852427</v>
      </c>
      <c r="F17" s="146">
        <f t="shared" si="1"/>
        <v>1.0019187224271446</v>
      </c>
    </row>
    <row r="18" spans="1:40" x14ac:dyDescent="0.25">
      <c r="B18" s="52" t="s">
        <v>97</v>
      </c>
      <c r="C18" s="31">
        <f t="shared" si="1"/>
        <v>1.0018331071716351</v>
      </c>
      <c r="D18" s="146">
        <f t="shared" si="1"/>
        <v>1.0018359004914947</v>
      </c>
      <c r="E18" s="146">
        <f t="shared" si="1"/>
        <v>1.0018371368628551</v>
      </c>
      <c r="F18" s="146">
        <f t="shared" si="1"/>
        <v>1.0018418796579049</v>
      </c>
    </row>
    <row r="19" spans="1:40" s="16" customFormat="1" x14ac:dyDescent="0.25">
      <c r="A19" s="16" t="s">
        <v>87</v>
      </c>
      <c r="H19" s="69"/>
    </row>
    <row r="20" spans="1:40" s="1" customFormat="1" x14ac:dyDescent="0.25">
      <c r="C20" s="94" t="s">
        <v>92</v>
      </c>
      <c r="D20" s="94" t="s">
        <v>124</v>
      </c>
      <c r="H20" s="74"/>
    </row>
    <row r="21" spans="1:40" s="1" customFormat="1" x14ac:dyDescent="0.25">
      <c r="C21" s="70" t="s">
        <v>98</v>
      </c>
      <c r="D21" s="68" t="s">
        <v>119</v>
      </c>
      <c r="E21" s="68" t="s">
        <v>120</v>
      </c>
      <c r="F21" s="145">
        <v>2018</v>
      </c>
      <c r="H21" s="74"/>
    </row>
    <row r="22" spans="1:40" x14ac:dyDescent="0.25">
      <c r="B22" s="4" t="s">
        <v>79</v>
      </c>
      <c r="C22" s="70">
        <f t="shared" ref="C22:C30" si="2">M44/M33</f>
        <v>0</v>
      </c>
      <c r="D22" s="68">
        <f>C22</f>
        <v>0</v>
      </c>
      <c r="E22" s="68">
        <f>D22</f>
        <v>0</v>
      </c>
      <c r="F22" s="68">
        <f>E22</f>
        <v>0</v>
      </c>
    </row>
    <row r="23" spans="1:40" x14ac:dyDescent="0.25">
      <c r="B23" s="4" t="s">
        <v>80</v>
      </c>
      <c r="C23" s="70">
        <f t="shared" si="2"/>
        <v>1.7678978206331199E-3</v>
      </c>
      <c r="D23" s="68">
        <f t="shared" ref="D23:E30" si="3">$C23*AA57/$Z57</f>
        <v>1.6446169614311745E-3</v>
      </c>
      <c r="E23" s="68">
        <f t="shared" si="3"/>
        <v>1.6446169614311745E-3</v>
      </c>
      <c r="F23" s="68">
        <f t="shared" ref="F23:F30" si="4">$C23*Y57/$Z57</f>
        <v>1.4228250213399653E-3</v>
      </c>
    </row>
    <row r="24" spans="1:40" x14ac:dyDescent="0.25">
      <c r="B24" s="4" t="s">
        <v>81</v>
      </c>
      <c r="C24" s="102">
        <f t="shared" si="2"/>
        <v>1.4913994010420595E-2</v>
      </c>
      <c r="D24" s="144">
        <f t="shared" si="3"/>
        <v>1.3785063228839583E-2</v>
      </c>
      <c r="E24" s="144">
        <f t="shared" si="3"/>
        <v>1.3304828150636052E-2</v>
      </c>
      <c r="F24" s="144">
        <f t="shared" si="4"/>
        <v>1.1021818760051883E-2</v>
      </c>
    </row>
    <row r="25" spans="1:40" x14ac:dyDescent="0.25">
      <c r="B25" s="4" t="s">
        <v>82</v>
      </c>
      <c r="C25" s="70">
        <f t="shared" si="2"/>
        <v>2.644547362409936E-3</v>
      </c>
      <c r="D25" s="68">
        <f t="shared" si="3"/>
        <v>2.6434059176147114E-3</v>
      </c>
      <c r="E25" s="68">
        <f t="shared" si="3"/>
        <v>2.642916726988187E-3</v>
      </c>
      <c r="F25" s="68">
        <f t="shared" si="4"/>
        <v>2.6265245498537575E-3</v>
      </c>
    </row>
    <row r="26" spans="1:40" x14ac:dyDescent="0.25">
      <c r="B26" s="4" t="s">
        <v>83</v>
      </c>
      <c r="C26" s="70">
        <f t="shared" si="2"/>
        <v>2.6585444227591971E-3</v>
      </c>
      <c r="D26" s="68">
        <f t="shared" si="3"/>
        <v>2.6672390071632193E-3</v>
      </c>
      <c r="E26" s="68">
        <f t="shared" si="3"/>
        <v>2.6710390705872171E-3</v>
      </c>
      <c r="F26" s="68">
        <f t="shared" si="4"/>
        <v>2.6975105517824997E-3</v>
      </c>
    </row>
    <row r="27" spans="1:40" x14ac:dyDescent="0.25">
      <c r="B27" s="4" t="s">
        <v>84</v>
      </c>
      <c r="C27" s="70">
        <f t="shared" si="2"/>
        <v>2.4456929238009088E-3</v>
      </c>
      <c r="D27" s="68">
        <f t="shared" si="3"/>
        <v>2.1955668515118683E-3</v>
      </c>
      <c r="E27" s="68">
        <f t="shared" si="3"/>
        <v>2.0676534543041312E-3</v>
      </c>
      <c r="F27" s="68">
        <f t="shared" si="4"/>
        <v>4.0639067695859309E-4</v>
      </c>
    </row>
    <row r="28" spans="1:40" x14ac:dyDescent="0.25">
      <c r="B28" s="4" t="s">
        <v>85</v>
      </c>
      <c r="C28" s="70">
        <f t="shared" si="2"/>
        <v>6.0048135835361668E-5</v>
      </c>
      <c r="D28" s="68">
        <f t="shared" si="3"/>
        <v>5.9050827001711021E-5</v>
      </c>
      <c r="E28" s="68">
        <f t="shared" si="3"/>
        <v>5.8671385884299152E-5</v>
      </c>
      <c r="F28" s="68">
        <f t="shared" si="4"/>
        <v>5.6197019029013138E-5</v>
      </c>
    </row>
    <row r="29" spans="1:40" x14ac:dyDescent="0.25">
      <c r="B29" s="52" t="s">
        <v>96</v>
      </c>
      <c r="C29" s="70">
        <f t="shared" si="2"/>
        <v>1.9861318351201262E-3</v>
      </c>
      <c r="D29" s="68">
        <f t="shared" si="3"/>
        <v>1.9671432247538303E-3</v>
      </c>
      <c r="E29" s="68">
        <f t="shared" si="3"/>
        <v>1.9590351334095213E-3</v>
      </c>
      <c r="F29" s="68">
        <f t="shared" si="4"/>
        <v>1.9150479816330724E-3</v>
      </c>
    </row>
    <row r="30" spans="1:40" x14ac:dyDescent="0.25">
      <c r="B30" s="52" t="s">
        <v>131</v>
      </c>
      <c r="C30" s="70">
        <f t="shared" si="2"/>
        <v>1.8297530382182566E-3</v>
      </c>
      <c r="D30" s="68">
        <f t="shared" si="3"/>
        <v>1.832536137499087E-3</v>
      </c>
      <c r="E30" s="68">
        <f t="shared" si="3"/>
        <v>1.8337679801010156E-3</v>
      </c>
      <c r="F30" s="68">
        <f t="shared" si="4"/>
        <v>1.8384933743575188E-3</v>
      </c>
    </row>
    <row r="31" spans="1:40" s="16" customFormat="1" x14ac:dyDescent="0.25">
      <c r="A31" s="16" t="s">
        <v>117</v>
      </c>
      <c r="H31" s="69"/>
      <c r="M31" s="93" t="s">
        <v>92</v>
      </c>
      <c r="Q31" s="16" t="s">
        <v>122</v>
      </c>
    </row>
    <row r="32" spans="1:40" x14ac:dyDescent="0.25">
      <c r="B32" s="72"/>
      <c r="C32" s="42"/>
      <c r="D32" s="42">
        <v>2010</v>
      </c>
      <c r="E32" s="42">
        <v>2011</v>
      </c>
      <c r="F32" s="42">
        <v>2012</v>
      </c>
      <c r="G32" s="42">
        <v>2013</v>
      </c>
      <c r="H32" s="42">
        <v>2014</v>
      </c>
      <c r="I32" s="42"/>
      <c r="J32" s="42"/>
      <c r="K32" s="42"/>
      <c r="L32" s="42"/>
      <c r="M32" s="141" t="s">
        <v>98</v>
      </c>
      <c r="N32" s="96"/>
      <c r="O32" s="96"/>
      <c r="Q32" s="72" t="s">
        <v>99</v>
      </c>
      <c r="R32" s="42">
        <v>2009</v>
      </c>
      <c r="S32" s="42">
        <v>2010</v>
      </c>
      <c r="T32" s="42">
        <v>2011</v>
      </c>
      <c r="U32" s="42">
        <v>2012</v>
      </c>
      <c r="V32" s="42">
        <v>2013</v>
      </c>
      <c r="W32" s="42">
        <v>2014</v>
      </c>
      <c r="X32" s="42">
        <v>2015</v>
      </c>
      <c r="Y32" s="42">
        <v>2016</v>
      </c>
      <c r="Z32" s="42">
        <v>2017</v>
      </c>
      <c r="AA32" s="42">
        <v>2018</v>
      </c>
      <c r="AK32" s="42"/>
      <c r="AL32" s="42"/>
      <c r="AM32" s="42"/>
      <c r="AN32" s="42"/>
    </row>
    <row r="33" spans="1:40" x14ac:dyDescent="0.25">
      <c r="B33" s="73" t="s">
        <v>79</v>
      </c>
      <c r="C33" s="81"/>
      <c r="D33" s="81">
        <f>S33*'CPI-master'!G$9</f>
        <v>47443.080460668105</v>
      </c>
      <c r="E33" s="81">
        <f>T33*'CPI-master'!H$9</f>
        <v>44086.382884249426</v>
      </c>
      <c r="F33" s="81">
        <f>U33*'CPI-master'!I$9</f>
        <v>56543.471854095907</v>
      </c>
      <c r="G33" s="81">
        <f>V33*'CPI-master'!J$9</f>
        <v>54932.968597601241</v>
      </c>
      <c r="H33" s="81">
        <f>W33*'CPI-master'!K$9</f>
        <v>55983.87434545908</v>
      </c>
      <c r="I33" s="81"/>
      <c r="J33" s="81"/>
      <c r="K33" s="81"/>
      <c r="L33" s="81"/>
      <c r="M33" s="82">
        <f t="shared" ref="M33:M41" si="5">AVERAGE(D33:H33)</f>
        <v>51797.955628414747</v>
      </c>
      <c r="N33" s="97"/>
      <c r="O33" s="97"/>
      <c r="Q33" s="73" t="s">
        <v>79</v>
      </c>
      <c r="R33" s="81">
        <v>37629.540867755153</v>
      </c>
      <c r="S33" s="81">
        <v>42279.50798262329</v>
      </c>
      <c r="T33" s="81">
        <v>40682.50401969807</v>
      </c>
      <c r="U33" s="81">
        <v>52808.972782802135</v>
      </c>
      <c r="V33" s="81">
        <v>52531.24811007821</v>
      </c>
      <c r="W33" s="81">
        <v>55150.625983108068</v>
      </c>
      <c r="X33" s="81">
        <v>54114.799686988088</v>
      </c>
      <c r="Y33" s="81">
        <v>52719.807173372435</v>
      </c>
      <c r="Z33" s="81">
        <v>54481.349334295512</v>
      </c>
      <c r="AA33" s="18">
        <v>48229.274624630591</v>
      </c>
      <c r="AK33" s="83"/>
      <c r="AL33" s="83"/>
      <c r="AM33" s="83"/>
      <c r="AN33" s="83"/>
    </row>
    <row r="34" spans="1:40" x14ac:dyDescent="0.25">
      <c r="B34" s="73" t="s">
        <v>80</v>
      </c>
      <c r="C34" s="81"/>
      <c r="D34" s="81">
        <f>S34*'CPI-master'!G$8</f>
        <v>317779.87375530222</v>
      </c>
      <c r="E34" s="81">
        <f>T34*'CPI-master'!H$8</f>
        <v>352373.39246284828</v>
      </c>
      <c r="F34" s="81">
        <f>U34*'CPI-master'!I$8</f>
        <v>378036.63806513039</v>
      </c>
      <c r="G34" s="81">
        <f>V34*'CPI-master'!J$8</f>
        <v>408792.98908946058</v>
      </c>
      <c r="H34" s="81">
        <f>W34*'CPI-master'!K$8</f>
        <v>375161.2113504294</v>
      </c>
      <c r="I34" s="81"/>
      <c r="J34" s="81"/>
      <c r="K34" s="81"/>
      <c r="L34" s="81"/>
      <c r="M34" s="82">
        <f t="shared" si="5"/>
        <v>366428.82094463415</v>
      </c>
      <c r="N34" s="97"/>
      <c r="O34" s="97"/>
      <c r="Q34" s="73" t="s">
        <v>80</v>
      </c>
      <c r="R34" s="81">
        <v>269392.65438000002</v>
      </c>
      <c r="S34" s="81">
        <v>278759.46135</v>
      </c>
      <c r="T34" s="81">
        <v>317627.73702</v>
      </c>
      <c r="U34" s="81">
        <v>350958.66492000007</v>
      </c>
      <c r="V34" s="81">
        <v>387877.9989499998</v>
      </c>
      <c r="W34" s="81">
        <v>365738.55767000001</v>
      </c>
      <c r="X34" s="81">
        <v>381461.5461299998</v>
      </c>
      <c r="Y34" s="81">
        <v>344893.63842298696</v>
      </c>
      <c r="Z34" s="81">
        <v>353346.31027999998</v>
      </c>
      <c r="AA34" s="18">
        <v>362234.78839999996</v>
      </c>
      <c r="AK34" s="83"/>
      <c r="AL34" s="83"/>
      <c r="AM34" s="83"/>
      <c r="AN34" s="83"/>
    </row>
    <row r="35" spans="1:40" x14ac:dyDescent="0.25">
      <c r="B35" s="73" t="s">
        <v>81</v>
      </c>
      <c r="C35" s="81"/>
      <c r="D35" s="81">
        <f>S35*'CPI-master'!G$8</f>
        <v>308502.44517762464</v>
      </c>
      <c r="E35" s="81">
        <f>T35*'CPI-master'!H$8</f>
        <v>382875.35238028894</v>
      </c>
      <c r="F35" s="81">
        <f>U35*'CPI-master'!I$8</f>
        <v>392058.83837449912</v>
      </c>
      <c r="G35" s="81">
        <f>V35*'CPI-master'!J$8</f>
        <v>314575.61462990212</v>
      </c>
      <c r="H35" s="81">
        <f>W35*'CPI-master'!K$8</f>
        <v>315982.6692726622</v>
      </c>
      <c r="I35" s="81"/>
      <c r="J35" s="81"/>
      <c r="K35" s="81"/>
      <c r="L35" s="81"/>
      <c r="M35" s="82">
        <f t="shared" si="5"/>
        <v>342798.98396699538</v>
      </c>
      <c r="N35" s="97"/>
      <c r="O35" s="97"/>
      <c r="Q35" s="73" t="s">
        <v>81</v>
      </c>
      <c r="R35" s="81">
        <v>270466.59799000004</v>
      </c>
      <c r="S35" s="81">
        <v>270621.21470000001</v>
      </c>
      <c r="T35" s="81">
        <v>345122.06182</v>
      </c>
      <c r="U35" s="81">
        <v>363976.48437000008</v>
      </c>
      <c r="V35" s="81">
        <v>298481.04830000014</v>
      </c>
      <c r="W35" s="81">
        <v>308046.36037000001</v>
      </c>
      <c r="X35" s="81">
        <v>362830.15773000004</v>
      </c>
      <c r="Y35" s="81">
        <v>371607.978</v>
      </c>
      <c r="Z35" s="81">
        <v>341013.31</v>
      </c>
      <c r="AA35" s="18">
        <v>357962.68099999998</v>
      </c>
      <c r="AK35" s="83"/>
      <c r="AL35" s="83"/>
      <c r="AM35" s="83"/>
      <c r="AN35" s="83"/>
    </row>
    <row r="36" spans="1:40" x14ac:dyDescent="0.25">
      <c r="B36" s="73" t="s">
        <v>82</v>
      </c>
      <c r="C36" s="81"/>
      <c r="D36" s="81">
        <f>S36*'CPI-master'!G$9</f>
        <v>142824.85576842813</v>
      </c>
      <c r="E36" s="81">
        <f>T36*'CPI-master'!H$9</f>
        <v>148651.30373118562</v>
      </c>
      <c r="F36" s="81">
        <f>U36*'CPI-master'!I$9</f>
        <v>179608.46461440678</v>
      </c>
      <c r="G36" s="81">
        <f>V36*'CPI-master'!J$9</f>
        <v>192126.29309868204</v>
      </c>
      <c r="H36" s="81">
        <f>W36*'CPI-master'!K$9</f>
        <v>173664.9637509232</v>
      </c>
      <c r="I36" s="81"/>
      <c r="J36" s="81"/>
      <c r="K36" s="81"/>
      <c r="L36" s="81"/>
      <c r="M36" s="82">
        <f t="shared" si="5"/>
        <v>167375.17619272514</v>
      </c>
      <c r="N36" s="97"/>
      <c r="O36" s="97"/>
      <c r="Q36" s="73" t="s">
        <v>82</v>
      </c>
      <c r="R36" s="81">
        <v>128379.6119855967</v>
      </c>
      <c r="S36" s="81">
        <v>127280.19704758523</v>
      </c>
      <c r="T36" s="81">
        <v>137174.04028031268</v>
      </c>
      <c r="U36" s="81">
        <v>167745.95206778086</v>
      </c>
      <c r="V36" s="81">
        <v>183726.35284227453</v>
      </c>
      <c r="W36" s="81">
        <v>171080.18289509552</v>
      </c>
      <c r="X36" s="81">
        <v>186774.27334163259</v>
      </c>
      <c r="Y36" s="81">
        <v>154393.14894853337</v>
      </c>
      <c r="Z36" s="81">
        <v>177216.54895610519</v>
      </c>
      <c r="AA36" s="18">
        <v>186388.56534246317</v>
      </c>
      <c r="AK36" s="83"/>
      <c r="AL36" s="83"/>
      <c r="AM36" s="83"/>
      <c r="AN36" s="83"/>
    </row>
    <row r="37" spans="1:40" x14ac:dyDescent="0.25">
      <c r="B37" s="73" t="s">
        <v>83</v>
      </c>
      <c r="C37" s="81"/>
      <c r="D37" s="81">
        <f>S37*'CPI-master'!G$8</f>
        <v>168667.28796394487</v>
      </c>
      <c r="E37" s="81">
        <f>T37*'CPI-master'!H$8</f>
        <v>212470.36081011352</v>
      </c>
      <c r="F37" s="81">
        <f>U37*'CPI-master'!I$8</f>
        <v>219062.87525050101</v>
      </c>
      <c r="G37" s="81">
        <f>V37*'CPI-master'!J$8</f>
        <v>234405.48159313729</v>
      </c>
      <c r="H37" s="81">
        <f>W37*'CPI-master'!K$8</f>
        <v>239874.45474713738</v>
      </c>
      <c r="I37" s="81"/>
      <c r="J37" s="81"/>
      <c r="K37" s="81"/>
      <c r="L37" s="81"/>
      <c r="M37" s="82">
        <f t="shared" si="5"/>
        <v>214896.0920729668</v>
      </c>
      <c r="N37" s="97"/>
      <c r="O37" s="97"/>
      <c r="Q37" s="73" t="s">
        <v>83</v>
      </c>
      <c r="R37" s="81">
        <v>145514.894</v>
      </c>
      <c r="S37" s="81">
        <v>147956.514</v>
      </c>
      <c r="T37" s="81">
        <v>191519.79500000001</v>
      </c>
      <c r="U37" s="81">
        <v>203371.86</v>
      </c>
      <c r="V37" s="81">
        <v>222412.64300000001</v>
      </c>
      <c r="W37" s="81">
        <v>233849.701</v>
      </c>
      <c r="X37" s="81">
        <v>248377.486889666</v>
      </c>
      <c r="Y37" s="81">
        <v>211867.16309531001</v>
      </c>
      <c r="Z37" s="81">
        <v>248667.39895521599</v>
      </c>
      <c r="AA37" s="18">
        <v>249010.83126000001</v>
      </c>
      <c r="AK37" s="83"/>
      <c r="AL37" s="83"/>
      <c r="AM37" s="83"/>
      <c r="AN37" s="83"/>
    </row>
    <row r="38" spans="1:40" x14ac:dyDescent="0.25">
      <c r="B38" s="73" t="s">
        <v>84</v>
      </c>
      <c r="C38" s="81"/>
      <c r="D38" s="81">
        <f>S38*'CPI-master'!G$9</f>
        <v>154697.16904197563</v>
      </c>
      <c r="E38" s="81">
        <f>T38*'CPI-master'!H$9</f>
        <v>155874.80332265465</v>
      </c>
      <c r="F38" s="81">
        <f>U38*'CPI-master'!I$9</f>
        <v>168323.07087553883</v>
      </c>
      <c r="G38" s="81">
        <f>V38*'CPI-master'!J$9</f>
        <v>187784.68774085568</v>
      </c>
      <c r="H38" s="81">
        <f>W38*'CPI-master'!K$9</f>
        <v>192674.38694709481</v>
      </c>
      <c r="I38" s="81"/>
      <c r="J38" s="81"/>
      <c r="K38" s="81"/>
      <c r="L38" s="81"/>
      <c r="M38" s="82">
        <f t="shared" si="5"/>
        <v>171870.82358562393</v>
      </c>
      <c r="N38" s="97"/>
      <c r="O38" s="97"/>
      <c r="Q38" s="73" t="s">
        <v>84</v>
      </c>
      <c r="R38" s="81">
        <v>137883.29635850366</v>
      </c>
      <c r="S38" s="81">
        <v>137860.36087647689</v>
      </c>
      <c r="T38" s="81">
        <v>143839.81850797526</v>
      </c>
      <c r="U38" s="81">
        <v>157205.91921771257</v>
      </c>
      <c r="V38" s="81">
        <v>179574.56650939499</v>
      </c>
      <c r="W38" s="81">
        <v>189806.67514137062</v>
      </c>
      <c r="X38" s="81">
        <v>204651.59938180444</v>
      </c>
      <c r="Y38" s="81">
        <v>223975.92681535459</v>
      </c>
      <c r="Z38" s="81">
        <v>197873.56766031496</v>
      </c>
      <c r="AA38" s="18">
        <v>186182.98673923261</v>
      </c>
      <c r="AK38" s="83"/>
      <c r="AL38" s="83"/>
      <c r="AM38" s="83"/>
      <c r="AN38" s="83"/>
    </row>
    <row r="39" spans="1:40" x14ac:dyDescent="0.25">
      <c r="B39" s="73" t="s">
        <v>85</v>
      </c>
      <c r="C39" s="81"/>
      <c r="D39" s="81">
        <f>S39*'CPI-master'!G$9</f>
        <v>107870.37740269094</v>
      </c>
      <c r="E39" s="81">
        <f>T39*'CPI-master'!H$9</f>
        <v>132199.81066383788</v>
      </c>
      <c r="F39" s="81">
        <f>U39*'CPI-master'!I$9</f>
        <v>135467.00619915951</v>
      </c>
      <c r="G39" s="81">
        <f>V39*'CPI-master'!J$9</f>
        <v>121487.01643373708</v>
      </c>
      <c r="H39" s="81">
        <f>W39*'CPI-master'!K$9</f>
        <v>123708.95863742713</v>
      </c>
      <c r="I39" s="81"/>
      <c r="J39" s="81"/>
      <c r="K39" s="81"/>
      <c r="L39" s="81"/>
      <c r="M39" s="82">
        <f t="shared" si="5"/>
        <v>124146.6338673705</v>
      </c>
      <c r="N39" s="97"/>
      <c r="O39" s="97"/>
      <c r="Q39" s="73" t="s">
        <v>85</v>
      </c>
      <c r="R39" s="81">
        <v>89047.922493129998</v>
      </c>
      <c r="S39" s="81">
        <v>96130.066559793398</v>
      </c>
      <c r="T39" s="81">
        <v>121992.755514909</v>
      </c>
      <c r="U39" s="81">
        <v>126519.882999029</v>
      </c>
      <c r="V39" s="81">
        <v>116175.49106407601</v>
      </c>
      <c r="W39" s="81">
        <v>121867.70902049799</v>
      </c>
      <c r="X39" s="81">
        <v>117721.494565381</v>
      </c>
      <c r="Y39" s="81">
        <v>138427.94329502599</v>
      </c>
      <c r="Z39" s="81">
        <v>132835.09312937901</v>
      </c>
      <c r="AA39" s="18">
        <v>108242.14191396099</v>
      </c>
      <c r="AK39" s="83"/>
      <c r="AL39" s="83"/>
      <c r="AM39" s="83"/>
      <c r="AN39" s="83"/>
    </row>
    <row r="40" spans="1:40" x14ac:dyDescent="0.25">
      <c r="B40" s="52" t="s">
        <v>96</v>
      </c>
      <c r="C40" s="82"/>
      <c r="D40" s="82">
        <f>D33+D36+D37+D38+D39</f>
        <v>621502.77063770767</v>
      </c>
      <c r="E40" s="82">
        <f>E33+E36+E37+E38+E39</f>
        <v>693282.66141204117</v>
      </c>
      <c r="F40" s="82">
        <f>F33+F36+F37+F38+F39</f>
        <v>759004.88879370212</v>
      </c>
      <c r="G40" s="82">
        <f>G33+G36+G37+G38+G39</f>
        <v>790736.44746401336</v>
      </c>
      <c r="H40" s="82">
        <f>H33+H36+H37+H38+H39</f>
        <v>785906.63842804148</v>
      </c>
      <c r="I40" s="82"/>
      <c r="J40" s="82"/>
      <c r="K40" s="82"/>
      <c r="L40" s="82"/>
      <c r="M40" s="82">
        <f t="shared" si="5"/>
        <v>730086.68134710123</v>
      </c>
      <c r="N40" s="97"/>
      <c r="O40" s="97"/>
      <c r="Q40" s="183" t="s">
        <v>193</v>
      </c>
      <c r="R40" s="97"/>
      <c r="S40" s="97"/>
      <c r="T40" s="97"/>
      <c r="U40" s="97"/>
      <c r="V40" s="97"/>
      <c r="W40" s="97"/>
      <c r="X40" s="97"/>
      <c r="Y40" s="97"/>
      <c r="Z40" s="97"/>
      <c r="AA40" s="97"/>
    </row>
    <row r="41" spans="1:40" x14ac:dyDescent="0.25">
      <c r="B41" s="47" t="s">
        <v>131</v>
      </c>
      <c r="C41" s="13"/>
      <c r="D41" s="13">
        <f>D33+D36+D37+D39</f>
        <v>466805.60159573203</v>
      </c>
      <c r="E41" s="13">
        <f>E33+E36+E37+E39</f>
        <v>537407.85808938649</v>
      </c>
      <c r="F41" s="13">
        <f>F33+F36+F37+F39</f>
        <v>590681.81791816326</v>
      </c>
      <c r="G41" s="13">
        <f>G33+G36+G37+G39</f>
        <v>602951.75972315774</v>
      </c>
      <c r="H41" s="13">
        <f>H33+H36+H37+H39</f>
        <v>593232.25148094678</v>
      </c>
      <c r="I41" s="13"/>
      <c r="J41" s="13"/>
      <c r="K41" s="13"/>
      <c r="L41" s="13"/>
      <c r="M41" s="82">
        <f t="shared" si="5"/>
        <v>558215.85776147724</v>
      </c>
      <c r="N41" s="97"/>
      <c r="O41" s="97"/>
      <c r="Q41" s="97"/>
      <c r="R41" s="97"/>
      <c r="S41" s="97"/>
      <c r="T41" s="97"/>
      <c r="U41" s="97"/>
      <c r="V41" s="97"/>
      <c r="W41" s="97"/>
      <c r="X41" s="97"/>
      <c r="Y41" s="97"/>
      <c r="Z41" s="97"/>
      <c r="AA41" s="97"/>
    </row>
    <row r="42" spans="1:40" s="16" customFormat="1" x14ac:dyDescent="0.25">
      <c r="A42" s="16" t="s">
        <v>121</v>
      </c>
      <c r="H42" s="69"/>
      <c r="M42" s="93" t="s">
        <v>92</v>
      </c>
    </row>
    <row r="43" spans="1:40" x14ac:dyDescent="0.25">
      <c r="B43" s="72"/>
      <c r="C43" s="42"/>
      <c r="D43" s="42">
        <v>2010</v>
      </c>
      <c r="E43" s="42">
        <v>2011</v>
      </c>
      <c r="F43" s="42">
        <v>2012</v>
      </c>
      <c r="G43" s="42">
        <v>2013</v>
      </c>
      <c r="H43" s="42">
        <v>2014</v>
      </c>
      <c r="I43" s="42"/>
      <c r="J43" s="42"/>
      <c r="K43" s="42"/>
      <c r="L43" s="42"/>
      <c r="M43" s="95" t="s">
        <v>98</v>
      </c>
    </row>
    <row r="44" spans="1:40" x14ac:dyDescent="0.25">
      <c r="B44" s="73" t="s">
        <v>79</v>
      </c>
      <c r="C44" s="18"/>
      <c r="D44" s="18">
        <f>Q56*$I$72</f>
        <v>0</v>
      </c>
      <c r="E44" s="18">
        <f>R56*$I$72</f>
        <v>0</v>
      </c>
      <c r="F44" s="18">
        <f>S56*$I$72</f>
        <v>0</v>
      </c>
      <c r="G44" s="18">
        <f>T56*$I$72</f>
        <v>0</v>
      </c>
      <c r="H44" s="18">
        <f>U56*$I$72</f>
        <v>0</v>
      </c>
      <c r="I44" s="18"/>
      <c r="J44" s="18"/>
      <c r="K44" s="18"/>
      <c r="L44" s="18"/>
      <c r="M44" s="18">
        <f t="shared" ref="M44:M52" si="6">AVERAGE(D44:H44)</f>
        <v>0</v>
      </c>
    </row>
    <row r="45" spans="1:40" x14ac:dyDescent="0.25">
      <c r="B45" s="73" t="s">
        <v>80</v>
      </c>
      <c r="C45" s="18"/>
      <c r="D45" s="18"/>
      <c r="E45" s="18"/>
      <c r="F45" s="18"/>
      <c r="G45" s="18">
        <f t="shared" ref="G45:H52" si="7">T57*$I$72</f>
        <v>647.55733301292582</v>
      </c>
      <c r="H45" s="18">
        <f t="shared" si="7"/>
        <v>648.06009491743896</v>
      </c>
      <c r="I45" s="18"/>
      <c r="J45" s="18"/>
      <c r="K45" s="18"/>
      <c r="L45" s="18"/>
      <c r="M45" s="18">
        <f t="shared" si="6"/>
        <v>647.80871396518239</v>
      </c>
    </row>
    <row r="46" spans="1:40" x14ac:dyDescent="0.25">
      <c r="B46" s="73" t="s">
        <v>81</v>
      </c>
      <c r="C46" s="18"/>
      <c r="D46" s="18">
        <f t="shared" ref="D46:F52" si="8">Q58*$I$72</f>
        <v>5109.6285614717863</v>
      </c>
      <c r="E46" s="18">
        <f t="shared" si="8"/>
        <v>5109.6285614717863</v>
      </c>
      <c r="F46" s="18">
        <f t="shared" si="8"/>
        <v>5109.6285614717863</v>
      </c>
      <c r="G46" s="18">
        <f t="shared" si="7"/>
        <v>5109.6285614717863</v>
      </c>
      <c r="H46" s="18">
        <f t="shared" si="7"/>
        <v>5123.9957224230293</v>
      </c>
      <c r="I46" s="18"/>
      <c r="J46" s="18"/>
      <c r="K46" s="18"/>
      <c r="L46" s="18"/>
      <c r="M46" s="18">
        <f t="shared" si="6"/>
        <v>5112.5019936620347</v>
      </c>
    </row>
    <row r="47" spans="1:40" x14ac:dyDescent="0.25">
      <c r="B47" s="73" t="s">
        <v>82</v>
      </c>
      <c r="C47" s="18"/>
      <c r="D47" s="18">
        <f t="shared" si="8"/>
        <v>442.6315807333695</v>
      </c>
      <c r="E47" s="18">
        <f t="shared" si="8"/>
        <v>442.6315807333695</v>
      </c>
      <c r="F47" s="18">
        <f t="shared" si="8"/>
        <v>442.6315807333695</v>
      </c>
      <c r="G47" s="18">
        <f t="shared" si="7"/>
        <v>442.6315807333695</v>
      </c>
      <c r="H47" s="18">
        <f t="shared" si="7"/>
        <v>442.6315807333695</v>
      </c>
      <c r="I47" s="18"/>
      <c r="J47" s="18"/>
      <c r="K47" s="18"/>
      <c r="L47" s="18"/>
      <c r="M47" s="18">
        <f t="shared" si="6"/>
        <v>442.63158073336956</v>
      </c>
    </row>
    <row r="48" spans="1:40" x14ac:dyDescent="0.25">
      <c r="B48" s="73" t="s">
        <v>83</v>
      </c>
      <c r="C48" s="18"/>
      <c r="D48" s="18">
        <f t="shared" si="8"/>
        <v>572.46493552505217</v>
      </c>
      <c r="E48" s="18">
        <f t="shared" si="8"/>
        <v>570.39696688812739</v>
      </c>
      <c r="F48" s="18">
        <f t="shared" si="8"/>
        <v>571.05610275218794</v>
      </c>
      <c r="G48" s="18">
        <f t="shared" si="7"/>
        <v>571.09629705075827</v>
      </c>
      <c r="H48" s="18">
        <f t="shared" si="7"/>
        <v>571.53973305053887</v>
      </c>
      <c r="I48" s="18"/>
      <c r="J48" s="18"/>
      <c r="K48" s="18"/>
      <c r="L48" s="18"/>
      <c r="M48" s="18">
        <f t="shared" si="6"/>
        <v>571.31080705333284</v>
      </c>
    </row>
    <row r="49" spans="1:40" x14ac:dyDescent="0.25">
      <c r="B49" s="73" t="s">
        <v>84</v>
      </c>
      <c r="C49" s="18"/>
      <c r="D49" s="18">
        <f t="shared" si="8"/>
        <v>428.65123850000771</v>
      </c>
      <c r="E49" s="18">
        <f t="shared" si="8"/>
        <v>428.65123850000771</v>
      </c>
      <c r="F49" s="18">
        <f t="shared" si="8"/>
        <v>428.65123850000771</v>
      </c>
      <c r="G49" s="18">
        <f t="shared" si="7"/>
        <v>428.65123850000771</v>
      </c>
      <c r="H49" s="18">
        <f t="shared" si="7"/>
        <v>387.11133125594347</v>
      </c>
      <c r="I49" s="18"/>
      <c r="J49" s="18"/>
      <c r="K49" s="18"/>
      <c r="L49" s="18"/>
      <c r="M49" s="18">
        <f t="shared" si="6"/>
        <v>420.34325705119483</v>
      </c>
    </row>
    <row r="50" spans="1:40" x14ac:dyDescent="0.25">
      <c r="B50" s="73" t="s">
        <v>85</v>
      </c>
      <c r="C50" s="18"/>
      <c r="D50" s="18">
        <f t="shared" si="8"/>
        <v>7.4408761867944895</v>
      </c>
      <c r="E50" s="18">
        <f t="shared" si="8"/>
        <v>7.4408761867944895</v>
      </c>
      <c r="F50" s="18">
        <f t="shared" si="8"/>
        <v>7.4408761867944895</v>
      </c>
      <c r="G50" s="18">
        <f t="shared" si="7"/>
        <v>7.4408761867944895</v>
      </c>
      <c r="H50" s="18">
        <f t="shared" si="7"/>
        <v>7.5103649226759162</v>
      </c>
      <c r="I50" s="18"/>
      <c r="J50" s="18"/>
      <c r="K50" s="18"/>
      <c r="L50" s="18"/>
      <c r="M50" s="18">
        <f t="shared" si="6"/>
        <v>7.4547739339707748</v>
      </c>
    </row>
    <row r="51" spans="1:40" x14ac:dyDescent="0.25">
      <c r="B51" s="52" t="s">
        <v>96</v>
      </c>
      <c r="C51" s="18"/>
      <c r="D51" s="18">
        <f t="shared" si="8"/>
        <v>1451.1886309452238</v>
      </c>
      <c r="E51" s="18">
        <f t="shared" si="8"/>
        <v>1449.120662308299</v>
      </c>
      <c r="F51" s="18">
        <f t="shared" si="8"/>
        <v>1449.7797981723595</v>
      </c>
      <c r="G51" s="18">
        <f t="shared" si="7"/>
        <v>1449.8199924709299</v>
      </c>
      <c r="H51" s="18">
        <f t="shared" si="7"/>
        <v>1450.3329172065921</v>
      </c>
      <c r="I51" s="18"/>
      <c r="J51" s="18"/>
      <c r="K51" s="18"/>
      <c r="L51" s="18"/>
      <c r="M51" s="18">
        <f t="shared" si="6"/>
        <v>1450.0484002206808</v>
      </c>
    </row>
    <row r="52" spans="1:40" x14ac:dyDescent="0.25">
      <c r="B52" s="47" t="s">
        <v>131</v>
      </c>
      <c r="C52" s="18"/>
      <c r="D52" s="18">
        <f t="shared" si="8"/>
        <v>1022.5373924452161</v>
      </c>
      <c r="E52" s="18">
        <f t="shared" si="8"/>
        <v>1020.4694238082913</v>
      </c>
      <c r="F52" s="18">
        <f t="shared" si="8"/>
        <v>1021.1285596723519</v>
      </c>
      <c r="G52" s="18">
        <f t="shared" si="7"/>
        <v>1021.1687539709222</v>
      </c>
      <c r="H52" s="18">
        <f t="shared" si="7"/>
        <v>1021.6816787065843</v>
      </c>
      <c r="I52" s="18"/>
      <c r="J52" s="18"/>
      <c r="K52" s="18"/>
      <c r="L52" s="18"/>
      <c r="M52" s="18">
        <f t="shared" si="6"/>
        <v>1021.3971617206731</v>
      </c>
      <c r="AB52" s="76"/>
      <c r="AC52" s="76"/>
    </row>
    <row r="53" spans="1:40" s="16" customFormat="1" x14ac:dyDescent="0.25">
      <c r="A53" s="16" t="s">
        <v>88</v>
      </c>
      <c r="H53" s="69"/>
    </row>
    <row r="54" spans="1:40" s="1" customFormat="1" x14ac:dyDescent="0.25">
      <c r="B54" s="1" t="s">
        <v>89</v>
      </c>
      <c r="J54" s="74"/>
      <c r="M54" s="94" t="s">
        <v>92</v>
      </c>
      <c r="O54" s="1" t="s">
        <v>90</v>
      </c>
      <c r="Z54" s="94" t="s">
        <v>92</v>
      </c>
      <c r="AA54" s="94"/>
      <c r="AB54" s="94"/>
      <c r="AC54" s="94"/>
      <c r="AD54" s="1" t="s">
        <v>91</v>
      </c>
    </row>
    <row r="55" spans="1:40" x14ac:dyDescent="0.25">
      <c r="B55" s="72"/>
      <c r="C55" s="42">
        <v>2009</v>
      </c>
      <c r="D55" s="42">
        <v>2010</v>
      </c>
      <c r="E55" s="42">
        <v>2011</v>
      </c>
      <c r="F55" s="42">
        <v>2012</v>
      </c>
      <c r="G55" s="42">
        <v>2013</v>
      </c>
      <c r="H55" s="42">
        <v>2014</v>
      </c>
      <c r="I55" s="42">
        <v>2015</v>
      </c>
      <c r="J55" s="42">
        <v>2016</v>
      </c>
      <c r="K55" s="42">
        <v>2017</v>
      </c>
      <c r="L55" s="42">
        <v>2018</v>
      </c>
      <c r="M55" s="42" t="s">
        <v>98</v>
      </c>
      <c r="N55" s="71"/>
      <c r="O55" s="72"/>
      <c r="P55" s="42">
        <v>2009</v>
      </c>
      <c r="Q55" s="42">
        <v>2010</v>
      </c>
      <c r="R55" s="42">
        <v>2011</v>
      </c>
      <c r="S55" s="42">
        <v>2012</v>
      </c>
      <c r="T55" s="42">
        <v>2013</v>
      </c>
      <c r="U55" s="42">
        <v>2014</v>
      </c>
      <c r="V55" s="42">
        <v>2015</v>
      </c>
      <c r="W55" s="42">
        <v>2016</v>
      </c>
      <c r="X55" s="42">
        <v>2017</v>
      </c>
      <c r="Y55" s="42">
        <v>2018</v>
      </c>
      <c r="Z55" s="42" t="s">
        <v>98</v>
      </c>
      <c r="AA55" s="84" t="s">
        <v>119</v>
      </c>
      <c r="AB55" s="84" t="s">
        <v>120</v>
      </c>
      <c r="AC55" s="72"/>
      <c r="AD55" s="72"/>
      <c r="AE55" s="134">
        <v>2009</v>
      </c>
      <c r="AF55" s="134">
        <v>2010</v>
      </c>
      <c r="AG55" s="134">
        <v>2011</v>
      </c>
      <c r="AH55" s="134">
        <v>2012</v>
      </c>
      <c r="AI55" s="134">
        <v>2013</v>
      </c>
      <c r="AJ55" s="134">
        <v>2014</v>
      </c>
      <c r="AK55" s="134">
        <v>2015</v>
      </c>
      <c r="AL55" s="134">
        <v>2016</v>
      </c>
      <c r="AM55" s="134">
        <v>2017</v>
      </c>
      <c r="AN55" s="134">
        <v>2018</v>
      </c>
    </row>
    <row r="56" spans="1:40" x14ac:dyDescent="0.25">
      <c r="B56" s="73" t="s">
        <v>79</v>
      </c>
      <c r="C56" s="135">
        <f t="shared" ref="C56:L56" si="9">P56/AE56</f>
        <v>0</v>
      </c>
      <c r="D56" s="135">
        <f t="shared" si="9"/>
        <v>0</v>
      </c>
      <c r="E56" s="135">
        <f t="shared" si="9"/>
        <v>0</v>
      </c>
      <c r="F56" s="135">
        <f t="shared" si="9"/>
        <v>0</v>
      </c>
      <c r="G56" s="135">
        <f t="shared" si="9"/>
        <v>0</v>
      </c>
      <c r="H56" s="135">
        <f t="shared" si="9"/>
        <v>0</v>
      </c>
      <c r="I56" s="135">
        <f t="shared" si="9"/>
        <v>0</v>
      </c>
      <c r="J56" s="135">
        <f t="shared" si="9"/>
        <v>0</v>
      </c>
      <c r="K56" s="135">
        <f t="shared" si="9"/>
        <v>0</v>
      </c>
      <c r="L56" s="136">
        <f t="shared" si="9"/>
        <v>0</v>
      </c>
      <c r="M56" s="17">
        <f t="shared" ref="M56:M64" si="10">AVERAGE(D56:H56)</f>
        <v>0</v>
      </c>
      <c r="N56" s="71"/>
      <c r="O56" s="131" t="s">
        <v>79</v>
      </c>
      <c r="P56" s="142">
        <v>0</v>
      </c>
      <c r="Q56" s="142">
        <v>0</v>
      </c>
      <c r="R56" s="142">
        <v>0</v>
      </c>
      <c r="S56" s="142">
        <v>0</v>
      </c>
      <c r="T56" s="142">
        <v>0</v>
      </c>
      <c r="U56" s="142">
        <v>0</v>
      </c>
      <c r="V56" s="142">
        <v>0</v>
      </c>
      <c r="W56" s="142">
        <v>0</v>
      </c>
      <c r="X56" s="142">
        <v>0</v>
      </c>
      <c r="Y56" s="142">
        <v>0</v>
      </c>
      <c r="Z56" s="142">
        <f t="shared" ref="Z56:Z64" si="11">AVERAGE(Q56:U56)</f>
        <v>0</v>
      </c>
      <c r="AA56" s="143">
        <f t="shared" ref="AA56:AA64" si="12">AVERAGE(P56:Y56)</f>
        <v>0</v>
      </c>
      <c r="AB56" s="143">
        <f t="shared" ref="AB56:AB64" si="13">AVERAGE(S56:Y56)</f>
        <v>0</v>
      </c>
      <c r="AC56" s="103"/>
      <c r="AD56" s="73" t="s">
        <v>79</v>
      </c>
      <c r="AE56" s="130">
        <v>2921.4818156414799</v>
      </c>
      <c r="AF56" s="130">
        <v>2940.3415642628802</v>
      </c>
      <c r="AG56" s="130">
        <v>3068.82081385931</v>
      </c>
      <c r="AH56" s="130">
        <v>3082.5602833357202</v>
      </c>
      <c r="AI56" s="130">
        <v>3112.9464161883602</v>
      </c>
      <c r="AJ56" s="130">
        <v>3186</v>
      </c>
      <c r="AK56" s="130">
        <v>3202.6543830599999</v>
      </c>
      <c r="AL56" s="130">
        <v>3226.6</v>
      </c>
      <c r="AM56" s="130">
        <v>3231.84</v>
      </c>
      <c r="AN56" s="130">
        <v>3214.0542779871898</v>
      </c>
    </row>
    <row r="57" spans="1:40" x14ac:dyDescent="0.25">
      <c r="B57" s="73" t="s">
        <v>80</v>
      </c>
      <c r="C57" s="135"/>
      <c r="D57" s="135"/>
      <c r="E57" s="135"/>
      <c r="F57" s="135"/>
      <c r="G57" s="135">
        <f t="shared" ref="G57:G64" si="14">T57/AI57</f>
        <v>0.15121985582454739</v>
      </c>
      <c r="H57" s="135">
        <f t="shared" ref="H57:H64" si="15">U57/AJ57</f>
        <v>0.15046809702799244</v>
      </c>
      <c r="I57" s="135">
        <f t="shared" ref="I57:I64" si="16">V57/AK57</f>
        <v>0.1471845389749474</v>
      </c>
      <c r="J57" s="135">
        <f t="shared" ref="J57:J64" si="17">W57/AL57</f>
        <v>0.14493812502854012</v>
      </c>
      <c r="K57" s="135">
        <f t="shared" ref="K57:K64" si="18">X57/AM57</f>
        <v>0.11700643535394446</v>
      </c>
      <c r="L57" s="136">
        <f t="shared" ref="L57:L64" si="19">Y57/AN57</f>
        <v>0.11543513591735868</v>
      </c>
      <c r="M57" s="17">
        <f t="shared" si="10"/>
        <v>0.1508439764262699</v>
      </c>
      <c r="N57" s="71"/>
      <c r="O57" s="131" t="s">
        <v>80</v>
      </c>
      <c r="P57" s="132"/>
      <c r="Q57" s="132"/>
      <c r="R57" s="132"/>
      <c r="S57" s="132"/>
      <c r="T57" s="132">
        <v>6440</v>
      </c>
      <c r="U57" s="132">
        <v>6445</v>
      </c>
      <c r="V57" s="132">
        <v>6341.47</v>
      </c>
      <c r="W57" s="132">
        <v>6348</v>
      </c>
      <c r="X57" s="132">
        <v>5200</v>
      </c>
      <c r="Y57" s="132">
        <v>5185</v>
      </c>
      <c r="Z57" s="132">
        <f t="shared" si="11"/>
        <v>6442.5</v>
      </c>
      <c r="AA57" s="80">
        <f t="shared" si="12"/>
        <v>5993.2449999999999</v>
      </c>
      <c r="AB57" s="80">
        <f t="shared" si="13"/>
        <v>5993.2449999999999</v>
      </c>
      <c r="AC57" s="103"/>
      <c r="AD57" s="73" t="s">
        <v>80</v>
      </c>
      <c r="AE57" s="130">
        <v>40484</v>
      </c>
      <c r="AF57" s="130">
        <v>41131</v>
      </c>
      <c r="AG57" s="130">
        <v>41689</v>
      </c>
      <c r="AH57" s="130">
        <v>42178</v>
      </c>
      <c r="AI57" s="130">
        <v>42587</v>
      </c>
      <c r="AJ57" s="130">
        <v>42833</v>
      </c>
      <c r="AK57" s="130">
        <v>43085.163999999997</v>
      </c>
      <c r="AL57" s="130">
        <v>43798</v>
      </c>
      <c r="AM57" s="130">
        <v>44442</v>
      </c>
      <c r="AN57" s="130">
        <v>44917</v>
      </c>
    </row>
    <row r="58" spans="1:40" x14ac:dyDescent="0.25">
      <c r="B58" s="73" t="s">
        <v>81</v>
      </c>
      <c r="C58" s="135">
        <f>P58/AE58</f>
        <v>0.3607216473095709</v>
      </c>
      <c r="D58" s="135">
        <f>Q58/AF58</f>
        <v>0.35867506468304822</v>
      </c>
      <c r="E58" s="135">
        <f>R58/AG58</f>
        <v>0.35956221051341469</v>
      </c>
      <c r="F58" s="135">
        <f>S58/AH58</f>
        <v>0.35683954629777664</v>
      </c>
      <c r="G58" s="135">
        <f t="shared" si="14"/>
        <v>0.35925589060586832</v>
      </c>
      <c r="H58" s="135">
        <f t="shared" si="15"/>
        <v>0.3592558906058681</v>
      </c>
      <c r="I58" s="135">
        <f t="shared" si="16"/>
        <v>0.30182905550760608</v>
      </c>
      <c r="J58" s="135">
        <f t="shared" si="17"/>
        <v>0.30055898644413664</v>
      </c>
      <c r="K58" s="135">
        <f t="shared" si="18"/>
        <v>0.30505191492994421</v>
      </c>
      <c r="L58" s="136">
        <f t="shared" si="19"/>
        <v>0.26770790083719087</v>
      </c>
      <c r="M58" s="17">
        <f t="shared" si="10"/>
        <v>0.35871772054119522</v>
      </c>
      <c r="N58" s="71"/>
      <c r="O58" s="131" t="s">
        <v>81</v>
      </c>
      <c r="P58" s="132">
        <v>50815.59</v>
      </c>
      <c r="Q58" s="132">
        <v>50815.59</v>
      </c>
      <c r="R58" s="132">
        <v>50815.59</v>
      </c>
      <c r="S58" s="132">
        <v>50815.59</v>
      </c>
      <c r="T58" s="132">
        <v>50815.59</v>
      </c>
      <c r="U58" s="132">
        <v>50958.472354671998</v>
      </c>
      <c r="V58" s="132">
        <v>42260</v>
      </c>
      <c r="W58" s="132">
        <v>42203</v>
      </c>
      <c r="X58" s="132">
        <v>42880.08</v>
      </c>
      <c r="Y58" s="132">
        <v>37575.124909999999</v>
      </c>
      <c r="Z58" s="132">
        <f t="shared" si="11"/>
        <v>50844.166470934397</v>
      </c>
      <c r="AA58" s="80">
        <f t="shared" si="12"/>
        <v>46995.462726467202</v>
      </c>
      <c r="AB58" s="80">
        <f t="shared" si="13"/>
        <v>45358.265323524574</v>
      </c>
      <c r="AC58" s="103"/>
      <c r="AD58" s="73" t="s">
        <v>81</v>
      </c>
      <c r="AE58" s="130">
        <v>140872.02799999999</v>
      </c>
      <c r="AF58" s="130">
        <v>141675.837</v>
      </c>
      <c r="AG58" s="130">
        <v>141326.28099999999</v>
      </c>
      <c r="AH58" s="130">
        <v>142404.592</v>
      </c>
      <c r="AI58" s="130">
        <v>141446.783</v>
      </c>
      <c r="AJ58" s="130">
        <v>141844.50049999999</v>
      </c>
      <c r="AK58" s="130">
        <v>140013.02799999999</v>
      </c>
      <c r="AL58" s="130">
        <v>140415.033</v>
      </c>
      <c r="AM58" s="130">
        <v>140566.5</v>
      </c>
      <c r="AN58" s="130">
        <v>140358.67000000001</v>
      </c>
    </row>
    <row r="59" spans="1:40" x14ac:dyDescent="0.25">
      <c r="B59" s="73" t="s">
        <v>82</v>
      </c>
      <c r="C59" s="135">
        <f t="shared" ref="C59:F64" si="20">P59/AE59</f>
        <v>6.6711580696037581E-2</v>
      </c>
      <c r="D59" s="135">
        <f t="shared" si="20"/>
        <v>6.617404765755093E-2</v>
      </c>
      <c r="E59" s="135">
        <f t="shared" si="20"/>
        <v>6.6478852574884603E-2</v>
      </c>
      <c r="F59" s="135">
        <f t="shared" si="20"/>
        <v>6.6153385285475957E-2</v>
      </c>
      <c r="G59" s="135">
        <f t="shared" si="14"/>
        <v>6.5862572492882299E-2</v>
      </c>
      <c r="H59" s="135">
        <f t="shared" si="15"/>
        <v>6.5695609348416562E-2</v>
      </c>
      <c r="I59" s="135">
        <f t="shared" si="16"/>
        <v>6.5637205488136452E-2</v>
      </c>
      <c r="J59" s="135">
        <f t="shared" si="17"/>
        <v>6.4722620511477397E-2</v>
      </c>
      <c r="K59" s="135">
        <f t="shared" si="18"/>
        <v>6.511224612222935E-2</v>
      </c>
      <c r="L59" s="136">
        <f t="shared" si="19"/>
        <v>6.4173666612631033E-2</v>
      </c>
      <c r="M59" s="17">
        <f t="shared" si="10"/>
        <v>6.6072893471842059E-2</v>
      </c>
      <c r="N59" s="71"/>
      <c r="O59" s="131" t="s">
        <v>82</v>
      </c>
      <c r="P59" s="132">
        <v>4402</v>
      </c>
      <c r="Q59" s="132">
        <v>4402</v>
      </c>
      <c r="R59" s="132">
        <v>4402</v>
      </c>
      <c r="S59" s="132">
        <v>4402</v>
      </c>
      <c r="T59" s="132">
        <v>4402</v>
      </c>
      <c r="U59" s="132">
        <v>4402</v>
      </c>
      <c r="V59" s="132">
        <v>4420</v>
      </c>
      <c r="W59" s="132">
        <v>4374</v>
      </c>
      <c r="X59" s="132">
        <v>4423</v>
      </c>
      <c r="Y59" s="132">
        <v>4372</v>
      </c>
      <c r="Z59" s="132">
        <f t="shared" si="11"/>
        <v>4402</v>
      </c>
      <c r="AA59" s="80">
        <f t="shared" si="12"/>
        <v>4400.1000000000004</v>
      </c>
      <c r="AB59" s="80">
        <f t="shared" si="13"/>
        <v>4399.2857142857147</v>
      </c>
      <c r="AC59" s="103"/>
      <c r="AD59" s="73" t="s">
        <v>82</v>
      </c>
      <c r="AE59" s="130">
        <v>65985.544849508602</v>
      </c>
      <c r="AF59" s="130">
        <v>66521.5466761266</v>
      </c>
      <c r="AG59" s="130">
        <v>66216.546006738005</v>
      </c>
      <c r="AH59" s="130">
        <v>66542.324039862302</v>
      </c>
      <c r="AI59" s="130">
        <v>66836.138240359796</v>
      </c>
      <c r="AJ59" s="130">
        <v>67006</v>
      </c>
      <c r="AK59" s="130">
        <v>67339.856520839996</v>
      </c>
      <c r="AL59" s="130">
        <v>67580.7</v>
      </c>
      <c r="AM59" s="130">
        <v>67928.850000000006</v>
      </c>
      <c r="AN59" s="130">
        <v>68127.632887030297</v>
      </c>
    </row>
    <row r="60" spans="1:40" x14ac:dyDescent="0.25">
      <c r="B60" s="73" t="s">
        <v>83</v>
      </c>
      <c r="C60" s="135">
        <f t="shared" si="20"/>
        <v>6.9999999999999993E-2</v>
      </c>
      <c r="D60" s="135">
        <f t="shared" si="20"/>
        <v>7.0000000000000007E-2</v>
      </c>
      <c r="E60" s="135">
        <f t="shared" si="20"/>
        <v>6.9999999999999993E-2</v>
      </c>
      <c r="F60" s="135">
        <f t="shared" si="20"/>
        <v>6.9999999999999923E-2</v>
      </c>
      <c r="G60" s="135">
        <f t="shared" si="14"/>
        <v>7.0000000000000007E-2</v>
      </c>
      <c r="H60" s="135">
        <f t="shared" si="15"/>
        <v>6.999741388864944E-2</v>
      </c>
      <c r="I60" s="135">
        <f t="shared" si="16"/>
        <v>7.0001041910444442E-2</v>
      </c>
      <c r="J60" s="135">
        <f t="shared" si="17"/>
        <v>7.0000011823761324E-2</v>
      </c>
      <c r="K60" s="135">
        <f t="shared" si="18"/>
        <v>7.0001707358716067E-2</v>
      </c>
      <c r="L60" s="136">
        <f t="shared" si="19"/>
        <v>7.0000121422587033E-2</v>
      </c>
      <c r="M60" s="17">
        <f t="shared" si="10"/>
        <v>6.9999482777729868E-2</v>
      </c>
      <c r="N60" s="71"/>
      <c r="O60" s="131" t="s">
        <v>83</v>
      </c>
      <c r="P60" s="132">
        <v>5678.2293844982296</v>
      </c>
      <c r="Q60" s="132">
        <v>5693.2011990786104</v>
      </c>
      <c r="R60" s="132">
        <v>5672.6351158256703</v>
      </c>
      <c r="S60" s="132">
        <v>5679.1902650736902</v>
      </c>
      <c r="T60" s="132">
        <v>5679.59</v>
      </c>
      <c r="U60" s="132">
        <v>5684</v>
      </c>
      <c r="V60" s="132">
        <v>5685.89</v>
      </c>
      <c r="W60" s="132">
        <v>5725.3140000000003</v>
      </c>
      <c r="X60" s="132">
        <v>5740</v>
      </c>
      <c r="Y60" s="132">
        <v>5765</v>
      </c>
      <c r="Z60" s="132">
        <f t="shared" si="11"/>
        <v>5681.7233159955949</v>
      </c>
      <c r="AA60" s="80">
        <f t="shared" si="12"/>
        <v>5700.3049964476204</v>
      </c>
      <c r="AB60" s="80">
        <f t="shared" si="13"/>
        <v>5708.4263235819553</v>
      </c>
      <c r="AC60" s="103"/>
      <c r="AD60" s="73" t="s">
        <v>83</v>
      </c>
      <c r="AE60" s="130">
        <v>81117.562635688999</v>
      </c>
      <c r="AF60" s="130">
        <v>81331.445701122997</v>
      </c>
      <c r="AG60" s="130">
        <v>81037.644511795297</v>
      </c>
      <c r="AH60" s="130">
        <v>81131.289501052801</v>
      </c>
      <c r="AI60" s="130">
        <v>81137</v>
      </c>
      <c r="AJ60" s="130">
        <v>81203</v>
      </c>
      <c r="AK60" s="130">
        <v>81225.790999999997</v>
      </c>
      <c r="AL60" s="130">
        <v>81790.186184748003</v>
      </c>
      <c r="AM60" s="130">
        <v>81998</v>
      </c>
      <c r="AN60" s="130">
        <v>82357</v>
      </c>
    </row>
    <row r="61" spans="1:40" x14ac:dyDescent="0.25">
      <c r="B61" s="73" t="s">
        <v>84</v>
      </c>
      <c r="C61" s="135">
        <f t="shared" si="20"/>
        <v>0.11681915441080538</v>
      </c>
      <c r="D61" s="135">
        <f t="shared" si="20"/>
        <v>0.11579737552993725</v>
      </c>
      <c r="E61" s="135">
        <f t="shared" si="20"/>
        <v>0.11462971800153568</v>
      </c>
      <c r="F61" s="135">
        <f t="shared" si="20"/>
        <v>0.11295613626812692</v>
      </c>
      <c r="G61" s="135">
        <f t="shared" si="14"/>
        <v>0.11232220332408796</v>
      </c>
      <c r="H61" s="135">
        <f t="shared" si="15"/>
        <v>0.10009916945190907</v>
      </c>
      <c r="I61" s="135">
        <f t="shared" si="16"/>
        <v>8.9720939236457853E-2</v>
      </c>
      <c r="J61" s="135">
        <f t="shared" si="17"/>
        <v>0.11616149653360774</v>
      </c>
      <c r="K61" s="135">
        <f t="shared" si="18"/>
        <v>9.5002614497427612E-2</v>
      </c>
      <c r="L61" s="136">
        <f t="shared" si="19"/>
        <v>1.7788506807304635E-2</v>
      </c>
      <c r="M61" s="17">
        <f t="shared" si="10"/>
        <v>0.11116092051511939</v>
      </c>
      <c r="N61" s="71"/>
      <c r="O61" s="131" t="s">
        <v>84</v>
      </c>
      <c r="P61" s="132">
        <v>4262.9645827591103</v>
      </c>
      <c r="Q61" s="132">
        <v>4262.9645827591103</v>
      </c>
      <c r="R61" s="132">
        <v>4262.9645827591103</v>
      </c>
      <c r="S61" s="132">
        <v>4262.9645827591103</v>
      </c>
      <c r="T61" s="132">
        <v>4262.9645827591103</v>
      </c>
      <c r="U61" s="132">
        <v>3849.8474902430198</v>
      </c>
      <c r="V61" s="132">
        <v>3462.01475970516</v>
      </c>
      <c r="W61" s="132">
        <v>4508.45525</v>
      </c>
      <c r="X61" s="132">
        <v>3698.3198830000001</v>
      </c>
      <c r="Y61" s="132">
        <v>694.63</v>
      </c>
      <c r="Z61" s="132">
        <f t="shared" si="11"/>
        <v>4180.3411642558922</v>
      </c>
      <c r="AA61" s="80">
        <f t="shared" si="12"/>
        <v>3752.8090296743721</v>
      </c>
      <c r="AB61" s="80">
        <f t="shared" si="13"/>
        <v>3534.1709354952004</v>
      </c>
      <c r="AC61" s="103"/>
      <c r="AD61" s="73" t="s">
        <v>84</v>
      </c>
      <c r="AE61" s="130">
        <v>36492</v>
      </c>
      <c r="AF61" s="130">
        <v>36814</v>
      </c>
      <c r="AG61" s="130">
        <v>37189</v>
      </c>
      <c r="AH61" s="130">
        <v>37740</v>
      </c>
      <c r="AI61" s="130">
        <v>37953</v>
      </c>
      <c r="AJ61" s="130">
        <v>38460.334000000003</v>
      </c>
      <c r="AK61" s="130">
        <v>38586.474786906598</v>
      </c>
      <c r="AL61" s="130">
        <v>38811.9590788469</v>
      </c>
      <c r="AM61" s="130">
        <v>38928.611623632103</v>
      </c>
      <c r="AN61" s="130">
        <v>39049.3708957493</v>
      </c>
    </row>
    <row r="62" spans="1:40" x14ac:dyDescent="0.25">
      <c r="B62" s="73" t="s">
        <v>85</v>
      </c>
      <c r="C62" s="135">
        <f t="shared" si="20"/>
        <v>1.0821877742029834E-2</v>
      </c>
      <c r="D62" s="135">
        <f t="shared" si="20"/>
        <v>1.0795040116703136E-2</v>
      </c>
      <c r="E62" s="135">
        <f t="shared" si="20"/>
        <v>1.0768335273573923E-2</v>
      </c>
      <c r="F62" s="135">
        <f t="shared" si="20"/>
        <v>1.0741762229641457E-2</v>
      </c>
      <c r="G62" s="135">
        <f t="shared" si="14"/>
        <v>1.071532001158413E-2</v>
      </c>
      <c r="H62" s="135">
        <f t="shared" si="15"/>
        <v>1.0862575628272251E-2</v>
      </c>
      <c r="I62" s="135">
        <f t="shared" si="16"/>
        <v>1.0956558208646879E-2</v>
      </c>
      <c r="J62" s="135">
        <f t="shared" si="17"/>
        <v>1.034222802677532E-2</v>
      </c>
      <c r="K62" s="135">
        <f t="shared" si="18"/>
        <v>9.9913953821884408E-3</v>
      </c>
      <c r="L62" s="136">
        <f t="shared" si="19"/>
        <v>1.0111257148061497E-2</v>
      </c>
      <c r="M62" s="17">
        <f t="shared" si="10"/>
        <v>1.0776606651954981E-2</v>
      </c>
      <c r="N62" s="71"/>
      <c r="O62" s="131" t="s">
        <v>85</v>
      </c>
      <c r="P62" s="132">
        <v>74</v>
      </c>
      <c r="Q62" s="132">
        <v>74</v>
      </c>
      <c r="R62" s="132">
        <v>74</v>
      </c>
      <c r="S62" s="132">
        <v>74</v>
      </c>
      <c r="T62" s="132">
        <v>74</v>
      </c>
      <c r="U62" s="132">
        <v>74.691070019999998</v>
      </c>
      <c r="V62" s="132">
        <v>74.252594979999898</v>
      </c>
      <c r="W62" s="132">
        <v>71.071791000000005</v>
      </c>
      <c r="X62" s="132">
        <v>69.67</v>
      </c>
      <c r="Y62" s="132">
        <v>69.383446549997998</v>
      </c>
      <c r="Z62" s="132">
        <f t="shared" si="11"/>
        <v>74.138214003999991</v>
      </c>
      <c r="AA62" s="80">
        <f t="shared" si="12"/>
        <v>72.90689025499978</v>
      </c>
      <c r="AB62" s="80">
        <f t="shared" si="13"/>
        <v>72.4384146499997</v>
      </c>
      <c r="AC62" s="103"/>
      <c r="AD62" s="73" t="s">
        <v>85</v>
      </c>
      <c r="AE62" s="130">
        <v>6838</v>
      </c>
      <c r="AF62" s="130">
        <v>6855</v>
      </c>
      <c r="AG62" s="130">
        <v>6872</v>
      </c>
      <c r="AH62" s="130">
        <v>6889</v>
      </c>
      <c r="AI62" s="130">
        <v>6906</v>
      </c>
      <c r="AJ62" s="130">
        <v>6876</v>
      </c>
      <c r="AK62" s="130">
        <v>6777</v>
      </c>
      <c r="AL62" s="130">
        <v>6872</v>
      </c>
      <c r="AM62" s="130">
        <v>6973</v>
      </c>
      <c r="AN62" s="130">
        <v>6862</v>
      </c>
    </row>
    <row r="63" spans="1:40" x14ac:dyDescent="0.25">
      <c r="B63" s="52" t="s">
        <v>96</v>
      </c>
      <c r="C63" s="135">
        <f t="shared" si="20"/>
        <v>7.4563495076011496E-2</v>
      </c>
      <c r="D63" s="135">
        <f t="shared" si="20"/>
        <v>7.4215738797922759E-2</v>
      </c>
      <c r="E63" s="135">
        <f t="shared" si="20"/>
        <v>7.4139841028083547E-2</v>
      </c>
      <c r="F63" s="135">
        <f t="shared" si="20"/>
        <v>7.3793495000812837E-2</v>
      </c>
      <c r="G63" s="135">
        <f t="shared" si="14"/>
        <v>7.3584670970603325E-2</v>
      </c>
      <c r="H63" s="135">
        <f t="shared" si="15"/>
        <v>7.3316514250745188E-2</v>
      </c>
      <c r="I63" s="135">
        <f t="shared" si="16"/>
        <v>7.1170616532455377E-2</v>
      </c>
      <c r="J63" s="135">
        <f t="shared" si="17"/>
        <v>6.8752779830620447E-2</v>
      </c>
      <c r="K63" s="135">
        <f t="shared" si="18"/>
        <v>7.4053566330223808E-2</v>
      </c>
      <c r="L63" s="136">
        <f t="shared" si="19"/>
        <v>6.9659332123018697E-2</v>
      </c>
      <c r="M63" s="17">
        <f t="shared" si="10"/>
        <v>7.3810052009633531E-2</v>
      </c>
      <c r="N63" s="71"/>
      <c r="O63" s="53" t="s">
        <v>96</v>
      </c>
      <c r="P63" s="132">
        <f>P56+P59+P60+P61+P62</f>
        <v>14417.193967257341</v>
      </c>
      <c r="Q63" s="132">
        <f t="shared" ref="Q63:Y63" si="21">Q56+Q59+Q60+P61+Q62</f>
        <v>14432.165781837721</v>
      </c>
      <c r="R63" s="132">
        <f t="shared" si="21"/>
        <v>14411.59969858478</v>
      </c>
      <c r="S63" s="132">
        <f t="shared" si="21"/>
        <v>14418.1548478328</v>
      </c>
      <c r="T63" s="132">
        <f t="shared" si="21"/>
        <v>14418.55458275911</v>
      </c>
      <c r="U63" s="132">
        <f t="shared" si="21"/>
        <v>14423.655652779111</v>
      </c>
      <c r="V63" s="132">
        <f t="shared" si="21"/>
        <v>14029.99008522302</v>
      </c>
      <c r="W63" s="132">
        <f t="shared" si="21"/>
        <v>13632.400550705161</v>
      </c>
      <c r="X63" s="132">
        <f t="shared" si="21"/>
        <v>14741.125249999999</v>
      </c>
      <c r="Y63" s="132">
        <f t="shared" si="21"/>
        <v>13904.703329549999</v>
      </c>
      <c r="Z63" s="132">
        <f t="shared" si="11"/>
        <v>14420.826112758707</v>
      </c>
      <c r="AA63" s="80">
        <f t="shared" si="12"/>
        <v>14282.954374652903</v>
      </c>
      <c r="AB63" s="80">
        <f t="shared" si="13"/>
        <v>14224.08347126417</v>
      </c>
      <c r="AC63" s="79"/>
      <c r="AD63" s="52" t="s">
        <v>96</v>
      </c>
      <c r="AE63" s="130">
        <f t="shared" ref="AE63:AN63" si="22">AE56+AE59+AE60+AE61+AE62</f>
        <v>193354.58930083908</v>
      </c>
      <c r="AF63" s="130">
        <f t="shared" si="22"/>
        <v>194462.33394151248</v>
      </c>
      <c r="AG63" s="130">
        <f t="shared" si="22"/>
        <v>194384.01133239261</v>
      </c>
      <c r="AH63" s="130">
        <f t="shared" si="22"/>
        <v>195385.17382425081</v>
      </c>
      <c r="AI63" s="130">
        <f t="shared" si="22"/>
        <v>195945.08465654816</v>
      </c>
      <c r="AJ63" s="130">
        <f t="shared" si="22"/>
        <v>196731.334</v>
      </c>
      <c r="AK63" s="130">
        <f t="shared" si="22"/>
        <v>197131.77669080658</v>
      </c>
      <c r="AL63" s="130">
        <f t="shared" si="22"/>
        <v>198281.44526359491</v>
      </c>
      <c r="AM63" s="130">
        <f t="shared" si="22"/>
        <v>199060.30162363211</v>
      </c>
      <c r="AN63" s="130">
        <f t="shared" si="22"/>
        <v>199610.05806076678</v>
      </c>
    </row>
    <row r="64" spans="1:40" x14ac:dyDescent="0.25">
      <c r="B64" s="47" t="s">
        <v>131</v>
      </c>
      <c r="C64" s="135">
        <f t="shared" si="20"/>
        <v>6.4733276619729455E-2</v>
      </c>
      <c r="D64" s="135">
        <f t="shared" si="20"/>
        <v>6.4505605259687571E-2</v>
      </c>
      <c r="E64" s="135">
        <f t="shared" si="20"/>
        <v>6.4560796362463049E-2</v>
      </c>
      <c r="F64" s="135">
        <f t="shared" si="20"/>
        <v>6.4418021933199843E-2</v>
      </c>
      <c r="G64" s="135">
        <f t="shared" si="14"/>
        <v>6.4279106273436276E-2</v>
      </c>
      <c r="H64" s="135">
        <f t="shared" si="15"/>
        <v>6.4198059467748356E-2</v>
      </c>
      <c r="I64" s="135">
        <f t="shared" si="16"/>
        <v>6.4209676809916127E-2</v>
      </c>
      <c r="J64" s="135">
        <f t="shared" si="17"/>
        <v>6.3776375244712594E-2</v>
      </c>
      <c r="K64" s="135">
        <f t="shared" si="18"/>
        <v>6.3901592495526655E-2</v>
      </c>
      <c r="L64" s="136">
        <f t="shared" si="19"/>
        <v>6.3567138549054103E-2</v>
      </c>
      <c r="M64" s="17">
        <f t="shared" si="10"/>
        <v>6.4392317859307019E-2</v>
      </c>
      <c r="O64" s="133" t="s">
        <v>131</v>
      </c>
      <c r="P64" s="132">
        <f t="shared" ref="P64:Y64" si="23">P56+P59+P60+P62</f>
        <v>10154.229384498231</v>
      </c>
      <c r="Q64" s="132">
        <f t="shared" si="23"/>
        <v>10169.20119907861</v>
      </c>
      <c r="R64" s="132">
        <f t="shared" si="23"/>
        <v>10148.635115825669</v>
      </c>
      <c r="S64" s="132">
        <f t="shared" si="23"/>
        <v>10155.19026507369</v>
      </c>
      <c r="T64" s="132">
        <f t="shared" si="23"/>
        <v>10155.59</v>
      </c>
      <c r="U64" s="132">
        <f t="shared" si="23"/>
        <v>10160.691070020001</v>
      </c>
      <c r="V64" s="132">
        <f t="shared" si="23"/>
        <v>10180.14259498</v>
      </c>
      <c r="W64" s="132">
        <f t="shared" si="23"/>
        <v>10170.385791000001</v>
      </c>
      <c r="X64" s="132">
        <f t="shared" si="23"/>
        <v>10232.67</v>
      </c>
      <c r="Y64" s="132">
        <f t="shared" si="23"/>
        <v>10206.383446549999</v>
      </c>
      <c r="Z64" s="132">
        <f t="shared" si="11"/>
        <v>10157.861529999594</v>
      </c>
      <c r="AA64" s="80">
        <f t="shared" si="12"/>
        <v>10173.311886702619</v>
      </c>
      <c r="AB64" s="80">
        <f t="shared" si="13"/>
        <v>10180.150452517672</v>
      </c>
      <c r="AC64" s="77"/>
      <c r="AD64" s="47" t="s">
        <v>131</v>
      </c>
      <c r="AE64" s="130">
        <f t="shared" ref="AE64:AN64" si="24">AE56+AE59+AE60+AE62</f>
        <v>156862.58930083908</v>
      </c>
      <c r="AF64" s="130">
        <f t="shared" si="24"/>
        <v>157648.33394151248</v>
      </c>
      <c r="AG64" s="130">
        <f t="shared" si="24"/>
        <v>157195.01133239261</v>
      </c>
      <c r="AH64" s="130">
        <f t="shared" si="24"/>
        <v>157645.17382425081</v>
      </c>
      <c r="AI64" s="130">
        <f t="shared" si="24"/>
        <v>157992.08465654816</v>
      </c>
      <c r="AJ64" s="130">
        <f t="shared" si="24"/>
        <v>158271</v>
      </c>
      <c r="AK64" s="130">
        <f t="shared" si="24"/>
        <v>158545.30190389999</v>
      </c>
      <c r="AL64" s="130">
        <f t="shared" si="24"/>
        <v>159469.48618474801</v>
      </c>
      <c r="AM64" s="130">
        <f t="shared" si="24"/>
        <v>160131.69</v>
      </c>
      <c r="AN64" s="130">
        <f t="shared" si="24"/>
        <v>160560.68716501747</v>
      </c>
    </row>
    <row r="65" spans="1:40" x14ac:dyDescent="0.25">
      <c r="B65" s="36"/>
      <c r="C65" s="170"/>
      <c r="D65" s="170"/>
      <c r="E65" s="170"/>
      <c r="F65" s="170"/>
      <c r="G65" s="170"/>
      <c r="H65" s="170"/>
      <c r="I65" s="170"/>
      <c r="J65" s="170"/>
      <c r="K65" s="170"/>
      <c r="L65" s="170"/>
      <c r="M65" s="171"/>
      <c r="O65" s="1" t="s">
        <v>194</v>
      </c>
      <c r="P65" s="172"/>
      <c r="Q65" s="172"/>
      <c r="R65" s="172"/>
      <c r="S65" s="172"/>
      <c r="T65" s="172"/>
      <c r="U65" s="172"/>
      <c r="V65" s="172"/>
      <c r="W65" s="172"/>
      <c r="X65" s="172"/>
      <c r="Y65" s="172"/>
      <c r="Z65" s="172"/>
      <c r="AA65" s="173"/>
      <c r="AB65" s="173"/>
      <c r="AC65" s="77"/>
      <c r="AD65" s="75" t="s">
        <v>190</v>
      </c>
      <c r="AE65" s="174"/>
      <c r="AF65" s="174"/>
      <c r="AG65" s="174"/>
      <c r="AH65" s="174"/>
      <c r="AI65" s="174"/>
      <c r="AJ65" s="174"/>
      <c r="AK65" s="174"/>
      <c r="AL65" s="174"/>
      <c r="AM65" s="174"/>
      <c r="AN65" s="174"/>
    </row>
    <row r="66" spans="1:40" s="1" customFormat="1" x14ac:dyDescent="0.25">
      <c r="B66" s="36"/>
      <c r="C66" s="175"/>
      <c r="D66" s="175"/>
      <c r="E66" s="175"/>
      <c r="F66" s="175"/>
      <c r="G66" s="175"/>
      <c r="H66" s="175"/>
      <c r="I66" s="175"/>
      <c r="J66" s="175"/>
      <c r="K66" s="175"/>
      <c r="L66" s="175"/>
      <c r="M66" s="176"/>
      <c r="O66"/>
      <c r="P66" s="172"/>
      <c r="Q66" s="172"/>
      <c r="R66" s="172"/>
      <c r="S66" s="172"/>
      <c r="T66" s="172"/>
      <c r="U66" s="172"/>
      <c r="V66" s="172"/>
      <c r="W66" s="172"/>
      <c r="X66" s="172"/>
      <c r="Y66" s="172"/>
      <c r="Z66" s="172"/>
      <c r="AA66" s="174"/>
      <c r="AB66" s="174"/>
      <c r="AC66" s="177"/>
      <c r="AD66" s="36"/>
      <c r="AE66" s="174"/>
      <c r="AF66" s="174"/>
      <c r="AG66" s="174"/>
      <c r="AH66" s="174"/>
      <c r="AI66" s="174"/>
      <c r="AJ66" s="174"/>
      <c r="AK66" s="174"/>
      <c r="AL66" s="174"/>
      <c r="AM66" s="174"/>
      <c r="AN66" s="174"/>
    </row>
    <row r="67" spans="1:40" s="16" customFormat="1" x14ac:dyDescent="0.25">
      <c r="A67" s="16" t="s">
        <v>183</v>
      </c>
      <c r="H67" s="69"/>
    </row>
    <row r="68" spans="1:40" x14ac:dyDescent="0.25">
      <c r="Q68" s="77"/>
      <c r="R68" s="78"/>
      <c r="S68" s="77"/>
      <c r="T68" s="78"/>
      <c r="U68" s="77"/>
      <c r="V68" s="78"/>
      <c r="W68" s="77"/>
      <c r="X68" s="78"/>
      <c r="Y68" s="77"/>
      <c r="Z68" s="78"/>
    </row>
    <row r="69" spans="1:40" x14ac:dyDescent="0.25">
      <c r="C69" s="4" t="s">
        <v>17</v>
      </c>
      <c r="D69" s="4" t="s">
        <v>18</v>
      </c>
      <c r="E69" s="4" t="s">
        <v>19</v>
      </c>
      <c r="F69" s="4" t="s">
        <v>20</v>
      </c>
      <c r="G69" s="4" t="s">
        <v>22</v>
      </c>
      <c r="H69" s="52" t="s">
        <v>0</v>
      </c>
      <c r="I69" s="52" t="s">
        <v>92</v>
      </c>
      <c r="Q69" s="77"/>
      <c r="R69" s="77"/>
      <c r="S69" s="77"/>
      <c r="T69" s="77"/>
      <c r="U69" s="77"/>
      <c r="V69" s="77"/>
      <c r="W69" s="77"/>
      <c r="X69" s="77"/>
      <c r="Y69" s="77"/>
      <c r="Z69" s="77"/>
    </row>
    <row r="70" spans="1:40" x14ac:dyDescent="0.25">
      <c r="B70" s="52" t="s">
        <v>21</v>
      </c>
      <c r="C70" s="82">
        <v>4060.8870000000002</v>
      </c>
      <c r="D70" s="82">
        <v>4135.5590000000002</v>
      </c>
      <c r="E70" s="82">
        <v>5296.8429999999998</v>
      </c>
      <c r="F70" s="82">
        <v>6186.88</v>
      </c>
      <c r="G70" s="82">
        <v>4013.0149999999999</v>
      </c>
      <c r="H70" s="138">
        <f>SUM(C70:G70)</f>
        <v>23693.184000000001</v>
      </c>
      <c r="I70" s="138">
        <f>AVERAGE(C70:G70)</f>
        <v>4738.6368000000002</v>
      </c>
      <c r="K70" t="s">
        <v>93</v>
      </c>
      <c r="Q70" s="77"/>
      <c r="R70" s="77"/>
      <c r="S70" s="77"/>
      <c r="T70" s="77"/>
      <c r="U70" s="77"/>
      <c r="V70" s="77"/>
      <c r="W70" s="77"/>
      <c r="X70" s="77"/>
      <c r="Y70" s="77"/>
      <c r="Z70" s="77"/>
    </row>
    <row r="71" spans="1:40" x14ac:dyDescent="0.25">
      <c r="B71" s="139" t="s">
        <v>116</v>
      </c>
      <c r="C71" s="184">
        <f>C70*'CPI-master'!G8</f>
        <v>4629.3250530222695</v>
      </c>
      <c r="D71" s="184">
        <f>D70*'CPI-master'!H8</f>
        <v>4587.9524509803914</v>
      </c>
      <c r="E71" s="184">
        <f>E70*'CPI-master'!I8</f>
        <v>5705.5172595190388</v>
      </c>
      <c r="F71" s="184">
        <f>F70*'CPI-master'!J8</f>
        <v>6520.4862745098044</v>
      </c>
      <c r="G71" s="184">
        <f>G70*'CPI-master'!K8</f>
        <v>4116.4037452290077</v>
      </c>
      <c r="H71" s="138">
        <f>SUM(C71:G71)</f>
        <v>25559.684783260509</v>
      </c>
      <c r="I71" s="138">
        <f>AVERAGE(C71:G71)</f>
        <v>5111.9369566521018</v>
      </c>
      <c r="Q71" s="7"/>
      <c r="R71" s="7"/>
      <c r="S71" s="7"/>
      <c r="T71" s="7"/>
      <c r="U71" s="7"/>
      <c r="V71" s="7"/>
      <c r="W71" s="7"/>
      <c r="X71" s="7"/>
      <c r="Y71" s="7"/>
      <c r="Z71" s="7"/>
    </row>
    <row r="72" spans="1:40" x14ac:dyDescent="0.25">
      <c r="B72" s="52" t="s">
        <v>94</v>
      </c>
      <c r="C72" s="140">
        <f>C71/Q58</f>
        <v>9.1100488118356387E-2</v>
      </c>
      <c r="D72" s="140">
        <f>D71/R58</f>
        <v>9.0286316679200063E-2</v>
      </c>
      <c r="E72" s="140">
        <f>E71/S58</f>
        <v>0.11227887464297943</v>
      </c>
      <c r="F72" s="140">
        <f>F71/T58</f>
        <v>0.12831664995938855</v>
      </c>
      <c r="G72" s="140">
        <f>G71/U58</f>
        <v>8.0779575113216789E-2</v>
      </c>
      <c r="H72" s="52"/>
      <c r="I72" s="140">
        <f>AVERAGE(C72:G72)</f>
        <v>0.10055238090262823</v>
      </c>
    </row>
    <row r="73" spans="1:40" x14ac:dyDescent="0.25">
      <c r="C73" s="137"/>
      <c r="D73" s="137"/>
      <c r="E73" s="137"/>
      <c r="F73" s="137"/>
      <c r="G73" s="137"/>
      <c r="H73"/>
    </row>
    <row r="74" spans="1:40" x14ac:dyDescent="0.25">
      <c r="H74"/>
    </row>
    <row r="75" spans="1:40" x14ac:dyDescent="0.25">
      <c r="A75" s="1" t="s">
        <v>195</v>
      </c>
      <c r="B75" s="1"/>
      <c r="C75" s="1"/>
      <c r="D75" s="1"/>
      <c r="E75" s="1"/>
      <c r="F75" s="1"/>
      <c r="G75" s="1"/>
      <c r="H75" s="1"/>
      <c r="I75" s="1"/>
      <c r="J75" s="1"/>
      <c r="K75" s="1"/>
      <c r="L75" s="1"/>
    </row>
    <row r="80" spans="1:40" x14ac:dyDescent="0.25">
      <c r="H80"/>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7"/>
  <sheetViews>
    <sheetView topLeftCell="A10" workbookViewId="0">
      <selection activeCell="F31" sqref="F31"/>
    </sheetView>
  </sheetViews>
  <sheetFormatPr defaultRowHeight="15" x14ac:dyDescent="0.25"/>
  <cols>
    <col min="1" max="1" width="15.7109375" customWidth="1"/>
    <col min="2" max="2" width="23.28515625" customWidth="1"/>
    <col min="3" max="3" width="17.5703125" customWidth="1"/>
    <col min="4" max="5" width="12.5703125" bestFit="1" customWidth="1"/>
    <col min="6" max="6" width="12.42578125" customWidth="1"/>
    <col min="7" max="12" width="12.5703125" bestFit="1" customWidth="1"/>
    <col min="13" max="13" width="15.7109375" customWidth="1"/>
  </cols>
  <sheetData>
    <row r="1" spans="1:15" s="16" customFormat="1" x14ac:dyDescent="0.25">
      <c r="A1" s="16" t="s">
        <v>23</v>
      </c>
      <c r="F1" s="16" t="s">
        <v>184</v>
      </c>
    </row>
    <row r="2" spans="1:15" ht="15.75" thickBot="1" x14ac:dyDescent="0.3">
      <c r="D2" s="38" t="s">
        <v>51</v>
      </c>
      <c r="E2" s="38" t="s">
        <v>52</v>
      </c>
      <c r="F2" s="1" t="s">
        <v>125</v>
      </c>
      <c r="G2" s="1" t="s">
        <v>120</v>
      </c>
    </row>
    <row r="3" spans="1:15" x14ac:dyDescent="0.25">
      <c r="C3" s="15" t="s">
        <v>4</v>
      </c>
      <c r="D3" s="48">
        <f>C45</f>
        <v>2.7075100946640118E-2</v>
      </c>
      <c r="E3" s="48">
        <f>D45</f>
        <v>2.5779091269511056E-2</v>
      </c>
      <c r="F3" s="165">
        <f t="shared" ref="F3:G3" si="0">E45</f>
        <v>2.6974399634021928E-2</v>
      </c>
      <c r="G3" s="165">
        <f t="shared" si="0"/>
        <v>2.5814539198898423E-2</v>
      </c>
    </row>
    <row r="4" spans="1:15" ht="15.75" thickBot="1" x14ac:dyDescent="0.3">
      <c r="C4" s="5" t="s">
        <v>6</v>
      </c>
      <c r="D4" s="49">
        <f>C44</f>
        <v>2.7974665545302368E-2</v>
      </c>
      <c r="E4" s="49">
        <f>D44</f>
        <v>2.5591861089877765E-2</v>
      </c>
      <c r="F4" s="166">
        <f t="shared" ref="F4:G4" si="1">E44</f>
        <v>2.7428306421809712E-2</v>
      </c>
      <c r="G4" s="166">
        <f t="shared" si="1"/>
        <v>2.5158319930501882E-2</v>
      </c>
    </row>
    <row r="6" spans="1:15" s="16" customFormat="1" x14ac:dyDescent="0.25">
      <c r="A6" s="16" t="s">
        <v>11</v>
      </c>
    </row>
    <row r="8" spans="1:15" x14ac:dyDescent="0.25">
      <c r="B8" s="4"/>
      <c r="C8" s="4" t="s">
        <v>37</v>
      </c>
      <c r="D8" s="4" t="s">
        <v>38</v>
      </c>
      <c r="E8" s="4" t="s">
        <v>39</v>
      </c>
      <c r="F8" s="4" t="s">
        <v>40</v>
      </c>
    </row>
    <row r="9" spans="1:15" x14ac:dyDescent="0.25">
      <c r="B9" s="4" t="s">
        <v>24</v>
      </c>
      <c r="C9" s="4">
        <v>4408</v>
      </c>
      <c r="D9" s="4">
        <v>36339</v>
      </c>
      <c r="E9" s="4">
        <f>D9</f>
        <v>36339</v>
      </c>
      <c r="F9" s="17">
        <f t="shared" ref="F9" si="2">C9/E9</f>
        <v>0.12130218222845979</v>
      </c>
      <c r="N9" t="s">
        <v>7</v>
      </c>
      <c r="O9" t="s">
        <v>45</v>
      </c>
    </row>
    <row r="11" spans="1:15" s="16" customFormat="1" x14ac:dyDescent="0.25">
      <c r="A11" s="16" t="s">
        <v>12</v>
      </c>
    </row>
    <row r="12" spans="1:15" x14ac:dyDescent="0.25">
      <c r="C12" s="10">
        <v>0.24</v>
      </c>
      <c r="N12" t="s">
        <v>7</v>
      </c>
      <c r="O12" t="s">
        <v>45</v>
      </c>
    </row>
    <row r="14" spans="1:15" s="16" customFormat="1" x14ac:dyDescent="0.25">
      <c r="A14" s="16" t="s">
        <v>13</v>
      </c>
    </row>
    <row r="15" spans="1:15" x14ac:dyDescent="0.25">
      <c r="C15" s="7">
        <f>(F9+C12)/2</f>
        <v>0.18065109111422989</v>
      </c>
      <c r="M15" s="7"/>
    </row>
    <row r="17" spans="1:15" s="16" customFormat="1" x14ac:dyDescent="0.25">
      <c r="A17" s="16" t="s">
        <v>25</v>
      </c>
    </row>
    <row r="18" spans="1:15" x14ac:dyDescent="0.25">
      <c r="C18" s="4" t="s">
        <v>16</v>
      </c>
      <c r="D18" s="4" t="s">
        <v>17</v>
      </c>
      <c r="E18" s="4" t="s">
        <v>18</v>
      </c>
      <c r="F18" s="4" t="s">
        <v>19</v>
      </c>
      <c r="G18" s="4" t="s">
        <v>20</v>
      </c>
      <c r="H18" s="4" t="s">
        <v>22</v>
      </c>
      <c r="I18" s="4" t="s">
        <v>62</v>
      </c>
      <c r="J18" s="4" t="s">
        <v>63</v>
      </c>
      <c r="K18" s="4" t="s">
        <v>64</v>
      </c>
      <c r="L18" s="4" t="s">
        <v>65</v>
      </c>
    </row>
    <row r="19" spans="1:15" x14ac:dyDescent="0.25">
      <c r="A19" s="4" t="s">
        <v>21</v>
      </c>
      <c r="B19" s="4" t="s">
        <v>5</v>
      </c>
      <c r="C19" s="18">
        <v>270466.59799000004</v>
      </c>
      <c r="D19" s="18">
        <v>270621.21470000001</v>
      </c>
      <c r="E19" s="18">
        <v>345122.06182</v>
      </c>
      <c r="F19" s="18">
        <v>363976.48437000008</v>
      </c>
      <c r="G19" s="18">
        <v>298481.04830000014</v>
      </c>
      <c r="H19" s="18">
        <v>308046.36037000001</v>
      </c>
      <c r="I19" s="18">
        <v>362830.15773000004</v>
      </c>
      <c r="J19" s="18">
        <v>371607.978</v>
      </c>
      <c r="K19" s="18">
        <v>341013.31</v>
      </c>
      <c r="L19" s="18">
        <v>357962.68099999998</v>
      </c>
      <c r="M19" s="13"/>
      <c r="N19" t="s">
        <v>7</v>
      </c>
      <c r="O19" t="s">
        <v>43</v>
      </c>
    </row>
    <row r="20" spans="1:15" x14ac:dyDescent="0.25">
      <c r="A20" s="4" t="s">
        <v>21</v>
      </c>
      <c r="B20" s="4" t="s">
        <v>4</v>
      </c>
      <c r="C20" s="18">
        <v>269392.65438000002</v>
      </c>
      <c r="D20" s="18">
        <v>278759.46135</v>
      </c>
      <c r="E20" s="18">
        <v>317627.73702</v>
      </c>
      <c r="F20" s="18">
        <v>350958.66492000007</v>
      </c>
      <c r="G20" s="18">
        <v>387877.9989499998</v>
      </c>
      <c r="H20" s="18">
        <v>365738.55767000001</v>
      </c>
      <c r="I20" s="18">
        <v>381461.5461299998</v>
      </c>
      <c r="J20" s="18">
        <v>344893.63842298696</v>
      </c>
      <c r="K20" s="18">
        <v>353346.31027999998</v>
      </c>
      <c r="L20" s="18">
        <v>362234.78839999996</v>
      </c>
      <c r="M20" s="13"/>
      <c r="N20" t="s">
        <v>7</v>
      </c>
      <c r="O20" t="s">
        <v>43</v>
      </c>
    </row>
    <row r="21" spans="1:15" x14ac:dyDescent="0.25">
      <c r="B21" s="1"/>
      <c r="C21" s="1"/>
      <c r="D21" s="1"/>
      <c r="E21" s="1"/>
      <c r="F21" s="1"/>
      <c r="G21" s="1"/>
      <c r="H21" s="1"/>
      <c r="I21" s="1"/>
      <c r="J21" s="1"/>
      <c r="K21" s="1"/>
      <c r="L21" s="1"/>
    </row>
    <row r="22" spans="1:15" x14ac:dyDescent="0.25">
      <c r="A22" s="52" t="s">
        <v>116</v>
      </c>
      <c r="B22" s="52" t="s">
        <v>5</v>
      </c>
      <c r="C22" s="82">
        <f>C19*'CPI-master'!F$8</f>
        <v>314666.22601650434</v>
      </c>
      <c r="D22" s="82">
        <f>D19*'CPI-master'!G$8</f>
        <v>308502.44517762464</v>
      </c>
      <c r="E22" s="82">
        <f>E19*'CPI-master'!H$8</f>
        <v>382875.35238028894</v>
      </c>
      <c r="F22" s="82">
        <f>F19*'CPI-master'!I$8</f>
        <v>392058.83837449912</v>
      </c>
      <c r="G22" s="82">
        <f>G19*'CPI-master'!J$8</f>
        <v>314575.61462990212</v>
      </c>
      <c r="H22" s="82">
        <f>H19*'CPI-master'!K$8</f>
        <v>315982.6692726622</v>
      </c>
      <c r="I22" s="82">
        <f>I19*'CPI-master'!L$8</f>
        <v>365893.45174460608</v>
      </c>
      <c r="J22" s="82">
        <f>J19*'CPI-master'!M$8</f>
        <v>368522.67190959409</v>
      </c>
      <c r="K22" s="82">
        <f>K19*'CPI-master'!N$8</f>
        <v>333263.00750000001</v>
      </c>
      <c r="L22" s="82">
        <f>L19*'CPI-master'!O$8</f>
        <v>343273.75742640498</v>
      </c>
      <c r="M22" s="14"/>
    </row>
    <row r="23" spans="1:15" x14ac:dyDescent="0.25">
      <c r="A23" s="52" t="s">
        <v>116</v>
      </c>
      <c r="B23" s="52" t="s">
        <v>4</v>
      </c>
      <c r="C23" s="82">
        <f>C20*'CPI-master'!F$8</f>
        <v>313416.77863474021</v>
      </c>
      <c r="D23" s="82">
        <f>D20*'CPI-master'!G$8</f>
        <v>317779.87375530222</v>
      </c>
      <c r="E23" s="82">
        <f>E20*'CPI-master'!H$8</f>
        <v>352373.39246284828</v>
      </c>
      <c r="F23" s="82">
        <f>F20*'CPI-master'!I$8</f>
        <v>378036.63806513039</v>
      </c>
      <c r="G23" s="82">
        <f>G20*'CPI-master'!J$8</f>
        <v>408792.98908946058</v>
      </c>
      <c r="H23" s="82">
        <f>H20*'CPI-master'!K$8</f>
        <v>375161.2113504294</v>
      </c>
      <c r="I23" s="82">
        <f>I20*'CPI-master'!L$8</f>
        <v>384682.14079713868</v>
      </c>
      <c r="J23" s="82">
        <f>J20*'CPI-master'!M$8</f>
        <v>342030.13035489939</v>
      </c>
      <c r="K23" s="82">
        <f>K20*'CPI-master'!N$8</f>
        <v>345315.7123190909</v>
      </c>
      <c r="L23" s="82">
        <f>L20*'CPI-master'!O$8</f>
        <v>347370.55979482603</v>
      </c>
      <c r="M23" s="14"/>
    </row>
    <row r="24" spans="1:15" x14ac:dyDescent="0.25">
      <c r="B24" s="1"/>
      <c r="C24" s="167"/>
      <c r="D24" s="167"/>
      <c r="E24" s="167"/>
      <c r="F24" s="167"/>
      <c r="G24" s="167"/>
      <c r="H24" s="167"/>
      <c r="I24" s="167"/>
      <c r="J24" s="167"/>
      <c r="K24" s="167"/>
      <c r="L24" s="167"/>
      <c r="M24" s="14"/>
    </row>
    <row r="25" spans="1:15" s="16" customFormat="1" x14ac:dyDescent="0.25">
      <c r="A25" s="16" t="s">
        <v>41</v>
      </c>
    </row>
    <row r="26" spans="1:15" x14ac:dyDescent="0.25">
      <c r="C26" s="4" t="s">
        <v>16</v>
      </c>
      <c r="D26" s="4" t="s">
        <v>17</v>
      </c>
      <c r="E26" s="4" t="s">
        <v>18</v>
      </c>
      <c r="F26" s="4" t="s">
        <v>19</v>
      </c>
      <c r="G26" s="4" t="s">
        <v>20</v>
      </c>
      <c r="H26" s="4" t="s">
        <v>22</v>
      </c>
      <c r="I26" s="4" t="s">
        <v>62</v>
      </c>
      <c r="J26" s="4" t="s">
        <v>63</v>
      </c>
      <c r="K26" s="4" t="s">
        <v>64</v>
      </c>
      <c r="L26" s="4" t="s">
        <v>65</v>
      </c>
    </row>
    <row r="27" spans="1:15" x14ac:dyDescent="0.25">
      <c r="A27" s="4" t="s">
        <v>21</v>
      </c>
      <c r="B27" s="4" t="s">
        <v>5</v>
      </c>
      <c r="C27" s="18">
        <v>49615.292755649498</v>
      </c>
      <c r="D27" s="18">
        <v>54758.0078922666</v>
      </c>
      <c r="E27" s="18">
        <v>51880.950592984103</v>
      </c>
      <c r="F27" s="18">
        <v>63106.594255615797</v>
      </c>
      <c r="G27" s="18">
        <v>43652.748291793599</v>
      </c>
      <c r="H27" s="18">
        <v>43652.748291793599</v>
      </c>
      <c r="I27" s="18">
        <v>43652.748291793599</v>
      </c>
      <c r="J27" s="18">
        <v>43652.748291793599</v>
      </c>
      <c r="K27" s="18">
        <v>43652.748291793599</v>
      </c>
      <c r="L27" s="18">
        <v>43652.748291793599</v>
      </c>
      <c r="M27" s="13"/>
      <c r="N27" t="s">
        <v>7</v>
      </c>
      <c r="O27" t="s">
        <v>42</v>
      </c>
    </row>
    <row r="28" spans="1:15" x14ac:dyDescent="0.25">
      <c r="A28" s="4" t="s">
        <v>21</v>
      </c>
      <c r="B28" s="4" t="s">
        <v>4</v>
      </c>
      <c r="C28" s="18">
        <v>44208.712720000702</v>
      </c>
      <c r="D28" s="18">
        <v>45237.995270002</v>
      </c>
      <c r="E28" s="18">
        <v>50239.66274</v>
      </c>
      <c r="F28" s="18">
        <v>49582.6436599999</v>
      </c>
      <c r="G28" s="18">
        <v>50894.171790000102</v>
      </c>
      <c r="H28" s="18">
        <v>50894.171790000102</v>
      </c>
      <c r="I28" s="18">
        <v>50894.171790000102</v>
      </c>
      <c r="J28" s="18">
        <v>50894.171790000102</v>
      </c>
      <c r="K28" s="18">
        <v>50894.171790000102</v>
      </c>
      <c r="L28" s="18">
        <v>50894.171790000102</v>
      </c>
      <c r="M28" s="13"/>
      <c r="N28" t="s">
        <v>7</v>
      </c>
      <c r="O28" t="s">
        <v>42</v>
      </c>
    </row>
    <row r="29" spans="1:15" x14ac:dyDescent="0.25">
      <c r="B29" s="1"/>
      <c r="C29" s="1"/>
      <c r="D29" s="1"/>
      <c r="E29" s="1"/>
      <c r="F29" s="1"/>
      <c r="G29" s="1"/>
      <c r="H29" s="1"/>
      <c r="I29" s="1"/>
      <c r="J29" s="1"/>
      <c r="K29" s="1"/>
      <c r="L29" s="1"/>
    </row>
    <row r="30" spans="1:15" x14ac:dyDescent="0.25">
      <c r="A30" s="52" t="s">
        <v>116</v>
      </c>
      <c r="B30" s="52" t="s">
        <v>5</v>
      </c>
      <c r="C30" s="168">
        <f>C27*'CPI-master'!F$8</f>
        <v>57723.419602081391</v>
      </c>
      <c r="D30" s="168">
        <f>D27*'CPI-master'!G$8</f>
        <v>62422.967639646442</v>
      </c>
      <c r="E30" s="168">
        <f>E27*'CPI-master'!H$8</f>
        <v>57556.266137727456</v>
      </c>
      <c r="F30" s="168">
        <f>F27*'CPI-master'!I$8</f>
        <v>67975.539904596182</v>
      </c>
      <c r="G30" s="168">
        <f>G27*'CPI-master'!J$8</f>
        <v>46006.572954586394</v>
      </c>
      <c r="H30" s="168">
        <f>H27*'CPI-master'!K$8</f>
        <v>44777.389707708127</v>
      </c>
      <c r="I30" s="168">
        <f>I27*'CPI-master'!L$8</f>
        <v>44021.298699510437</v>
      </c>
      <c r="J30" s="168">
        <f>J27*'CPI-master'!M$8</f>
        <v>43290.317724795314</v>
      </c>
      <c r="K30" s="168">
        <f>K27*'CPI-master'!N$8</f>
        <v>42660.640376071016</v>
      </c>
      <c r="L30" s="168">
        <f>L27*'CPI-master'!O$8</f>
        <v>41861.466916751218</v>
      </c>
      <c r="M30" s="14"/>
    </row>
    <row r="31" spans="1:15" x14ac:dyDescent="0.25">
      <c r="A31" s="52" t="s">
        <v>116</v>
      </c>
      <c r="B31" s="52" t="s">
        <v>4</v>
      </c>
      <c r="C31" s="168">
        <f>C28*'CPI-master'!F$8</f>
        <v>51433.29672510903</v>
      </c>
      <c r="D31" s="168">
        <f>D28*'CPI-master'!G$8</f>
        <v>51570.355159334198</v>
      </c>
      <c r="E31" s="168">
        <f>E28*'CPI-master'!H$8</f>
        <v>55735.435960268311</v>
      </c>
      <c r="F31" s="168">
        <f>F28*'CPI-master'!I$8</f>
        <v>53408.1582510019</v>
      </c>
      <c r="G31" s="168">
        <f>G28*'CPI-master'!J$8</f>
        <v>53638.465366911871</v>
      </c>
      <c r="H31" s="168">
        <f>H28*'CPI-master'!K$8</f>
        <v>52205.376597566894</v>
      </c>
      <c r="I31" s="168">
        <f>I28*'CPI-master'!L$8</f>
        <v>51323.859919559211</v>
      </c>
      <c r="J31" s="168">
        <f>J28*'CPI-master'!M$8</f>
        <v>50471.618703182758</v>
      </c>
      <c r="K31" s="168">
        <f>K28*'CPI-master'!N$8</f>
        <v>49737.486067500104</v>
      </c>
      <c r="L31" s="168">
        <f>L28*'CPI-master'!O$8</f>
        <v>48805.740119759241</v>
      </c>
      <c r="M31" s="14"/>
    </row>
    <row r="32" spans="1:15" x14ac:dyDescent="0.25">
      <c r="B32" s="1"/>
      <c r="C32" s="167"/>
      <c r="D32" s="167"/>
      <c r="E32" s="167"/>
      <c r="F32" s="167"/>
      <c r="G32" s="167"/>
      <c r="H32" s="167"/>
      <c r="I32" s="167"/>
      <c r="J32" s="167"/>
      <c r="K32" s="167"/>
      <c r="L32" s="167"/>
      <c r="M32" s="14"/>
    </row>
    <row r="33" spans="1:12" s="16" customFormat="1" x14ac:dyDescent="0.25">
      <c r="A33" s="16" t="s">
        <v>14</v>
      </c>
    </row>
    <row r="34" spans="1:12" s="1" customFormat="1" x14ac:dyDescent="0.25">
      <c r="C34" s="1" t="s">
        <v>51</v>
      </c>
      <c r="D34" s="1" t="s">
        <v>52</v>
      </c>
      <c r="E34" s="1" t="s">
        <v>125</v>
      </c>
      <c r="F34" s="169" t="s">
        <v>120</v>
      </c>
    </row>
    <row r="35" spans="1:12" x14ac:dyDescent="0.25">
      <c r="B35" t="s">
        <v>5</v>
      </c>
      <c r="C35" s="11">
        <f>SUM(C30:K30)/SUM(C22:K22)</f>
        <v>0.15064055336895618</v>
      </c>
      <c r="D35" s="11">
        <f>SUM(F30:K30)/SUM(F22:K22)</f>
        <v>0.13812958756124089</v>
      </c>
      <c r="E35" s="169">
        <f>SUM(C30:L30)/SUM(C22:L22)</f>
        <v>0.14777701061084278</v>
      </c>
      <c r="F35" s="169">
        <f>SUM(F30:L30)/SUM(F22:L22)</f>
        <v>0.13584701685549905</v>
      </c>
    </row>
    <row r="36" spans="1:12" x14ac:dyDescent="0.25">
      <c r="B36" t="s">
        <v>4</v>
      </c>
      <c r="C36" s="11">
        <f>SUM(C31:K31)/SUM(C23:K23)</f>
        <v>0.14592419112052496</v>
      </c>
      <c r="D36" s="11">
        <f>SUM(F31:K31)/SUM(F23:K23)</f>
        <v>0.13911474775794916</v>
      </c>
      <c r="E36" s="169">
        <f>SUM(C31:L31)/SUM(C23:L23)</f>
        <v>0.14539570604905</v>
      </c>
      <c r="F36" s="169">
        <f>SUM(F31:L31)/SUM(F23:L23)</f>
        <v>0.13930122575261503</v>
      </c>
    </row>
    <row r="38" spans="1:12" s="16" customFormat="1" x14ac:dyDescent="0.25">
      <c r="A38" s="16" t="s">
        <v>44</v>
      </c>
    </row>
    <row r="39" spans="1:12" x14ac:dyDescent="0.25">
      <c r="B39" t="str">
        <f>B35</f>
        <v>Ergon</v>
      </c>
      <c r="C39" s="2">
        <f t="shared" ref="C39:D39" si="3">$C$15*C35</f>
        <v>2.7213380332153314E-2</v>
      </c>
      <c r="D39" s="2">
        <f t="shared" si="3"/>
        <v>2.4953260708096722E-2</v>
      </c>
      <c r="E39" s="24">
        <f t="shared" ref="E39:F39" si="4">$C$15*E35</f>
        <v>2.6696078208447875E-2</v>
      </c>
      <c r="F39" s="24">
        <f t="shared" si="4"/>
        <v>2.4540911819559082E-2</v>
      </c>
      <c r="L39" s="12"/>
    </row>
    <row r="40" spans="1:12" x14ac:dyDescent="0.25">
      <c r="B40" t="str">
        <f>B36</f>
        <v>Energex</v>
      </c>
      <c r="C40" s="2">
        <f t="shared" ref="C40:D40" si="5">$C$15*C36</f>
        <v>2.636136434588425E-2</v>
      </c>
      <c r="D40" s="2">
        <f t="shared" si="5"/>
        <v>2.5131230972554382E-2</v>
      </c>
      <c r="E40" s="24">
        <f t="shared" ref="E40:F40" si="6">$C$15*E36</f>
        <v>2.6265892941084716E-2</v>
      </c>
      <c r="F40" s="24">
        <f t="shared" si="6"/>
        <v>2.5164918425759564E-2</v>
      </c>
      <c r="L40" s="12"/>
    </row>
    <row r="42" spans="1:12" s="16" customFormat="1" x14ac:dyDescent="0.25">
      <c r="A42" s="16" t="s">
        <v>15</v>
      </c>
    </row>
    <row r="43" spans="1:12" s="1" customFormat="1" x14ac:dyDescent="0.25"/>
    <row r="44" spans="1:12" x14ac:dyDescent="0.25">
      <c r="B44" t="s">
        <v>5</v>
      </c>
      <c r="C44" s="3">
        <f t="shared" ref="C44:D44" si="7">(1/(1-C39))-1</f>
        <v>2.7974665545302368E-2</v>
      </c>
      <c r="D44" s="3">
        <f t="shared" si="7"/>
        <v>2.5591861089877765E-2</v>
      </c>
      <c r="E44" s="3">
        <f t="shared" ref="E44:F44" si="8">(1/(1-E39))-1</f>
        <v>2.7428306421809712E-2</v>
      </c>
      <c r="F44" s="3">
        <f t="shared" si="8"/>
        <v>2.5158319930501882E-2</v>
      </c>
    </row>
    <row r="45" spans="1:12" x14ac:dyDescent="0.25">
      <c r="B45" t="s">
        <v>4</v>
      </c>
      <c r="C45" s="3">
        <f t="shared" ref="C45:D45" si="9">(1/(1-C40))-1</f>
        <v>2.7075100946640118E-2</v>
      </c>
      <c r="D45" s="3">
        <f t="shared" si="9"/>
        <v>2.5779091269511056E-2</v>
      </c>
      <c r="E45" s="3">
        <f t="shared" ref="E45:F45" si="10">(1/(1-E40))-1</f>
        <v>2.6974399634021928E-2</v>
      </c>
      <c r="F45" s="3">
        <f t="shared" si="10"/>
        <v>2.5814539198898423E-2</v>
      </c>
    </row>
    <row r="47" spans="1:12" s="16" customFormat="1" x14ac:dyDescent="0.25"/>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T63"/>
  <sheetViews>
    <sheetView workbookViewId="0">
      <selection activeCell="G12" sqref="G12"/>
    </sheetView>
  </sheetViews>
  <sheetFormatPr defaultRowHeight="15" x14ac:dyDescent="0.25"/>
  <cols>
    <col min="1" max="1" width="13.42578125" customWidth="1"/>
    <col min="2" max="2" width="14.5703125" customWidth="1"/>
    <col min="3" max="3" width="12.5703125" bestFit="1" customWidth="1"/>
    <col min="4" max="4" width="16.7109375" customWidth="1"/>
    <col min="5" max="7" width="12.5703125" bestFit="1" customWidth="1"/>
    <col min="8" max="8" width="11.42578125" customWidth="1"/>
    <col min="9" max="9" width="12.5703125" bestFit="1" customWidth="1"/>
    <col min="10" max="10" width="11.42578125" customWidth="1"/>
    <col min="11" max="11" width="11.85546875" customWidth="1"/>
    <col min="12" max="12" width="11.28515625" customWidth="1"/>
    <col min="13" max="13" width="53.140625" customWidth="1"/>
    <col min="14" max="14" width="10" customWidth="1"/>
    <col min="15" max="15" width="9.5703125" customWidth="1"/>
    <col min="17" max="17" width="10.42578125" customWidth="1"/>
    <col min="18" max="18" width="9.42578125" customWidth="1"/>
  </cols>
  <sheetData>
    <row r="1" spans="1:15" s="16" customFormat="1" ht="38.25" customHeight="1" x14ac:dyDescent="0.25">
      <c r="A1" s="16" t="s">
        <v>34</v>
      </c>
      <c r="N1" s="16" t="s">
        <v>184</v>
      </c>
    </row>
    <row r="2" spans="1:15" x14ac:dyDescent="0.25">
      <c r="J2" s="6" t="s">
        <v>50</v>
      </c>
      <c r="K2" s="6" t="s">
        <v>51</v>
      </c>
      <c r="L2" s="6" t="s">
        <v>52</v>
      </c>
      <c r="N2" s="1" t="s">
        <v>125</v>
      </c>
      <c r="O2" s="1" t="s">
        <v>120</v>
      </c>
    </row>
    <row r="3" spans="1:15" x14ac:dyDescent="0.25">
      <c r="B3" t="s">
        <v>61</v>
      </c>
      <c r="J3" s="33">
        <f>(J6*(P35+1))/(P32+1)</f>
        <v>2.5659261205249681E-2</v>
      </c>
      <c r="K3" s="33">
        <f>(J6*7)/12</f>
        <v>3.9914406319277278E-2</v>
      </c>
      <c r="L3" s="33">
        <f>(J6*6)/6</f>
        <v>6.8424696547332478E-2</v>
      </c>
      <c r="N3" s="1"/>
      <c r="O3" s="1"/>
    </row>
    <row r="4" spans="1:15" x14ac:dyDescent="0.25">
      <c r="B4" t="s">
        <v>60</v>
      </c>
      <c r="J4" s="33"/>
      <c r="K4" s="50">
        <f>(K7*(N35+1))/(N32+1)</f>
        <v>3.2863120296577848E-2</v>
      </c>
      <c r="L4" s="50">
        <f>(L7*(O35+1)/(O32+1))</f>
        <v>5.6336777651276308E-2</v>
      </c>
      <c r="M4" s="50"/>
      <c r="N4" s="50">
        <f>(N7*(Q35+1))/(Q32+1)</f>
        <v>3.4668786246939268E-2</v>
      </c>
      <c r="O4" s="50">
        <f>(O7*(R35+1))/(R32+1)</f>
        <v>5.6336777651276308E-2</v>
      </c>
    </row>
    <row r="5" spans="1:15" x14ac:dyDescent="0.25">
      <c r="J5" s="34"/>
      <c r="K5" s="34"/>
      <c r="L5" s="34"/>
      <c r="N5" s="1"/>
      <c r="O5" s="1"/>
    </row>
    <row r="6" spans="1:15" x14ac:dyDescent="0.25">
      <c r="B6" s="1" t="s">
        <v>72</v>
      </c>
      <c r="E6" s="9"/>
      <c r="J6" s="35">
        <f>SUMPRODUCT(C30:C34,'Customer weights'!D3:D7)</f>
        <v>6.8424696547332478E-2</v>
      </c>
      <c r="K6" s="34"/>
      <c r="L6" s="34"/>
      <c r="N6" s="1"/>
      <c r="O6" s="1"/>
    </row>
    <row r="7" spans="1:15" x14ac:dyDescent="0.25">
      <c r="B7" s="1" t="s">
        <v>73</v>
      </c>
      <c r="E7" s="9"/>
      <c r="J7" s="35"/>
      <c r="K7" s="35">
        <f>H44</f>
        <v>5.6336777651276308E-2</v>
      </c>
      <c r="L7" s="35">
        <f>H53</f>
        <v>5.6336777651276308E-2</v>
      </c>
      <c r="N7" s="147">
        <f>K7</f>
        <v>5.6336777651276308E-2</v>
      </c>
      <c r="O7" s="147">
        <f>L7</f>
        <v>5.6336777651276308E-2</v>
      </c>
    </row>
    <row r="9" spans="1:15" s="16" customFormat="1" x14ac:dyDescent="0.25">
      <c r="A9" s="16" t="s">
        <v>36</v>
      </c>
    </row>
    <row r="10" spans="1:15" x14ac:dyDescent="0.25">
      <c r="B10" s="6"/>
      <c r="C10" s="6"/>
      <c r="D10" s="6"/>
      <c r="E10" s="6"/>
      <c r="F10" s="6"/>
      <c r="G10" s="6"/>
      <c r="H10" s="6"/>
      <c r="I10" s="6"/>
      <c r="J10" s="6"/>
      <c r="K10" s="20"/>
      <c r="L10" s="25"/>
      <c r="M10" s="1"/>
    </row>
    <row r="11" spans="1:15" x14ac:dyDescent="0.25">
      <c r="B11" s="19"/>
      <c r="C11" s="28" t="s">
        <v>26</v>
      </c>
      <c r="D11" s="28" t="s">
        <v>27</v>
      </c>
      <c r="E11" s="28">
        <v>2011</v>
      </c>
      <c r="F11" s="28">
        <v>2012</v>
      </c>
      <c r="G11" s="28">
        <v>2013</v>
      </c>
      <c r="H11" s="28">
        <v>2014</v>
      </c>
      <c r="I11" s="28">
        <v>2015</v>
      </c>
      <c r="J11" s="28" t="s">
        <v>0</v>
      </c>
      <c r="L11" s="23"/>
    </row>
    <row r="12" spans="1:15" x14ac:dyDescent="0.25">
      <c r="B12" s="4" t="s">
        <v>28</v>
      </c>
      <c r="C12" s="4" t="s">
        <v>29</v>
      </c>
      <c r="D12" s="26" t="s">
        <v>30</v>
      </c>
      <c r="E12" s="27">
        <v>1304</v>
      </c>
      <c r="F12" s="27">
        <v>3856</v>
      </c>
      <c r="G12" s="27">
        <v>4922</v>
      </c>
      <c r="H12" s="27">
        <v>3276</v>
      </c>
      <c r="I12" s="27">
        <v>3101</v>
      </c>
      <c r="J12" s="29">
        <f>SUM(E12:I12)</f>
        <v>16459</v>
      </c>
      <c r="L12" s="24" t="s">
        <v>7</v>
      </c>
      <c r="M12" t="s">
        <v>46</v>
      </c>
    </row>
    <row r="13" spans="1:15" x14ac:dyDescent="0.25">
      <c r="B13" s="4" t="s">
        <v>31</v>
      </c>
      <c r="C13" s="4" t="s">
        <v>29</v>
      </c>
      <c r="D13" s="26" t="s">
        <v>30</v>
      </c>
      <c r="E13" s="148">
        <v>10951.944444444445</v>
      </c>
      <c r="F13" s="148">
        <f>27635.5550330177-(4982-4083)</f>
        <v>26736.555033017699</v>
      </c>
      <c r="G13" s="148">
        <f>31264.3235946202-(3931-3484)</f>
        <v>30817.3235946202</v>
      </c>
      <c r="H13" s="148">
        <f>14594.391212669-(3296-2963)</f>
        <v>14261.391212668999</v>
      </c>
      <c r="I13" s="148">
        <f>12781.2567880813-(2662-2442)</f>
        <v>12561.2567880813</v>
      </c>
      <c r="J13" s="29">
        <f t="shared" ref="J13:J16" si="0">SUM(E13:I13)</f>
        <v>95328.471072832646</v>
      </c>
      <c r="L13" s="24" t="s">
        <v>7</v>
      </c>
      <c r="M13" t="s">
        <v>47</v>
      </c>
    </row>
    <row r="14" spans="1:15" x14ac:dyDescent="0.25">
      <c r="B14" s="4" t="s">
        <v>10</v>
      </c>
      <c r="C14" s="4" t="s">
        <v>29</v>
      </c>
      <c r="D14" s="26" t="s">
        <v>30</v>
      </c>
      <c r="E14" s="148">
        <v>0</v>
      </c>
      <c r="F14" s="148">
        <v>0</v>
      </c>
      <c r="G14" s="148">
        <v>0</v>
      </c>
      <c r="H14" s="148">
        <v>0</v>
      </c>
      <c r="I14" s="148">
        <v>0</v>
      </c>
      <c r="J14" s="79">
        <f t="shared" si="0"/>
        <v>0</v>
      </c>
      <c r="L14" s="24"/>
    </row>
    <row r="15" spans="1:15" x14ac:dyDescent="0.25">
      <c r="B15" s="4" t="s">
        <v>32</v>
      </c>
      <c r="C15" s="4" t="s">
        <v>29</v>
      </c>
      <c r="D15" s="26" t="s">
        <v>30</v>
      </c>
      <c r="E15" s="148">
        <v>14595.592004589966</v>
      </c>
      <c r="F15" s="148">
        <v>18064.912007750758</v>
      </c>
      <c r="G15" s="148">
        <v>22586.90565630158</v>
      </c>
      <c r="H15" s="148">
        <v>22483.109782054187</v>
      </c>
      <c r="I15" s="148">
        <v>21951.248442144224</v>
      </c>
      <c r="J15" s="29">
        <f t="shared" si="0"/>
        <v>99681.767892840711</v>
      </c>
      <c r="L15" s="24" t="s">
        <v>7</v>
      </c>
      <c r="M15" t="s">
        <v>49</v>
      </c>
    </row>
    <row r="16" spans="1:15" x14ac:dyDescent="0.25">
      <c r="B16" s="4" t="s">
        <v>3</v>
      </c>
      <c r="C16" s="4" t="s">
        <v>29</v>
      </c>
      <c r="D16" s="26" t="s">
        <v>30</v>
      </c>
      <c r="E16" s="148">
        <f>199+66+7348*(29914/31114)</f>
        <v>7329.6034582503053</v>
      </c>
      <c r="F16" s="148">
        <f>109+66+7276*(29914/31114)</f>
        <v>7170.3803432538407</v>
      </c>
      <c r="G16" s="148">
        <f>109+66+5500*(29914/31114)</f>
        <v>5462.8768400077133</v>
      </c>
      <c r="H16" s="148">
        <f>109+66+5500*(29914/31114)</f>
        <v>5462.8768400077133</v>
      </c>
      <c r="I16" s="148">
        <f>123+66+5491*(29914/31114)</f>
        <v>5468.2239506331553</v>
      </c>
      <c r="J16" s="29">
        <f t="shared" si="0"/>
        <v>30893.961432152726</v>
      </c>
      <c r="L16" s="24" t="s">
        <v>7</v>
      </c>
      <c r="M16" t="s">
        <v>48</v>
      </c>
    </row>
    <row r="17" spans="1:20" x14ac:dyDescent="0.25">
      <c r="B17" s="6"/>
      <c r="C17" s="6"/>
      <c r="D17" s="6"/>
      <c r="E17" s="6"/>
      <c r="F17" s="6"/>
      <c r="G17" s="6"/>
      <c r="H17" s="6"/>
      <c r="I17" s="6"/>
      <c r="J17" s="6"/>
      <c r="K17" s="20"/>
      <c r="L17" s="25"/>
      <c r="M17" s="1"/>
    </row>
    <row r="18" spans="1:20" s="16" customFormat="1" x14ac:dyDescent="0.25">
      <c r="A18" s="16" t="s">
        <v>35</v>
      </c>
    </row>
    <row r="19" spans="1:20" x14ac:dyDescent="0.25">
      <c r="B19" s="6"/>
      <c r="C19" s="6"/>
      <c r="D19" s="6"/>
      <c r="E19" s="6"/>
      <c r="F19" s="6"/>
      <c r="G19" s="6"/>
      <c r="H19" s="6"/>
      <c r="I19" s="6"/>
      <c r="J19" s="6"/>
      <c r="K19" s="20"/>
      <c r="L19" s="25"/>
      <c r="M19" s="1"/>
    </row>
    <row r="20" spans="1:20" x14ac:dyDescent="0.25">
      <c r="B20" s="19"/>
      <c r="C20" s="28" t="s">
        <v>26</v>
      </c>
      <c r="D20" s="28" t="s">
        <v>27</v>
      </c>
      <c r="E20" s="28">
        <v>2011</v>
      </c>
      <c r="F20" s="28">
        <v>2012</v>
      </c>
      <c r="G20" s="28">
        <v>2013</v>
      </c>
      <c r="H20" s="28">
        <v>2014</v>
      </c>
      <c r="I20" s="28">
        <v>2015</v>
      </c>
      <c r="J20" s="28" t="s">
        <v>0</v>
      </c>
      <c r="M20" s="19"/>
    </row>
    <row r="21" spans="1:20" x14ac:dyDescent="0.25">
      <c r="B21" s="4" t="s">
        <v>28</v>
      </c>
      <c r="C21" s="4" t="s">
        <v>29</v>
      </c>
      <c r="D21" s="26" t="s">
        <v>30</v>
      </c>
      <c r="E21" s="30">
        <v>43858.971774193546</v>
      </c>
      <c r="F21" s="30">
        <v>48256.972111553783</v>
      </c>
      <c r="G21" s="30">
        <v>50806.51750972763</v>
      </c>
      <c r="H21" s="30">
        <v>48555.755907753635</v>
      </c>
      <c r="I21" s="30">
        <v>49434.99908568414</v>
      </c>
      <c r="J21" s="29">
        <f>SUM(E21:I21)</f>
        <v>240913.21638891273</v>
      </c>
      <c r="L21" s="24" t="s">
        <v>7</v>
      </c>
      <c r="M21" t="s">
        <v>46</v>
      </c>
    </row>
    <row r="22" spans="1:20" x14ac:dyDescent="0.25">
      <c r="B22" s="4" t="s">
        <v>31</v>
      </c>
      <c r="C22" s="4" t="s">
        <v>29</v>
      </c>
      <c r="D22" s="26" t="s">
        <v>30</v>
      </c>
      <c r="E22" s="30">
        <v>149550.30241935485</v>
      </c>
      <c r="F22" s="30">
        <v>172047.24803877244</v>
      </c>
      <c r="G22" s="30">
        <v>180764.45308013679</v>
      </c>
      <c r="H22" s="30">
        <v>170758.62765462484</v>
      </c>
      <c r="I22" s="30">
        <v>172499.79559082392</v>
      </c>
      <c r="J22" s="29">
        <f>SUM(E22:I22)</f>
        <v>845620.42678371281</v>
      </c>
      <c r="L22" s="24" t="s">
        <v>7</v>
      </c>
      <c r="M22" t="s">
        <v>47</v>
      </c>
    </row>
    <row r="23" spans="1:20" x14ac:dyDescent="0.25">
      <c r="B23" s="4" t="s">
        <v>10</v>
      </c>
      <c r="C23" s="4"/>
      <c r="D23" s="26"/>
      <c r="E23" s="30"/>
      <c r="F23" s="30"/>
      <c r="G23" s="30"/>
      <c r="H23" s="30"/>
      <c r="I23" s="30"/>
      <c r="J23" s="30"/>
      <c r="L23" s="24"/>
    </row>
    <row r="24" spans="1:20" x14ac:dyDescent="0.25">
      <c r="B24" s="4" t="s">
        <v>32</v>
      </c>
      <c r="C24" s="4" t="s">
        <v>29</v>
      </c>
      <c r="D24" s="26" t="s">
        <v>30</v>
      </c>
      <c r="E24" s="30">
        <v>159408.1050056344</v>
      </c>
      <c r="F24" s="30">
        <v>169372.00285310971</v>
      </c>
      <c r="G24" s="30">
        <v>178159.61489371918</v>
      </c>
      <c r="H24" s="30">
        <v>186555.04621462707</v>
      </c>
      <c r="I24" s="30">
        <v>188415.06591136364</v>
      </c>
      <c r="J24" s="29">
        <f>SUM(E24:I24)</f>
        <v>881909.83487845398</v>
      </c>
      <c r="L24" s="24" t="s">
        <v>7</v>
      </c>
      <c r="M24" t="s">
        <v>49</v>
      </c>
    </row>
    <row r="25" spans="1:20" x14ac:dyDescent="0.25">
      <c r="B25" s="4" t="s">
        <v>3</v>
      </c>
      <c r="C25" s="4" t="s">
        <v>29</v>
      </c>
      <c r="D25" s="26" t="s">
        <v>30</v>
      </c>
      <c r="E25" s="30">
        <v>106082.05645161291</v>
      </c>
      <c r="F25" s="30">
        <v>109639.84063745021</v>
      </c>
      <c r="G25" s="30">
        <v>110473.54085603113</v>
      </c>
      <c r="H25" s="30">
        <v>114860.1119863339</v>
      </c>
      <c r="I25" s="30">
        <v>116454.86172997825</v>
      </c>
      <c r="J25" s="29">
        <f>SUM(E25:I25)</f>
        <v>557510.4116614064</v>
      </c>
      <c r="L25" s="24" t="s">
        <v>7</v>
      </c>
      <c r="M25" t="s">
        <v>48</v>
      </c>
    </row>
    <row r="26" spans="1:20" x14ac:dyDescent="0.25">
      <c r="B26" s="6"/>
      <c r="C26" s="6"/>
      <c r="D26" s="6"/>
      <c r="E26" s="21"/>
      <c r="F26" s="21"/>
      <c r="G26" s="21"/>
      <c r="H26" s="21"/>
      <c r="I26" s="21"/>
      <c r="J26" s="21"/>
      <c r="K26" s="21"/>
      <c r="L26" s="22"/>
      <c r="M26" s="22"/>
    </row>
    <row r="27" spans="1:20" s="16" customFormat="1" x14ac:dyDescent="0.25">
      <c r="A27" s="16" t="s">
        <v>33</v>
      </c>
    </row>
    <row r="28" spans="1:20" s="1" customFormat="1" x14ac:dyDescent="0.25">
      <c r="Q28" s="94" t="s">
        <v>184</v>
      </c>
    </row>
    <row r="29" spans="1:20" s="43" customFormat="1" x14ac:dyDescent="0.25">
      <c r="B29" s="185" t="s">
        <v>68</v>
      </c>
      <c r="C29" s="185"/>
      <c r="L29" s="44"/>
      <c r="M29" s="44"/>
      <c r="N29" s="6" t="s">
        <v>51</v>
      </c>
      <c r="O29" s="6" t="s">
        <v>52</v>
      </c>
      <c r="P29" s="6" t="s">
        <v>50</v>
      </c>
      <c r="Q29" s="94" t="s">
        <v>125</v>
      </c>
      <c r="R29" s="94" t="s">
        <v>120</v>
      </c>
    </row>
    <row r="30" spans="1:20" s="43" customFormat="1" x14ac:dyDescent="0.25">
      <c r="B30" s="53" t="s">
        <v>1</v>
      </c>
      <c r="C30" s="54">
        <f>J12/J21</f>
        <v>6.8319207417121483E-2</v>
      </c>
      <c r="M30" s="51" t="s">
        <v>74</v>
      </c>
      <c r="N30" s="51">
        <v>2006</v>
      </c>
      <c r="O30" s="51">
        <v>2012</v>
      </c>
      <c r="P30" s="51">
        <v>2006</v>
      </c>
      <c r="Q30" s="149">
        <v>2006</v>
      </c>
      <c r="R30" s="149">
        <v>2012</v>
      </c>
      <c r="S30" s="51"/>
      <c r="T30" s="51"/>
    </row>
    <row r="31" spans="1:20" s="43" customFormat="1" x14ac:dyDescent="0.25">
      <c r="B31" s="53" t="s">
        <v>2</v>
      </c>
      <c r="C31" s="54">
        <f>J13/J22</f>
        <v>0.11273198713447721</v>
      </c>
      <c r="L31" s="45"/>
      <c r="M31" s="51" t="s">
        <v>75</v>
      </c>
      <c r="N31" s="51">
        <v>2017</v>
      </c>
      <c r="O31" s="51">
        <v>2017</v>
      </c>
      <c r="P31" s="51">
        <v>2013</v>
      </c>
      <c r="Q31" s="150">
        <v>2018</v>
      </c>
      <c r="R31" s="150">
        <v>2018</v>
      </c>
      <c r="T31" s="51"/>
    </row>
    <row r="32" spans="1:20" s="43" customFormat="1" x14ac:dyDescent="0.25">
      <c r="B32" s="53" t="s">
        <v>10</v>
      </c>
      <c r="C32" s="54">
        <v>0</v>
      </c>
      <c r="M32" s="149" t="s">
        <v>185</v>
      </c>
      <c r="N32" s="51">
        <f>N31-N30</f>
        <v>11</v>
      </c>
      <c r="O32" s="51">
        <f>O31-O30</f>
        <v>5</v>
      </c>
      <c r="P32" s="51">
        <f>P31-P30</f>
        <v>7</v>
      </c>
      <c r="Q32" s="149">
        <f t="shared" ref="Q32:R32" si="1">Q31-Q30</f>
        <v>12</v>
      </c>
      <c r="R32" s="149">
        <f t="shared" si="1"/>
        <v>6</v>
      </c>
      <c r="T32" s="51"/>
    </row>
    <row r="33" spans="2:20" s="43" customFormat="1" x14ac:dyDescent="0.25">
      <c r="B33" s="53" t="s">
        <v>54</v>
      </c>
      <c r="C33" s="54">
        <f>J15/J24</f>
        <v>0.11302943220559389</v>
      </c>
      <c r="M33" s="151"/>
      <c r="P33" s="51"/>
      <c r="Q33" s="149"/>
      <c r="R33" s="149"/>
      <c r="S33" s="51"/>
      <c r="T33" s="51"/>
    </row>
    <row r="34" spans="2:20" s="43" customFormat="1" x14ac:dyDescent="0.25">
      <c r="B34" s="53" t="s">
        <v>3</v>
      </c>
      <c r="C34" s="54">
        <f>J16/J25</f>
        <v>5.5414142562983382E-2</v>
      </c>
      <c r="H34" s="51" t="s">
        <v>59</v>
      </c>
      <c r="M34" s="181" t="s">
        <v>76</v>
      </c>
      <c r="N34" s="51">
        <v>2011</v>
      </c>
      <c r="O34" s="51">
        <v>2012</v>
      </c>
      <c r="P34" s="51">
        <v>2011</v>
      </c>
      <c r="Q34" s="149">
        <v>2011</v>
      </c>
      <c r="R34" s="149">
        <v>2012</v>
      </c>
      <c r="S34" s="51"/>
      <c r="T34" s="51"/>
    </row>
    <row r="35" spans="2:20" s="43" customFormat="1" x14ac:dyDescent="0.25">
      <c r="B35" s="55" t="s">
        <v>56</v>
      </c>
      <c r="C35" s="56">
        <f>SUMPRODUCT(C30:C34,'Customer weights'!D3:D7)</f>
        <v>6.8424696547332478E-2</v>
      </c>
      <c r="H35" s="46">
        <f>C35</f>
        <v>6.8424696547332478E-2</v>
      </c>
      <c r="M35" s="182" t="s">
        <v>186</v>
      </c>
      <c r="N35" s="51">
        <f>N31-N34</f>
        <v>6</v>
      </c>
      <c r="O35" s="51">
        <f>O31-O34</f>
        <v>5</v>
      </c>
      <c r="P35" s="51">
        <f>P31-P34</f>
        <v>2</v>
      </c>
      <c r="Q35" s="149">
        <f t="shared" ref="Q35:R35" si="2">Q31-Q34</f>
        <v>7</v>
      </c>
      <c r="R35" s="149">
        <f t="shared" si="2"/>
        <v>6</v>
      </c>
      <c r="S35" s="51"/>
      <c r="T35" s="51"/>
    </row>
    <row r="36" spans="2:20" s="43" customFormat="1" x14ac:dyDescent="0.25">
      <c r="B36" s="51" t="s">
        <v>55</v>
      </c>
      <c r="C36" s="51"/>
    </row>
    <row r="37" spans="2:20" x14ac:dyDescent="0.25">
      <c r="B37" s="36"/>
      <c r="M37" s="1"/>
      <c r="N37" s="1"/>
      <c r="O37" s="1"/>
      <c r="P37" s="1"/>
      <c r="Q37" s="1"/>
    </row>
    <row r="38" spans="2:20" x14ac:dyDescent="0.25">
      <c r="B38" s="186" t="s">
        <v>191</v>
      </c>
      <c r="C38" s="186"/>
      <c r="D38" t="s">
        <v>69</v>
      </c>
      <c r="M38" s="1"/>
      <c r="N38" s="149"/>
      <c r="O38" s="149"/>
      <c r="P38" s="149"/>
      <c r="Q38" s="1"/>
    </row>
    <row r="39" spans="2:20" x14ac:dyDescent="0.25">
      <c r="B39" s="52" t="s">
        <v>1</v>
      </c>
      <c r="C39" s="31">
        <f>C30</f>
        <v>6.8319207417121483E-2</v>
      </c>
      <c r="D39" s="2">
        <f>VLOOKUP(B39,'Customer weights'!$E$3:$F$7,2,FALSE)</f>
        <v>0.12520032882608462</v>
      </c>
      <c r="E39" s="43"/>
      <c r="F39" s="43"/>
      <c r="M39" s="1"/>
      <c r="N39" s="149"/>
      <c r="O39" s="149"/>
      <c r="P39" s="149"/>
      <c r="Q39" s="1"/>
    </row>
    <row r="40" spans="2:20" x14ac:dyDescent="0.25">
      <c r="B40" s="52" t="s">
        <v>2</v>
      </c>
      <c r="C40" s="31">
        <f>C31</f>
        <v>0.11273198713447721</v>
      </c>
      <c r="D40" s="2">
        <f>VLOOKUP(B40,'Customer weights'!$E$3:$F$7,2,FALSE)</f>
        <v>0.30114072845269696</v>
      </c>
      <c r="E40" s="43"/>
      <c r="F40" s="43"/>
      <c r="M40" s="1"/>
      <c r="N40" s="149"/>
      <c r="O40" s="149"/>
      <c r="P40" s="151"/>
      <c r="Q40" s="1"/>
    </row>
    <row r="41" spans="2:20" x14ac:dyDescent="0.25">
      <c r="B41" s="52" t="s">
        <v>10</v>
      </c>
      <c r="C41" s="31">
        <f>C32</f>
        <v>0</v>
      </c>
      <c r="D41" s="2">
        <f>VLOOKUP(B41,'Customer weights'!$E$3:$F$7,2,FALSE)</f>
        <v>0.32399347733584472</v>
      </c>
      <c r="E41" s="43"/>
      <c r="F41" s="43"/>
      <c r="M41" s="1"/>
      <c r="N41" s="1"/>
      <c r="O41" s="1"/>
      <c r="P41" s="1"/>
      <c r="Q41" s="1"/>
    </row>
    <row r="42" spans="2:20" x14ac:dyDescent="0.25">
      <c r="B42" s="52"/>
      <c r="C42" s="31"/>
      <c r="D42" s="2"/>
      <c r="E42" s="43"/>
      <c r="F42" s="43"/>
    </row>
    <row r="43" spans="2:20" x14ac:dyDescent="0.25">
      <c r="B43" s="52" t="s">
        <v>3</v>
      </c>
      <c r="C43" s="31">
        <f>C34</f>
        <v>5.5414142562983382E-2</v>
      </c>
      <c r="D43" s="2">
        <f>VLOOKUP(B43,'Customer weights'!$E$3:$F$7,2,FALSE)</f>
        <v>0.24966546538537374</v>
      </c>
      <c r="E43" s="43"/>
      <c r="F43" s="43"/>
      <c r="H43" t="s">
        <v>58</v>
      </c>
    </row>
    <row r="44" spans="2:20" x14ac:dyDescent="0.25">
      <c r="B44" s="37" t="s">
        <v>56</v>
      </c>
      <c r="C44" s="37"/>
      <c r="D44" s="22">
        <f>SUMPRODUCT(C39:C43,D39:D43)</f>
        <v>5.6336777651276308E-2</v>
      </c>
      <c r="E44" s="43"/>
      <c r="F44" s="43"/>
      <c r="H44" s="46">
        <f>D44</f>
        <v>5.6336777651276308E-2</v>
      </c>
    </row>
    <row r="47" spans="2:20" x14ac:dyDescent="0.25">
      <c r="B47" s="186" t="s">
        <v>192</v>
      </c>
      <c r="C47" s="186"/>
    </row>
    <row r="48" spans="2:20" x14ac:dyDescent="0.25">
      <c r="B48" s="52" t="s">
        <v>1</v>
      </c>
      <c r="C48" s="31">
        <f>C30</f>
        <v>6.8319207417121483E-2</v>
      </c>
      <c r="D48" s="2">
        <f>VLOOKUP(B48,'Customer weights'!$E$3:$F$7,2,FALSE)</f>
        <v>0.12520032882608462</v>
      </c>
    </row>
    <row r="49" spans="2:13" x14ac:dyDescent="0.25">
      <c r="B49" s="52" t="s">
        <v>2</v>
      </c>
      <c r="C49" s="31">
        <f t="shared" ref="C49:C52" si="3">C31</f>
        <v>0.11273198713447721</v>
      </c>
      <c r="D49" s="2">
        <f>VLOOKUP(B49,'Customer weights'!$E$3:$F$7,2,FALSE)</f>
        <v>0.30114072845269696</v>
      </c>
    </row>
    <row r="50" spans="2:13" x14ac:dyDescent="0.25">
      <c r="B50" s="52" t="s">
        <v>10</v>
      </c>
      <c r="C50" s="31">
        <f t="shared" si="3"/>
        <v>0</v>
      </c>
      <c r="D50" s="2">
        <f>VLOOKUP(B50,'Customer weights'!$E$3:$F$7,2,FALSE)</f>
        <v>0.32399347733584472</v>
      </c>
    </row>
    <row r="51" spans="2:13" x14ac:dyDescent="0.25">
      <c r="B51" s="52"/>
      <c r="C51" s="31"/>
      <c r="D51" s="2"/>
    </row>
    <row r="52" spans="2:13" x14ac:dyDescent="0.25">
      <c r="B52" s="52" t="s">
        <v>3</v>
      </c>
      <c r="C52" s="31">
        <f t="shared" si="3"/>
        <v>5.5414142562983382E-2</v>
      </c>
      <c r="D52" s="2">
        <f>VLOOKUP(B52,'Customer weights'!$E$3:$F$7,2,FALSE)</f>
        <v>0.24966546538537374</v>
      </c>
      <c r="H52" t="s">
        <v>57</v>
      </c>
    </row>
    <row r="53" spans="2:13" x14ac:dyDescent="0.25">
      <c r="B53" s="37" t="s">
        <v>56</v>
      </c>
      <c r="D53" s="22">
        <f>SUMPRODUCT(C48:C52,D48:D52)</f>
        <v>5.6336777651276308E-2</v>
      </c>
      <c r="H53" s="46">
        <f>D53</f>
        <v>5.6336777651276308E-2</v>
      </c>
    </row>
    <row r="55" spans="2:13" s="1" customFormat="1" x14ac:dyDescent="0.25"/>
    <row r="56" spans="2:13" s="1" customFormat="1" x14ac:dyDescent="0.25">
      <c r="B56" s="94" t="s">
        <v>126</v>
      </c>
      <c r="M56" s="6" t="s">
        <v>127</v>
      </c>
    </row>
    <row r="57" spans="2:13" s="1" customFormat="1" x14ac:dyDescent="0.25"/>
    <row r="58" spans="2:13" s="1" customFormat="1" x14ac:dyDescent="0.25"/>
    <row r="59" spans="2:13" s="1" customFormat="1" x14ac:dyDescent="0.25"/>
    <row r="60" spans="2:13" s="1" customFormat="1" x14ac:dyDescent="0.25"/>
    <row r="61" spans="2:13" s="1" customFormat="1" x14ac:dyDescent="0.25"/>
    <row r="62" spans="2:13" s="1" customFormat="1" x14ac:dyDescent="0.25"/>
    <row r="63" spans="2:13" s="1" customFormat="1" x14ac:dyDescent="0.25"/>
  </sheetData>
  <mergeCells count="3">
    <mergeCell ref="B29:C29"/>
    <mergeCell ref="B38:C38"/>
    <mergeCell ref="B47:C4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M92"/>
  <sheetViews>
    <sheetView topLeftCell="A13" workbookViewId="0">
      <selection activeCell="D9" sqref="D9"/>
    </sheetView>
  </sheetViews>
  <sheetFormatPr defaultRowHeight="15" x14ac:dyDescent="0.25"/>
  <cols>
    <col min="1" max="1" width="71.5703125" bestFit="1" customWidth="1"/>
    <col min="2" max="2" width="10.5703125" bestFit="1" customWidth="1"/>
    <col min="3" max="3" width="10.7109375" bestFit="1" customWidth="1"/>
    <col min="4" max="5" width="14.28515625" bestFit="1" customWidth="1"/>
    <col min="6" max="6" width="12.85546875" customWidth="1"/>
    <col min="7" max="8" width="14.28515625" bestFit="1" customWidth="1"/>
    <col min="9" max="9" width="9.5703125" hidden="1" customWidth="1"/>
    <col min="10" max="11" width="0" hidden="1" customWidth="1"/>
    <col min="12" max="12" width="78.7109375" customWidth="1"/>
    <col min="13" max="13" width="9.85546875" customWidth="1"/>
    <col min="14" max="14" width="9.42578125" customWidth="1"/>
  </cols>
  <sheetData>
    <row r="2" spans="1:13" s="104" customFormat="1" x14ac:dyDescent="0.25">
      <c r="A2" s="104" t="s">
        <v>28</v>
      </c>
    </row>
    <row r="4" spans="1:13" x14ac:dyDescent="0.25">
      <c r="A4" s="6" t="s">
        <v>132</v>
      </c>
      <c r="B4" s="105">
        <v>2011</v>
      </c>
      <c r="C4" s="105">
        <v>2012</v>
      </c>
      <c r="D4" s="105">
        <v>2013</v>
      </c>
      <c r="E4" s="105">
        <v>2014</v>
      </c>
      <c r="F4" s="105">
        <v>2015</v>
      </c>
      <c r="G4" s="105" t="s">
        <v>0</v>
      </c>
      <c r="L4" t="s">
        <v>133</v>
      </c>
      <c r="M4" t="s">
        <v>134</v>
      </c>
    </row>
    <row r="5" spans="1:13" ht="15.75" thickBot="1" x14ac:dyDescent="0.3">
      <c r="A5" t="s">
        <v>135</v>
      </c>
      <c r="B5" s="106">
        <v>1304</v>
      </c>
      <c r="C5" s="106">
        <v>3856</v>
      </c>
      <c r="D5" s="106">
        <v>4922</v>
      </c>
      <c r="E5" s="106">
        <v>3276</v>
      </c>
      <c r="F5" s="106">
        <v>3101</v>
      </c>
      <c r="G5" s="107">
        <f>SUM(B5:F5)</f>
        <v>16459</v>
      </c>
      <c r="L5" s="108" t="s">
        <v>136</v>
      </c>
      <c r="M5" t="s">
        <v>137</v>
      </c>
    </row>
    <row r="6" spans="1:13" x14ac:dyDescent="0.25">
      <c r="B6" s="109" t="b">
        <v>1</v>
      </c>
      <c r="C6" s="109" t="b">
        <v>1</v>
      </c>
      <c r="D6" s="109" t="b">
        <v>1</v>
      </c>
      <c r="E6" s="109" t="b">
        <v>1</v>
      </c>
      <c r="F6" s="109" t="b">
        <v>1</v>
      </c>
      <c r="G6" s="109" t="b">
        <v>1</v>
      </c>
      <c r="L6" s="108"/>
    </row>
    <row r="7" spans="1:13" x14ac:dyDescent="0.25">
      <c r="B7" s="110"/>
      <c r="C7" s="110"/>
      <c r="D7" s="110"/>
      <c r="E7" s="110"/>
      <c r="F7" s="110"/>
      <c r="G7" s="110"/>
    </row>
    <row r="8" spans="1:13" x14ac:dyDescent="0.25">
      <c r="A8" s="6" t="s">
        <v>138</v>
      </c>
      <c r="B8" s="105">
        <v>2011</v>
      </c>
      <c r="C8" s="105">
        <v>2012</v>
      </c>
      <c r="D8" s="105">
        <v>2013</v>
      </c>
      <c r="E8" s="105">
        <v>2014</v>
      </c>
      <c r="F8" s="105">
        <v>2015</v>
      </c>
      <c r="G8" s="105" t="s">
        <v>0</v>
      </c>
    </row>
    <row r="9" spans="1:13" x14ac:dyDescent="0.25">
      <c r="A9" t="s">
        <v>139</v>
      </c>
      <c r="B9" s="109">
        <v>44900</v>
      </c>
      <c r="C9" s="109">
        <v>50000</v>
      </c>
      <c r="D9" s="109">
        <v>53900</v>
      </c>
      <c r="E9" s="109">
        <v>52800</v>
      </c>
      <c r="F9" s="109">
        <v>55100</v>
      </c>
      <c r="G9" s="109">
        <f>SUM(B9:F9)</f>
        <v>256700</v>
      </c>
      <c r="L9" s="108" t="s">
        <v>140</v>
      </c>
      <c r="M9" t="s">
        <v>141</v>
      </c>
    </row>
    <row r="10" spans="1:13" ht="15.75" thickBot="1" x14ac:dyDescent="0.3">
      <c r="A10" t="s">
        <v>142</v>
      </c>
      <c r="B10" s="106">
        <f>B9*G$69</f>
        <v>43858.971774193546</v>
      </c>
      <c r="C10" s="106">
        <f>C9*H$69</f>
        <v>48256.972111553783</v>
      </c>
      <c r="D10" s="106">
        <f>D9*I$69</f>
        <v>50806.51750972763</v>
      </c>
      <c r="E10" s="106">
        <f>E9*J$69</f>
        <v>48555.755907753635</v>
      </c>
      <c r="F10" s="106">
        <f>F9*K$69</f>
        <v>49434.99908568414</v>
      </c>
      <c r="G10" s="107">
        <f>SUM(B10:F10)</f>
        <v>240913.21638891273</v>
      </c>
    </row>
    <row r="11" spans="1:13" x14ac:dyDescent="0.25">
      <c r="B11" s="109" t="b">
        <v>1</v>
      </c>
      <c r="C11" s="109" t="b">
        <v>1</v>
      </c>
      <c r="D11" s="109" t="b">
        <v>1</v>
      </c>
      <c r="E11" s="109" t="b">
        <v>1</v>
      </c>
      <c r="F11" s="109" t="b">
        <v>1</v>
      </c>
      <c r="G11" s="109" t="b">
        <v>1</v>
      </c>
    </row>
    <row r="12" spans="1:13" x14ac:dyDescent="0.25">
      <c r="B12" s="105"/>
      <c r="C12" s="105"/>
      <c r="D12" s="105"/>
      <c r="E12" s="105"/>
      <c r="F12" s="105"/>
      <c r="G12" s="105"/>
    </row>
    <row r="13" spans="1:13" s="104" customFormat="1" x14ac:dyDescent="0.25">
      <c r="A13" s="104" t="s">
        <v>143</v>
      </c>
      <c r="B13" s="111"/>
      <c r="C13" s="111"/>
      <c r="D13" s="111"/>
      <c r="E13" s="111"/>
      <c r="F13" s="111"/>
      <c r="G13" s="111"/>
    </row>
    <row r="14" spans="1:13" x14ac:dyDescent="0.25">
      <c r="B14" s="105"/>
      <c r="C14" s="105"/>
      <c r="D14" s="105"/>
      <c r="E14" s="105"/>
      <c r="F14" s="105"/>
      <c r="G14" s="105"/>
    </row>
    <row r="15" spans="1:13" x14ac:dyDescent="0.25">
      <c r="A15" s="6" t="s">
        <v>144</v>
      </c>
      <c r="B15" s="105">
        <v>2011</v>
      </c>
      <c r="C15" s="105">
        <v>2012</v>
      </c>
      <c r="D15" s="105">
        <v>2013</v>
      </c>
      <c r="E15" s="105">
        <v>2014</v>
      </c>
      <c r="F15" s="105">
        <v>2015</v>
      </c>
      <c r="G15" s="105" t="s">
        <v>0</v>
      </c>
    </row>
    <row r="16" spans="1:13" x14ac:dyDescent="0.25">
      <c r="A16" t="s">
        <v>145</v>
      </c>
      <c r="B16" s="109">
        <v>304.39569200000005</v>
      </c>
      <c r="C16" s="109">
        <v>304.39569200000005</v>
      </c>
      <c r="D16" s="109">
        <v>304.39569200000005</v>
      </c>
      <c r="E16" s="109">
        <v>304.39569200000005</v>
      </c>
      <c r="F16" s="109">
        <v>304.39569200000005</v>
      </c>
      <c r="G16" s="109">
        <f t="shared" ref="G16:G20" si="0">SUM(B16:F16)</f>
        <v>1521.9784600000003</v>
      </c>
      <c r="L16" s="108" t="s">
        <v>146</v>
      </c>
      <c r="M16" t="s">
        <v>147</v>
      </c>
    </row>
    <row r="17" spans="1:13" x14ac:dyDescent="0.25">
      <c r="A17" t="s">
        <v>148</v>
      </c>
      <c r="B17" s="109">
        <v>12758.496763962519</v>
      </c>
      <c r="C17" s="109">
        <v>15015.588000202839</v>
      </c>
      <c r="D17" s="109">
        <v>16541.214483957869</v>
      </c>
      <c r="E17" s="109">
        <v>16541.214483957869</v>
      </c>
      <c r="F17" s="109">
        <v>16541.214483957869</v>
      </c>
      <c r="G17" s="109">
        <f t="shared" si="0"/>
        <v>77397.728216038959</v>
      </c>
      <c r="L17" s="108" t="s">
        <v>146</v>
      </c>
      <c r="M17" t="s">
        <v>149</v>
      </c>
    </row>
    <row r="18" spans="1:13" x14ac:dyDescent="0.25">
      <c r="A18" t="s">
        <v>150</v>
      </c>
      <c r="B18" s="109">
        <v>638.91391275328704</v>
      </c>
      <c r="C18" s="109">
        <v>638.91391275328704</v>
      </c>
      <c r="D18" s="109">
        <v>638.91391275328704</v>
      </c>
      <c r="E18" s="109">
        <v>638.91391275328704</v>
      </c>
      <c r="F18" s="109">
        <v>638.91391275328704</v>
      </c>
      <c r="G18" s="109">
        <f t="shared" si="0"/>
        <v>3194.5695637664353</v>
      </c>
      <c r="L18" s="108" t="s">
        <v>146</v>
      </c>
    </row>
    <row r="19" spans="1:13" x14ac:dyDescent="0.25">
      <c r="A19" t="s">
        <v>151</v>
      </c>
      <c r="B19" s="109">
        <v>520.0759249811756</v>
      </c>
      <c r="C19" s="109">
        <v>520.0759249811756</v>
      </c>
      <c r="D19" s="109">
        <v>520.0759249811756</v>
      </c>
      <c r="E19" s="109">
        <v>520.0759249811756</v>
      </c>
      <c r="F19" s="109">
        <v>520.0759249811756</v>
      </c>
      <c r="G19" s="109">
        <f t="shared" si="0"/>
        <v>2600.3796249058778</v>
      </c>
      <c r="L19" s="108" t="s">
        <v>146</v>
      </c>
    </row>
    <row r="20" spans="1:13" x14ac:dyDescent="0.25">
      <c r="A20" s="112" t="s">
        <v>152</v>
      </c>
      <c r="B20" s="113">
        <f>SUM(B16:B19)</f>
        <v>14221.882293696983</v>
      </c>
      <c r="C20" s="113">
        <f>SUM(C16:C19)</f>
        <v>16478.973529937302</v>
      </c>
      <c r="D20" s="113">
        <f>SUM(D16:D19)</f>
        <v>18004.600013692329</v>
      </c>
      <c r="E20" s="113">
        <f>SUM(E16:E19)</f>
        <v>18004.600013692329</v>
      </c>
      <c r="F20" s="113">
        <f>SUM(F16:F19)</f>
        <v>18004.600013692329</v>
      </c>
      <c r="G20" s="113">
        <f t="shared" si="0"/>
        <v>84714.655864711269</v>
      </c>
    </row>
    <row r="21" spans="1:13" x14ac:dyDescent="0.25">
      <c r="A21" s="114" t="s">
        <v>153</v>
      </c>
      <c r="B21" s="115">
        <v>6.2361212704776974E-3</v>
      </c>
      <c r="C21" s="115">
        <v>2.0706778898408287E-2</v>
      </c>
      <c r="D21" s="115">
        <v>3.9474676905060534E-2</v>
      </c>
      <c r="E21" s="115">
        <v>6.1711346764736379E-2</v>
      </c>
      <c r="F21" s="115">
        <v>7.4369487386940047E-2</v>
      </c>
      <c r="G21" s="116"/>
    </row>
    <row r="22" spans="1:13" x14ac:dyDescent="0.25">
      <c r="A22" s="112" t="s">
        <v>154</v>
      </c>
      <c r="B22" s="113">
        <f>B20*(1+B21)</f>
        <v>14310.571676374939</v>
      </c>
      <c r="C22" s="113">
        <f t="shared" ref="C22:F22" si="1">C20*(1+C21)</f>
        <v>16820.199991294437</v>
      </c>
      <c r="D22" s="113">
        <f t="shared" si="1"/>
        <v>18715.325782037682</v>
      </c>
      <c r="E22" s="113">
        <f t="shared" si="1"/>
        <v>19115.688128497673</v>
      </c>
      <c r="F22" s="113">
        <f t="shared" si="1"/>
        <v>19343.592887317522</v>
      </c>
      <c r="G22" s="113">
        <f>SUM(B22:F22)</f>
        <v>88305.378465522255</v>
      </c>
      <c r="L22" s="108" t="s">
        <v>146</v>
      </c>
      <c r="M22" t="s">
        <v>155</v>
      </c>
    </row>
    <row r="23" spans="1:13" x14ac:dyDescent="0.25">
      <c r="A23" s="72" t="s">
        <v>156</v>
      </c>
      <c r="B23" s="117">
        <v>285.02032821502689</v>
      </c>
      <c r="C23" s="117">
        <v>1244.7120164563194</v>
      </c>
      <c r="D23" s="117">
        <v>3871.5798742638972</v>
      </c>
      <c r="E23" s="117">
        <v>3367.4216535565133</v>
      </c>
      <c r="F23" s="117">
        <v>2607.6555548267024</v>
      </c>
      <c r="G23" s="117">
        <f>SUM(B23:F23)</f>
        <v>11376.38942731846</v>
      </c>
      <c r="L23" s="108" t="s">
        <v>157</v>
      </c>
      <c r="M23" t="s">
        <v>158</v>
      </c>
    </row>
    <row r="24" spans="1:13" ht="15.75" thickBot="1" x14ac:dyDescent="0.3">
      <c r="B24" s="106">
        <f>SUM(B22:B23)</f>
        <v>14595.592004589966</v>
      </c>
      <c r="C24" s="106">
        <f t="shared" ref="C24:F24" si="2">SUM(C22:C23)</f>
        <v>18064.912007750758</v>
      </c>
      <c r="D24" s="106">
        <f t="shared" si="2"/>
        <v>22586.90565630158</v>
      </c>
      <c r="E24" s="106">
        <f t="shared" si="2"/>
        <v>22483.109782054187</v>
      </c>
      <c r="F24" s="106">
        <f t="shared" si="2"/>
        <v>21951.248442144224</v>
      </c>
      <c r="G24" s="107">
        <f>SUM(B24:F24)</f>
        <v>99681.767892840711</v>
      </c>
    </row>
    <row r="25" spans="1:13" x14ac:dyDescent="0.25">
      <c r="B25" s="109" t="b">
        <v>1</v>
      </c>
      <c r="C25" s="109" t="b">
        <v>1</v>
      </c>
      <c r="D25" s="109" t="b">
        <v>1</v>
      </c>
      <c r="E25" s="109" t="b">
        <v>1</v>
      </c>
      <c r="F25" s="109" t="b">
        <v>1</v>
      </c>
      <c r="G25" s="109" t="b">
        <v>1</v>
      </c>
    </row>
    <row r="26" spans="1:13" x14ac:dyDescent="0.25">
      <c r="B26" s="105"/>
      <c r="C26" s="105"/>
      <c r="D26" s="105"/>
      <c r="E26" s="105"/>
      <c r="F26" s="105"/>
      <c r="G26" s="105"/>
    </row>
    <row r="27" spans="1:13" x14ac:dyDescent="0.25">
      <c r="A27" s="6" t="s">
        <v>138</v>
      </c>
      <c r="B27" s="105">
        <v>2011</v>
      </c>
      <c r="C27" s="105">
        <v>2012</v>
      </c>
      <c r="D27" s="105">
        <v>2013</v>
      </c>
      <c r="E27" s="105">
        <v>2014</v>
      </c>
      <c r="F27" s="105">
        <v>2015</v>
      </c>
      <c r="G27" s="105" t="s">
        <v>0</v>
      </c>
    </row>
    <row r="28" spans="1:13" x14ac:dyDescent="0.25">
      <c r="A28" t="s">
        <v>139</v>
      </c>
      <c r="B28" s="109">
        <v>162900</v>
      </c>
      <c r="C28" s="109">
        <v>174200</v>
      </c>
      <c r="D28" s="109">
        <v>184900</v>
      </c>
      <c r="E28" s="109">
        <v>199200</v>
      </c>
      <c r="F28" s="109">
        <v>207100</v>
      </c>
      <c r="G28" s="109">
        <f>SUM(B28:F28)</f>
        <v>928300</v>
      </c>
      <c r="L28" s="108" t="s">
        <v>159</v>
      </c>
      <c r="M28" t="s">
        <v>160</v>
      </c>
    </row>
    <row r="29" spans="1:13" x14ac:dyDescent="0.25">
      <c r="A29" t="s">
        <v>142</v>
      </c>
      <c r="B29" s="109">
        <f>B28*G$69</f>
        <v>159123.08467741936</v>
      </c>
      <c r="C29" s="109">
        <f>C28*H$69</f>
        <v>168127.29083665338</v>
      </c>
      <c r="D29" s="109">
        <f>D28*I$69</f>
        <v>174288.03501945527</v>
      </c>
      <c r="E29" s="109">
        <f>E28*J$69</f>
        <v>183187.62456107055</v>
      </c>
      <c r="F29" s="109">
        <f>F28*K$69</f>
        <v>185807.41035653694</v>
      </c>
      <c r="G29" s="109">
        <f>SUM(B29:F29)</f>
        <v>870533.44545113551</v>
      </c>
      <c r="L29" s="108"/>
    </row>
    <row r="30" spans="1:13" ht="15.75" thickBot="1" x14ac:dyDescent="0.3">
      <c r="A30" t="s">
        <v>161</v>
      </c>
      <c r="B30" s="106">
        <f>B29+B23</f>
        <v>159408.1050056344</v>
      </c>
      <c r="C30" s="106">
        <f t="shared" ref="C30:F30" si="3">C29+C23</f>
        <v>169372.00285310971</v>
      </c>
      <c r="D30" s="106">
        <f t="shared" si="3"/>
        <v>178159.61489371918</v>
      </c>
      <c r="E30" s="106">
        <f t="shared" si="3"/>
        <v>186555.04621462707</v>
      </c>
      <c r="F30" s="106">
        <f t="shared" si="3"/>
        <v>188415.06591136364</v>
      </c>
      <c r="G30" s="107">
        <f>SUM(B30:F30)</f>
        <v>881909.83487845398</v>
      </c>
      <c r="L30" s="108"/>
    </row>
    <row r="31" spans="1:13" x14ac:dyDescent="0.25">
      <c r="B31" s="109" t="b">
        <v>1</v>
      </c>
      <c r="C31" s="109" t="b">
        <v>1</v>
      </c>
      <c r="D31" s="109" t="b">
        <v>1</v>
      </c>
      <c r="E31" s="109" t="b">
        <v>1</v>
      </c>
      <c r="F31" s="109" t="b">
        <v>1</v>
      </c>
      <c r="G31" s="109" t="b">
        <v>1</v>
      </c>
      <c r="L31" s="108"/>
    </row>
    <row r="32" spans="1:13" x14ac:dyDescent="0.25">
      <c r="B32" s="105"/>
      <c r="C32" s="105"/>
      <c r="D32" s="105"/>
      <c r="E32" s="105"/>
      <c r="F32" s="105"/>
      <c r="G32" s="105"/>
      <c r="I32" s="118"/>
    </row>
    <row r="33" spans="1:13" s="104" customFormat="1" x14ac:dyDescent="0.25">
      <c r="A33" s="104" t="s">
        <v>31</v>
      </c>
      <c r="B33" s="111"/>
      <c r="C33" s="111"/>
      <c r="D33" s="111"/>
      <c r="E33" s="111"/>
      <c r="F33" s="111"/>
      <c r="G33" s="111"/>
    </row>
    <row r="34" spans="1:13" x14ac:dyDescent="0.25">
      <c r="B34" s="109"/>
      <c r="C34" s="109"/>
      <c r="D34" s="109"/>
      <c r="E34" s="109"/>
      <c r="F34" s="109"/>
      <c r="G34" s="109"/>
    </row>
    <row r="35" spans="1:13" x14ac:dyDescent="0.25">
      <c r="A35" s="6" t="s">
        <v>144</v>
      </c>
      <c r="B35" s="105">
        <v>2011</v>
      </c>
      <c r="C35" s="105">
        <v>2012</v>
      </c>
      <c r="D35" s="105">
        <v>2013</v>
      </c>
      <c r="E35" s="105">
        <v>2014</v>
      </c>
      <c r="F35" s="105">
        <v>2015</v>
      </c>
      <c r="G35" s="105" t="s">
        <v>0</v>
      </c>
    </row>
    <row r="36" spans="1:13" x14ac:dyDescent="0.25">
      <c r="A36" t="s">
        <v>135</v>
      </c>
      <c r="B36" s="109">
        <v>9043</v>
      </c>
      <c r="C36" s="109">
        <v>20745</v>
      </c>
      <c r="D36" s="109">
        <v>25424</v>
      </c>
      <c r="E36" s="109">
        <v>9389</v>
      </c>
      <c r="F36" s="109">
        <v>8210</v>
      </c>
      <c r="G36" s="109">
        <f t="shared" ref="G36:G39" si="4">SUM(B36:F36)</f>
        <v>72811</v>
      </c>
      <c r="L36" s="108" t="s">
        <v>136</v>
      </c>
      <c r="M36" s="119" t="s">
        <v>137</v>
      </c>
    </row>
    <row r="37" spans="1:13" x14ac:dyDescent="0.25">
      <c r="A37" t="s">
        <v>162</v>
      </c>
      <c r="B37" s="109">
        <v>1908.9444444444446</v>
      </c>
      <c r="C37" s="109">
        <v>1908.9444444444446</v>
      </c>
      <c r="D37" s="109">
        <v>1908.9444444444446</v>
      </c>
      <c r="E37" s="109">
        <v>1908.9444444444446</v>
      </c>
      <c r="F37" s="109">
        <v>1908.9444444444446</v>
      </c>
      <c r="G37" s="109">
        <f t="shared" si="4"/>
        <v>9544.7222222222226</v>
      </c>
      <c r="L37" s="108" t="s">
        <v>146</v>
      </c>
      <c r="M37" s="119" t="s">
        <v>163</v>
      </c>
    </row>
    <row r="38" spans="1:13" x14ac:dyDescent="0.25">
      <c r="A38" s="112" t="s">
        <v>164</v>
      </c>
      <c r="B38" s="113">
        <f>SUM(B36:B37)</f>
        <v>10951.944444444445</v>
      </c>
      <c r="C38" s="113">
        <f t="shared" ref="C38:G38" si="5">SUM(C36:C37)</f>
        <v>22653.944444444445</v>
      </c>
      <c r="D38" s="113">
        <f t="shared" si="5"/>
        <v>27332.944444444445</v>
      </c>
      <c r="E38" s="113">
        <f t="shared" si="5"/>
        <v>11297.944444444445</v>
      </c>
      <c r="F38" s="113">
        <f t="shared" si="5"/>
        <v>10118.944444444445</v>
      </c>
      <c r="G38" s="113">
        <f t="shared" si="5"/>
        <v>82355.722222222219</v>
      </c>
      <c r="L38" s="108" t="s">
        <v>146</v>
      </c>
      <c r="M38" s="119" t="s">
        <v>155</v>
      </c>
    </row>
    <row r="39" spans="1:13" x14ac:dyDescent="0.25">
      <c r="A39" t="s">
        <v>165</v>
      </c>
      <c r="B39" s="109">
        <v>0</v>
      </c>
      <c r="C39" s="109">
        <v>4981.6105885732395</v>
      </c>
      <c r="D39" s="109">
        <v>3931.3791501757059</v>
      </c>
      <c r="E39" s="109">
        <v>3296.4467682245081</v>
      </c>
      <c r="F39" s="109">
        <v>2662.3123436368587</v>
      </c>
      <c r="G39" s="109">
        <f t="shared" si="4"/>
        <v>14871.748850610313</v>
      </c>
      <c r="L39" s="108" t="s">
        <v>166</v>
      </c>
      <c r="M39" s="119" t="s">
        <v>167</v>
      </c>
    </row>
    <row r="40" spans="1:13" ht="15.75" thickBot="1" x14ac:dyDescent="0.3">
      <c r="B40" s="106">
        <f>SUM(B38:B39)</f>
        <v>10951.944444444445</v>
      </c>
      <c r="C40" s="106">
        <f t="shared" ref="C40:F40" si="6">SUM(C38:C39)</f>
        <v>27635.555033017685</v>
      </c>
      <c r="D40" s="106">
        <f t="shared" si="6"/>
        <v>31264.323594620153</v>
      </c>
      <c r="E40" s="106">
        <f t="shared" si="6"/>
        <v>14594.391212668954</v>
      </c>
      <c r="F40" s="106">
        <f t="shared" si="6"/>
        <v>12781.256788081304</v>
      </c>
      <c r="G40" s="107">
        <f>SUM(B40:F40)</f>
        <v>97227.47107283253</v>
      </c>
    </row>
    <row r="41" spans="1:13" x14ac:dyDescent="0.25">
      <c r="B41" s="109" t="b">
        <v>1</v>
      </c>
      <c r="C41" s="109" t="b">
        <v>1</v>
      </c>
      <c r="D41" s="109" t="b">
        <v>1</v>
      </c>
      <c r="E41" s="109" t="b">
        <v>1</v>
      </c>
      <c r="F41" s="109" t="b">
        <v>1</v>
      </c>
      <c r="G41" s="109" t="b">
        <v>1</v>
      </c>
    </row>
    <row r="42" spans="1:13" x14ac:dyDescent="0.25">
      <c r="B42" s="105"/>
      <c r="C42" s="105"/>
      <c r="D42" s="105"/>
      <c r="E42" s="105"/>
      <c r="F42" s="105"/>
      <c r="G42" s="105"/>
    </row>
    <row r="43" spans="1:13" x14ac:dyDescent="0.25">
      <c r="A43" s="6" t="s">
        <v>138</v>
      </c>
      <c r="B43" s="105">
        <v>2011</v>
      </c>
      <c r="C43" s="105">
        <v>2012</v>
      </c>
      <c r="D43" s="105">
        <v>2013</v>
      </c>
      <c r="E43" s="105">
        <v>2014</v>
      </c>
      <c r="F43" s="105">
        <v>2015</v>
      </c>
      <c r="G43" s="105" t="s">
        <v>0</v>
      </c>
    </row>
    <row r="44" spans="1:13" x14ac:dyDescent="0.25">
      <c r="A44" t="s">
        <v>139</v>
      </c>
      <c r="B44" s="109">
        <v>153100</v>
      </c>
      <c r="C44" s="109">
        <v>173100</v>
      </c>
      <c r="D44" s="109">
        <v>187600</v>
      </c>
      <c r="E44" s="109">
        <v>182100</v>
      </c>
      <c r="F44" s="109">
        <v>189300</v>
      </c>
      <c r="G44" s="109">
        <f>SUM(B44:F44)</f>
        <v>885200</v>
      </c>
      <c r="L44" s="108" t="s">
        <v>168</v>
      </c>
      <c r="M44" t="s">
        <v>160</v>
      </c>
    </row>
    <row r="45" spans="1:13" x14ac:dyDescent="0.25">
      <c r="A45" t="s">
        <v>142</v>
      </c>
      <c r="B45" s="109">
        <f>B44*G$69</f>
        <v>149550.30241935485</v>
      </c>
      <c r="C45" s="109">
        <f>C44*H$69</f>
        <v>167065.6374501992</v>
      </c>
      <c r="D45" s="109">
        <f>D44*I$69</f>
        <v>176833.0739299611</v>
      </c>
      <c r="E45" s="109">
        <f>E44*J$69</f>
        <v>167462.18088640034</v>
      </c>
      <c r="F45" s="109">
        <f>F44*K$69</f>
        <v>169837.48324718708</v>
      </c>
      <c r="G45" s="109">
        <f>SUM(B45:F45)</f>
        <v>830748.67793310259</v>
      </c>
      <c r="L45" s="108"/>
    </row>
    <row r="46" spans="1:13" ht="15.75" thickBot="1" x14ac:dyDescent="0.3">
      <c r="A46" t="s">
        <v>161</v>
      </c>
      <c r="B46" s="106">
        <f>B45+B39</f>
        <v>149550.30241935485</v>
      </c>
      <c r="C46" s="106">
        <f t="shared" ref="C46:F46" si="7">C45+C39</f>
        <v>172047.24803877244</v>
      </c>
      <c r="D46" s="106">
        <f t="shared" si="7"/>
        <v>180764.45308013679</v>
      </c>
      <c r="E46" s="106">
        <f t="shared" si="7"/>
        <v>170758.62765462484</v>
      </c>
      <c r="F46" s="106">
        <f t="shared" si="7"/>
        <v>172499.79559082392</v>
      </c>
      <c r="G46" s="107">
        <f>SUM(B46:F46)</f>
        <v>845620.42678371281</v>
      </c>
      <c r="L46" s="108"/>
    </row>
    <row r="47" spans="1:13" x14ac:dyDescent="0.25">
      <c r="B47" s="109" t="b">
        <v>1</v>
      </c>
      <c r="C47" s="109" t="b">
        <v>1</v>
      </c>
      <c r="D47" s="109" t="b">
        <v>1</v>
      </c>
      <c r="E47" s="109" t="b">
        <v>1</v>
      </c>
      <c r="F47" s="109" t="b">
        <v>1</v>
      </c>
      <c r="G47" s="109" t="b">
        <v>1</v>
      </c>
      <c r="L47" s="108"/>
    </row>
    <row r="48" spans="1:13" x14ac:dyDescent="0.25">
      <c r="B48" s="105"/>
      <c r="C48" s="105"/>
      <c r="D48" s="105"/>
      <c r="E48" s="105"/>
      <c r="F48" s="105"/>
      <c r="G48" s="105"/>
    </row>
    <row r="49" spans="1:13" s="104" customFormat="1" x14ac:dyDescent="0.25">
      <c r="A49" s="104" t="s">
        <v>95</v>
      </c>
      <c r="B49" s="111"/>
      <c r="C49" s="111"/>
      <c r="D49" s="111"/>
      <c r="E49" s="111"/>
      <c r="F49" s="111"/>
      <c r="G49" s="111"/>
    </row>
    <row r="50" spans="1:13" x14ac:dyDescent="0.25">
      <c r="B50" s="105"/>
      <c r="C50" s="105"/>
      <c r="D50" s="105"/>
      <c r="E50" s="105"/>
      <c r="F50" s="105"/>
      <c r="G50" s="105"/>
    </row>
    <row r="51" spans="1:13" x14ac:dyDescent="0.25">
      <c r="A51" s="6" t="s">
        <v>144</v>
      </c>
      <c r="B51" s="105">
        <v>2011</v>
      </c>
      <c r="C51" s="105">
        <v>2012</v>
      </c>
      <c r="D51" s="105">
        <v>2013</v>
      </c>
      <c r="E51" s="105">
        <v>2014</v>
      </c>
      <c r="F51" s="105">
        <v>2015</v>
      </c>
      <c r="G51" s="105" t="s">
        <v>0</v>
      </c>
    </row>
    <row r="52" spans="1:13" x14ac:dyDescent="0.25">
      <c r="A52" t="s">
        <v>169</v>
      </c>
      <c r="B52" s="109">
        <v>198.57142857142858</v>
      </c>
      <c r="C52" s="109">
        <v>108.57142857142858</v>
      </c>
      <c r="D52" s="109">
        <v>108.57142857142858</v>
      </c>
      <c r="E52" s="109">
        <v>108.57142857142858</v>
      </c>
      <c r="F52" s="109">
        <v>122.85714285714288</v>
      </c>
      <c r="G52" s="109">
        <f t="shared" ref="G52:G54" si="8">SUM(B52:F52)</f>
        <v>647.14285714285722</v>
      </c>
      <c r="L52" s="108" t="s">
        <v>146</v>
      </c>
      <c r="M52" t="s">
        <v>170</v>
      </c>
    </row>
    <row r="53" spans="1:13" x14ac:dyDescent="0.25">
      <c r="A53" t="s">
        <v>171</v>
      </c>
      <c r="B53" s="109">
        <v>7347.5047287739835</v>
      </c>
      <c r="C53" s="109">
        <v>7275.5047287739835</v>
      </c>
      <c r="D53" s="109">
        <v>5499.9606008989831</v>
      </c>
      <c r="E53" s="109">
        <v>5499.9606008989831</v>
      </c>
      <c r="F53" s="109">
        <v>5491.1712157883585</v>
      </c>
      <c r="G53" s="109">
        <f t="shared" si="8"/>
        <v>31114.101875134293</v>
      </c>
      <c r="L53" s="108" t="s">
        <v>146</v>
      </c>
      <c r="M53" t="s">
        <v>149</v>
      </c>
    </row>
    <row r="54" spans="1:13" x14ac:dyDescent="0.25">
      <c r="A54" t="s">
        <v>172</v>
      </c>
      <c r="B54" s="109">
        <v>65.668333333333322</v>
      </c>
      <c r="C54" s="109">
        <v>65.668333333333322</v>
      </c>
      <c r="D54" s="109">
        <v>65.668333333333322</v>
      </c>
      <c r="E54" s="109">
        <v>65.668333333333322</v>
      </c>
      <c r="F54" s="109">
        <v>65.668333333333322</v>
      </c>
      <c r="G54" s="109">
        <f t="shared" si="8"/>
        <v>328.34166666666658</v>
      </c>
      <c r="L54" s="108" t="s">
        <v>146</v>
      </c>
      <c r="M54" t="s">
        <v>147</v>
      </c>
    </row>
    <row r="55" spans="1:13" ht="15.75" thickBot="1" x14ac:dyDescent="0.3">
      <c r="A55" s="112" t="s">
        <v>164</v>
      </c>
      <c r="B55" s="106">
        <f t="shared" ref="B55:E55" si="9">SUM(B52:B54)</f>
        <v>7611.744490678745</v>
      </c>
      <c r="C55" s="106">
        <f t="shared" si="9"/>
        <v>7449.744490678745</v>
      </c>
      <c r="D55" s="106">
        <f t="shared" si="9"/>
        <v>5674.2003628037446</v>
      </c>
      <c r="E55" s="106">
        <f t="shared" si="9"/>
        <v>5674.2003628037446</v>
      </c>
      <c r="F55" s="106">
        <f>SUM(F52:F54)</f>
        <v>5679.6966919788347</v>
      </c>
      <c r="G55" s="107">
        <f>SUM(B55:F55)</f>
        <v>32089.586398943815</v>
      </c>
      <c r="L55" s="108" t="s">
        <v>146</v>
      </c>
      <c r="M55" t="s">
        <v>155</v>
      </c>
    </row>
    <row r="56" spans="1:13" x14ac:dyDescent="0.25">
      <c r="B56" s="109" t="b">
        <v>1</v>
      </c>
      <c r="C56" s="109" t="b">
        <v>1</v>
      </c>
      <c r="D56" s="109" t="b">
        <v>1</v>
      </c>
      <c r="E56" s="109" t="b">
        <v>1</v>
      </c>
      <c r="F56" s="109" t="b">
        <v>1</v>
      </c>
      <c r="G56" s="109" t="b">
        <v>1</v>
      </c>
    </row>
    <row r="57" spans="1:13" x14ac:dyDescent="0.25">
      <c r="B57" s="105"/>
      <c r="C57" s="105"/>
      <c r="D57" s="105"/>
      <c r="E57" s="105"/>
      <c r="F57" s="105"/>
      <c r="G57" s="105"/>
    </row>
    <row r="58" spans="1:13" x14ac:dyDescent="0.25">
      <c r="A58" s="6" t="s">
        <v>138</v>
      </c>
      <c r="B58" s="105">
        <v>2011</v>
      </c>
      <c r="C58" s="105">
        <v>2012</v>
      </c>
      <c r="D58" s="105">
        <v>2013</v>
      </c>
      <c r="E58" s="105">
        <v>2014</v>
      </c>
      <c r="F58" s="105">
        <v>2015</v>
      </c>
      <c r="G58" s="105" t="s">
        <v>0</v>
      </c>
    </row>
    <row r="59" spans="1:13" x14ac:dyDescent="0.25">
      <c r="A59" t="s">
        <v>139</v>
      </c>
      <c r="B59" s="109">
        <v>108600</v>
      </c>
      <c r="C59" s="109">
        <v>113600</v>
      </c>
      <c r="D59" s="109">
        <v>117200</v>
      </c>
      <c r="E59" s="109">
        <v>124900</v>
      </c>
      <c r="F59" s="109">
        <v>129800</v>
      </c>
      <c r="G59" s="109">
        <f>SUM(B59:F59)</f>
        <v>594100</v>
      </c>
      <c r="L59" s="108" t="s">
        <v>173</v>
      </c>
      <c r="M59" t="s">
        <v>174</v>
      </c>
    </row>
    <row r="60" spans="1:13" x14ac:dyDescent="0.25">
      <c r="A60" t="s">
        <v>142</v>
      </c>
      <c r="B60" s="120">
        <f>B59*G$69</f>
        <v>106082.05645161291</v>
      </c>
      <c r="C60" s="120">
        <f>C59*H$69</f>
        <v>109639.84063745021</v>
      </c>
      <c r="D60" s="120">
        <f>D59*I$69</f>
        <v>110473.54085603113</v>
      </c>
      <c r="E60" s="120">
        <f>E59*J$69</f>
        <v>114860.1119863339</v>
      </c>
      <c r="F60" s="120">
        <f>F59*K$69</f>
        <v>116454.86172997825</v>
      </c>
      <c r="G60" s="121">
        <f>SUM(B60:F60)</f>
        <v>557510.4116614064</v>
      </c>
    </row>
    <row r="61" spans="1:13" x14ac:dyDescent="0.25">
      <c r="B61" s="109" t="b">
        <v>1</v>
      </c>
      <c r="C61" s="109" t="b">
        <v>1</v>
      </c>
      <c r="D61" s="109" t="b">
        <v>1</v>
      </c>
      <c r="E61" s="109" t="b">
        <v>1</v>
      </c>
      <c r="F61" s="109" t="b">
        <v>1</v>
      </c>
      <c r="G61" s="109" t="b">
        <v>1</v>
      </c>
    </row>
    <row r="63" spans="1:13" s="122" customFormat="1" x14ac:dyDescent="0.25">
      <c r="A63" s="122" t="s">
        <v>175</v>
      </c>
    </row>
    <row r="64" spans="1:13" x14ac:dyDescent="0.25">
      <c r="A64" s="1"/>
      <c r="B64" s="1">
        <v>2006</v>
      </c>
      <c r="C64" s="1">
        <v>2007</v>
      </c>
      <c r="D64" s="1">
        <v>2008</v>
      </c>
      <c r="E64" s="1">
        <v>2009</v>
      </c>
      <c r="F64" s="1">
        <v>2010</v>
      </c>
      <c r="G64" s="1">
        <v>2011</v>
      </c>
      <c r="H64" s="1">
        <v>2012</v>
      </c>
      <c r="I64" s="1">
        <v>2013</v>
      </c>
      <c r="J64" s="1">
        <v>2014</v>
      </c>
      <c r="K64" s="1">
        <v>2015</v>
      </c>
    </row>
    <row r="65" spans="1:11" x14ac:dyDescent="0.25">
      <c r="A65" s="1" t="s">
        <v>100</v>
      </c>
      <c r="B65" s="123">
        <v>86.6</v>
      </c>
      <c r="C65" s="123">
        <v>89.1</v>
      </c>
      <c r="D65" s="123">
        <v>92.4</v>
      </c>
      <c r="E65" s="123">
        <v>94.3</v>
      </c>
      <c r="F65" s="123">
        <v>96.9</v>
      </c>
      <c r="G65" s="123">
        <v>99.8</v>
      </c>
      <c r="H65" s="123">
        <v>102</v>
      </c>
      <c r="I65" s="123">
        <v>104.8</v>
      </c>
      <c r="J65" s="123">
        <f>I65*1.025</f>
        <v>107.41999999999999</v>
      </c>
      <c r="K65" s="123">
        <f>J65*1.025</f>
        <v>110.10549999999998</v>
      </c>
    </row>
    <row r="66" spans="1:11" x14ac:dyDescent="0.25">
      <c r="A66" s="1" t="s">
        <v>101</v>
      </c>
      <c r="B66" s="124">
        <v>85.9</v>
      </c>
      <c r="C66" s="124">
        <v>87.7</v>
      </c>
      <c r="D66" s="124">
        <v>91.6</v>
      </c>
      <c r="E66" s="124">
        <v>92.9</v>
      </c>
      <c r="F66" s="124">
        <v>95.8</v>
      </c>
      <c r="G66" s="124">
        <v>99.2</v>
      </c>
      <c r="H66" s="124">
        <v>100.4</v>
      </c>
      <c r="I66" s="124">
        <v>102.8</v>
      </c>
      <c r="J66" s="124">
        <f>I66*1.025</f>
        <v>105.36999999999999</v>
      </c>
      <c r="K66" s="124">
        <f>J66*1.025</f>
        <v>108.00424999999998</v>
      </c>
    </row>
    <row r="67" spans="1:11" x14ac:dyDescent="0.25">
      <c r="A67" s="1" t="s">
        <v>102</v>
      </c>
      <c r="B67" s="1">
        <v>83.8</v>
      </c>
      <c r="C67" s="1">
        <v>86.6</v>
      </c>
      <c r="D67" s="1">
        <v>89.1</v>
      </c>
      <c r="E67" s="1">
        <v>92.4</v>
      </c>
      <c r="F67" s="1">
        <v>94.3</v>
      </c>
      <c r="G67" s="1">
        <v>96.9</v>
      </c>
      <c r="H67" s="1">
        <v>99.8</v>
      </c>
      <c r="I67" s="1">
        <v>102</v>
      </c>
      <c r="J67" s="1"/>
      <c r="K67" s="1"/>
    </row>
    <row r="68" spans="1:11" x14ac:dyDescent="0.25">
      <c r="A68" s="1"/>
      <c r="B68" s="125"/>
      <c r="C68" s="125"/>
      <c r="D68" s="125"/>
      <c r="E68" s="125"/>
      <c r="F68" s="125"/>
      <c r="G68" s="125"/>
      <c r="H68" s="125"/>
      <c r="I68" s="125"/>
      <c r="J68" s="1"/>
      <c r="K68" s="1"/>
    </row>
    <row r="69" spans="1:11" x14ac:dyDescent="0.25">
      <c r="A69" s="1" t="s">
        <v>176</v>
      </c>
      <c r="B69" s="126">
        <f>$F65/B66</f>
        <v>1.1280558789289872</v>
      </c>
      <c r="C69" s="126">
        <f t="shared" ref="C69:E69" si="10">$F65/C66</f>
        <v>1.1049030786773091</v>
      </c>
      <c r="D69" s="126">
        <f t="shared" si="10"/>
        <v>1.0578602620087338</v>
      </c>
      <c r="E69" s="126">
        <f t="shared" si="10"/>
        <v>1.0430570505920345</v>
      </c>
      <c r="F69" s="126">
        <f>$F65/F66</f>
        <v>1.0114822546972861</v>
      </c>
      <c r="G69" s="126">
        <f t="shared" ref="G69:K69" si="11">$F65/G66</f>
        <v>0.97681451612903225</v>
      </c>
      <c r="H69" s="126">
        <f t="shared" si="11"/>
        <v>0.96513944223107573</v>
      </c>
      <c r="I69" s="126">
        <f t="shared" si="11"/>
        <v>0.94260700389105068</v>
      </c>
      <c r="J69" s="126">
        <f t="shared" si="11"/>
        <v>0.91961658916200073</v>
      </c>
      <c r="K69" s="126">
        <f t="shared" si="11"/>
        <v>0.89718691625561053</v>
      </c>
    </row>
    <row r="80" spans="1:11" x14ac:dyDescent="0.25">
      <c r="B80" t="s">
        <v>177</v>
      </c>
    </row>
    <row r="81" spans="2:8" x14ac:dyDescent="0.25">
      <c r="B81" s="127"/>
      <c r="C81" s="127">
        <v>2011</v>
      </c>
      <c r="D81" s="127">
        <v>2012</v>
      </c>
      <c r="E81" s="127">
        <v>2013</v>
      </c>
      <c r="F81" s="128">
        <v>2014</v>
      </c>
      <c r="G81">
        <v>2015</v>
      </c>
      <c r="H81" t="s">
        <v>0</v>
      </c>
    </row>
    <row r="82" spans="2:8" x14ac:dyDescent="0.25">
      <c r="B82" t="s">
        <v>178</v>
      </c>
    </row>
    <row r="83" spans="2:8" x14ac:dyDescent="0.25">
      <c r="B83" s="129" t="s">
        <v>179</v>
      </c>
      <c r="C83" s="129">
        <v>0</v>
      </c>
      <c r="D83" s="129">
        <v>5241453.9131111111</v>
      </c>
      <c r="E83" s="129">
        <v>4242950.0941427452</v>
      </c>
      <c r="F83" s="129">
        <v>3649304.1282148105</v>
      </c>
      <c r="G83" s="129">
        <v>3023179.9242401491</v>
      </c>
      <c r="H83" s="129">
        <v>16156888.059708815</v>
      </c>
    </row>
    <row r="84" spans="2:8" x14ac:dyDescent="0.25">
      <c r="B84" s="129" t="s">
        <v>180</v>
      </c>
      <c r="C84" s="129">
        <v>0</v>
      </c>
      <c r="D84" s="129">
        <v>16950093.01135594</v>
      </c>
      <c r="E84" s="129">
        <v>17635752.064936429</v>
      </c>
      <c r="F84" s="129">
        <v>18430015.322908316</v>
      </c>
      <c r="G84" s="129">
        <v>19249596.21917012</v>
      </c>
      <c r="H84" s="129">
        <v>72265456.618370801</v>
      </c>
    </row>
    <row r="85" spans="2:8" x14ac:dyDescent="0.25">
      <c r="B85" s="129" t="s">
        <v>181</v>
      </c>
      <c r="C85" s="129"/>
      <c r="D85" s="129"/>
      <c r="E85" s="129"/>
      <c r="F85" s="129"/>
      <c r="G85" s="129"/>
      <c r="H85" s="129"/>
    </row>
    <row r="86" spans="2:8" x14ac:dyDescent="0.25">
      <c r="B86" s="129" t="s">
        <v>179</v>
      </c>
      <c r="C86" s="129">
        <v>0</v>
      </c>
      <c r="D86" s="129">
        <v>2923324.9131111111</v>
      </c>
      <c r="E86" s="129">
        <v>1844629.5378350781</v>
      </c>
      <c r="F86" s="129">
        <v>1143343.3191684552</v>
      </c>
      <c r="G86" s="129">
        <v>404719.62243387738</v>
      </c>
      <c r="H86" s="129">
        <v>6316017.392548522</v>
      </c>
    </row>
    <row r="87" spans="2:8" x14ac:dyDescent="0.25">
      <c r="B87" s="129" t="s">
        <v>180</v>
      </c>
      <c r="C87" s="129">
        <v>0</v>
      </c>
      <c r="D87" s="129">
        <v>16950093.01135594</v>
      </c>
      <c r="E87" s="129">
        <v>17635752.064936429</v>
      </c>
      <c r="F87" s="129">
        <v>18430015.322908316</v>
      </c>
      <c r="G87" s="129">
        <v>19249596.21917012</v>
      </c>
      <c r="H87" s="129">
        <v>72265456.618370801</v>
      </c>
    </row>
    <row r="88" spans="2:8" x14ac:dyDescent="0.25">
      <c r="B88" s="129" t="s">
        <v>182</v>
      </c>
      <c r="C88" s="129"/>
      <c r="D88" s="129"/>
      <c r="E88" s="129"/>
      <c r="F88" s="129"/>
      <c r="G88" s="129"/>
      <c r="H88" s="129"/>
    </row>
    <row r="89" spans="2:8" x14ac:dyDescent="0.25">
      <c r="B89" s="129" t="s">
        <v>179</v>
      </c>
      <c r="C89" s="129">
        <v>0</v>
      </c>
      <c r="D89" s="129">
        <v>2318129</v>
      </c>
      <c r="E89" s="129">
        <v>2398320.5563076669</v>
      </c>
      <c r="F89" s="129">
        <v>2505960.8090463551</v>
      </c>
      <c r="G89" s="129">
        <v>2618460.301806272</v>
      </c>
      <c r="H89" s="129">
        <v>9840870.667160295</v>
      </c>
    </row>
    <row r="90" spans="2:8" x14ac:dyDescent="0.25">
      <c r="B90" s="129" t="s">
        <v>180</v>
      </c>
      <c r="C90" s="129">
        <v>0</v>
      </c>
      <c r="D90" s="129">
        <v>0</v>
      </c>
      <c r="E90" s="129">
        <v>0</v>
      </c>
      <c r="F90" s="129">
        <v>0</v>
      </c>
      <c r="G90" s="129">
        <v>0</v>
      </c>
      <c r="H90" s="129">
        <v>0</v>
      </c>
    </row>
    <row r="92" spans="2:8" x14ac:dyDescent="0.25">
      <c r="D92" s="118">
        <f>D83*H69</f>
        <v>5058733.9061799468</v>
      </c>
      <c r="E92" s="118">
        <f>E83*I69</f>
        <v>3999434.4758991445</v>
      </c>
      <c r="F92" s="118">
        <f>F83*J69</f>
        <v>3355960.6152037126</v>
      </c>
      <c r="G92" s="118">
        <f>G83*K69</f>
        <v>2712357.4735148898</v>
      </c>
      <c r="H92" s="118">
        <f>SUM(D92:G92)</f>
        <v>15126486.470797693</v>
      </c>
    </row>
  </sheetData>
  <hyperlinks>
    <hyperlink ref="L16" r:id="rId1"/>
    <hyperlink ref="L9" r:id="rId2"/>
    <hyperlink ref="L44" r:id="rId3"/>
    <hyperlink ref="L28" r:id="rId4"/>
    <hyperlink ref="L59" r:id="rId5"/>
    <hyperlink ref="L5" r:id="rId6"/>
    <hyperlink ref="L17" r:id="rId7"/>
    <hyperlink ref="L18" r:id="rId8"/>
    <hyperlink ref="L19" r:id="rId9"/>
    <hyperlink ref="L54" r:id="rId10"/>
    <hyperlink ref="L53" r:id="rId11"/>
    <hyperlink ref="L37" r:id="rId12"/>
    <hyperlink ref="L36" r:id="rId13"/>
    <hyperlink ref="L22" r:id="rId14"/>
    <hyperlink ref="L38" r:id="rId15"/>
    <hyperlink ref="L55" r:id="rId16"/>
    <hyperlink ref="L39" r:id="rId17"/>
    <hyperlink ref="L23" r:id="rId18"/>
    <hyperlink ref="L52" r:id="rId19"/>
  </hyperlinks>
  <pageMargins left="0.7" right="0.7" top="0.75" bottom="0.75" header="0.3" footer="0.3"/>
  <pageSetup paperSize="9" orientation="portrait" r:id="rId20"/>
  <legacy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34"/>
  <sheetViews>
    <sheetView workbookViewId="0">
      <selection activeCell="D5" sqref="D5"/>
    </sheetView>
  </sheetViews>
  <sheetFormatPr defaultRowHeight="15" x14ac:dyDescent="0.25"/>
  <cols>
    <col min="3" max="3" width="25.140625" customWidth="1"/>
    <col min="4" max="4" width="11.140625" bestFit="1" customWidth="1"/>
    <col min="5" max="5" width="15.7109375" customWidth="1"/>
    <col min="6" max="6" width="11.140625" bestFit="1" customWidth="1"/>
    <col min="7" max="7" width="25.42578125" customWidth="1"/>
    <col min="8" max="8" width="11.140625" bestFit="1" customWidth="1"/>
    <col min="9" max="9" width="19.42578125" customWidth="1"/>
    <col min="10" max="10" width="11.140625" bestFit="1" customWidth="1"/>
    <col min="11" max="11" width="25.85546875" customWidth="1"/>
    <col min="12" max="15" width="11.140625" bestFit="1" customWidth="1"/>
    <col min="16" max="16" width="10" bestFit="1" customWidth="1"/>
    <col min="17" max="18" width="14.7109375" bestFit="1" customWidth="1"/>
    <col min="20" max="20" width="14.7109375" bestFit="1" customWidth="1"/>
    <col min="22" max="22" width="14.7109375" bestFit="1" customWidth="1"/>
  </cols>
  <sheetData>
    <row r="1" spans="1:23" x14ac:dyDescent="0.25">
      <c r="B1" s="1" t="s">
        <v>70</v>
      </c>
      <c r="E1" s="1" t="s">
        <v>77</v>
      </c>
      <c r="F1" s="1"/>
    </row>
    <row r="2" spans="1:23" x14ac:dyDescent="0.25">
      <c r="C2" s="4" t="s">
        <v>53</v>
      </c>
      <c r="D2" s="4" t="s">
        <v>8</v>
      </c>
      <c r="E2" s="52"/>
      <c r="F2" s="52" t="s">
        <v>71</v>
      </c>
    </row>
    <row r="3" spans="1:23" x14ac:dyDescent="0.25">
      <c r="B3" s="4" t="s">
        <v>1</v>
      </c>
      <c r="C3" s="30">
        <v>339400</v>
      </c>
      <c r="D3" s="32">
        <f>C3/$C$8</f>
        <v>9.8505311058672329E-2</v>
      </c>
      <c r="E3" s="52" t="s">
        <v>1</v>
      </c>
      <c r="F3" s="146">
        <f>C3/(C$3+C$4+C$5+C$7)</f>
        <v>0.12520032882608462</v>
      </c>
    </row>
    <row r="4" spans="1:23" x14ac:dyDescent="0.25">
      <c r="B4" s="4" t="s">
        <v>2</v>
      </c>
      <c r="C4" s="30">
        <v>816349</v>
      </c>
      <c r="D4" s="32">
        <f>C4/$C$8</f>
        <v>0.23693197459468504</v>
      </c>
      <c r="E4" s="52" t="s">
        <v>2</v>
      </c>
      <c r="F4" s="146">
        <f>C4/(C$3+C$4+C$5+C$7)</f>
        <v>0.30114072845269696</v>
      </c>
    </row>
    <row r="5" spans="1:23" x14ac:dyDescent="0.25">
      <c r="B5" s="4" t="s">
        <v>10</v>
      </c>
      <c r="C5" s="30">
        <v>878299.5</v>
      </c>
      <c r="D5" s="32">
        <f>C5/$C$8</f>
        <v>0.25491209619969468</v>
      </c>
      <c r="E5" s="52" t="s">
        <v>10</v>
      </c>
      <c r="F5" s="146">
        <f>C5/(C$3+C$4+C$5+C$7)</f>
        <v>0.32399347733584472</v>
      </c>
    </row>
    <row r="6" spans="1:23" x14ac:dyDescent="0.25">
      <c r="B6" s="4" t="s">
        <v>54</v>
      </c>
      <c r="C6" s="30">
        <v>734644</v>
      </c>
      <c r="D6" s="32">
        <f>C6/$C$8</f>
        <v>0.21321843175423477</v>
      </c>
      <c r="E6" s="52"/>
      <c r="F6" s="146"/>
    </row>
    <row r="7" spans="1:23" x14ac:dyDescent="0.25">
      <c r="B7" s="4" t="s">
        <v>3</v>
      </c>
      <c r="C7" s="30">
        <v>676807</v>
      </c>
      <c r="D7" s="32">
        <f>C7/$C$8</f>
        <v>0.19643218639271315</v>
      </c>
      <c r="E7" s="52" t="s">
        <v>3</v>
      </c>
      <c r="F7" s="146">
        <f>C7/(C$3+C$4+C$5+C$7)</f>
        <v>0.24966546538537374</v>
      </c>
    </row>
    <row r="8" spans="1:23" x14ac:dyDescent="0.25">
      <c r="B8" s="4" t="s">
        <v>0</v>
      </c>
      <c r="C8" s="30">
        <f>SUM(C3:C7)</f>
        <v>3445499.5</v>
      </c>
      <c r="D8" s="17">
        <f>SUM(D3:D7)</f>
        <v>1</v>
      </c>
      <c r="E8" s="52" t="s">
        <v>0</v>
      </c>
      <c r="F8" s="146">
        <f>SUM(F3:F7)</f>
        <v>1</v>
      </c>
    </row>
    <row r="10" spans="1:23" x14ac:dyDescent="0.25">
      <c r="B10" s="8" t="s">
        <v>7</v>
      </c>
      <c r="C10" t="s">
        <v>9</v>
      </c>
    </row>
    <row r="12" spans="1:23" s="36" customFormat="1" x14ac:dyDescent="0.25"/>
    <row r="13" spans="1:23" s="36" customFormat="1" x14ac:dyDescent="0.25"/>
    <row r="14" spans="1:23" s="36" customFormat="1" x14ac:dyDescent="0.25">
      <c r="A14" s="59"/>
      <c r="Q14" s="60"/>
      <c r="V14" s="60"/>
    </row>
    <row r="15" spans="1:23" s="36" customFormat="1" x14ac:dyDescent="0.25">
      <c r="C15" s="57"/>
      <c r="D15" s="57"/>
      <c r="E15" s="57"/>
      <c r="F15" s="57"/>
      <c r="G15" s="57"/>
      <c r="H15" s="57"/>
      <c r="I15" s="57"/>
      <c r="J15" s="57"/>
      <c r="K15" s="57"/>
      <c r="L15" s="57"/>
      <c r="M15" s="57"/>
      <c r="N15" s="57"/>
      <c r="O15" s="61"/>
    </row>
    <row r="16" spans="1:23" s="36" customFormat="1" x14ac:dyDescent="0.25">
      <c r="C16" s="58"/>
      <c r="D16" s="58"/>
      <c r="E16" s="58"/>
      <c r="F16" s="58"/>
      <c r="G16" s="58"/>
      <c r="H16" s="58"/>
      <c r="I16" s="58"/>
      <c r="J16" s="58"/>
      <c r="K16" s="58"/>
      <c r="L16" s="58"/>
      <c r="M16" s="58"/>
      <c r="N16" s="58"/>
      <c r="O16" s="61"/>
      <c r="Q16" s="62"/>
      <c r="S16" s="63"/>
      <c r="V16" s="62"/>
      <c r="W16" s="63"/>
    </row>
    <row r="17" spans="3:23" s="36" customFormat="1" x14ac:dyDescent="0.25">
      <c r="C17" s="58"/>
      <c r="D17" s="58"/>
      <c r="E17" s="58"/>
      <c r="F17" s="58"/>
      <c r="G17" s="58"/>
      <c r="H17" s="58"/>
      <c r="I17" s="58"/>
      <c r="J17" s="58"/>
      <c r="K17" s="58"/>
      <c r="L17" s="58"/>
      <c r="M17" s="58"/>
      <c r="N17" s="58"/>
      <c r="O17" s="61"/>
      <c r="Q17" s="62"/>
      <c r="S17" s="63"/>
      <c r="V17" s="62"/>
      <c r="W17" s="63"/>
    </row>
    <row r="18" spans="3:23" s="36" customFormat="1" x14ac:dyDescent="0.25">
      <c r="C18" s="58"/>
      <c r="D18" s="58"/>
      <c r="E18" s="58"/>
      <c r="F18" s="58"/>
      <c r="G18" s="58"/>
      <c r="H18" s="58"/>
      <c r="I18" s="58"/>
      <c r="J18" s="58"/>
      <c r="K18" s="58"/>
      <c r="L18" s="58"/>
      <c r="M18" s="58"/>
      <c r="N18" s="58"/>
      <c r="O18" s="61"/>
      <c r="Q18" s="62"/>
      <c r="S18" s="63"/>
      <c r="V18" s="62"/>
      <c r="W18" s="63"/>
    </row>
    <row r="19" spans="3:23" s="36" customFormat="1" x14ac:dyDescent="0.25">
      <c r="C19" s="58"/>
      <c r="D19" s="58"/>
      <c r="E19" s="58"/>
      <c r="F19" s="58"/>
      <c r="G19" s="58"/>
      <c r="H19" s="58"/>
      <c r="I19" s="58"/>
      <c r="J19" s="58"/>
      <c r="K19" s="58"/>
      <c r="L19" s="58"/>
      <c r="M19" s="58"/>
      <c r="N19" s="58"/>
      <c r="O19" s="61"/>
      <c r="Q19" s="62"/>
      <c r="S19" s="63"/>
      <c r="V19" s="62"/>
      <c r="W19" s="63"/>
    </row>
    <row r="20" spans="3:23" s="36" customFormat="1" x14ac:dyDescent="0.25">
      <c r="C20" s="58"/>
      <c r="D20" s="58"/>
      <c r="E20" s="58"/>
      <c r="F20" s="58"/>
      <c r="G20" s="58"/>
      <c r="H20" s="58"/>
      <c r="I20" s="58"/>
      <c r="J20" s="58"/>
      <c r="K20" s="58"/>
      <c r="L20" s="58"/>
      <c r="M20" s="58"/>
      <c r="N20" s="58"/>
      <c r="O20" s="61"/>
      <c r="Q20" s="62"/>
      <c r="S20" s="63"/>
      <c r="V20" s="62"/>
      <c r="W20" s="63"/>
    </row>
    <row r="21" spans="3:23" s="36" customFormat="1" x14ac:dyDescent="0.25">
      <c r="C21" s="58"/>
      <c r="D21" s="58"/>
      <c r="E21" s="58"/>
      <c r="F21" s="58"/>
      <c r="G21" s="58"/>
      <c r="H21" s="58"/>
      <c r="I21" s="58"/>
      <c r="J21" s="58"/>
      <c r="K21" s="58"/>
      <c r="L21" s="58"/>
      <c r="M21" s="58"/>
      <c r="N21" s="58"/>
      <c r="O21" s="61"/>
      <c r="P21" s="62"/>
      <c r="Q21" s="64"/>
      <c r="S21" s="65"/>
      <c r="V21" s="64"/>
      <c r="W21" s="65"/>
    </row>
    <row r="22" spans="3:23" s="36" customFormat="1" x14ac:dyDescent="0.25">
      <c r="C22" s="66"/>
      <c r="D22" s="66"/>
      <c r="E22" s="66"/>
      <c r="F22" s="66"/>
      <c r="G22" s="66"/>
      <c r="H22" s="66"/>
      <c r="I22" s="66"/>
      <c r="J22" s="66"/>
      <c r="K22" s="66"/>
      <c r="L22" s="66"/>
      <c r="M22" s="66"/>
      <c r="N22" s="66"/>
      <c r="O22" s="62"/>
      <c r="P22" s="62"/>
      <c r="Q22" s="62"/>
    </row>
    <row r="23" spans="3:23" s="36" customFormat="1" x14ac:dyDescent="0.25"/>
    <row r="24" spans="3:23" s="36" customFormat="1" x14ac:dyDescent="0.25">
      <c r="C24" s="58"/>
      <c r="D24" s="58"/>
      <c r="E24" s="58"/>
      <c r="F24" s="58"/>
      <c r="G24" s="58"/>
      <c r="H24" s="58"/>
      <c r="I24" s="58"/>
      <c r="J24" s="58"/>
      <c r="K24" s="58"/>
      <c r="L24" s="58"/>
      <c r="M24" s="58"/>
      <c r="N24" s="58"/>
      <c r="O24" s="61"/>
    </row>
    <row r="25" spans="3:23" s="36" customFormat="1" x14ac:dyDescent="0.25"/>
    <row r="26" spans="3:23" s="36" customFormat="1" x14ac:dyDescent="0.25"/>
    <row r="27" spans="3:23" s="36" customFormat="1" x14ac:dyDescent="0.25"/>
    <row r="28" spans="3:23" s="36" customFormat="1" x14ac:dyDescent="0.25">
      <c r="Q28" s="67"/>
      <c r="R28" s="67"/>
      <c r="S28" s="63"/>
      <c r="T28" s="63"/>
    </row>
    <row r="29" spans="3:23" s="36" customFormat="1" x14ac:dyDescent="0.25">
      <c r="Q29" s="67"/>
      <c r="R29" s="67"/>
      <c r="S29" s="63"/>
      <c r="T29" s="63"/>
    </row>
    <row r="30" spans="3:23" s="36" customFormat="1" x14ac:dyDescent="0.25">
      <c r="Q30" s="67"/>
      <c r="R30" s="67"/>
      <c r="S30" s="63"/>
      <c r="T30" s="63"/>
    </row>
    <row r="31" spans="3:23" s="36" customFormat="1" x14ac:dyDescent="0.25">
      <c r="Q31" s="67"/>
      <c r="R31" s="67"/>
      <c r="S31" s="63"/>
      <c r="T31" s="63"/>
    </row>
    <row r="32" spans="3:23" s="36" customFormat="1" x14ac:dyDescent="0.25"/>
    <row r="33" s="36" customFormat="1" x14ac:dyDescent="0.25"/>
    <row r="34" s="36" customForma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9"/>
  <sheetViews>
    <sheetView zoomScaleNormal="100" workbookViewId="0">
      <selection activeCell="G33" sqref="G33"/>
    </sheetView>
  </sheetViews>
  <sheetFormatPr defaultColWidth="9.28515625" defaultRowHeight="15" x14ac:dyDescent="0.25"/>
  <cols>
    <col min="1" max="1" width="59" style="87" bestFit="1" customWidth="1"/>
    <col min="2" max="4" width="10.28515625" bestFit="1" customWidth="1"/>
    <col min="5" max="9" width="11.5703125" bestFit="1" customWidth="1"/>
    <col min="10" max="10" width="11.7109375" customWidth="1"/>
    <col min="11" max="11" width="8.7109375" bestFit="1" customWidth="1"/>
    <col min="15" max="15" width="7" customWidth="1"/>
  </cols>
  <sheetData>
    <row r="1" spans="1:17" ht="15.75" thickBot="1" x14ac:dyDescent="0.3">
      <c r="A1" s="85"/>
      <c r="B1" s="86">
        <v>2005</v>
      </c>
      <c r="C1" s="86">
        <v>2006</v>
      </c>
      <c r="D1" s="86">
        <v>2007</v>
      </c>
      <c r="E1" s="86">
        <v>2008</v>
      </c>
      <c r="F1" s="86">
        <v>2009</v>
      </c>
      <c r="G1" s="86">
        <v>2010</v>
      </c>
      <c r="H1" s="86">
        <v>2011</v>
      </c>
      <c r="I1" s="86">
        <v>2012</v>
      </c>
      <c r="J1" s="86">
        <v>2013</v>
      </c>
      <c r="K1" s="86">
        <v>2014</v>
      </c>
      <c r="L1" s="86">
        <v>2015</v>
      </c>
      <c r="M1" s="86">
        <v>2016</v>
      </c>
      <c r="N1" s="86">
        <v>2017</v>
      </c>
      <c r="O1" s="86">
        <v>2018</v>
      </c>
      <c r="P1" s="86">
        <v>2019</v>
      </c>
    </row>
    <row r="2" spans="1:17" x14ac:dyDescent="0.25">
      <c r="A2" s="87" t="s">
        <v>100</v>
      </c>
      <c r="B2" s="1">
        <f>SUMIFS($C$13:$C$76,$D$13:$D$76,B$1,$E$13:$E$76,$Q2)</f>
        <v>83.8</v>
      </c>
      <c r="C2" s="1">
        <f t="shared" ref="C2:P3" si="0">SUMIFS($C$13:$C$76,$D$13:$D$76,C$1,$E$13:$E$76,$Q2)</f>
        <v>86.6</v>
      </c>
      <c r="D2" s="1">
        <f t="shared" si="0"/>
        <v>89.1</v>
      </c>
      <c r="E2" s="1">
        <f t="shared" si="0"/>
        <v>92.4</v>
      </c>
      <c r="F2" s="1">
        <f t="shared" si="0"/>
        <v>94.3</v>
      </c>
      <c r="G2" s="1">
        <f t="shared" si="0"/>
        <v>96.9</v>
      </c>
      <c r="H2" s="1">
        <f t="shared" si="0"/>
        <v>99.8</v>
      </c>
      <c r="I2" s="1">
        <f t="shared" si="0"/>
        <v>102</v>
      </c>
      <c r="J2" s="1">
        <f t="shared" si="0"/>
        <v>104.8</v>
      </c>
      <c r="K2" s="1">
        <f t="shared" si="0"/>
        <v>106.6</v>
      </c>
      <c r="L2" s="1">
        <f t="shared" si="0"/>
        <v>108.4</v>
      </c>
      <c r="M2" s="1">
        <f t="shared" si="0"/>
        <v>110</v>
      </c>
      <c r="N2" s="1">
        <f t="shared" si="0"/>
        <v>112.1</v>
      </c>
      <c r="O2" s="1">
        <f t="shared" si="0"/>
        <v>114.1</v>
      </c>
      <c r="P2" s="1"/>
      <c r="Q2" s="88">
        <v>12</v>
      </c>
    </row>
    <row r="3" spans="1:17" x14ac:dyDescent="0.25">
      <c r="A3" s="87" t="s">
        <v>101</v>
      </c>
      <c r="B3" s="1">
        <f>SUMIFS($C$13:$C$76,$D$13:$D$76,B$1,$E$13:$E$76,$Q3)</f>
        <v>82.6</v>
      </c>
      <c r="C3" s="1">
        <f t="shared" si="0"/>
        <v>85.9</v>
      </c>
      <c r="D3" s="1">
        <f t="shared" si="0"/>
        <v>87.7</v>
      </c>
      <c r="E3" s="1">
        <f t="shared" si="0"/>
        <v>91.6</v>
      </c>
      <c r="F3" s="1">
        <f t="shared" si="0"/>
        <v>92.9</v>
      </c>
      <c r="G3" s="1">
        <f t="shared" si="0"/>
        <v>95.8</v>
      </c>
      <c r="H3" s="1">
        <f t="shared" si="0"/>
        <v>99.2</v>
      </c>
      <c r="I3" s="1">
        <f t="shared" si="0"/>
        <v>100.4</v>
      </c>
      <c r="J3" s="1">
        <f t="shared" si="0"/>
        <v>102.8</v>
      </c>
      <c r="K3" s="1">
        <f t="shared" si="0"/>
        <v>105.9</v>
      </c>
      <c r="L3" s="1">
        <f t="shared" si="0"/>
        <v>107.5</v>
      </c>
      <c r="M3" s="1">
        <f t="shared" si="0"/>
        <v>108.6</v>
      </c>
      <c r="N3" s="1">
        <f t="shared" si="0"/>
        <v>110.7</v>
      </c>
      <c r="O3" s="1">
        <f t="shared" si="0"/>
        <v>113</v>
      </c>
      <c r="P3" s="1">
        <f t="shared" si="0"/>
        <v>114.8</v>
      </c>
      <c r="Q3" s="88">
        <v>6</v>
      </c>
    </row>
    <row r="4" spans="1:17" x14ac:dyDescent="0.25">
      <c r="A4" s="87" t="s">
        <v>102</v>
      </c>
      <c r="B4" s="1">
        <f>SUMIFS($C$13:$C$76,$D$13:$D$76,B$1-1,$E$13:$E$76,$Q4)</f>
        <v>81.5</v>
      </c>
      <c r="C4" s="1">
        <f t="shared" ref="C4:P4" si="1">SUMIFS($C$13:$C$76,$D$13:$D$76,C$1-1,$E$13:$E$76,$Q4)</f>
        <v>83.8</v>
      </c>
      <c r="D4" s="1">
        <f t="shared" si="1"/>
        <v>86.6</v>
      </c>
      <c r="E4" s="1">
        <f t="shared" si="1"/>
        <v>89.1</v>
      </c>
      <c r="F4" s="1">
        <f t="shared" si="1"/>
        <v>92.4</v>
      </c>
      <c r="G4" s="1">
        <f t="shared" si="1"/>
        <v>94.3</v>
      </c>
      <c r="H4" s="1">
        <f t="shared" si="1"/>
        <v>96.9</v>
      </c>
      <c r="I4" s="1">
        <f t="shared" si="1"/>
        <v>99.8</v>
      </c>
      <c r="J4" s="1">
        <f t="shared" si="1"/>
        <v>102</v>
      </c>
      <c r="K4" s="1">
        <f t="shared" si="1"/>
        <v>104.8</v>
      </c>
      <c r="L4" s="1">
        <f t="shared" si="1"/>
        <v>106.6</v>
      </c>
      <c r="M4" s="1">
        <f t="shared" si="1"/>
        <v>108.4</v>
      </c>
      <c r="N4" s="1">
        <f t="shared" si="1"/>
        <v>110</v>
      </c>
      <c r="O4" s="1">
        <f t="shared" si="1"/>
        <v>112.1</v>
      </c>
      <c r="P4" s="1">
        <f t="shared" si="1"/>
        <v>114.1</v>
      </c>
      <c r="Q4" s="88">
        <v>12</v>
      </c>
    </row>
    <row r="6" spans="1:17" x14ac:dyDescent="0.25">
      <c r="C6" t="s">
        <v>103</v>
      </c>
      <c r="D6" t="s">
        <v>104</v>
      </c>
      <c r="E6" t="s">
        <v>105</v>
      </c>
      <c r="F6" t="s">
        <v>16</v>
      </c>
      <c r="G6" t="s">
        <v>17</v>
      </c>
      <c r="H6" t="s">
        <v>18</v>
      </c>
      <c r="I6" t="s">
        <v>19</v>
      </c>
      <c r="J6" t="s">
        <v>20</v>
      </c>
      <c r="K6" t="s">
        <v>22</v>
      </c>
      <c r="L6" s="1" t="s">
        <v>62</v>
      </c>
      <c r="M6" s="1" t="s">
        <v>63</v>
      </c>
      <c r="N6" s="1" t="s">
        <v>64</v>
      </c>
      <c r="O6" s="1" t="s">
        <v>65</v>
      </c>
      <c r="P6" s="1" t="s">
        <v>106</v>
      </c>
    </row>
    <row r="7" spans="1:17" x14ac:dyDescent="0.25">
      <c r="C7">
        <v>2006</v>
      </c>
      <c r="D7">
        <v>2007</v>
      </c>
      <c r="E7">
        <v>2008</v>
      </c>
      <c r="F7">
        <v>2009</v>
      </c>
      <c r="G7">
        <v>2010</v>
      </c>
      <c r="H7">
        <v>2011</v>
      </c>
      <c r="I7">
        <v>2012</v>
      </c>
      <c r="J7">
        <v>2013</v>
      </c>
      <c r="K7">
        <v>2014</v>
      </c>
      <c r="L7">
        <v>2015</v>
      </c>
      <c r="M7">
        <v>2016</v>
      </c>
      <c r="N7">
        <v>2017</v>
      </c>
      <c r="O7">
        <v>2018</v>
      </c>
      <c r="P7">
        <v>2019</v>
      </c>
    </row>
    <row r="8" spans="1:17" x14ac:dyDescent="0.25">
      <c r="A8" s="87" t="s">
        <v>107</v>
      </c>
      <c r="C8" s="89">
        <f t="shared" ref="C8:P8" si="2">$L$3/B2</f>
        <v>1.2828162291169452</v>
      </c>
      <c r="D8" s="89">
        <f t="shared" si="2"/>
        <v>1.2413394919168592</v>
      </c>
      <c r="E8" s="89">
        <f t="shared" si="2"/>
        <v>1.2065095398428733</v>
      </c>
      <c r="F8" s="89">
        <f>$L$3/E2</f>
        <v>1.1634199134199132</v>
      </c>
      <c r="G8" s="89">
        <f t="shared" si="2"/>
        <v>1.1399787910922587</v>
      </c>
      <c r="H8" s="89">
        <f t="shared" si="2"/>
        <v>1.1093911248710009</v>
      </c>
      <c r="I8" s="89">
        <f t="shared" si="2"/>
        <v>1.0771543086172346</v>
      </c>
      <c r="J8" s="89">
        <f t="shared" si="2"/>
        <v>1.053921568627451</v>
      </c>
      <c r="K8" s="89">
        <f t="shared" si="2"/>
        <v>1.0257633587786259</v>
      </c>
      <c r="L8" s="89">
        <f t="shared" si="2"/>
        <v>1.0084427767354598</v>
      </c>
      <c r="M8" s="89">
        <f t="shared" si="2"/>
        <v>0.99169741697416969</v>
      </c>
      <c r="N8" s="89">
        <f t="shared" si="2"/>
        <v>0.97727272727272729</v>
      </c>
      <c r="O8" s="89">
        <f t="shared" si="2"/>
        <v>0.95896520963425513</v>
      </c>
      <c r="P8" s="89">
        <f t="shared" si="2"/>
        <v>0.94215600350569684</v>
      </c>
    </row>
    <row r="9" spans="1:17" x14ac:dyDescent="0.25">
      <c r="A9" s="87" t="s">
        <v>108</v>
      </c>
      <c r="C9" s="89">
        <f t="shared" ref="C9:P9" si="3">$L$3/C3</f>
        <v>1.2514551804423748</v>
      </c>
      <c r="D9" s="89">
        <f t="shared" si="3"/>
        <v>1.225769669327252</v>
      </c>
      <c r="E9" s="89">
        <f t="shared" si="3"/>
        <v>1.1735807860262009</v>
      </c>
      <c r="F9" s="89">
        <f t="shared" si="3"/>
        <v>1.1571582346609257</v>
      </c>
      <c r="G9" s="89">
        <f t="shared" si="3"/>
        <v>1.1221294363256786</v>
      </c>
      <c r="H9" s="89">
        <f t="shared" si="3"/>
        <v>1.0836693548387097</v>
      </c>
      <c r="I9" s="89">
        <f t="shared" si="3"/>
        <v>1.0707171314741035</v>
      </c>
      <c r="J9" s="89">
        <f t="shared" si="3"/>
        <v>1.0457198443579767</v>
      </c>
      <c r="K9" s="89">
        <f t="shared" si="3"/>
        <v>1.0151085930122756</v>
      </c>
      <c r="L9" s="89">
        <f t="shared" si="3"/>
        <v>1</v>
      </c>
      <c r="M9" s="89">
        <f t="shared" si="3"/>
        <v>0.98987108655616951</v>
      </c>
      <c r="N9" s="89">
        <f t="shared" si="3"/>
        <v>0.97109304426377596</v>
      </c>
      <c r="O9" s="89">
        <f t="shared" si="3"/>
        <v>0.95132743362831862</v>
      </c>
      <c r="P9" s="89">
        <f t="shared" si="3"/>
        <v>0.93641114982578399</v>
      </c>
    </row>
    <row r="11" spans="1:17" ht="15.75" thickBot="1" x14ac:dyDescent="0.3">
      <c r="B11" s="86" t="s">
        <v>109</v>
      </c>
      <c r="C11" s="86"/>
      <c r="D11" s="86"/>
      <c r="E11" s="86"/>
      <c r="F11" s="86"/>
      <c r="G11" s="86"/>
      <c r="H11" s="86"/>
      <c r="I11" s="86"/>
      <c r="J11" s="86"/>
      <c r="K11" s="86"/>
      <c r="L11" s="86"/>
      <c r="M11" s="86"/>
    </row>
    <row r="12" spans="1:17" x14ac:dyDescent="0.25">
      <c r="C12" s="90"/>
      <c r="G12" t="s">
        <v>110</v>
      </c>
    </row>
    <row r="13" spans="1:17" x14ac:dyDescent="0.25">
      <c r="B13" s="91">
        <v>37986</v>
      </c>
      <c r="C13">
        <v>79.5</v>
      </c>
      <c r="D13">
        <f t="shared" ref="D13:D76" si="4">YEAR(B13)</f>
        <v>2003</v>
      </c>
      <c r="E13">
        <f t="shared" ref="E13:E76" si="5">MONTH(B13)</f>
        <v>12</v>
      </c>
      <c r="G13" t="s">
        <v>111</v>
      </c>
    </row>
    <row r="14" spans="1:17" x14ac:dyDescent="0.25">
      <c r="B14" s="91">
        <v>38077</v>
      </c>
      <c r="C14">
        <v>80.2</v>
      </c>
      <c r="D14">
        <f t="shared" si="4"/>
        <v>2004</v>
      </c>
      <c r="E14">
        <f t="shared" si="5"/>
        <v>3</v>
      </c>
      <c r="G14" t="s">
        <v>112</v>
      </c>
    </row>
    <row r="15" spans="1:17" x14ac:dyDescent="0.25">
      <c r="B15" s="91">
        <v>38168</v>
      </c>
      <c r="C15">
        <v>80.599999999999994</v>
      </c>
      <c r="D15">
        <f t="shared" si="4"/>
        <v>2004</v>
      </c>
      <c r="E15">
        <f t="shared" si="5"/>
        <v>6</v>
      </c>
      <c r="G15" t="s">
        <v>113</v>
      </c>
    </row>
    <row r="16" spans="1:17" x14ac:dyDescent="0.25">
      <c r="B16" s="91">
        <v>38260</v>
      </c>
      <c r="C16">
        <v>80.900000000000006</v>
      </c>
      <c r="D16">
        <f t="shared" si="4"/>
        <v>2004</v>
      </c>
      <c r="E16">
        <f t="shared" si="5"/>
        <v>9</v>
      </c>
      <c r="G16" t="s">
        <v>114</v>
      </c>
    </row>
    <row r="17" spans="2:7" x14ac:dyDescent="0.25">
      <c r="B17" s="91">
        <v>38352</v>
      </c>
      <c r="C17">
        <v>81.5</v>
      </c>
      <c r="D17">
        <f t="shared" si="4"/>
        <v>2004</v>
      </c>
      <c r="E17">
        <f t="shared" si="5"/>
        <v>12</v>
      </c>
      <c r="G17">
        <v>3</v>
      </c>
    </row>
    <row r="18" spans="2:7" x14ac:dyDescent="0.25">
      <c r="B18" s="91">
        <v>38442</v>
      </c>
      <c r="C18">
        <v>82.1</v>
      </c>
      <c r="D18">
        <f t="shared" si="4"/>
        <v>2005</v>
      </c>
      <c r="E18">
        <f t="shared" si="5"/>
        <v>3</v>
      </c>
      <c r="G18" s="92">
        <v>17777</v>
      </c>
    </row>
    <row r="19" spans="2:7" x14ac:dyDescent="0.25">
      <c r="B19" s="91">
        <v>38533</v>
      </c>
      <c r="C19">
        <v>82.6</v>
      </c>
      <c r="D19">
        <f t="shared" si="4"/>
        <v>2005</v>
      </c>
      <c r="E19">
        <f t="shared" si="5"/>
        <v>6</v>
      </c>
      <c r="G19" s="92">
        <v>42887</v>
      </c>
    </row>
    <row r="20" spans="2:7" x14ac:dyDescent="0.25">
      <c r="B20" s="91">
        <v>38625</v>
      </c>
      <c r="C20">
        <v>83.4</v>
      </c>
      <c r="D20">
        <f t="shared" si="4"/>
        <v>2005</v>
      </c>
      <c r="E20">
        <f t="shared" si="5"/>
        <v>9</v>
      </c>
      <c r="G20">
        <v>276</v>
      </c>
    </row>
    <row r="21" spans="2:7" x14ac:dyDescent="0.25">
      <c r="B21" s="91">
        <v>38717</v>
      </c>
      <c r="C21">
        <v>83.8</v>
      </c>
      <c r="D21">
        <f t="shared" si="4"/>
        <v>2005</v>
      </c>
      <c r="E21">
        <f t="shared" si="5"/>
        <v>12</v>
      </c>
      <c r="G21" t="s">
        <v>115</v>
      </c>
    </row>
    <row r="22" spans="2:7" x14ac:dyDescent="0.25">
      <c r="B22" s="91">
        <v>38807</v>
      </c>
      <c r="C22">
        <v>84.5</v>
      </c>
      <c r="D22">
        <f t="shared" si="4"/>
        <v>2006</v>
      </c>
      <c r="E22">
        <f t="shared" si="5"/>
        <v>3</v>
      </c>
    </row>
    <row r="23" spans="2:7" x14ac:dyDescent="0.25">
      <c r="B23" s="91">
        <v>38898</v>
      </c>
      <c r="C23">
        <v>85.9</v>
      </c>
      <c r="D23">
        <f t="shared" si="4"/>
        <v>2006</v>
      </c>
      <c r="E23">
        <f t="shared" si="5"/>
        <v>6</v>
      </c>
    </row>
    <row r="24" spans="2:7" x14ac:dyDescent="0.25">
      <c r="B24" s="91">
        <v>38990</v>
      </c>
      <c r="C24">
        <v>86.7</v>
      </c>
      <c r="D24">
        <f t="shared" si="4"/>
        <v>2006</v>
      </c>
      <c r="E24">
        <f t="shared" si="5"/>
        <v>9</v>
      </c>
    </row>
    <row r="25" spans="2:7" x14ac:dyDescent="0.25">
      <c r="B25" s="91">
        <v>39082</v>
      </c>
      <c r="C25">
        <v>86.6</v>
      </c>
      <c r="D25">
        <f t="shared" si="4"/>
        <v>2006</v>
      </c>
      <c r="E25">
        <f t="shared" si="5"/>
        <v>12</v>
      </c>
    </row>
    <row r="26" spans="2:7" x14ac:dyDescent="0.25">
      <c r="B26" s="91">
        <v>39172</v>
      </c>
      <c r="C26">
        <v>86.6</v>
      </c>
      <c r="D26">
        <f t="shared" si="4"/>
        <v>2007</v>
      </c>
      <c r="E26">
        <f t="shared" si="5"/>
        <v>3</v>
      </c>
    </row>
    <row r="27" spans="2:7" x14ac:dyDescent="0.25">
      <c r="B27" s="91">
        <v>39263</v>
      </c>
      <c r="C27">
        <v>87.7</v>
      </c>
      <c r="D27">
        <f t="shared" si="4"/>
        <v>2007</v>
      </c>
      <c r="E27">
        <f t="shared" si="5"/>
        <v>6</v>
      </c>
    </row>
    <row r="28" spans="2:7" x14ac:dyDescent="0.25">
      <c r="B28" s="91">
        <v>39355</v>
      </c>
      <c r="C28">
        <v>88.3</v>
      </c>
      <c r="D28">
        <f t="shared" si="4"/>
        <v>2007</v>
      </c>
      <c r="E28">
        <f t="shared" si="5"/>
        <v>9</v>
      </c>
    </row>
    <row r="29" spans="2:7" x14ac:dyDescent="0.25">
      <c r="B29" s="91">
        <v>39447</v>
      </c>
      <c r="C29">
        <v>89.1</v>
      </c>
      <c r="D29">
        <f t="shared" si="4"/>
        <v>2007</v>
      </c>
      <c r="E29">
        <f t="shared" si="5"/>
        <v>12</v>
      </c>
    </row>
    <row r="30" spans="2:7" x14ac:dyDescent="0.25">
      <c r="B30" s="91">
        <v>39538</v>
      </c>
      <c r="C30">
        <v>90.3</v>
      </c>
      <c r="D30">
        <f t="shared" si="4"/>
        <v>2008</v>
      </c>
      <c r="E30">
        <f t="shared" si="5"/>
        <v>3</v>
      </c>
    </row>
    <row r="31" spans="2:7" x14ac:dyDescent="0.25">
      <c r="B31" s="91">
        <v>39629</v>
      </c>
      <c r="C31">
        <v>91.6</v>
      </c>
      <c r="D31">
        <f t="shared" si="4"/>
        <v>2008</v>
      </c>
      <c r="E31">
        <f t="shared" si="5"/>
        <v>6</v>
      </c>
    </row>
    <row r="32" spans="2:7" x14ac:dyDescent="0.25">
      <c r="B32" s="91">
        <v>39721</v>
      </c>
      <c r="C32">
        <v>92.7</v>
      </c>
      <c r="D32">
        <f t="shared" si="4"/>
        <v>2008</v>
      </c>
      <c r="E32">
        <f t="shared" si="5"/>
        <v>9</v>
      </c>
    </row>
    <row r="33" spans="2:5" x14ac:dyDescent="0.25">
      <c r="B33" s="91">
        <v>39813</v>
      </c>
      <c r="C33">
        <v>92.4</v>
      </c>
      <c r="D33">
        <f t="shared" si="4"/>
        <v>2008</v>
      </c>
      <c r="E33">
        <f t="shared" si="5"/>
        <v>12</v>
      </c>
    </row>
    <row r="34" spans="2:5" x14ac:dyDescent="0.25">
      <c r="B34" s="91">
        <v>39903</v>
      </c>
      <c r="C34">
        <v>92.5</v>
      </c>
      <c r="D34">
        <f t="shared" si="4"/>
        <v>2009</v>
      </c>
      <c r="E34">
        <f t="shared" si="5"/>
        <v>3</v>
      </c>
    </row>
    <row r="35" spans="2:5" x14ac:dyDescent="0.25">
      <c r="B35" s="91">
        <v>39994</v>
      </c>
      <c r="C35">
        <v>92.9</v>
      </c>
      <c r="D35">
        <f t="shared" si="4"/>
        <v>2009</v>
      </c>
      <c r="E35">
        <f t="shared" si="5"/>
        <v>6</v>
      </c>
    </row>
    <row r="36" spans="2:5" x14ac:dyDescent="0.25">
      <c r="B36" s="91">
        <v>40086</v>
      </c>
      <c r="C36">
        <v>93.8</v>
      </c>
      <c r="D36">
        <f t="shared" si="4"/>
        <v>2009</v>
      </c>
      <c r="E36">
        <f t="shared" si="5"/>
        <v>9</v>
      </c>
    </row>
    <row r="37" spans="2:5" x14ac:dyDescent="0.25">
      <c r="B37" s="91">
        <v>40178</v>
      </c>
      <c r="C37">
        <v>94.3</v>
      </c>
      <c r="D37">
        <f t="shared" si="4"/>
        <v>2009</v>
      </c>
      <c r="E37">
        <f t="shared" si="5"/>
        <v>12</v>
      </c>
    </row>
    <row r="38" spans="2:5" x14ac:dyDescent="0.25">
      <c r="B38" s="91">
        <v>40268</v>
      </c>
      <c r="C38">
        <v>95.2</v>
      </c>
      <c r="D38">
        <f t="shared" si="4"/>
        <v>2010</v>
      </c>
      <c r="E38">
        <f t="shared" si="5"/>
        <v>3</v>
      </c>
    </row>
    <row r="39" spans="2:5" x14ac:dyDescent="0.25">
      <c r="B39" s="91">
        <v>40359</v>
      </c>
      <c r="C39">
        <v>95.8</v>
      </c>
      <c r="D39">
        <f t="shared" si="4"/>
        <v>2010</v>
      </c>
      <c r="E39">
        <f t="shared" si="5"/>
        <v>6</v>
      </c>
    </row>
    <row r="40" spans="2:5" x14ac:dyDescent="0.25">
      <c r="B40" s="91">
        <v>40451</v>
      </c>
      <c r="C40">
        <v>96.5</v>
      </c>
      <c r="D40">
        <f t="shared" si="4"/>
        <v>2010</v>
      </c>
      <c r="E40">
        <f t="shared" si="5"/>
        <v>9</v>
      </c>
    </row>
    <row r="41" spans="2:5" x14ac:dyDescent="0.25">
      <c r="B41" s="91">
        <v>40543</v>
      </c>
      <c r="C41">
        <v>96.9</v>
      </c>
      <c r="D41">
        <f t="shared" si="4"/>
        <v>2010</v>
      </c>
      <c r="E41">
        <f t="shared" si="5"/>
        <v>12</v>
      </c>
    </row>
    <row r="42" spans="2:5" x14ac:dyDescent="0.25">
      <c r="B42" s="91">
        <v>40633</v>
      </c>
      <c r="C42">
        <v>98.3</v>
      </c>
      <c r="D42">
        <f t="shared" si="4"/>
        <v>2011</v>
      </c>
      <c r="E42">
        <f t="shared" si="5"/>
        <v>3</v>
      </c>
    </row>
    <row r="43" spans="2:5" x14ac:dyDescent="0.25">
      <c r="B43" s="91">
        <v>40724</v>
      </c>
      <c r="C43">
        <v>99.2</v>
      </c>
      <c r="D43">
        <f t="shared" si="4"/>
        <v>2011</v>
      </c>
      <c r="E43">
        <f t="shared" si="5"/>
        <v>6</v>
      </c>
    </row>
    <row r="44" spans="2:5" x14ac:dyDescent="0.25">
      <c r="B44" s="91">
        <v>40816</v>
      </c>
      <c r="C44">
        <v>99.8</v>
      </c>
      <c r="D44">
        <f t="shared" si="4"/>
        <v>2011</v>
      </c>
      <c r="E44">
        <f t="shared" si="5"/>
        <v>9</v>
      </c>
    </row>
    <row r="45" spans="2:5" x14ac:dyDescent="0.25">
      <c r="B45" s="91">
        <v>40908</v>
      </c>
      <c r="C45">
        <v>99.8</v>
      </c>
      <c r="D45">
        <f t="shared" si="4"/>
        <v>2011</v>
      </c>
      <c r="E45">
        <f t="shared" si="5"/>
        <v>12</v>
      </c>
    </row>
    <row r="46" spans="2:5" x14ac:dyDescent="0.25">
      <c r="B46" s="91">
        <v>40999</v>
      </c>
      <c r="C46">
        <v>99.9</v>
      </c>
      <c r="D46">
        <f t="shared" si="4"/>
        <v>2012</v>
      </c>
      <c r="E46">
        <f t="shared" si="5"/>
        <v>3</v>
      </c>
    </row>
    <row r="47" spans="2:5" x14ac:dyDescent="0.25">
      <c r="B47" s="91">
        <v>41090</v>
      </c>
      <c r="C47">
        <v>100.4</v>
      </c>
      <c r="D47">
        <f t="shared" si="4"/>
        <v>2012</v>
      </c>
      <c r="E47">
        <f t="shared" si="5"/>
        <v>6</v>
      </c>
    </row>
    <row r="48" spans="2:5" x14ac:dyDescent="0.25">
      <c r="B48" s="91">
        <v>41182</v>
      </c>
      <c r="C48">
        <v>101.8</v>
      </c>
      <c r="D48">
        <f t="shared" si="4"/>
        <v>2012</v>
      </c>
      <c r="E48">
        <f t="shared" si="5"/>
        <v>9</v>
      </c>
    </row>
    <row r="49" spans="2:5" x14ac:dyDescent="0.25">
      <c r="B49" s="91">
        <v>41274</v>
      </c>
      <c r="C49">
        <v>102</v>
      </c>
      <c r="D49">
        <f t="shared" si="4"/>
        <v>2012</v>
      </c>
      <c r="E49">
        <f t="shared" si="5"/>
        <v>12</v>
      </c>
    </row>
    <row r="50" spans="2:5" x14ac:dyDescent="0.25">
      <c r="B50" s="91">
        <v>41364</v>
      </c>
      <c r="C50">
        <v>102.4</v>
      </c>
      <c r="D50">
        <f t="shared" si="4"/>
        <v>2013</v>
      </c>
      <c r="E50">
        <f t="shared" si="5"/>
        <v>3</v>
      </c>
    </row>
    <row r="51" spans="2:5" x14ac:dyDescent="0.25">
      <c r="B51" s="91">
        <v>41455</v>
      </c>
      <c r="C51">
        <v>102.8</v>
      </c>
      <c r="D51">
        <f t="shared" si="4"/>
        <v>2013</v>
      </c>
      <c r="E51">
        <f t="shared" si="5"/>
        <v>6</v>
      </c>
    </row>
    <row r="52" spans="2:5" x14ac:dyDescent="0.25">
      <c r="B52" s="91">
        <v>41547</v>
      </c>
      <c r="C52">
        <v>104</v>
      </c>
      <c r="D52">
        <f t="shared" si="4"/>
        <v>2013</v>
      </c>
      <c r="E52">
        <f t="shared" si="5"/>
        <v>9</v>
      </c>
    </row>
    <row r="53" spans="2:5" x14ac:dyDescent="0.25">
      <c r="B53" s="91">
        <v>41639</v>
      </c>
      <c r="C53">
        <v>104.8</v>
      </c>
      <c r="D53">
        <f t="shared" si="4"/>
        <v>2013</v>
      </c>
      <c r="E53">
        <f t="shared" si="5"/>
        <v>12</v>
      </c>
    </row>
    <row r="54" spans="2:5" x14ac:dyDescent="0.25">
      <c r="B54" s="91">
        <v>41729</v>
      </c>
      <c r="C54">
        <v>105.4</v>
      </c>
      <c r="D54">
        <f t="shared" si="4"/>
        <v>2014</v>
      </c>
      <c r="E54">
        <f t="shared" si="5"/>
        <v>3</v>
      </c>
    </row>
    <row r="55" spans="2:5" x14ac:dyDescent="0.25">
      <c r="B55" s="91">
        <v>41820</v>
      </c>
      <c r="C55">
        <v>105.9</v>
      </c>
      <c r="D55">
        <f t="shared" si="4"/>
        <v>2014</v>
      </c>
      <c r="E55">
        <f t="shared" si="5"/>
        <v>6</v>
      </c>
    </row>
    <row r="56" spans="2:5" x14ac:dyDescent="0.25">
      <c r="B56" s="91">
        <v>41912</v>
      </c>
      <c r="C56">
        <v>106.4</v>
      </c>
      <c r="D56">
        <f t="shared" si="4"/>
        <v>2014</v>
      </c>
      <c r="E56">
        <f t="shared" si="5"/>
        <v>9</v>
      </c>
    </row>
    <row r="57" spans="2:5" x14ac:dyDescent="0.25">
      <c r="B57" s="91">
        <v>42004</v>
      </c>
      <c r="C57">
        <v>106.6</v>
      </c>
      <c r="D57">
        <f t="shared" si="4"/>
        <v>2014</v>
      </c>
      <c r="E57">
        <f t="shared" si="5"/>
        <v>12</v>
      </c>
    </row>
    <row r="58" spans="2:5" x14ac:dyDescent="0.25">
      <c r="B58" s="91">
        <v>42094</v>
      </c>
      <c r="C58">
        <v>106.8</v>
      </c>
      <c r="D58">
        <f t="shared" si="4"/>
        <v>2015</v>
      </c>
      <c r="E58">
        <f t="shared" si="5"/>
        <v>3</v>
      </c>
    </row>
    <row r="59" spans="2:5" x14ac:dyDescent="0.25">
      <c r="B59" s="91">
        <v>42185</v>
      </c>
      <c r="C59">
        <v>107.5</v>
      </c>
      <c r="D59">
        <f t="shared" si="4"/>
        <v>2015</v>
      </c>
      <c r="E59">
        <f t="shared" si="5"/>
        <v>6</v>
      </c>
    </row>
    <row r="60" spans="2:5" x14ac:dyDescent="0.25">
      <c r="B60" s="91">
        <v>42277</v>
      </c>
      <c r="C60">
        <v>108</v>
      </c>
      <c r="D60">
        <f t="shared" si="4"/>
        <v>2015</v>
      </c>
      <c r="E60">
        <f t="shared" si="5"/>
        <v>9</v>
      </c>
    </row>
    <row r="61" spans="2:5" x14ac:dyDescent="0.25">
      <c r="B61" s="91">
        <v>42369</v>
      </c>
      <c r="C61">
        <v>108.4</v>
      </c>
      <c r="D61">
        <f t="shared" si="4"/>
        <v>2015</v>
      </c>
      <c r="E61">
        <f t="shared" si="5"/>
        <v>12</v>
      </c>
    </row>
    <row r="62" spans="2:5" x14ac:dyDescent="0.25">
      <c r="B62" s="91">
        <v>42460</v>
      </c>
      <c r="C62">
        <v>108.2</v>
      </c>
      <c r="D62">
        <f t="shared" si="4"/>
        <v>2016</v>
      </c>
      <c r="E62">
        <f t="shared" si="5"/>
        <v>3</v>
      </c>
    </row>
    <row r="63" spans="2:5" x14ac:dyDescent="0.25">
      <c r="B63" s="91">
        <v>42551</v>
      </c>
      <c r="C63">
        <v>108.6</v>
      </c>
      <c r="D63">
        <f t="shared" si="4"/>
        <v>2016</v>
      </c>
      <c r="E63">
        <f t="shared" si="5"/>
        <v>6</v>
      </c>
    </row>
    <row r="64" spans="2:5" x14ac:dyDescent="0.25">
      <c r="B64" s="91">
        <v>42643</v>
      </c>
      <c r="C64">
        <v>109.4</v>
      </c>
      <c r="D64">
        <f t="shared" si="4"/>
        <v>2016</v>
      </c>
      <c r="E64">
        <f t="shared" si="5"/>
        <v>9</v>
      </c>
    </row>
    <row r="65" spans="1:5" x14ac:dyDescent="0.25">
      <c r="B65" s="91">
        <v>42735</v>
      </c>
      <c r="C65">
        <v>110</v>
      </c>
      <c r="D65">
        <f t="shared" si="4"/>
        <v>2016</v>
      </c>
      <c r="E65">
        <f t="shared" si="5"/>
        <v>12</v>
      </c>
    </row>
    <row r="66" spans="1:5" x14ac:dyDescent="0.25">
      <c r="B66" s="91">
        <v>42825</v>
      </c>
      <c r="C66">
        <v>110.5</v>
      </c>
      <c r="D66">
        <f t="shared" si="4"/>
        <v>2017</v>
      </c>
      <c r="E66">
        <f t="shared" si="5"/>
        <v>3</v>
      </c>
    </row>
    <row r="67" spans="1:5" x14ac:dyDescent="0.25">
      <c r="B67" s="91">
        <v>42916</v>
      </c>
      <c r="C67">
        <v>110.7</v>
      </c>
      <c r="D67">
        <f t="shared" si="4"/>
        <v>2017</v>
      </c>
      <c r="E67">
        <f t="shared" si="5"/>
        <v>6</v>
      </c>
    </row>
    <row r="68" spans="1:5" x14ac:dyDescent="0.25">
      <c r="B68" s="91">
        <v>42979</v>
      </c>
      <c r="C68">
        <v>111.4</v>
      </c>
      <c r="D68">
        <f t="shared" si="4"/>
        <v>2017</v>
      </c>
      <c r="E68">
        <f t="shared" si="5"/>
        <v>9</v>
      </c>
    </row>
    <row r="69" spans="1:5" x14ac:dyDescent="0.25">
      <c r="B69" s="91">
        <v>43070</v>
      </c>
      <c r="C69">
        <v>112.1</v>
      </c>
      <c r="D69">
        <f t="shared" si="4"/>
        <v>2017</v>
      </c>
      <c r="E69">
        <f t="shared" si="5"/>
        <v>12</v>
      </c>
    </row>
    <row r="70" spans="1:5" x14ac:dyDescent="0.25">
      <c r="B70" s="91">
        <v>43160</v>
      </c>
      <c r="C70">
        <v>112.6</v>
      </c>
      <c r="D70">
        <f t="shared" si="4"/>
        <v>2018</v>
      </c>
      <c r="E70">
        <f t="shared" si="5"/>
        <v>3</v>
      </c>
    </row>
    <row r="71" spans="1:5" x14ac:dyDescent="0.25">
      <c r="B71" s="91">
        <v>43252</v>
      </c>
      <c r="C71">
        <v>113</v>
      </c>
      <c r="D71">
        <f t="shared" si="4"/>
        <v>2018</v>
      </c>
      <c r="E71">
        <f t="shared" si="5"/>
        <v>6</v>
      </c>
    </row>
    <row r="72" spans="1:5" x14ac:dyDescent="0.25">
      <c r="B72" s="91">
        <v>43344</v>
      </c>
      <c r="C72">
        <v>113.5</v>
      </c>
      <c r="D72">
        <f t="shared" si="4"/>
        <v>2018</v>
      </c>
      <c r="E72">
        <f t="shared" si="5"/>
        <v>9</v>
      </c>
    </row>
    <row r="73" spans="1:5" x14ac:dyDescent="0.25">
      <c r="B73" s="91">
        <v>43435</v>
      </c>
      <c r="C73">
        <v>114.1</v>
      </c>
      <c r="D73">
        <f t="shared" si="4"/>
        <v>2018</v>
      </c>
      <c r="E73">
        <f t="shared" si="5"/>
        <v>12</v>
      </c>
    </row>
    <row r="74" spans="1:5" x14ac:dyDescent="0.25">
      <c r="B74" s="91">
        <v>43525</v>
      </c>
      <c r="C74">
        <v>114.1</v>
      </c>
      <c r="D74">
        <f t="shared" si="4"/>
        <v>2019</v>
      </c>
      <c r="E74">
        <f t="shared" si="5"/>
        <v>3</v>
      </c>
    </row>
    <row r="75" spans="1:5" x14ac:dyDescent="0.25">
      <c r="B75" s="91">
        <v>43617</v>
      </c>
      <c r="C75">
        <v>114.8</v>
      </c>
      <c r="D75">
        <f t="shared" si="4"/>
        <v>2019</v>
      </c>
      <c r="E75">
        <f t="shared" si="5"/>
        <v>6</v>
      </c>
    </row>
    <row r="76" spans="1:5" x14ac:dyDescent="0.25">
      <c r="B76" s="91">
        <v>43709</v>
      </c>
      <c r="C76">
        <v>115.4</v>
      </c>
      <c r="D76">
        <f t="shared" si="4"/>
        <v>2019</v>
      </c>
      <c r="E76">
        <f t="shared" si="5"/>
        <v>9</v>
      </c>
    </row>
    <row r="77" spans="1:5" x14ac:dyDescent="0.25">
      <c r="B77" s="91">
        <v>43800</v>
      </c>
    </row>
    <row r="79" spans="1:5" x14ac:dyDescent="0.25">
      <c r="A79" s="119" t="s">
        <v>123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Summary</vt:lpstr>
      <vt:lpstr>Network access</vt:lpstr>
      <vt:lpstr>Divison of responsibility</vt:lpstr>
      <vt:lpstr>Bushfire obligations</vt:lpstr>
      <vt:lpstr>Bushfire obligations source</vt:lpstr>
      <vt:lpstr>Customer weights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2020-05-27T09:02:16Z</dcterms:modified>
</cp:coreProperties>
</file>