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T:\AER\Opex modelling\AER opex models\EQ SAPN 2020-25\EQ Opex models\Base opex analysis\OEFs\Ergon\Final decision\For publication\"/>
    </mc:Choice>
  </mc:AlternateContent>
  <bookViews>
    <workbookView xWindow="0" yWindow="105" windowWidth="3195" windowHeight="960"/>
  </bookViews>
  <sheets>
    <sheet name="Summary" sheetId="21" r:id="rId1"/>
    <sheet name="Network access" sheetId="22" r:id="rId2"/>
    <sheet name="Divison of responsibility" sheetId="17" r:id="rId3"/>
    <sheet name="Bushfire obligations" sheetId="26" r:id="rId4"/>
    <sheet name="Bushfire obligations source" sheetId="27" r:id="rId5"/>
    <sheet name="Customer weights" sheetId="16" r:id="rId6"/>
    <sheet name="CPI-master" sheetId="2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513</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3" hidden="1">[1]PCOR00!#REF!</definedName>
    <definedName name="_BQ4.1" hidden="1">[1]PCOR00!#REF!</definedName>
    <definedName name="_BQ4.5" localSheetId="3" hidden="1">#REF!</definedName>
    <definedName name="_BQ4.5" hidden="1">#REF!</definedName>
    <definedName name="_BQ4.6" localSheetId="3" hidden="1">#REF!</definedName>
    <definedName name="_BQ4.6" hidden="1">#REF!</definedName>
    <definedName name="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a" hidden="1">{#N/A,#N/A,FALSE,"Bgt";#N/A,#N/A,FALSE,"Act";#N/A,#N/A,FALSE,"Chrt Data";#N/A,#N/A,FALSE,"Bus Result";#N/A,#N/A,FALSE,"Main Charts";#N/A,#N/A,FALSE,"P&amp;L Ttl";#N/A,#N/A,FALSE,"P&amp;L C_Ttl";#N/A,#N/A,FALSE,"P&amp;L C_Oct";#N/A,#N/A,FALSE,"P&amp;L C_Sep";#N/A,#N/A,FALSE,"1996";#N/A,#N/A,FALSE,"Data"}</definedName>
    <definedName name="A2325806K">[2]Data1!$B$1:$B$10,[2]Data1!$B$11:$B$286</definedName>
    <definedName name="A2325807L">[2]Data1!$K$1:$K$10,[2]Data1!$K$15:$K$286</definedName>
    <definedName name="A2325810A">[2]Data1!$T$1:$T$10,[2]Data1!$T$12:$T$286</definedName>
    <definedName name="A2325811C">[2]Data1!$C$1:$C$10,[2]Data1!$C$11:$C$286</definedName>
    <definedName name="A2325812F">[2]Data1!$L$1:$L$10,[2]Data1!$L$15:$L$286</definedName>
    <definedName name="A2325815L">[2]Data1!$U$1:$U$10,[2]Data1!$U$12:$U$286</definedName>
    <definedName name="A2325816R">[2]Data1!$D$1:$D$10,[2]Data1!$D$11:$D$286</definedName>
    <definedName name="A2325817T">[2]Data1!$M$1:$M$10,[2]Data1!$M$15:$M$286</definedName>
    <definedName name="A2325820F">[2]Data1!$V$1:$V$10,[2]Data1!$V$12:$V$286</definedName>
    <definedName name="A2325821J">[2]Data1!$E$1:$E$10,[2]Data1!$E$11:$E$286</definedName>
    <definedName name="A2325822K">[2]Data1!$N$1:$N$10,[2]Data1!$N$15:$N$286</definedName>
    <definedName name="A2325825T">[2]Data1!$W$1:$W$10,[2]Data1!$W$12:$W$286</definedName>
    <definedName name="A2325826V">[2]Data1!$F$1:$F$10,[2]Data1!$F$11:$F$286</definedName>
    <definedName name="A2325827W">[2]Data1!$O$1:$O$10,[2]Data1!$O$15:$O$286</definedName>
    <definedName name="A2325830K">[2]Data1!$X$1:$X$10,[2]Data1!$X$12:$X$286</definedName>
    <definedName name="A2325831L">[2]Data1!$G$1:$G$10,[2]Data1!$G$11:$G$286</definedName>
    <definedName name="A2325832R">[2]Data1!$P$1:$P$10,[2]Data1!$P$15:$P$286</definedName>
    <definedName name="A2325835W">[2]Data1!$Y$1:$Y$10,[2]Data1!$Y$12:$Y$286</definedName>
    <definedName name="A2325836X">[2]Data1!$H$1:$H$10,[2]Data1!$H$139:$H$286</definedName>
    <definedName name="A2325837A">[2]Data1!$Q$1:$Q$10,[2]Data1!$Q$143:$Q$286</definedName>
    <definedName name="A2325840R">[2]Data1!$Z$1:$Z$10,[2]Data1!$Z$140:$Z$286</definedName>
    <definedName name="A2325841T">[2]Data1!$I$1:$I$10,[2]Data1!$I$11:$I$286</definedName>
    <definedName name="A2325842V">[2]Data1!$R$1:$R$10,[2]Data1!$R$15:$R$286</definedName>
    <definedName name="A2325845A">[2]Data1!$AA$1:$AA$10,[2]Data1!$AA$12:$AA$286</definedName>
    <definedName name="A2325846C">[2]Data1!$J$1:$J$10,[2]Data1!$J$11:$J$286</definedName>
    <definedName name="A2325847F">[2]Data1!$S$1:$S$10,[2]Data1!$S$15:$S$286</definedName>
    <definedName name="A2325850V">[2]Data1!$AB$1:$AB$10,[2]Data1!$AB$12:$AB$286</definedName>
    <definedName name="AA" hidden="1">{#N/A,#N/A,FALSE,"Bgt";#N/A,#N/A,FALSE,"Act";#N/A,#N/A,FALSE,"Chrt Data";#N/A,#N/A,FALSE,"Bus Result";#N/A,#N/A,FALSE,"Main Charts";#N/A,#N/A,FALSE,"P&amp;L Ttl";#N/A,#N/A,FALSE,"P&amp;L C_Ttl";#N/A,#N/A,FALSE,"P&amp;L C_Oct";#N/A,#N/A,FALSE,"P&amp;L C_Sep";#N/A,#N/A,FALSE,"1996";#N/A,#N/A,FALSE,"Data"}</definedName>
    <definedName name="Adv_Up_High">[3]Variables!$E$6</definedName>
    <definedName name="Adv_Up_Low">[3]Variables!$F$6</definedName>
    <definedName name="Adv_Uptake">[3]Variables!$D$6</definedName>
    <definedName name="aegegvas">'[4]Business &amp; other details'!$C$44</definedName>
    <definedName name="afege">'[5]Business &amp; other details'!$D$45</definedName>
    <definedName name="afsda">'[6]Business &amp; other details'!$C$44</definedName>
    <definedName name="afsfs">'[7]Business &amp; other details'!$D$45</definedName>
    <definedName name="animal" hidden="1">{#N/A,#N/A,FALSE,"Bgt";#N/A,#N/A,FALSE,"Act";#N/A,#N/A,FALSE,"Chrt Data";#N/A,#N/A,FALSE,"Bus Result";#N/A,#N/A,FALSE,"Main Charts";#N/A,#N/A,FALSE,"P&amp;L Ttl";#N/A,#N/A,FALSE,"P&amp;L C_Ttl";#N/A,#N/A,FALSE,"P&amp;L C_Oct";#N/A,#N/A,FALSE,"P&amp;L C_Sep";#N/A,#N/A,FALSE,"1996";#N/A,#N/A,FALSE,"Data"}</definedName>
    <definedName name="Ann_Up_High">[3]Variables!$E$7</definedName>
    <definedName name="Ann_Up_Low">[3]Variables!$F$7</definedName>
    <definedName name="Ann_Uptake">[3]Variables!$D$7</definedName>
    <definedName name="anscount" hidden="1">1</definedName>
    <definedName name="as" hidden="1">{#N/A,#N/A,FALSE,"SUM QTR 3";#N/A,#N/A,FALSE,"Detail QTR 3 (w_o ly)"}</definedName>
    <definedName name="asd">'[8]Business &amp; other details'!$C$44</definedName>
    <definedName name="asdas">'[9]Business &amp; other details'!$D$45</definedName>
    <definedName name="asdasd">'[10]Business &amp; other details'!$C$44</definedName>
    <definedName name="asdasf">'[11]1.0 Business &amp; other details'!$C$43</definedName>
    <definedName name="asdfasf">'[12]1.0 Business &amp; other details'!$C$43</definedName>
    <definedName name="asfaef">'[13]1.0 Business &amp; other details'!$C$43</definedName>
    <definedName name="asfaf">'[14]1.0 Business &amp; other details'!$C$35</definedName>
    <definedName name="awdfaf">'[13]1.0 Business &amp; other details'!$C$43</definedName>
    <definedName name="b" hidden="1">{#N/A,#N/A,FALSE,"Bgt";#N/A,#N/A,FALSE,"Act";#N/A,#N/A,FALSE,"Chrt Data";#N/A,#N/A,FALSE,"Bus Result";#N/A,#N/A,FALSE,"Main Charts";#N/A,#N/A,FALSE,"P&amp;L Ttl";#N/A,#N/A,FALSE,"P&amp;L C_Ttl";#N/A,#N/A,FALSE,"P&amp;L C_Oct";#N/A,#N/A,FALSE,"P&amp;L C_Sep";#N/A,#N/A,FALSE,"1996";#N/A,#N/A,FALSE,"Data"}</definedName>
    <definedName name="BEx0017DGUEDPCFJUPUZOOLJCS2B" hidden="1">'[15]Reco Sheet for Fcast'!$I$9:$J$9</definedName>
    <definedName name="BEx001CNWHJ5RULCSFM36ZCGJ1UH" hidden="1">'[15]Reco Sheet for Fcast'!$F$11:$G$11</definedName>
    <definedName name="BEx004791UAJIJSN57OT7YBLNP82" hidden="1">'[15]Reco Sheet for Fcast'!$H$2:$I$2</definedName>
    <definedName name="BEx008P2NVFDLBHL7IZ5WTMVOQ1F" localSheetId="3" hidden="1">'[16]AMI P &amp; L'!#REF!</definedName>
    <definedName name="BEx008P2NVFDLBHL7IZ5WTMVOQ1F" hidden="1">'[16]AMI P &amp; L'!#REF!</definedName>
    <definedName name="BEx009G00IN0JUIAQ4WE9NHTMQE2" hidden="1">'[15]Reco Sheet for Fcast'!$I$8:$J$8</definedName>
    <definedName name="BEx00DXTY2JDVGWQKV8H7FG4SV30" hidden="1">'[15]Reco Sheet for Fcast'!$F$11:$G$11</definedName>
    <definedName name="BEx00GHLTYRH5N2S6P78YW1CD30N" hidden="1">'[15]Reco Sheet for Fcast'!$F$11:$G$11</definedName>
    <definedName name="BEx00JC31DY11L45SEU4B10BIN6W" hidden="1">'[15]Reco Sheet for Fcast'!$K$2</definedName>
    <definedName name="BEx00KZHZBHP3TDV1YMX4B19B95O" localSheetId="3" hidden="1">'[16]AMI P &amp; L'!#REF!</definedName>
    <definedName name="BEx00KZHZBHP3TDV1YMX4B19B95O" hidden="1">'[16]AMI P &amp; L'!#REF!</definedName>
    <definedName name="BEx00WOACHDXJ6I70WQ2OGP79902" localSheetId="3" hidden="1">#REF!</definedName>
    <definedName name="BEx00WOACHDXJ6I70WQ2OGP79902" hidden="1">#REF!</definedName>
    <definedName name="BEx01DAZE5WX4UTU2TLKODE60MKZ" hidden="1">'[15]Reco Sheet for Fcast'!$F$6:$G$6</definedName>
    <definedName name="BEx01HY6E3GJ66ABU5ABN26V6Q13" hidden="1">'[15]Reco Sheet for Fcast'!$G$2</definedName>
    <definedName name="BEx01PW5YQKEGAR8JDDI5OARYXDF" hidden="1">'[15]Reco Sheet for Fcast'!$F$9:$G$9</definedName>
    <definedName name="BEx01XJ94SHJ1YQ7ORPW0RQGKI2H" hidden="1">'[15]Reco Sheet for Fcast'!$F$11:$G$11</definedName>
    <definedName name="BEx02Q08R9G839Q4RFGG9026C7PX" localSheetId="3" hidden="1">'[16]AMI P &amp; L'!#REF!</definedName>
    <definedName name="BEx02Q08R9G839Q4RFGG9026C7PX" hidden="1">'[16]AMI P &amp; L'!#REF!</definedName>
    <definedName name="BEx02SEL3Z1QWGAHXDPUA9WLTTPS" hidden="1">'[15]Reco Sheet for Fcast'!$F$11:$G$11</definedName>
    <definedName name="BEx02Y3KJZH5BGDM9QEZ1PVVI114" hidden="1">'[15]Reco Sheet for Fcast'!$F$8:$G$8</definedName>
    <definedName name="BEx0313GRLLASDTVPW5DHTXHE74M" hidden="1">'[15]Reco Sheet for Fcast'!$I$6:$J$6</definedName>
    <definedName name="BEx1F0SOZ3H5XUHXD7O01TCR8T6J" hidden="1">'[15]Reco Sheet for Fcast'!$F$10:$G$10</definedName>
    <definedName name="BEx1F9HL824UCNCVZ2U62J4KZCX8" hidden="1">'[15]Reco Sheet for Fcast'!$F$7:$G$7</definedName>
    <definedName name="BEx1FEVSJKTI1Q1Z874QZVFSJSVA" hidden="1">'[15]Reco Sheet for Fcast'!$I$6:$J$6</definedName>
    <definedName name="BEx1FGDRUHHLI1GBHELT4PK0LY4V" hidden="1">'[15]Reco Sheet for Fcast'!$I$9:$J$9</definedName>
    <definedName name="BEx1FJZ7GKO99IYTP6GGGF7EUL3Z" hidden="1">'[15]Reco Sheet for Fcast'!$I$7:$J$7</definedName>
    <definedName name="BEx1FSDBU7WQN41S8RKJEK69AVRU" hidden="1">'[15]Reco Sheet for Fcast'!$F$6:$G$6</definedName>
    <definedName name="BEx1FZV2CM77TBH1R6YYV9P06KA2" hidden="1">'[15]Reco Sheet for Fcast'!$F$9:$G$9</definedName>
    <definedName name="BEx1G59AY8195JTUM6P18VXUFJ3E" hidden="1">'[15]Reco Sheet for Fcast'!$F$9:$G$9</definedName>
    <definedName name="BEx1GVBYVO13O10BPURJQKD3L4DD" hidden="1">'[17]Bud Mth'!$I$8:$J$8</definedName>
    <definedName name="BEx1GVMRHFXUP6XYYY9NR12PV5TF" hidden="1">'[15]Reco Sheet for Fcast'!$F$8:$G$8</definedName>
    <definedName name="BEx1H6KIT7BHUH6MDDWC935V9N47" hidden="1">'[15]Reco Sheet for Fcast'!$I$8:$J$8</definedName>
    <definedName name="BEx1H8YTIDTTO90YLC2ZSSNJ7TNN" localSheetId="3" hidden="1">'[18]Capital orders'!#REF!</definedName>
    <definedName name="BEx1H8YTIDTTO90YLC2ZSSNJ7TNN" hidden="1">'[18]Capital orders'!#REF!</definedName>
    <definedName name="BEx1HDGOOJ3SKHYMWUZJ1P0RQZ9N" hidden="1">'[15]Reco Sheet for Fcast'!$H$2:$I$2</definedName>
    <definedName name="BEx1HDM5ZXSJG6JQEMSFV52PZ10V" hidden="1">'[15]Reco Sheet for Fcast'!$I$9:$J$9</definedName>
    <definedName name="BEx1HETBBZVN5F43LKOFMC4QB0CR" hidden="1">'[15]Reco Sheet for Fcast'!$F$9:$G$9</definedName>
    <definedName name="BEx1HGWNWPLNXICOTP90TKQVVE4E" hidden="1">'[15]Reco Sheet for Fcast'!$H$2:$I$2</definedName>
    <definedName name="BEx1HH266WCSRYYOY23LANSAM8Z1" localSheetId="3" hidden="1">#REF!</definedName>
    <definedName name="BEx1HH266WCSRYYOY23LANSAM8Z1" hidden="1">#REF!</definedName>
    <definedName name="BEx1HIPLJZABY0EMUOTZN0EQMDPU" hidden="1">'[15]Reco Sheet for Fcast'!$F$7:$G$7</definedName>
    <definedName name="BEx1HO94JIRX219MPWMB5E5XZ04X" hidden="1">'[15]Reco Sheet for Fcast'!$F$10:$G$10</definedName>
    <definedName name="BEx1HQNF6KHM21E3XLW0NMSSEI9S" hidden="1">'[15]Reco Sheet for Fcast'!$F$9:$G$9</definedName>
    <definedName name="BEx1HSLNWIW4S97ZBYY7I7M5YVH4" hidden="1">'[15]Reco Sheet for Fcast'!$I$8:$J$8</definedName>
    <definedName name="BEx1I4L21EMOYZ97EOEQ30N9KV83" localSheetId="3" hidden="1">#REF!</definedName>
    <definedName name="BEx1I4L21EMOYZ97EOEQ30N9KV83" hidden="1">#REF!</definedName>
    <definedName name="BEx1I4QKTILCKZUSOJCVZN7SNHL5" hidden="1">'[15]Reco Sheet for Fcast'!$F$6:$G$6</definedName>
    <definedName name="BEx1IE0ZP7RIFM9FI24S9I6AAJ14" hidden="1">'[15]Reco Sheet for Fcast'!$F$15</definedName>
    <definedName name="BEx1IGQ5B697MNDOE06MVSR0H58E" hidden="1">'[15]Reco Sheet for Fcast'!$F$11:$G$11</definedName>
    <definedName name="BEx1IKRPW8MLB9Y485M1TL2IT9SH" hidden="1">'[15]Reco Sheet for Fcast'!$F$15</definedName>
    <definedName name="BEx1J0CSSHDJGBJUHVOEMCF2P4DL" hidden="1">'[15]Reco Sheet for Fcast'!$I$9:$J$9</definedName>
    <definedName name="BEx1J6NC9DE7CANGLXQGIAHI2C92" hidden="1">'[15]Reco Sheet for Fcast'!$I$8:$J$8</definedName>
    <definedName name="BEx1J7E8VCGLPYU82QXVUG5N3ZAI" localSheetId="3" hidden="1">'[16]AMI P &amp; L'!#REF!</definedName>
    <definedName name="BEx1J7E8VCGLPYU82QXVUG5N3ZAI" hidden="1">'[16]AMI P &amp; L'!#REF!</definedName>
    <definedName name="BEx1JGE2YQWH8S25USOY08XVGO0D" hidden="1">'[15]Reco Sheet for Fcast'!$I$10:$J$10</definedName>
    <definedName name="BEx1JJJC9T1W7HY4V7HP1S1W4JO1" hidden="1">'[15]Reco Sheet for Fcast'!$F$10:$G$10</definedName>
    <definedName name="BEx1JKKZSJ7DI4PTFVI9VVFMB1X2" hidden="1">'[15]Reco Sheet for Fcast'!$F$6:$G$6</definedName>
    <definedName name="BEx1JPJ2JSOQN114PESLM5AHS817" localSheetId="3" hidden="1">#REF!</definedName>
    <definedName name="BEx1JPJ2JSOQN114PESLM5AHS817" hidden="1">#REF!</definedName>
    <definedName name="BEx1JUBQFRVMASSFK4B3V0AD7YP9" hidden="1">'[15]Reco Sheet for Fcast'!$I$7:$J$7</definedName>
    <definedName name="BEx1JXBM5W4YRWNQ0P95QQS6JWD6" hidden="1">'[15]Reco Sheet for Fcast'!$I$6:$J$6</definedName>
    <definedName name="BEx1KGY9QEHZ9QSARMQUTQKRK4UX" hidden="1">'[15]Reco Sheet for Fcast'!$I$8:$J$8</definedName>
    <definedName name="BEx1KKP1ELIF2UII2FWVGL7M1X7J" hidden="1">'[15]Reco Sheet for Fcast'!$F$10:$G$10</definedName>
    <definedName name="BEx1KUVWMB0QCWA3RBE4CADFVRIS" hidden="1">'[15]Reco Sheet for Fcast'!$F$15</definedName>
    <definedName name="BEx1KZZC3KMOCVC65KUPQLQG4VI6" localSheetId="3" hidden="1">'[18]Capital orders'!#REF!</definedName>
    <definedName name="BEx1KZZC3KMOCVC65KUPQLQG4VI6" hidden="1">'[18]Capital orders'!#REF!</definedName>
    <definedName name="BEx1L2OG1SDFK2TPXELJ77YP4NI2" hidden="1">'[15]Reco Sheet for Fcast'!$I$7:$J$7</definedName>
    <definedName name="BEx1L6Q60MWRDJB4L20LK0XPA0Z2" hidden="1">'[15]Reco Sheet for Fcast'!$I$9:$J$9</definedName>
    <definedName name="BEx1LD63FP2Z4BR9TKSHOZW9KKZ5" hidden="1">'[15]Reco Sheet for Fcast'!$G$2</definedName>
    <definedName name="BEx1LDMB9RW982DUILM2WPT5VWQ3" hidden="1">'[15]Reco Sheet for Fcast'!$H$2:$I$2</definedName>
    <definedName name="BEx1LRPGDQCOEMW8YT80J1XCDCIV" hidden="1">'[15]Reco Sheet for Fcast'!$F$6:$G$6</definedName>
    <definedName name="BEx1LRUSJW4JG54X07QWD9R27WV9" localSheetId="3" hidden="1">'[16]AMI P &amp; L'!#REF!</definedName>
    <definedName name="BEx1LRUSJW4JG54X07QWD9R27WV9" hidden="1">'[16]AMI P &amp; L'!#REF!</definedName>
    <definedName name="BEx1M1WBK5T0LP1AK2JYV6W87ID6" hidden="1">'[15]Reco Sheet for Fcast'!$F$10:$G$10</definedName>
    <definedName name="BEx1M2CEKIG7U2M98E8QT7PXKFJI" localSheetId="3" hidden="1">#REF!</definedName>
    <definedName name="BEx1M2CEKIG7U2M98E8QT7PXKFJI" hidden="1">#REF!</definedName>
    <definedName name="BEx1M51HHDYGIT8PON7U8ICL2S95" hidden="1">'[15]Reco Sheet for Fcast'!$F$10:$G$10</definedName>
    <definedName name="BEx1M9DVXW1QKW4BT3H733BJ74CE" localSheetId="3" hidden="1">#REF!</definedName>
    <definedName name="BEx1M9DVXW1QKW4BT3H733BJ74CE" hidden="1">#REF!</definedName>
    <definedName name="BEx1MJVIWNE5X8L7TRVWT9WWEUBJ" localSheetId="3" hidden="1">#REF!</definedName>
    <definedName name="BEx1MJVIWNE5X8L7TRVWT9WWEUBJ" hidden="1">#REF!</definedName>
    <definedName name="BEx1MMFAHNWB5B2QUWBELI39PCEY" hidden="1">'[17]Bud Mth'!$C$15:$D$29</definedName>
    <definedName name="BEx1MTRKKVCHOZ0YGID6HZ49LJTO" localSheetId="3" hidden="1">'[16]AMI P &amp; L'!#REF!</definedName>
    <definedName name="BEx1MTRKKVCHOZ0YGID6HZ49LJTO" hidden="1">'[16]AMI P &amp; L'!#REF!</definedName>
    <definedName name="BEx1N0CYK8OCCI654CPSXGPO2B4B" localSheetId="3" hidden="1">#REF!</definedName>
    <definedName name="BEx1N0CYK8OCCI654CPSXGPO2B4B" hidden="1">#REF!</definedName>
    <definedName name="BEx1N3CUJ3UX61X38ZAJVPEN4KMC" hidden="1">'[15]Reco Sheet for Fcast'!$K$2</definedName>
    <definedName name="BEx1NM34KQTO1LDNSAFD1L82UZFG" hidden="1">'[15]Reco Sheet for Fcast'!$F$15</definedName>
    <definedName name="BEx1NO6TXZVOGCUWCCRTXRXWW0XL" hidden="1">'[15]Reco Sheet for Fcast'!$I$10:$J$10</definedName>
    <definedName name="BEx1NS8EU5P9FQV3S0WRTXI5L361" hidden="1">'[15]Reco Sheet for Fcast'!$F$7:$G$7</definedName>
    <definedName name="BEx1NUBX5VUYZFKQH69FN6BTLWCR" hidden="1">'[15]Reco Sheet for Fcast'!$I$7:$J$7</definedName>
    <definedName name="BEx1NZ4K1L8UON80Y2A4RASKWGNP" hidden="1">'[15]Reco Sheet for Fcast'!$F$15:$G$16</definedName>
    <definedName name="BEx1OLAZ915OGYWP0QP1QQWDLCRX" hidden="1">'[15]Reco Sheet for Fcast'!$I$6:$J$6</definedName>
    <definedName name="BEx1OO5ER042IS6IC4TLDI75JNVH" hidden="1">'[15]Reco Sheet for Fcast'!$G$2</definedName>
    <definedName name="BEx1ORG3LGKCPSRMVQ2O9REG2US8" localSheetId="3" hidden="1">#REF!</definedName>
    <definedName name="BEx1ORG3LGKCPSRMVQ2O9REG2US8" hidden="1">#REF!</definedName>
    <definedName name="BEx1OTE54CBSUT8FWKRALEDCUWN4" hidden="1">'[15]Reco Sheet for Fcast'!$F$11:$G$11</definedName>
    <definedName name="BEx1OVSMPADTX95QUOX34KZQ8EDY" hidden="1">'[15]Reco Sheet for Fcast'!$I$11:$J$11</definedName>
    <definedName name="BEx1OX544IO9FQJI7YYQGZCEHB3O" hidden="1">'[15]Reco Sheet for Fcast'!$I$8:$J$8</definedName>
    <definedName name="BEx1OY6SVEUT2EQ26P7EKEND342G" hidden="1">'[15]Reco Sheet for Fcast'!$I$9:$J$9</definedName>
    <definedName name="BEx1OYN1LPIPI12O9G6F7QAOS9T4" hidden="1">'[15]Reco Sheet for Fcast'!$I$7:$J$7</definedName>
    <definedName name="BEx1P1HHKJA799O3YZXQAX6KFH58" hidden="1">'[15]Reco Sheet for Fcast'!$F$6:$G$6</definedName>
    <definedName name="BEx1P34W467WGPOXPK292QFJIPHJ" hidden="1">'[15]Reco Sheet for Fcast'!$H$2:$I$2</definedName>
    <definedName name="BEx1P34WRUTVZPX177UUQ9BT3Q9X" localSheetId="3" hidden="1">'[18]Capital orders'!#REF!</definedName>
    <definedName name="BEx1P34WRUTVZPX177UUQ9BT3Q9X" hidden="1">'[18]Capital orders'!#REF!</definedName>
    <definedName name="BEx1P7S1J4TKGVJ43C2Q2R3M9WRB" hidden="1">'[15]Reco Sheet for Fcast'!$I$6:$J$6</definedName>
    <definedName name="BEx1PA11BLPVZM8RC5BL46WX8YB5" hidden="1">'[15]Reco Sheet for Fcast'!$F$8:$G$8</definedName>
    <definedName name="BEx1PBZ4BEFIPGMQXT9T8S4PZ2IM" hidden="1">'[15]Reco Sheet for Fcast'!$F$10:$G$10</definedName>
    <definedName name="BEx1PLF2CFSXBZPVI6CJ534EIJDN" hidden="1">'[15]Reco Sheet for Fcast'!$I$8:$J$8</definedName>
    <definedName name="BEx1PMWZB2DO6EM9BKLUICZJ65HD" hidden="1">'[15]Reco Sheet for Fcast'!$I$10:$J$10</definedName>
    <definedName name="BEx1QA54J2A4I7IBQR19BTY28ZMR" hidden="1">'[15]Reco Sheet for Fcast'!$I$10:$J$10</definedName>
    <definedName name="BEx1QM4PKKBHXHR5BZ2NON028UYL" localSheetId="3" hidden="1">#REF!</definedName>
    <definedName name="BEx1QM4PKKBHXHR5BZ2NON028UYL" hidden="1">#REF!</definedName>
    <definedName name="BEx1QMQAHG3KQUK59DVM68SWKZIZ" hidden="1">'[15]Reco Sheet for Fcast'!$I$10:$J$10</definedName>
    <definedName name="BEx1R9YFKJCMSEST8OVCAO5E47FO" hidden="1">'[15]Reco Sheet for Fcast'!$F$9:$G$9</definedName>
    <definedName name="BEx1RBGC06B3T52OIC0EQ1KGVP1I" hidden="1">'[15]Reco Sheet for Fcast'!$F$10:$G$10</definedName>
    <definedName name="BEx1RHLLW599ZLQG0S5YT7QI63BA" localSheetId="3" hidden="1">'[18]Capital orders'!#REF!</definedName>
    <definedName name="BEx1RHLLW599ZLQG0S5YT7QI63BA" hidden="1">'[18]Capital orders'!#REF!</definedName>
    <definedName name="BEx1RRC7X4NI1CU4EO5XYE2GVARJ" hidden="1">'[15]Reco Sheet for Fcast'!$I$11:$J$11</definedName>
    <definedName name="BEx1RZA1NCGT832L7EMR7GMF588W" hidden="1">'[15]Reco Sheet for Fcast'!$I$10:$J$10</definedName>
    <definedName name="BEx1S0XGIPUSZQUCSGWSK10GKW7Y" hidden="1">'[15]Reco Sheet for Fcast'!$F$8:$G$8</definedName>
    <definedName name="BEx1S3BSDAKCI9LVFYLTM3MJY3BE" localSheetId="3" hidden="1">'[18]Capital orders'!#REF!</definedName>
    <definedName name="BEx1S3BSDAKCI9LVFYLTM3MJY3BE" hidden="1">'[18]Capital orders'!#REF!</definedName>
    <definedName name="BEx1S5VFNKIXHTTCWSV60UC50EZ8" hidden="1">'[15]Reco Sheet for Fcast'!$I$7:$J$7</definedName>
    <definedName name="BEx1SEKAWOQJB87D3XQKKK1S7Q7X" localSheetId="3" hidden="1">#REF!</definedName>
    <definedName name="BEx1SEKAWOQJB87D3XQKKK1S7Q7X" hidden="1">#REF!</definedName>
    <definedName name="BEx1SK3U02H0RGKEYXW7ZMCEOF3V" hidden="1">'[15]Reco Sheet for Fcast'!$E$2:$F$2</definedName>
    <definedName name="BEx1SSNEZINBJT29QVS62VS1THT4" hidden="1">'[15]Reco Sheet for Fcast'!$F$9:$G$9</definedName>
    <definedName name="BEx1STULPAG4G6PQYHP3DRYTPCHJ" localSheetId="3" hidden="1">'[18]Capital orders'!#REF!</definedName>
    <definedName name="BEx1STULPAG4G6PQYHP3DRYTPCHJ" hidden="1">'[18]Capital orders'!#REF!</definedName>
    <definedName name="BEx1SVNCHNANBJIDIQVB8AFK4HAN" localSheetId="3" hidden="1">'[16]AMI P &amp; L'!#REF!</definedName>
    <definedName name="BEx1SVNCHNANBJIDIQVB8AFK4HAN" hidden="1">'[16]AMI P &amp; L'!#REF!</definedName>
    <definedName name="BEx1TJ0WLS9O7KNSGIPWTYHDYI1D" localSheetId="3" hidden="1">'[16]AMI P &amp; L'!#REF!</definedName>
    <definedName name="BEx1TJ0WLS9O7KNSGIPWTYHDYI1D" hidden="1">'[16]AMI P &amp; L'!#REF!</definedName>
    <definedName name="BEx1TYR9YIVMD6E36LEX70E5H1UT" localSheetId="3" hidden="1">#REF!</definedName>
    <definedName name="BEx1TYR9YIVMD6E36LEX70E5H1UT" hidden="1">#REF!</definedName>
    <definedName name="BEx1U7WFO8OZKB1EBF4H386JW91L" hidden="1">'[15]Reco Sheet for Fcast'!$I$9:$J$9</definedName>
    <definedName name="BEx1U87938YR9N6HYI24KVBKLOS3" hidden="1">'[15]Reco Sheet for Fcast'!$G$2</definedName>
    <definedName name="BEx1UESH4KDWHYESQU2IE55RS3LI" hidden="1">'[15]Reco Sheet for Fcast'!$F$11:$G$11</definedName>
    <definedName name="BEx1UI8N9KTCPSOJ7RDW0T8UEBNP" hidden="1">'[15]Reco Sheet for Fcast'!$F$10:$G$10</definedName>
    <definedName name="BEx1UML0HHJFHA5TBOYQ24I3RV1W" hidden="1">'[15]Reco Sheet for Fcast'!$F$6:$G$6</definedName>
    <definedName name="BEx1UOOOMCXM376QJ65W95MJ4RT3" localSheetId="3" hidden="1">'[18]Capital orders'!#REF!</definedName>
    <definedName name="BEx1UOOOMCXM376QJ65W95MJ4RT3" hidden="1">'[18]Capital orders'!#REF!</definedName>
    <definedName name="BEx1UUDIQPZ23XQ79GUL0RAWRSCK" hidden="1">'[15]Reco Sheet for Fcast'!$I$7:$J$7</definedName>
    <definedName name="BEx1V50N55N07Q5LD91VS9QF1WB6" localSheetId="3" hidden="1">#REF!</definedName>
    <definedName name="BEx1V50N55N07Q5LD91VS9QF1WB6" hidden="1">#REF!</definedName>
    <definedName name="BEx1V67SEV778NVW68J8W5SND1J7" hidden="1">'[15]Reco Sheet for Fcast'!$I$9:$J$9</definedName>
    <definedName name="BEx1VIY9SQLRESD11CC4PHYT0XSG" hidden="1">'[15]Reco Sheet for Fcast'!$H$2:$I$2</definedName>
    <definedName name="BEx1WC67EH10SC38QWX3WEA5KH3A" hidden="1">'[15]Reco Sheet for Fcast'!$F$10:$G$10</definedName>
    <definedName name="BEx1WGYTKZZIPM1577W5FEYKFH3V" hidden="1">'[15]Reco Sheet for Fcast'!$F$15:$J$123</definedName>
    <definedName name="BEx1WHPURIV3D3PTJJ359H1OP7ZV" localSheetId="3" hidden="1">'[16]AMI P &amp; L'!#REF!</definedName>
    <definedName name="BEx1WHPURIV3D3PTJJ359H1OP7ZV" hidden="1">'[16]AMI P &amp; L'!#REF!</definedName>
    <definedName name="BEx1WLWY2CR1WRD694JJSWSDFAIR" hidden="1">'[15]Reco Sheet for Fcast'!$I$7:$J$7</definedName>
    <definedName name="BEx1WMD1LWPWRIK6GGAJRJAHJM8I" hidden="1">'[15]Reco Sheet for Fcast'!$I$10:$J$10</definedName>
    <definedName name="BEx1WR0D41MR174LBF3P9E3K0J51" hidden="1">'[15]Reco Sheet for Fcast'!$F$7:$G$7</definedName>
    <definedName name="BEx1WUB1FAS5PHU33TJ60SUHR618" hidden="1">'[15]Reco Sheet for Fcast'!$I$8:$J$8</definedName>
    <definedName name="BEx1WX04G0INSPPG9NTNR3DYR6PZ" hidden="1">'[15]Reco Sheet for Fcast'!$I$11:$J$11</definedName>
    <definedName name="BEx1X3LHU9DPG01VWX2IF65TRATF" hidden="1">'[15]Reco Sheet for Fcast'!$F$8:$G$8</definedName>
    <definedName name="BEx1XK8AAMO0AH0Z1OUKW30CA7EQ" hidden="1">'[15]Reco Sheet for Fcast'!$H$2:$I$2</definedName>
    <definedName name="BEx1XL4MZ7C80495GHQRWOBS16PQ" hidden="1">'[15]Reco Sheet for Fcast'!$F$6:$G$6</definedName>
    <definedName name="BEx1XYBEF60AUNIQ381B562NLYEL" localSheetId="3" hidden="1">#REF!</definedName>
    <definedName name="BEx1XYBEF60AUNIQ381B562NLYEL" hidden="1">#REF!</definedName>
    <definedName name="BEx1Y2IGS2K95E1M51PEF9KJZ0KB" hidden="1">'[15]Reco Sheet for Fcast'!$F$15</definedName>
    <definedName name="BEx1Y3PKK83X2FN9SAALFHOWKMRQ" hidden="1">'[15]Reco Sheet for Fcast'!$F$9:$G$9</definedName>
    <definedName name="BEx1YL3DJ7Y4AZ01ERCOGW0FJ26T" localSheetId="3" hidden="1">'[16]AMI P &amp; L'!#REF!</definedName>
    <definedName name="BEx1YL3DJ7Y4AZ01ERCOGW0FJ26T" hidden="1">'[16]AMI P &amp; L'!#REF!</definedName>
    <definedName name="BEx1Z2RYHSVD1H37817SN93VMURZ" hidden="1">'[15]Reco Sheet for Fcast'!$F$7:$G$7</definedName>
    <definedName name="BEx3AMAKWI6458B67VKZO56MCNJW" hidden="1">'[15]Reco Sheet for Fcast'!$H$2:$I$2</definedName>
    <definedName name="BEx3AOOVM42G82TNF53W0EKXLUSI" localSheetId="3" hidden="1">'[16]AMI P &amp; L'!#REF!</definedName>
    <definedName name="BEx3AOOVM42G82TNF53W0EKXLUSI" hidden="1">'[16]AMI P &amp; L'!#REF!</definedName>
    <definedName name="BEx3APL8D18BCFDD4AZK12WFXA67" hidden="1">'[15]Reco Sheet for Fcast'!$G$2:$H$2</definedName>
    <definedName name="BEx3AZH9W4SUFCAHNDOQ728R9V4L" hidden="1">'[15]Reco Sheet for Fcast'!$F$6:$G$6</definedName>
    <definedName name="BEx3BNR9ES4KY7Q1DK83KC5NDGL8" hidden="1">'[15]Reco Sheet for Fcast'!$E$2:$F$2</definedName>
    <definedName name="BEx3BQR5VZXNQ4H949ORM8ESU3B3" localSheetId="3" hidden="1">'[16]AMI P &amp; L'!#REF!</definedName>
    <definedName name="BEx3BQR5VZXNQ4H949ORM8ESU3B3" hidden="1">'[16]AMI P &amp; L'!#REF!</definedName>
    <definedName name="BEx3BTLL3ASJN134DLEQTQM70VZM" hidden="1">'[15]Reco Sheet for Fcast'!$F$6:$G$6</definedName>
    <definedName name="BEx3BW5CTV0DJU5AQS3ZQFK2VLF3" hidden="1">'[15]Reco Sheet for Fcast'!$I$8:$J$8</definedName>
    <definedName name="BEx3BYP0FG369M7G3JEFLMMXAKTS" hidden="1">'[15]Reco Sheet for Fcast'!$F$9:$G$9</definedName>
    <definedName name="BEx3C2QR0WUD19QSVO8EMIPNQJKH" hidden="1">'[15]Reco Sheet for Fcast'!$F$7:$G$7</definedName>
    <definedName name="BEx3CKFCCPZZ6ROLAT5C1DZNIC1U" hidden="1">'[15]Reco Sheet for Fcast'!$H$2:$I$2</definedName>
    <definedName name="BEx3CO0SVO4WLH0DO43DCHYDTH1P" hidden="1">'[15]Reco Sheet for Fcast'!$F$15</definedName>
    <definedName name="BEx3CP7ZOFGLSCYTIG9VMZOBZ5BQ" localSheetId="3" hidden="1">#REF!</definedName>
    <definedName name="BEx3CP7ZOFGLSCYTIG9VMZOBZ5BQ" hidden="1">#REF!</definedName>
    <definedName name="BEx3D9G6QTSPF9UYI4X0XY0VE896" hidden="1">'[15]Reco Sheet for Fcast'!$F$6:$G$6</definedName>
    <definedName name="BEx3DCQU9PBRXIMLO62KS5RLH447" hidden="1">'[15]Reco Sheet for Fcast'!$I$11:$J$11</definedName>
    <definedName name="BEx3DZDFGLYD8RLUYGMKDC4PRP04" hidden="1">'[15]Reco Sheet for Fcast'!$G$2:$H$2</definedName>
    <definedName name="BEx3EF99FD6QNNCNOKDEE67JHTUJ" hidden="1">'[15]Reco Sheet for Fcast'!$I$9:$J$9</definedName>
    <definedName name="BEx3EHCSERZ2O2OAG8Y95UPG2IY9" localSheetId="3" hidden="1">'[16]AMI P &amp; L'!#REF!</definedName>
    <definedName name="BEx3EHCSERZ2O2OAG8Y95UPG2IY9" hidden="1">'[16]AMI P &amp; L'!#REF!</definedName>
    <definedName name="BEx3EJR3TCJDYS7ZXNDS5N9KTGIK" hidden="1">'[15]Reco Sheet for Fcast'!$F$8:$G$8</definedName>
    <definedName name="BEx3ELJTTBS6P05CNISMGOJOA60V" hidden="1">'[15]Reco Sheet for Fcast'!$I$9:$J$9</definedName>
    <definedName name="BEx3EQSLJBDDJRHNX19PBFCKNY2I" hidden="1">'[15]Reco Sheet for Fcast'!$F$11:$G$11</definedName>
    <definedName name="BEx3EUUAX947Q5N6MY6W0KSNY78Y" hidden="1">'[15]Reco Sheet for Fcast'!$I$7:$J$7</definedName>
    <definedName name="BEx3FERRE7HC84YCYRFTW3IGBJS0" localSheetId="3" hidden="1">#REF!</definedName>
    <definedName name="BEx3FERRE7HC84YCYRFTW3IGBJS0" hidden="1">#REF!</definedName>
    <definedName name="BEx3FHMD1P5XBCH23ZKIFO6ZTCNB" hidden="1">'[15]Reco Sheet for Fcast'!$I$6:$J$6</definedName>
    <definedName name="BEx3FI2G3YYIACQHXNXEA15M8ZK5" hidden="1">'[15]Reco Sheet for Fcast'!$F$11:$G$11</definedName>
    <definedName name="BEx3FJ9MHSLDK8W91GO85FX1GX57" hidden="1">'[15]Reco Sheet for Fcast'!$F$8:$G$8</definedName>
    <definedName name="BEx3FR251HFU7A33PU01SJUENL2B" hidden="1">'[15]Reco Sheet for Fcast'!$K$2</definedName>
    <definedName name="BEx3FX7EJL47JSLSWP3EOC265WAE" localSheetId="3" hidden="1">'[16]AMI P &amp; L'!#REF!</definedName>
    <definedName name="BEx3FX7EJL47JSLSWP3EOC265WAE" hidden="1">'[16]AMI P &amp; L'!#REF!</definedName>
    <definedName name="BEx3FZG91H1CY5ASLHP4YHKREYG9" localSheetId="3" hidden="1">#REF!</definedName>
    <definedName name="BEx3FZG91H1CY5ASLHP4YHKREYG9" hidden="1">#REF!</definedName>
    <definedName name="BEx3G201R8NLJ6FIHO2QS0SW9QVV" hidden="1">'[15]Reco Sheet for Fcast'!$H$2:$I$2</definedName>
    <definedName name="BEx3G2LL2II66XY5YCDPG4JE13A3" hidden="1">'[15]Reco Sheet for Fcast'!$F$9:$G$9</definedName>
    <definedName name="BEx3G2WA0DTYY9D8AGHHOBTPE2B2" hidden="1">'[15]Reco Sheet for Fcast'!$F$7:$G$7</definedName>
    <definedName name="BEx3GCXR6IAS0B6WJ03GJVH7CO52" hidden="1">'[15]Reco Sheet for Fcast'!$F$15</definedName>
    <definedName name="BEx3GEVV18SEQDI1JGY7EN6D1GT1" localSheetId="3" hidden="1">'[16]AMI P &amp; L'!#REF!</definedName>
    <definedName name="BEx3GEVV18SEQDI1JGY7EN6D1GT1" hidden="1">'[16]AMI P &amp; L'!#REF!</definedName>
    <definedName name="BEx3GKFH64MKQX61S7DYTZ15JCPY" hidden="1">'[15]Reco Sheet for Fcast'!$G$2</definedName>
    <definedName name="BEx3GMJ1Y6UU02DLRL0QXCEKDA6C" localSheetId="3" hidden="1">'[16]AMI P &amp; L'!#REF!</definedName>
    <definedName name="BEx3GMJ1Y6UU02DLRL0QXCEKDA6C" hidden="1">'[16]AMI P &amp; L'!#REF!</definedName>
    <definedName name="BEx3GN4LY0135CBDIN1TU2UEODGF" hidden="1">'[15]Reco Sheet for Fcast'!$I$10:$J$10</definedName>
    <definedName name="BEx3GPDH2AH4QKT4OOSN563XUHBD" hidden="1">'[15]Reco Sheet for Fcast'!$I$9:$J$9</definedName>
    <definedName name="BEx3H0RFPKED2NN6LBYFK5P5HLK6" hidden="1">'[15]Reco Sheet for Fcast'!$I$6:$J$6</definedName>
    <definedName name="BEx3H5UX2GZFZZT657YR76RHW5I6" localSheetId="3" hidden="1">'[16]AMI P &amp; L'!#REF!</definedName>
    <definedName name="BEx3H5UX2GZFZZT657YR76RHW5I6" hidden="1">'[16]AMI P &amp; L'!#REF!</definedName>
    <definedName name="BEx3HA1YAMCT0GK89031ZWXQ3VK3" localSheetId="3" hidden="1">#REF!</definedName>
    <definedName name="BEx3HA1YAMCT0GK89031ZWXQ3VK3" hidden="1">#REF!</definedName>
    <definedName name="BEx3HJ1MIYFNI7Y25LLE6AGZ52U2" localSheetId="3" hidden="1">'[18]Capital orders'!#REF!</definedName>
    <definedName name="BEx3HJ1MIYFNI7Y25LLE6AGZ52U2" hidden="1">'[18]Capital orders'!#REF!</definedName>
    <definedName name="BEx3HMN4HBR0MZ546XIBTOE5PHAT" localSheetId="3" hidden="1">'[18]Capital orders'!#REF!</definedName>
    <definedName name="BEx3HMN4HBR0MZ546XIBTOE5PHAT" hidden="1">'[18]Capital orders'!#REF!</definedName>
    <definedName name="BEx3HMSEFOP6DBM4R97XA6B7NFG6" hidden="1">'[15]Reco Sheet for Fcast'!$F$8:$G$8</definedName>
    <definedName name="BEx3HOQN57QKFWCTSFFBV19FE17U" localSheetId="3" hidden="1">'[18]Capital orders'!#REF!</definedName>
    <definedName name="BEx3HOQN57QKFWCTSFFBV19FE17U" hidden="1">'[18]Capital orders'!#REF!</definedName>
    <definedName name="BEx3HWJ5SQSD2CVCQNR183X44FR8" hidden="1">'[15]Reco Sheet for Fcast'!$H$2:$I$2</definedName>
    <definedName name="BEx3I09YVXO0G4X7KGSA4WGORM35" hidden="1">'[15]Reco Sheet for Fcast'!$F$6:$G$6</definedName>
    <definedName name="BEx3ICF1GY8HQEBIU9S43PDJ90BX" hidden="1">'[15]Reco Sheet for Fcast'!$F$6:$G$6</definedName>
    <definedName name="BEx3IYAH2DEBFWO8F94H4MXE3RLY" localSheetId="3" hidden="1">'[16]AMI P &amp; L'!#REF!</definedName>
    <definedName name="BEx3IYAH2DEBFWO8F94H4MXE3RLY" hidden="1">'[16]AMI P &amp; L'!#REF!</definedName>
    <definedName name="BEx3IZXXSYEW50379N2EAFWO8DZV" localSheetId="3" hidden="1">'[16]AMI P &amp; L'!#REF!</definedName>
    <definedName name="BEx3IZXXSYEW50379N2EAFWO8DZV" hidden="1">'[16]AMI P &amp; L'!#REF!</definedName>
    <definedName name="BEx3J1VZVGTKT4ATPO9O5JCSFTTR" hidden="1">'[15]Reco Sheet for Fcast'!$I$9:$J$9</definedName>
    <definedName name="BEx3JC2TY7JNAAC3L7QHVPQXLGQ8" hidden="1">'[15]Reco Sheet for Fcast'!$I$11:$J$11</definedName>
    <definedName name="BEx3JIYZIVBGXQG29MDJG53D99D8" hidden="1">'[15]Reco Sheet for Fcast'!$L$6:$M$10</definedName>
    <definedName name="BEx3JX23SYDIGOGM4Y0CQFBW8ZBV" hidden="1">'[15]Reco Sheet for Fcast'!$F$8:$G$8</definedName>
    <definedName name="BEx3JXCXCVBZJGV5VEG9MJEI01AL" hidden="1">'[15]Reco Sheet for Fcast'!$I$7:$J$7</definedName>
    <definedName name="BEx3JYK2N7X59TPJSKYZ77ENY8SS" hidden="1">'[15]Reco Sheet for Fcast'!$I$6:$J$6</definedName>
    <definedName name="BEx3K4EII7GU1CG0BN7UL15M6J8Z" localSheetId="3" hidden="1">'[16]AMI P &amp; L'!#REF!</definedName>
    <definedName name="BEx3K4EII7GU1CG0BN7UL15M6J8Z" hidden="1">'[16]AMI P &amp; L'!#REF!</definedName>
    <definedName name="BEx3K4ZXQUQ2KYZF74B84SO48XMW" hidden="1">'[15]Reco Sheet for Fcast'!$I$9:$J$9</definedName>
    <definedName name="BEx3KEFXUCVNVPH7KSEGAZYX13B5" hidden="1">'[15]Reco Sheet for Fcast'!$F$6:$G$6</definedName>
    <definedName name="BEx3KFXUAF6YXAA47B7Q6X9B3VGB" hidden="1">'[15]Reco Sheet for Fcast'!$I$10:$J$10</definedName>
    <definedName name="BEx3KHFTUPUPZJH4ER0RQ5CMQ7ZC" localSheetId="3" hidden="1">#REF!</definedName>
    <definedName name="BEx3KHFTUPUPZJH4ER0RQ5CMQ7ZC" hidden="1">#REF!</definedName>
    <definedName name="BEx3KIXQYOGMPK4WJJAVBRX4NR28" localSheetId="3" hidden="1">'[16]AMI P &amp; L'!#REF!</definedName>
    <definedName name="BEx3KIXQYOGMPK4WJJAVBRX4NR28" hidden="1">'[16]AMI P &amp; L'!#REF!</definedName>
    <definedName name="BEx3KJOMVOSFZVJUL3GKCNP6DQDS" hidden="1">'[15]Reco Sheet for Fcast'!$F$6:$G$6</definedName>
    <definedName name="BEx3KP2VRBMORK0QEAZUYCXL3DHJ" hidden="1">'[15]Reco Sheet for Fcast'!$I$6:$J$6</definedName>
    <definedName name="BEx3L4IN3LI4C26SITKTGAH27CDU" hidden="1">'[15]Reco Sheet for Fcast'!$F$15</definedName>
    <definedName name="BEx3L4YQ0J7ZU0M5QM6YIPCEYC9K" localSheetId="3" hidden="1">'[16]AMI P &amp; L'!#REF!</definedName>
    <definedName name="BEx3L4YQ0J7ZU0M5QM6YIPCEYC9K" hidden="1">'[16]AMI P &amp; L'!#REF!</definedName>
    <definedName name="BEx3L60DJOR7NQN42G7YSAODP1EX" hidden="1">'[15]Reco Sheet for Fcast'!$I$7:$J$7</definedName>
    <definedName name="BEx3L7D0PI38HWZ7VADU16C9E33D" hidden="1">'[15]Reco Sheet for Fcast'!$I$7:$J$7</definedName>
    <definedName name="BEx3LLANOTINBHAJ3AOID9T7Y05X" localSheetId="3" hidden="1">#REF!</definedName>
    <definedName name="BEx3LLANOTINBHAJ3AOID9T7Y05X" hidden="1">#REF!</definedName>
    <definedName name="BEx3LM1PR4Y7KINKMTMKR984GX8Q" hidden="1">'[15]Reco Sheet for Fcast'!$I$8:$J$8</definedName>
    <definedName name="BEx3LPCEZ1C0XEKNCM3YT09JWCUO" hidden="1">'[15]Reco Sheet for Fcast'!$I$10:$J$10</definedName>
    <definedName name="BEx3M1BZ3GQC6D7YTGDIT0JUJ9EC" localSheetId="3" hidden="1">#REF!</definedName>
    <definedName name="BEx3M1BZ3GQC6D7YTGDIT0JUJ9EC" hidden="1">#REF!</definedName>
    <definedName name="BEx3M1MR1K1NQD03H74BFWOK4MWQ" hidden="1">'[15]Reco Sheet for Fcast'!$F$15</definedName>
    <definedName name="BEx3M4H77MYUKOOD31H9F80NMVK8" hidden="1">'[15]Reco Sheet for Fcast'!$H$2:$I$2</definedName>
    <definedName name="BEx3M9VFX329PZWYC4DMZ6P3W9R2" hidden="1">'[15]Reco Sheet for Fcast'!$F$8:$G$8</definedName>
    <definedName name="BEx3MCQ0VEBV0CZXDS505L38EQ8N" hidden="1">'[15]Reco Sheet for Fcast'!$I$11:$J$11</definedName>
    <definedName name="BEx3MEYV5LQY0BAL7V3CFAFVOM3T" hidden="1">'[15]Reco Sheet for Fcast'!$I$9:$J$9</definedName>
    <definedName name="BEx3MREOFWJQEYMCMBL7ZE06NBN6" hidden="1">'[15]Reco Sheet for Fcast'!$G$2</definedName>
    <definedName name="BEx3MSAX474ABZKYQ7WBYQI19FN1" localSheetId="3" hidden="1">#REF!</definedName>
    <definedName name="BEx3MSAX474ABZKYQ7WBYQI19FN1" hidden="1">#REF!</definedName>
    <definedName name="BEx3N9JDP50MA4MMRXI6DO38SIEQ" localSheetId="3" hidden="1">#REF!</definedName>
    <definedName name="BEx3N9JDP50MA4MMRXI6DO38SIEQ" hidden="1">#REF!</definedName>
    <definedName name="BEx3NBS83TP04EO9LQWM9XWO1JEV" localSheetId="3" hidden="1">'[18]Capital orders'!#REF!</definedName>
    <definedName name="BEx3NBS83TP04EO9LQWM9XWO1JEV" hidden="1">'[18]Capital orders'!#REF!</definedName>
    <definedName name="BEx3NLIZ7PHF2XE59ECZ3MD04ZG1" hidden="1">'[15]Reco Sheet for Fcast'!$F$6:$G$6</definedName>
    <definedName name="BEx3NMQ4BVC94728AUM7CCX7UHTU" hidden="1">'[15]Reco Sheet for Fcast'!$F$15</definedName>
    <definedName name="BEx3NR2I4OUFP3Z2QZEDU2PIFIDI" hidden="1">'[15]Reco Sheet for Fcast'!$F$10:$G$10</definedName>
    <definedName name="BEx3O19B8FTTAPVT5DZXQGQXWFR8" hidden="1">'[15]Reco Sheet for Fcast'!$F$15</definedName>
    <definedName name="BEx3O37KIVMTEXDNBMSQLK0KFCF6" localSheetId="3" hidden="1">#REF!</definedName>
    <definedName name="BEx3O37KIVMTEXDNBMSQLK0KFCF6" hidden="1">#REF!</definedName>
    <definedName name="BEx3O85IKWARA6NCJOLRBRJFMEWW" localSheetId="3" hidden="1">'[16]AMI P &amp; L'!#REF!</definedName>
    <definedName name="BEx3O85IKWARA6NCJOLRBRJFMEWW" hidden="1">'[16]AMI P &amp; L'!#REF!</definedName>
    <definedName name="BEx3OJZSCGFRW7SVGBFI0X9DNVMM" hidden="1">'[15]Reco Sheet for Fcast'!$H$2:$I$2</definedName>
    <definedName name="BEx3ORSBUXAF21MKEY90YJV9AY9A" hidden="1">'[15]Reco Sheet for Fcast'!$G$2:$H$2</definedName>
    <definedName name="BEx3OV8BH6PYNZT7C246LOAU9SVX" hidden="1">'[15]Reco Sheet for Fcast'!$F$9:$G$9</definedName>
    <definedName name="BEx3OVDR9BY1SBRX3I92LJ228GPZ" localSheetId="3" hidden="1">#REF!</definedName>
    <definedName name="BEx3OVDR9BY1SBRX3I92LJ228GPZ" hidden="1">#REF!</definedName>
    <definedName name="BEx3OXRYJZUEY6E72UJU0PHLMYAR" hidden="1">'[15]Reco Sheet for Fcast'!$F$7:$G$7</definedName>
    <definedName name="BEx3P59TTRSGQY888P5C1O7M2PQT" hidden="1">'[15]Reco Sheet for Fcast'!$F$7:$G$7</definedName>
    <definedName name="BEx3PDNRRNKD5GOUBUQFXAHIXLD9" hidden="1">'[15]Reco Sheet for Fcast'!$I$6:$J$6</definedName>
    <definedName name="BEx3PDT8GNPWLLN02IH1XPV90XYK" hidden="1">'[15]Reco Sheet for Fcast'!$F$7:$G$7</definedName>
    <definedName name="BEx3PKEMDW8KZEP11IL927C5O7I2" hidden="1">'[15]Reco Sheet for Fcast'!$F$15</definedName>
    <definedName name="BEx3PKJZ1Z7L9S6KV8KXVS6B2FX4" hidden="1">'[15]Reco Sheet for Fcast'!$I$10:$J$10</definedName>
    <definedName name="BEx3PMNG53Z5HY138H99QOMTX8W3" hidden="1">'[15]Reco Sheet for Fcast'!$I$6:$J$6</definedName>
    <definedName name="BEx3PP1RRSFZ8UC0JC9R91W6LNKW" hidden="1">'[15]Reco Sheet for Fcast'!$I$7:$J$7</definedName>
    <definedName name="BEx3PVXYZC8WB9ZJE7OCKUXZ46EA" hidden="1">'[15]Reco Sheet for Fcast'!$H$2:$I$2</definedName>
    <definedName name="BEx3Q0VWPU5EQECK7MQ47TYJ3SWW" hidden="1">'[15]Reco Sheet for Fcast'!$F$15</definedName>
    <definedName name="BEx3Q5U1E8DSCYITLNZG4FG813OR" localSheetId="3" hidden="1">'[18]Capital orders'!#REF!</definedName>
    <definedName name="BEx3Q5U1E8DSCYITLNZG4FG813OR" hidden="1">'[18]Capital orders'!#REF!</definedName>
    <definedName name="BEx3Q7BZ9PUXK2RLIOFSIS9AHU1B" hidden="1">'[15]Reco Sheet for Fcast'!$F$9:$G$9</definedName>
    <definedName name="BEx3Q8J42S9VU6EAN2Y28MR6DF88" hidden="1">'[15]Reco Sheet for Fcast'!$I$9:$J$9</definedName>
    <definedName name="BEx3QEDFOYFY5NBTININ5W4RLD4Q" hidden="1">'[15]Reco Sheet for Fcast'!$F$11:$G$11</definedName>
    <definedName name="BEx3QIKJ3U962US1Q564NZDLU8LD" hidden="1">'[15]Reco Sheet for Fcast'!$F$6:$G$6</definedName>
    <definedName name="BEx3QOEY7IL4PZNO1XW0Q5KZ3BPA" hidden="1">'[15]Reco Sheet for Fcast'!$O$6:$P$10</definedName>
    <definedName name="BEx3QPGNBFAPHNWN14HP5HGBZUHY" localSheetId="3" hidden="1">#REF!</definedName>
    <definedName name="BEx3QPGNBFAPHNWN14HP5HGBZUHY" hidden="1">#REF!</definedName>
    <definedName name="BEx3QR9D45DHW50VQ7Y3Q1AXPOB9" hidden="1">'[15]Reco Sheet for Fcast'!$F$10:$G$10</definedName>
    <definedName name="BEx3QSWT2S5KWG6U2V9711IYDQBM" hidden="1">'[15]Reco Sheet for Fcast'!$K$2</definedName>
    <definedName name="BEx3QVGG7Q2X4HZHJAM35A8T3VR7" hidden="1">'[15]Reco Sheet for Fcast'!$I$9:$J$9</definedName>
    <definedName name="BEx3R0JUB9YN8PHPPQTAMIT1IHWK" hidden="1">'[15]Reco Sheet for Fcast'!$F$10:$G$10</definedName>
    <definedName name="BEx3R6JNDZ5SKLXPE4E8AGJCT6XV" hidden="1">'[17]Bud Mth'!$I$10:$J$10</definedName>
    <definedName name="BEx3R81NFRO7M81VHVKOBFT0QBIL" hidden="1">'[15]Reco Sheet for Fcast'!$I$11:$J$11</definedName>
    <definedName name="BEx3RHC2ZD5UFS6QD4OPFCNNMWH1" localSheetId="3" hidden="1">'[16]AMI P &amp; L'!#REF!</definedName>
    <definedName name="BEx3RHC2ZD5UFS6QD4OPFCNNMWH1" hidden="1">'[16]AMI P &amp; L'!#REF!</definedName>
    <definedName name="BEx3RQ10QIWBAPHALAA91BUUCM2X" hidden="1">'[15]Reco Sheet for Fcast'!$H$2:$I$2</definedName>
    <definedName name="BEx3RV4E1WT43SZBUN09RTB8EK1O" hidden="1">'[15]Reco Sheet for Fcast'!$F$6:$G$6</definedName>
    <definedName name="BEx3RXYU0QLFXSFTM5EB20GD03W5" hidden="1">'[15]Reco Sheet for Fcast'!$I$6:$J$6</definedName>
    <definedName name="BEx3RYKLC3QQO3XTUN7BEW2AQL98" hidden="1">'[15]Reco Sheet for Fcast'!$F$6:$G$6</definedName>
    <definedName name="BEx3S6YJ4FSE6L232EC7JMBHL9LG" localSheetId="3" hidden="1">'[18]Capital orders'!#REF!</definedName>
    <definedName name="BEx3S6YJ4FSE6L232EC7JMBHL9LG" hidden="1">'[18]Capital orders'!#REF!</definedName>
    <definedName name="BEx3SICJ45BYT6FHBER86PJT25FC" hidden="1">'[15]Reco Sheet for Fcast'!$I$11:$J$11</definedName>
    <definedName name="BEx3SMUCMJVGQ2H4EHQI5ZFHEF0P" hidden="1">'[15]Reco Sheet for Fcast'!$F$7:$G$7</definedName>
    <definedName name="BEx3SN56F03CPDRDA7LZ763V0N4I" hidden="1">'[15]Reco Sheet for Fcast'!$F$10:$G$10</definedName>
    <definedName name="BEx3SPE6N1ORXPRCDL3JPZD73Z9F" hidden="1">'[15]Reco Sheet for Fcast'!$F$10:$G$10</definedName>
    <definedName name="BEx3T29ZTULQE0OMSMWUMZDU9ZZ0" hidden="1">'[15]Reco Sheet for Fcast'!$F$9:$G$9</definedName>
    <definedName name="BEx3T2FG1ZY4WZBQSPCTC91YU2YJ" localSheetId="3" hidden="1">#REF!</definedName>
    <definedName name="BEx3T2FG1ZY4WZBQSPCTC91YU2YJ" hidden="1">#REF!</definedName>
    <definedName name="BEx3T6H1GANMM2I05ZEVPCP6MRU2" localSheetId="3" hidden="1">'[18]Capital orders'!#REF!</definedName>
    <definedName name="BEx3T6H1GANMM2I05ZEVPCP6MRU2" hidden="1">'[18]Capital orders'!#REF!</definedName>
    <definedName name="BEx3T6MJ1QDJ929WMUDVZ0O3UW0Y" hidden="1">'[15]Reco Sheet for Fcast'!$K$2</definedName>
    <definedName name="BEx3TL0EBCEEUJ1A7EWNJRIN2795" localSheetId="3" hidden="1">'[18]Capital orders'!#REF!</definedName>
    <definedName name="BEx3TL0EBCEEUJ1A7EWNJRIN2795" hidden="1">'[18]Capital orders'!#REF!</definedName>
    <definedName name="BEx3TPCSI16OAB2L9M9IULQMQ9J9" hidden="1">'[15]Reco Sheet for Fcast'!$F$7:$G$7</definedName>
    <definedName name="BEx3U64YUOZ419BAJS2W78UMATAW" hidden="1">'[15]Reco Sheet for Fcast'!$I$7:$J$7</definedName>
    <definedName name="BEx3U94WCEA5DKMWBEX1GU0LKYG2" hidden="1">'[15]Reco Sheet for Fcast'!$I$9:$J$9</definedName>
    <definedName name="BEx3U9VZ8SQVYS6ZA038J7AP7ZGW" hidden="1">'[15]Reco Sheet for Fcast'!$F$9:$G$9</definedName>
    <definedName name="BEx3UIQ5WRJBGNTFCCLOR4N7B1OQ" hidden="1">'[15]Reco Sheet for Fcast'!$H$2:$I$2</definedName>
    <definedName name="BEx3UJMIX2NUSSWGMSI25A5DM4CH" hidden="1">'[15]Reco Sheet for Fcast'!$I$7:$J$7</definedName>
    <definedName name="BEx3UKOCOQG7S1YQ436S997K1KWV" hidden="1">'[15]Reco Sheet for Fcast'!$I$6:$J$6</definedName>
    <definedName name="BEx3UM0THK7XHBY53ADQX650TQR3" localSheetId="3" hidden="1">'[18]Capital orders'!#REF!</definedName>
    <definedName name="BEx3UM0THK7XHBY53ADQX650TQR3" hidden="1">'[18]Capital orders'!#REF!</definedName>
    <definedName name="BEx3UO4CSA2W3UIZSAB83N5MOYUI" localSheetId="3" hidden="1">#REF!</definedName>
    <definedName name="BEx3UO4CSA2W3UIZSAB83N5MOYUI" hidden="1">#REF!</definedName>
    <definedName name="BEx3UYM19VIXLA0EU7LB9NHA77PB" hidden="1">'[15]Reco Sheet for Fcast'!$F$6:$G$6</definedName>
    <definedName name="BEx3VML7CG70HPISMVYIUEN3711Q" hidden="1">'[15]Reco Sheet for Fcast'!$H$2:$I$2</definedName>
    <definedName name="BEx56ZID5H04P9AIYLP1OASFGV56" hidden="1">'[15]Reco Sheet for Fcast'!$F$11:$G$11</definedName>
    <definedName name="BEx587EYSS57E3PI8DT973HLJM9E" hidden="1">'[15]Reco Sheet for Fcast'!$I$11:$J$11</definedName>
    <definedName name="BEx587KFQ3VKCOCY1SA5F24PQGUI" hidden="1">'[15]Reco Sheet for Fcast'!$F$11:$G$11</definedName>
    <definedName name="BEx589O00VWB2CRMRCLO3I5IX5HO" localSheetId="3" hidden="1">#REF!</definedName>
    <definedName name="BEx589O00VWB2CRMRCLO3I5IX5HO" hidden="1">#REF!</definedName>
    <definedName name="BEx58O780PQ05NF0Z1SKKRB3N099" hidden="1">'[15]Reco Sheet for Fcast'!$F$7:$G$7</definedName>
    <definedName name="BEx58XHO7ZULLF2EUD7YIS0MGQJ5" localSheetId="3" hidden="1">'[16]AMI P &amp; L'!#REF!</definedName>
    <definedName name="BEx58XHO7ZULLF2EUD7YIS0MGQJ5" hidden="1">'[16]AMI P &amp; L'!#REF!</definedName>
    <definedName name="BEx58ZW0HAIGIPEX9CVA1PQQTR6X" hidden="1">'[15]Reco Sheet for Fcast'!$I$7:$J$7</definedName>
    <definedName name="BEx59AZ7IMWYQU6DW5MVTLDMFU8X" localSheetId="3" hidden="1">#REF!</definedName>
    <definedName name="BEx59AZ7IMWYQU6DW5MVTLDMFU8X" hidden="1">#REF!</definedName>
    <definedName name="BEx59BA1KH3RG6K1LHL7YS2VB79N" hidden="1">'[15]Reco Sheet for Fcast'!$F$11:$G$11</definedName>
    <definedName name="BEx59E9WABJP2TN71QAIKK79HPK9" hidden="1">'[15]Reco Sheet for Fcast'!$I$8:$J$8</definedName>
    <definedName name="BEx59P7MAPNU129ZTC5H3EH892G1" hidden="1">'[15]Reco Sheet for Fcast'!$F$15</definedName>
    <definedName name="BEx5A11WZRQSIE089QE119AOX9ZG" hidden="1">'[15]Reco Sheet for Fcast'!$I$7:$J$7</definedName>
    <definedName name="BEx5A7CIGCOTHJKHGUBDZG91JGPZ" hidden="1">'[15]Reco Sheet for Fcast'!$F$11:$G$11</definedName>
    <definedName name="BEx5A8UFLT2SWVSG5COFA9B8P376" hidden="1">'[15]Reco Sheet for Fcast'!$F$10:$G$10</definedName>
    <definedName name="BEx5AFFTN3IXIBHDKM0FYC4OFL1S" hidden="1">'[15]Reco Sheet for Fcast'!$G$2</definedName>
    <definedName name="BEx5AOFIO8KVRHIZ1RII337AA8ML" hidden="1">'[15]Reco Sheet for Fcast'!$I$7:$J$7</definedName>
    <definedName name="BEx5APRZ66L5BWHFE8E4YYNEDTI4" hidden="1">'[15]Reco Sheet for Fcast'!$G$2</definedName>
    <definedName name="BEx5B4RHHX0J1BF2FZKEA0SPP29O" hidden="1">'[15]Reco Sheet for Fcast'!$I$8:$J$8</definedName>
    <definedName name="BEx5B5YMSWP0OVI5CIQRP5V18D0C" hidden="1">'[15]Reco Sheet for Fcast'!$I$8:$J$8</definedName>
    <definedName name="BEx5B825RW35M5H0UB2IZGGRS4ER" hidden="1">'[15]Reco Sheet for Fcast'!$F$15</definedName>
    <definedName name="BEx5BAWPMY0TL684WDXX6KKJLRCN" hidden="1">'[15]Reco Sheet for Fcast'!$F$10:$G$10</definedName>
    <definedName name="BEx5BBI61U4Y65GD0ARMTALPP7SJ" hidden="1">'[15]Reco Sheet for Fcast'!$F$9:$G$9</definedName>
    <definedName name="BEx5BDR56MEV4IHY6CIH2SVNG1UB" hidden="1">'[15]Reco Sheet for Fcast'!$F$8:$G$8</definedName>
    <definedName name="BEx5BESZC5H329SKHGJOHZFILYJJ" hidden="1">'[15]Reco Sheet for Fcast'!$I$6:$J$6</definedName>
    <definedName name="BEx5BHSQ42B50IU1TEQFUXFX9XQD" localSheetId="3" hidden="1">'[16]AMI P &amp; L'!#REF!</definedName>
    <definedName name="BEx5BHSQ42B50IU1TEQFUXFX9XQD" hidden="1">'[16]AMI P &amp; L'!#REF!</definedName>
    <definedName name="BEx5BKSM4UN4C1DM3EYKM79MRC5K" hidden="1">'[15]Reco Sheet for Fcast'!$F$6:$G$6</definedName>
    <definedName name="BEx5BNN8NPH9KVOBARB9CDD9WLB6" hidden="1">'[15]Reco Sheet for Fcast'!$F$9:$G$9</definedName>
    <definedName name="BEx5BYFMZ80TDDN2EZO8CF39AIAC" hidden="1">'[15]Reco Sheet for Fcast'!$F$15</definedName>
    <definedName name="BEx5C2BWFW6SHZBFDEISKGXHZCQW" hidden="1">'[15]Reco Sheet for Fcast'!$I$8:$J$8</definedName>
    <definedName name="BEx5C49ZFH8TO9ZU55729C3F7XG7" hidden="1">'[15]Reco Sheet for Fcast'!$F$9:$G$9</definedName>
    <definedName name="BEx5C8GZQK13G60ZM70P63I5OS0L" hidden="1">'[15]Reco Sheet for Fcast'!$F$10:$G$10</definedName>
    <definedName name="BEx5CAPTVN2NBT3UOMA1UFAL1C2R" hidden="1">'[15]Reco Sheet for Fcast'!$I$6:$J$6</definedName>
    <definedName name="BEx5CEM3SYF9XP0ZZVE0GEPCLV3F" hidden="1">'[15]Reco Sheet for Fcast'!$I$10:$J$10</definedName>
    <definedName name="BEx5CFYQ0F1Z6P8SCVJ0I3UPVFE4" localSheetId="3" hidden="1">'[16]AMI P &amp; L'!#REF!</definedName>
    <definedName name="BEx5CFYQ0F1Z6P8SCVJ0I3UPVFE4" hidden="1">'[16]AMI P &amp; L'!#REF!</definedName>
    <definedName name="BEx5CKWQHHP966IXELUOVK2L3J48" localSheetId="3" hidden="1">'[18]Capital orders'!#REF!</definedName>
    <definedName name="BEx5CKWQHHP966IXELUOVK2L3J48" hidden="1">'[18]Capital orders'!#REF!</definedName>
    <definedName name="BEx5CPEKNSJORIPFQC2E1LTRYY8L" hidden="1">'[15]Reco Sheet for Fcast'!$I$7:$J$7</definedName>
    <definedName name="BEx5CSUOL05D8PAM2TRDA9VRJT1O" hidden="1">'[15]Reco Sheet for Fcast'!$I$10:$J$10</definedName>
    <definedName name="BEx5CUNFOO4YDFJ22HCMI2QKIGKM" hidden="1">'[15]Reco Sheet for Fcast'!$F$10:$G$10</definedName>
    <definedName name="BEx5CWLOBFBDZZLDMZV6E0Z1VJA6" hidden="1">'[15]Reco Sheet for Fcast'!$F$10:$G$10</definedName>
    <definedName name="BEx5D7U7MZFE0E9SNH9NX01XLKLP" localSheetId="3" hidden="1">#REF!</definedName>
    <definedName name="BEx5D7U7MZFE0E9SNH9NX01XLKLP" hidden="1">#REF!</definedName>
    <definedName name="BEx5D8L47OF0WHBPFWXGZINZWUBZ" hidden="1">'[15]Reco Sheet for Fcast'!$I$10:$J$10</definedName>
    <definedName name="BEx5DAJAHQ2SKUPCKSCR3PYML67L" hidden="1">'[15]Reco Sheet for Fcast'!$I$8:$J$8</definedName>
    <definedName name="BEx5DAZEGUTH4C1FCHVO3EWOQDU3" localSheetId="3" hidden="1">#REF!</definedName>
    <definedName name="BEx5DAZEGUTH4C1FCHVO3EWOQDU3" hidden="1">#REF!</definedName>
    <definedName name="BEx5DC18JM1KJCV44PF18E0LNRKA" hidden="1">'[15]Reco Sheet for Fcast'!$F$8:$G$8</definedName>
    <definedName name="BEx5DJIZBTNS011R9IIG2OQ2L6ZX" hidden="1">'[15]Reco Sheet for Fcast'!$H$2:$I$2</definedName>
    <definedName name="BEx5E123OLO9WQUOIRIDJ967KAGK" hidden="1">'[15]Reco Sheet for Fcast'!$F$15</definedName>
    <definedName name="BEx5E2UU5NES6W779W2OZTZOB4O7" hidden="1">'[15]Reco Sheet for Fcast'!$I$10:$J$10</definedName>
    <definedName name="BEx5ELQL9B0VR6UT18KP11DHOTFX" hidden="1">'[15]Reco Sheet for Fcast'!$I$10:$J$10</definedName>
    <definedName name="BEx5ER4TJTFPN7IB1MNEB1ZFR5M6" hidden="1">'[15]Reco Sheet for Fcast'!$H$2:$I$2</definedName>
    <definedName name="BEx5ERQE4JE8890QDCQFB0IMTC4I" localSheetId="3" hidden="1">'[18]Capital orders'!#REF!</definedName>
    <definedName name="BEx5ERQE4JE8890QDCQFB0IMTC4I" hidden="1">'[18]Capital orders'!#REF!</definedName>
    <definedName name="BEx5F6V72QTCK7O39Y59R0EVM6CW" hidden="1">'[15]Reco Sheet for Fcast'!$I$8:$J$8</definedName>
    <definedName name="BEx5FGLQVACD5F5YZG4DGSCHCGO2" hidden="1">'[15]Reco Sheet for Fcast'!$H$2:$I$2</definedName>
    <definedName name="BEx5FLJWHLW3BTZILDPN5NMA449V" hidden="1">'[15]Reco Sheet for Fcast'!$I$6:$J$6</definedName>
    <definedName name="BEx5FNI2O10YN2SI1NO4X5GP3GTF" hidden="1">'[15]Reco Sheet for Fcast'!$F$10:$G$10</definedName>
    <definedName name="BEx5FO8YRFSZCG3L608EHIHIHFY4" localSheetId="3" hidden="1">'[16]AMI P &amp; L'!#REF!</definedName>
    <definedName name="BEx5FO8YRFSZCG3L608EHIHIHFY4" hidden="1">'[16]AMI P &amp; L'!#REF!</definedName>
    <definedName name="BEx5FQNA6V4CNYSH013K45RI4BCV" hidden="1">'[15]Reco Sheet for Fcast'!$F$8:$G$8</definedName>
    <definedName name="BEx5FVQPPEU32CPNV9RRQ9MNLLVE" hidden="1">'[15]Reco Sheet for Fcast'!$H$2:$I$2</definedName>
    <definedName name="BEx5G08KGMG5X2AQKDGPFYG5GH94" hidden="1">'[15]Reco Sheet for Fcast'!$I$6:$J$6</definedName>
    <definedName name="BEx5G1A8TFN4C4QII35U9DKYNIS8" localSheetId="3" hidden="1">'[16]AMI P &amp; L'!#REF!</definedName>
    <definedName name="BEx5G1A8TFN4C4QII35U9DKYNIS8" hidden="1">'[16]AMI P &amp; L'!#REF!</definedName>
    <definedName name="BEx5G1L0QO91KEPDMV1D8OT4BT73" hidden="1">'[15]Reco Sheet for Fcast'!$I$6:$J$6</definedName>
    <definedName name="BEx5G86DZL1VYUX6KWODAP3WFAWP" hidden="1">'[15]Reco Sheet for Fcast'!$E$2:$F$2</definedName>
    <definedName name="BEx5G8BV2GIOCM3C7IUFK8L04A6M" hidden="1">'[15]Reco Sheet for Fcast'!$I$11:$J$11</definedName>
    <definedName name="BEx5GAVIL220VIPAKH02UYIUB7EU" localSheetId="3" hidden="1">'[18]Capital orders'!#REF!</definedName>
    <definedName name="BEx5GAVIL220VIPAKH02UYIUB7EU" hidden="1">'[18]Capital orders'!#REF!</definedName>
    <definedName name="BEx5GID9MVBUPFFT9M8K8B5MO9NV" hidden="1">'[15]Reco Sheet for Fcast'!$F$15:$G$16</definedName>
    <definedName name="BEx5GLD6CMDEYT8QI3HVPGEES2A5" localSheetId="3" hidden="1">#REF!</definedName>
    <definedName name="BEx5GLD6CMDEYT8QI3HVPGEES2A5" hidden="1">#REF!</definedName>
    <definedName name="BEx5GN0EWA9SCQDPQ7NTUQH82QVK" hidden="1">'[15]Reco Sheet for Fcast'!$F$6:$G$6</definedName>
    <definedName name="BEx5GNBCU4WZ74I0UXFL9ZG2XSGJ" hidden="1">'[15]Reco Sheet for Fcast'!$F$6:$G$6</definedName>
    <definedName name="BEx5GUCTYC7QCWGWU5BTO7Y7HDZX" hidden="1">'[15]Reco Sheet for Fcast'!$I$6:$J$6</definedName>
    <definedName name="BEx5GYUPJULJQ624TEESYFG1NFOH" hidden="1">'[15]Reco Sheet for Fcast'!$I$9:$J$9</definedName>
    <definedName name="BEx5H0NEE0AIN5E2UHJ9J9ISU9N1" hidden="1">'[15]Reco Sheet for Fcast'!$F$8:$G$8</definedName>
    <definedName name="BEx5H1UJSEUQM2K8QHQXO5THVHSO" hidden="1">'[15]Reco Sheet for Fcast'!$F$9:$G$9</definedName>
    <definedName name="BEx5HAOT9XWUF7XIFRZZS8B9F5TZ" hidden="1">'[15]Reco Sheet for Fcast'!$K$2</definedName>
    <definedName name="BEx5HE4XRF9BUY04MENWY9CHHN5H" hidden="1">'[15]Reco Sheet for Fcast'!$I$11:$J$11</definedName>
    <definedName name="BEx5HFHMABAT0H9KKS754X4T304E" hidden="1">'[15]Reco Sheet for Fcast'!$I$11:$J$11</definedName>
    <definedName name="BEx5HGDZ7MX1S3KNXLRL9WU565V4" hidden="1">'[15]Reco Sheet for Fcast'!$F$11:$G$11</definedName>
    <definedName name="BEx5HJZ9FAVNZSSBTAYRPZDYM9NU" hidden="1">'[15]Reco Sheet for Fcast'!$F$8:$G$8</definedName>
    <definedName name="BEx5HZ9JMKHNLFWLVUB1WP5B39BL" hidden="1">'[15]Reco Sheet for Fcast'!$F$10:$G$10</definedName>
    <definedName name="BEx5HZV4KY20K2E2E581QT80KGFL" localSheetId="3" hidden="1">'[18]Capital orders'!#REF!</definedName>
    <definedName name="BEx5HZV4KY20K2E2E581QT80KGFL" hidden="1">'[18]Capital orders'!#REF!</definedName>
    <definedName name="BEx5I244LQHZTF3XI66J8705R9XX" localSheetId="3" hidden="1">'[16]AMI P &amp; L'!#REF!</definedName>
    <definedName name="BEx5I244LQHZTF3XI66J8705R9XX" hidden="1">'[16]AMI P &amp; L'!#REF!</definedName>
    <definedName name="BEx5I8PBP4LIXDGID5BP0THLO0AQ" localSheetId="3" hidden="1">'[16]AMI P &amp; L'!#REF!</definedName>
    <definedName name="BEx5I8PBP4LIXDGID5BP0THLO0AQ" hidden="1">'[16]AMI P &amp; L'!#REF!</definedName>
    <definedName name="BEx5I8USVUB3JP4S9OXGMZVMOQXR" hidden="1">'[15]Reco Sheet for Fcast'!$G$2</definedName>
    <definedName name="BEx5I9GDQSYIAL65UQNDMNFQCS9Y" hidden="1">'[15]Reco Sheet for Fcast'!$I$11:$J$11</definedName>
    <definedName name="BEx5IBUPG9AWNW5PK7JGRGEJ4OLM" hidden="1">'[15]Reco Sheet for Fcast'!$H$2:$I$2</definedName>
    <definedName name="BEx5IC06RVN8BSAEPREVKHKLCJ2L" hidden="1">'[15]Reco Sheet for Fcast'!$I$8:$J$8</definedName>
    <definedName name="BEx5IFLNF3FADLCRC1334L3LVOSY" localSheetId="3" hidden="1">'[18]Capital orders'!#REF!</definedName>
    <definedName name="BEx5IFLNF3FADLCRC1334L3LVOSY" hidden="1">'[18]Capital orders'!#REF!</definedName>
    <definedName name="BEx5J0FFP1KS4NGY20AEJI8VREEA" hidden="1">'[15]Reco Sheet for Fcast'!$I$9:$J$9</definedName>
    <definedName name="BEx5JF3ZXLDIS8VNKDCY7ZI7H1CI" hidden="1">'[15]Reco Sheet for Fcast'!$F$11:$G$11</definedName>
    <definedName name="BEx5JHCZJ8G6OOOW6EF3GABXKH6F" localSheetId="3" hidden="1">'[16]AMI P &amp; L'!#REF!</definedName>
    <definedName name="BEx5JHCZJ8G6OOOW6EF3GABXKH6F" hidden="1">'[16]AMI P &amp; L'!#REF!</definedName>
    <definedName name="BEx5JJB6W446THXQCRUKD3I7RKLP" hidden="1">'[15]Reco Sheet for Fcast'!$F$8:$G$8</definedName>
    <definedName name="BEx5JNCT8Z7XSSPD5EMNAJELCU2V" localSheetId="3" hidden="1">'[16]AMI P &amp; L'!#REF!</definedName>
    <definedName name="BEx5JNCT8Z7XSSPD5EMNAJELCU2V" hidden="1">'[16]AMI P &amp; L'!#REF!</definedName>
    <definedName name="BEx5JQCNT9Y4RM306CHC8IPY3HBZ" hidden="1">'[15]Reco Sheet for Fcast'!$F$15</definedName>
    <definedName name="BEx5K08PYKE6JOKBYIB006TX619P" hidden="1">'[15]Reco Sheet for Fcast'!$F$9:$G$9</definedName>
    <definedName name="BEx5K51DSERT1TR7B4A29R41W4NX" hidden="1">'[15]Reco Sheet for Fcast'!$I$7:$J$7</definedName>
    <definedName name="BEx5K7A7V5B87CW37IBINCOQ134P" localSheetId="3" hidden="1">#REF!</definedName>
    <definedName name="BEx5K7A7V5B87CW37IBINCOQ134P" hidden="1">#REF!</definedName>
    <definedName name="BEx5KYER580I4T7WTLMUN7NLNP5K" hidden="1">'[15]Reco Sheet for Fcast'!$F$10:$G$10</definedName>
    <definedName name="BEx5L4UOHIBIXCOOD5809ABRZ9A8" hidden="1">'[15]Reco Sheet for Fcast'!$I$11:$J$11</definedName>
    <definedName name="BEx5LHLB3M6K4ZKY2F42QBZT30ZH" hidden="1">'[15]Reco Sheet for Fcast'!$I$9:$J$9</definedName>
    <definedName name="BEx5LRMNU3HXIE1BUMDHRU31F7JJ" hidden="1">'[15]Reco Sheet for Fcast'!$F$6:$G$6</definedName>
    <definedName name="BEx5LSJ1LPUAX3ENSPECWPG4J7D1" localSheetId="3" hidden="1">'[16]AMI P &amp; L'!#REF!</definedName>
    <definedName name="BEx5LSJ1LPUAX3ENSPECWPG4J7D1" hidden="1">'[16]AMI P &amp; L'!#REF!</definedName>
    <definedName name="BEx5LTKQ8RQWJE4BC88OP928893U" localSheetId="3" hidden="1">'[16]AMI P &amp; L'!#REF!</definedName>
    <definedName name="BEx5LTKQ8RQWJE4BC88OP928893U" hidden="1">'[16]AMI P &amp; L'!#REF!</definedName>
    <definedName name="BEx5MB9BR71LZDG7XXQ2EO58JC5F" hidden="1">'[15]Reco Sheet for Fcast'!$H$2:$I$2</definedName>
    <definedName name="BEx5MLQZM68YQSKARVWTTPINFQ2C" localSheetId="3" hidden="1">'[16]AMI P &amp; L'!#REF!</definedName>
    <definedName name="BEx5MLQZM68YQSKARVWTTPINFQ2C" hidden="1">'[16]AMI P &amp; L'!#REF!</definedName>
    <definedName name="BEx5MVHOG4GCI4HKTOTP194VMNRA" localSheetId="3" hidden="1">#REF!</definedName>
    <definedName name="BEx5MVHOG4GCI4HKTOTP194VMNRA" hidden="1">#REF!</definedName>
    <definedName name="BEx5MVXTKNBXHNWTL43C670E4KXC" hidden="1">'[15]Reco Sheet for Fcast'!$F$15</definedName>
    <definedName name="BEx5N4XI4PWB1W9PMZ4O5R0HWTYD" hidden="1">'[15]Reco Sheet for Fcast'!$I$8:$J$8</definedName>
    <definedName name="BEx5NA68N6FJFX9UJXK4M14U487F" hidden="1">'[15]Reco Sheet for Fcast'!$F$6:$G$6</definedName>
    <definedName name="BEx5NIKBG2GDJOYGE3WCXKU7YY51" hidden="1">'[15]Reco Sheet for Fcast'!$I$6:$J$6</definedName>
    <definedName name="BEx5NV06L5J5IMKGOMGKGJ4PBZCD" localSheetId="3" hidden="1">'[16]AMI P &amp; L'!#REF!</definedName>
    <definedName name="BEx5NV06L5J5IMKGOMGKGJ4PBZCD" hidden="1">'[16]AMI P &amp; L'!#REF!</definedName>
    <definedName name="BEx5NZSSQ6PY99ZX2D7Q9IGOR34W" hidden="1">'[15]Reco Sheet for Fcast'!$F$10:$G$10</definedName>
    <definedName name="BEx5O3ZUQ2OARA1CDOZ3NC4UE5AA" hidden="1">'[15]Reco Sheet for Fcast'!$F$11:$G$11</definedName>
    <definedName name="BEx5O8N0SPY10WRHN2NNGU5BUWPZ" localSheetId="3" hidden="1">#REF!</definedName>
    <definedName name="BEx5O8N0SPY10WRHN2NNGU5BUWPZ" hidden="1">#REF!</definedName>
    <definedName name="BEx5OAFS0NJ2CB86A02E1JYHMLQ1" hidden="1">'[15]Reco Sheet for Fcast'!$I$6:$J$6</definedName>
    <definedName name="BEx5OG4RPU8W1ETWDWM234NYYYEN" hidden="1">'[15]Reco Sheet for Fcast'!$F$8:$G$8</definedName>
    <definedName name="BEx5OP9Y43F99O2IT69MKCCXGL61" hidden="1">'[15]Reco Sheet for Fcast'!$F$9:$G$9</definedName>
    <definedName name="BEx5P9Y9RDXNUAJ6CZ2LHMM8IM7T" hidden="1">'[15]Reco Sheet for Fcast'!$F$8:$G$8</definedName>
    <definedName name="BEx5PHWB2C0D5QLP3BZIP3UO7DIZ" hidden="1">'[15]Reco Sheet for Fcast'!$I$6:$J$6</definedName>
    <definedName name="BEx5PJP02W68K2E46L5C5YBSNU6T" hidden="1">'[15]Reco Sheet for Fcast'!$H$2:$I$2</definedName>
    <definedName name="BEx5PLCA8DOMAU315YCS5275L2HS" hidden="1">'[15]Reco Sheet for Fcast'!$I$11:$J$11</definedName>
    <definedName name="BEx5PRXMZ5M65Z732WNNGV564C2J" hidden="1">'[15]Reco Sheet for Fcast'!$I$9:$J$9</definedName>
    <definedName name="BEx5QPSW4IPLH50WSR87HRER05RF" hidden="1">'[15]Reco Sheet for Fcast'!$F$10:$G$10</definedName>
    <definedName name="BEx73V0EP8EMNRC3EZJJKKVKWQVB" hidden="1">'[15]Reco Sheet for Fcast'!$I$7:$J$7</definedName>
    <definedName name="BEx741WJHIJVXUX131SBXTVW8D71" hidden="1">'[15]Reco Sheet for Fcast'!$G$2</definedName>
    <definedName name="BEx74FOW04FOAHD3W8FOXUQCGEE0" hidden="1">'[17]Bud Mth'!$C$15:$D$29</definedName>
    <definedName name="BEx74Q6H3O7133AWQXWC21MI2UFT" hidden="1">'[15]Reco Sheet for Fcast'!$I$6:$J$6</definedName>
    <definedName name="BEx74SQ5R0VH9X24PI4DADFFLZ9N" localSheetId="3" hidden="1">#REF!</definedName>
    <definedName name="BEx74SQ5R0VH9X24PI4DADFFLZ9N" hidden="1">#REF!</definedName>
    <definedName name="BEx74W6BJ8ENO3J25WNM5H5APKA3" localSheetId="3" hidden="1">'[16]AMI P &amp; L'!#REF!</definedName>
    <definedName name="BEx74W6BJ8ENO3J25WNM5H5APKA3" hidden="1">'[16]AMI P &amp; L'!#REF!</definedName>
    <definedName name="BEx755GRRD9BL27YHLH5QWIYLWB7" hidden="1">'[15]Reco Sheet for Fcast'!$F$7:$G$7</definedName>
    <definedName name="BEx759D1D5SXS5ELLZVBI0SXYUNF" hidden="1">'[15]Reco Sheet for Fcast'!$I$10:$J$10</definedName>
    <definedName name="BEx75GJZSZHUDN6OOAGQYFUDA2LP" hidden="1">'[15]Reco Sheet for Fcast'!$F$11:$G$11</definedName>
    <definedName name="BEx75HGCCV5K4UCJWYV8EV9AG5YT" hidden="1">'[15]Reco Sheet for Fcast'!$F$8:$G$8</definedName>
    <definedName name="BEx75M8YU9VISUVICOSCP5YAMZPI" localSheetId="3" hidden="1">#REF!</definedName>
    <definedName name="BEx75M8YU9VISUVICOSCP5YAMZPI" hidden="1">#REF!</definedName>
    <definedName name="BEx75PZT8TY5P13U978NVBUXKHT4" hidden="1">'[15]Reco Sheet for Fcast'!$F$8:$G$8</definedName>
    <definedName name="BEx75T55F7GML8V1DMWL26WRT006" hidden="1">'[15]Reco Sheet for Fcast'!$F$10:$G$10</definedName>
    <definedName name="BEx75VJGR07JY6UUWURQ4PJ29UKC" hidden="1">'[15]Reco Sheet for Fcast'!$F$6:$G$6</definedName>
    <definedName name="BEx76SNOC6R18OVRQYBQ0JGPW2Z7" localSheetId="3" hidden="1">#REF!</definedName>
    <definedName name="BEx76SNOC6R18OVRQYBQ0JGPW2Z7" hidden="1">#REF!</definedName>
    <definedName name="BEx771SMWJDAFC6Y4FKDDGEFBQ4W" localSheetId="3" hidden="1">'[18]Capital orders'!#REF!</definedName>
    <definedName name="BEx771SMWJDAFC6Y4FKDDGEFBQ4W" hidden="1">'[18]Capital orders'!#REF!</definedName>
    <definedName name="BEx7741OUGLA0WJQLQRUJSL4DE00" hidden="1">'[15]Reco Sheet for Fcast'!$F$6:$G$6</definedName>
    <definedName name="BEx774N83DXLJZ54Q42PWIJZ2DN1" hidden="1">'[15]Reco Sheet for Fcast'!$F$15</definedName>
    <definedName name="BEx779QNIY3061ZV9BR462WKEGRW" hidden="1">'[15]Reco Sheet for Fcast'!$H$2:$I$2</definedName>
    <definedName name="BEx77G19QU9A95CNHE6QMVSQR2T3" hidden="1">'[15]Reco Sheet for Fcast'!$F$9:$G$9</definedName>
    <definedName name="BEx77KOE3LX3JOLFV1E0VZZVCULJ" localSheetId="3" hidden="1">#REF!</definedName>
    <definedName name="BEx77KOE3LX3JOLFV1E0VZZVCULJ" hidden="1">#REF!</definedName>
    <definedName name="BEx77P0S3GVMS7BJUL9OWUGJ1B02" hidden="1">'[15]Reco Sheet for Fcast'!$I$6:$J$6</definedName>
    <definedName name="BEx77QDESURI6WW5582YXSK3A972" hidden="1">'[15]Reco Sheet for Fcast'!$I$11:$J$11</definedName>
    <definedName name="BEx77VBI9XOPFHKEWU5EHQ9J675Y" hidden="1">'[15]Reco Sheet for Fcast'!$I$11:$J$11</definedName>
    <definedName name="BEx7809GQOCLHSNH95VOYIX7P1TV" hidden="1">'[15]Reco Sheet for Fcast'!$I$11:$J$11</definedName>
    <definedName name="BEx780K8XAXUHGVZGZWQ74DK4CI3" hidden="1">'[15]Reco Sheet for Fcast'!$I$11:$J$11</definedName>
    <definedName name="BEx78226TN58UE0CTY98YEDU0LSL" hidden="1">'[15]Reco Sheet for Fcast'!$F$15</definedName>
    <definedName name="BEx7881ZZBWHRAX6W2GY19J8MGEQ" hidden="1">'[15]Reco Sheet for Fcast'!$I$9:$J$9</definedName>
    <definedName name="BEx78HHRIWDLHQX2LG0HWFRYEL1T" hidden="1">'[15]Reco Sheet for Fcast'!$H$2:$I$2</definedName>
    <definedName name="BEx78QMXZ2P1ZB3HJ9O50DWHCMXR" hidden="1">'[15]Reco Sheet for Fcast'!$F$7:$G$7</definedName>
    <definedName name="BEx78SFO5VR28677DWZEMDN7G86X" hidden="1">'[15]Reco Sheet for Fcast'!$K$2</definedName>
    <definedName name="BEx78SFOYH1Z0ZDTO47W2M60TW6K" hidden="1">'[15]Reco Sheet for Fcast'!$I$10:$J$10</definedName>
    <definedName name="BEx79JK3E6JO8MX4O35A5G8NZCC8" hidden="1">'[15]Reco Sheet for Fcast'!$I$8:$J$8</definedName>
    <definedName name="BEx79LCTDQFKD1KV7R8NW15KLAFT" localSheetId="3" hidden="1">#REF!</definedName>
    <definedName name="BEx79LCTDQFKD1KV7R8NW15KLAFT" hidden="1">#REF!</definedName>
    <definedName name="BEx79OCP4HQ6XP8EWNGEUDLOZBBS" hidden="1">'[15]Reco Sheet for Fcast'!$F$15</definedName>
    <definedName name="BEx79SEAYKUZB0H4LYBCD6WWJBG2" hidden="1">'[15]Reco Sheet for Fcast'!$I$11:$J$11</definedName>
    <definedName name="BEx79SJRHTLS9PYM69O9BWW1FMJK" hidden="1">'[15]Reco Sheet for Fcast'!$F$7:$G$7</definedName>
    <definedName name="BEx79YJJLBELICW9F9FRYSCQ101L" localSheetId="3" hidden="1">'[16]AMI P &amp; L'!#REF!</definedName>
    <definedName name="BEx79YJJLBELICW9F9FRYSCQ101L" hidden="1">'[16]AMI P &amp; L'!#REF!</definedName>
    <definedName name="BEx79YUC7B0V77FSBGIRCY1BR4VK" hidden="1">'[15]Reco Sheet for Fcast'!$F$6:$G$6</definedName>
    <definedName name="BEx7A06T3RC2891FUX05G3QPRAUE" localSheetId="3" hidden="1">'[16]AMI P &amp; L'!#REF!</definedName>
    <definedName name="BEx7A06T3RC2891FUX05G3QPRAUE" hidden="1">'[16]AMI P &amp; L'!#REF!</definedName>
    <definedName name="BEx7A4ZGTC3XLZR6M7XK0UX2T49X" localSheetId="3" hidden="1">#REF!</definedName>
    <definedName name="BEx7A4ZGTC3XLZR6M7XK0UX2T49X" hidden="1">#REF!</definedName>
    <definedName name="BEx7A9S3JA1X7FH4CFSQLTZC4691" hidden="1">'[15]Reco Sheet for Fcast'!$H$2:$I$2</definedName>
    <definedName name="BEx7ABA2C9IWH5VSLVLLLCY62161" hidden="1">'[15]Reco Sheet for Fcast'!$F$15</definedName>
    <definedName name="BEx7ABKU462F6424CGX2QB38TAZN" hidden="1">'[17]Bud Mth'!$J$2:$K$2</definedName>
    <definedName name="BEx7AE4LPLX8N85BYB0WCO5S7ZPV" hidden="1">'[15]Reco Sheet for Fcast'!$F$7:$G$7</definedName>
    <definedName name="BEx7ASD1I654MEDCO6GGWA95PXSC" localSheetId="3" hidden="1">'[16]AMI P &amp; L'!#REF!</definedName>
    <definedName name="BEx7ASD1I654MEDCO6GGWA95PXSC" hidden="1">'[16]AMI P &amp; L'!#REF!</definedName>
    <definedName name="BEx7AVCX9S5RJP3NSZ4QM4E6ERDT" localSheetId="3" hidden="1">'[16]AMI P &amp; L'!#REF!</definedName>
    <definedName name="BEx7AVCX9S5RJP3NSZ4QM4E6ERDT" hidden="1">'[16]AMI P &amp; L'!#REF!</definedName>
    <definedName name="BEx7AVYIGP0930MV5JEBWRYCJN68" hidden="1">'[15]Reco Sheet for Fcast'!$I$7:$J$7</definedName>
    <definedName name="BEx7B6LH6917TXOSAAQ6U7HVF018" hidden="1">'[15]Reco Sheet for Fcast'!$F$15</definedName>
    <definedName name="BEx7BPXFZXJ79FQ0E8AQE21PGVHA" hidden="1">'[15]Reco Sheet for Fcast'!$I$11:$J$11</definedName>
    <definedName name="BEx7C04AM39DQMC1TIX7CFZ2ADHX" hidden="1">'[15]Reco Sheet for Fcast'!$F$9:$G$9</definedName>
    <definedName name="BEx7C40F0PQURHPI6YQ39NFIR86Z" hidden="1">'[15]Reco Sheet for Fcast'!$I$10:$J$10</definedName>
    <definedName name="BEx7C93VR7SYRIJS1JO8YZKSFAW9" hidden="1">'[15]Reco Sheet for Fcast'!$I$9:$J$9</definedName>
    <definedName name="BEx7CCPC6R1KQQZ2JQU6EFI1G0RM" hidden="1">'[15]Reco Sheet for Fcast'!$I$7:$J$7</definedName>
    <definedName name="BEx7CIJST9GLS2QD383UK7VUDTGL" hidden="1">'[15]Reco Sheet for Fcast'!$G$2</definedName>
    <definedName name="BEx7CO8T2XKC7GHDSYNAWTZ9L7YR" localSheetId="3" hidden="1">'[16]AMI P &amp; L'!#REF!</definedName>
    <definedName name="BEx7CO8T2XKC7GHDSYNAWTZ9L7YR" hidden="1">'[16]AMI P &amp; L'!#REF!</definedName>
    <definedName name="BEx7CW1CF00DO8A36UNC2X7K65C2" hidden="1">'[15]Reco Sheet for Fcast'!$G$2</definedName>
    <definedName name="BEx7CW6NFRL2P4XWP0MWHIYA97KF" hidden="1">'[15]Reco Sheet for Fcast'!$I$11:$J$11</definedName>
    <definedName name="BEx7D5RWKRS4W71J4NZ6ZSFHPKFT" hidden="1">'[15]Reco Sheet for Fcast'!$F$15</definedName>
    <definedName name="BEx7D8H1TPOX1UN17QZYEV7Q58GA" hidden="1">'[15]Reco Sheet for Fcast'!$I$6:$J$6</definedName>
    <definedName name="BEx7DGF13H2074LRWFZQ45PZ6JPX" hidden="1">'[15]Reco Sheet for Fcast'!$I$9:$J$9</definedName>
    <definedName name="BEx7DKWUXEDIISSX4GDD4YYT887F" hidden="1">'[15]Reco Sheet for Fcast'!$I$8:$J$8</definedName>
    <definedName name="BEx7DMUYR2HC26WW7AOB1TULERMB" hidden="1">'[15]Reco Sheet for Fcast'!$I$12:$J$13</definedName>
    <definedName name="BEx7DVJTRV44IMJIBFXELE67SZ7S" hidden="1">'[15]Reco Sheet for Fcast'!$F$15</definedName>
    <definedName name="BEx7DVUMFCI5INHMVFIJ44RTTSTT" hidden="1">'[15]Reco Sheet for Fcast'!$F$7:$G$7</definedName>
    <definedName name="BEx7E2QT2U8THYOKBPXONB1B47WH" localSheetId="3" hidden="1">'[16]AMI P &amp; L'!#REF!</definedName>
    <definedName name="BEx7E2QT2U8THYOKBPXONB1B47WH" hidden="1">'[16]AMI P &amp; L'!#REF!</definedName>
    <definedName name="BEx7E5QP7W6UKO74F5Y0VJ741HS5" hidden="1">'[15]Reco Sheet for Fcast'!$I$11:$J$11</definedName>
    <definedName name="BEx7E66XF797M3VAMVIZK8WXZGRE" localSheetId="3" hidden="1">#REF!</definedName>
    <definedName name="BEx7E66XF797M3VAMVIZK8WXZGRE" hidden="1">#REF!</definedName>
    <definedName name="BEx7E6N29HGH3I47AFB2DCS6MVS6" hidden="1">'[15]Reco Sheet for Fcast'!$G$2</definedName>
    <definedName name="BEx7EBA8IYHQKT7IQAOAML660SYA" hidden="1">'[15]Reco Sheet for Fcast'!$I$9:$J$9</definedName>
    <definedName name="BEx7EI6C8MCRZFEQYUBE5FSUTIHK" hidden="1">'[15]Reco Sheet for Fcast'!$F$8:$G$8</definedName>
    <definedName name="BEx7EI6DL1Z6UWLFBXAKVGZTKHWJ" localSheetId="3" hidden="1">'[16]AMI P &amp; L'!#REF!</definedName>
    <definedName name="BEx7EI6DL1Z6UWLFBXAKVGZTKHWJ" hidden="1">'[16]AMI P &amp; L'!#REF!</definedName>
    <definedName name="BEx7EQKHX7GZYOLXRDU534TT4H64" hidden="1">'[15]Reco Sheet for Fcast'!$F$9:$G$9</definedName>
    <definedName name="BEx7ERM6499BJKCAJ9DPN8MU140B" hidden="1">'[17]Bud Mth'!$F$10:$G$10</definedName>
    <definedName name="BEx7ETV6L1TM7JSXJIGK3FC6RVZW" hidden="1">'[15]Reco Sheet for Fcast'!$F$11:$G$11</definedName>
    <definedName name="BEx7EYYLHMBYQTH6I377FCQS7CSX" hidden="1">'[15]Reco Sheet for Fcast'!$I$6:$J$6</definedName>
    <definedName name="BEx7FCLG1RYI2SNOU1Y2GQZNZSWA" hidden="1">'[15]Reco Sheet for Fcast'!$I$8:$J$8</definedName>
    <definedName name="BEx7FD1P2YDISQM4TTRYZB37K00O" hidden="1">'[17]Bud Mth'!$I$7:$J$7</definedName>
    <definedName name="BEx7FN32ZGWOAA4TTH79KINTDWR9" hidden="1">'[15]Reco Sheet for Fcast'!$F$9:$G$9</definedName>
    <definedName name="BEx7FOFQ7MR21UZFTP7X4HI7UWRR" localSheetId="3" hidden="1">#REF!</definedName>
    <definedName name="BEx7FOFQ7MR21UZFTP7X4HI7UWRR" hidden="1">#REF!</definedName>
    <definedName name="BEx7G82CKM3NIY1PHNFK28M09PCH" hidden="1">'[15]Reco Sheet for Fcast'!$I$7:$J$7</definedName>
    <definedName name="BEx7GR3ENYWRXXS5IT0UMEGOLGUH" hidden="1">'[15]Reco Sheet for Fcast'!$F$15</definedName>
    <definedName name="BEx7GSAL6P7TASL8MB63RFST1LJL" hidden="1">'[15]Reco Sheet for Fcast'!$I$10:$J$10</definedName>
    <definedName name="BEx7GTN79OJWGSCA62UELE41F0A6" hidden="1">'[15]Reco Sheet for Fcast'!$E$1</definedName>
    <definedName name="BEx7H0JD6I5I8WQLLWOYWY5YWPQE" hidden="1">'[15]Reco Sheet for Fcast'!$I$11:$J$11</definedName>
    <definedName name="BEx7H14XCXH7WEXEY1HVO53A6AGH" hidden="1">'[15]Reco Sheet for Fcast'!$F$15</definedName>
    <definedName name="BEx7HGVBEF4LEIF6RC14N3PSU461" hidden="1">'[15]Reco Sheet for Fcast'!$I$10:$J$10</definedName>
    <definedName name="BEx7HL7W9TZ7FC8JOMGNE06BJAQG" localSheetId="3" hidden="1">#REF!</definedName>
    <definedName name="BEx7HL7W9TZ7FC8JOMGNE06BJAQG" hidden="1">#REF!</definedName>
    <definedName name="BEx7HQ5T9FZ42QWS09UO4DT42Y0R" hidden="1">'[15]Reco Sheet for Fcast'!$I$11:$J$11</definedName>
    <definedName name="BEx7HRCZE3CVGON1HV07MT5MNDZ3" hidden="1">'[15]Reco Sheet for Fcast'!$F$9:$G$9</definedName>
    <definedName name="BEx7HWGE2CANG5M17X4C8YNC3N8F" hidden="1">'[15]Reco Sheet for Fcast'!$I$6:$J$6</definedName>
    <definedName name="BEx7IBVYN47SFZIA0K4MDKQZNN9V" hidden="1">'[15]Reco Sheet for Fcast'!$I$8:$J$8</definedName>
    <definedName name="BEx7IV2IJ5WT7UC0UG7WP0WF2JZI" hidden="1">'[15]Reco Sheet for Fcast'!$F$10:$G$10</definedName>
    <definedName name="BEx7IXGU74GE5E4S6W4Z13AR092Y" hidden="1">'[15]Reco Sheet for Fcast'!$G$2</definedName>
    <definedName name="BEx7J4YL8Q3BI1MLH16YYQ18IJRD" hidden="1">'[15]Reco Sheet for Fcast'!$H$2:$I$2</definedName>
    <definedName name="BEx7JH3HGBPI07OHZ5LFYK0UFZQR" hidden="1">'[15]Reco Sheet for Fcast'!$I$8:$J$8</definedName>
    <definedName name="BEx7JV194190CNM6WWGQ3UBJ3CHH" hidden="1">'[15]Reco Sheet for Fcast'!$I$9:$J$9</definedName>
    <definedName name="BEx7JW2YB57L6MPYI5CXCAC5VO24" localSheetId="3" hidden="1">#REF!</definedName>
    <definedName name="BEx7JW2YB57L6MPYI5CXCAC5VO24" hidden="1">#REF!</definedName>
    <definedName name="BEx7K7GZ607XQOGB81A1HINBTGOZ" hidden="1">'[15]Reco Sheet for Fcast'!$I$8:$J$8</definedName>
    <definedName name="BEx7KEYPBDXSNROH8M6CDCBN6B50" hidden="1">'[15]Reco Sheet for Fcast'!$I$2</definedName>
    <definedName name="BEx7KSAS8BZT6H8OQCZ5DNSTMO07" hidden="1">'[15]Reco Sheet for Fcast'!$K$2</definedName>
    <definedName name="BEx7KWHTBD21COXVI4HNEQH0Z3L8" hidden="1">'[15]Reco Sheet for Fcast'!$I$8:$J$8</definedName>
    <definedName name="BEx7KXUGRMRSUXCM97Z7VRZQ9JH2" hidden="1">'[15]Reco Sheet for Fcast'!$F$9:$G$9</definedName>
    <definedName name="BEx7L5C6U8MP6IZ67BD649WQYJEK" hidden="1">'[15]Reco Sheet for Fcast'!$F$6:$G$6</definedName>
    <definedName name="BEx7L8HEYEVTATR0OG5JJO647KNI" hidden="1">'[15]Reco Sheet for Fcast'!$F$10:$G$10</definedName>
    <definedName name="BEx7L8XOV64OMS15ZFURFEUXLMWF" hidden="1">'[15]Reco Sheet for Fcast'!$F$15</definedName>
    <definedName name="BEx7LRNWHYRP8KY04FDJ7BHTLOMC" localSheetId="3" hidden="1">#REF!</definedName>
    <definedName name="BEx7LRNWHYRP8KY04FDJ7BHTLOMC" hidden="1">#REF!</definedName>
    <definedName name="BEx7MAUI1JJFDIJGDW4RWY5384LY" hidden="1">'[15]Reco Sheet for Fcast'!$G$2</definedName>
    <definedName name="BEx7MJZO3UKAMJ53UWOJ5ZD4GGMQ" hidden="1">'[15]Reco Sheet for Fcast'!$I$11:$J$11</definedName>
    <definedName name="BEx7MT4MFNXIVQGAT6D971GZW7CA" hidden="1">'[15]Reco Sheet for Fcast'!$I$8:$J$8</definedName>
    <definedName name="BEx7NFB22WBK00BOG2H7GYRN05R1" hidden="1">'[17]Bud Mth'!$F$9:$G$9</definedName>
    <definedName name="BEx7NI062THZAM6I8AJWTFJL91CS" hidden="1">'[15]Reco Sheet for Fcast'!$F$8:$G$8</definedName>
    <definedName name="BEx8ZRLGUR6D7DSDJNOT3MGNPIHT" localSheetId="3" hidden="1">'[18]Capital orders'!#REF!</definedName>
    <definedName name="BEx8ZRLGUR6D7DSDJNOT3MGNPIHT" hidden="1">'[18]Capital orders'!#REF!</definedName>
    <definedName name="BEx900ACZ0V1VYSC0W43QEUHOVZS" hidden="1">'[15]Reco Sheet for Fcast'!$F$10:$G$10</definedName>
    <definedName name="BEx904S75BPRYMHF0083JF7ES4NG" hidden="1">'[15]Reco Sheet for Fcast'!$I$11:$J$11</definedName>
    <definedName name="BEx90HDD4RWF7JZGA8GCGG7D63MG" hidden="1">'[15]Reco Sheet for Fcast'!$I$7:$J$7</definedName>
    <definedName name="BEx90LPR7EPY9B2HQPUT8UY7S0EO" hidden="1">'[15]Reco Sheet for Fcast'!$F$11:$G$11</definedName>
    <definedName name="BEx90VGH5H09ON2QXYC9WIIEU98T" hidden="1">'[15]Reco Sheet for Fcast'!$H$2:$I$2</definedName>
    <definedName name="BEx9175B70QXYAU5A8DJPGZQ46L9" hidden="1">'[15]Reco Sheet for Fcast'!$F$10:$G$10</definedName>
    <definedName name="BEx91AQQRTV87AO27VWHSFZAD4ZR" hidden="1">'[15]Reco Sheet for Fcast'!$F$10:$G$10</definedName>
    <definedName name="BEx91L8FLL5CWLA2CDHKCOMGVDZN" hidden="1">'[15]Reco Sheet for Fcast'!$H$2:$I$2</definedName>
    <definedName name="BEx91OTVH9ZDBC3QTORU8RZX4EOC" hidden="1">'[15]Reco Sheet for Fcast'!$I$7:$J$7</definedName>
    <definedName name="BEx91QH5JRZKQP1GPN2SQMR3CKAG" localSheetId="3" hidden="1">'[16]AMI P &amp; L'!#REF!</definedName>
    <definedName name="BEx91QH5JRZKQP1GPN2SQMR3CKAG" hidden="1">'[16]AMI P &amp; L'!#REF!</definedName>
    <definedName name="BEx91ROALDNHO7FI4X8L61RH4UJE" localSheetId="3" hidden="1">'[16]AMI P &amp; L'!#REF!</definedName>
    <definedName name="BEx91ROALDNHO7FI4X8L61RH4UJE" hidden="1">'[16]AMI P &amp; L'!#REF!</definedName>
    <definedName name="BEx91TMID71GVYH0U16QM1RV3PX0" hidden="1">'[15]Reco Sheet for Fcast'!$I$9:$J$9</definedName>
    <definedName name="BEx91VF2D78PAF337E3L2L81K9W2" hidden="1">'[15]Reco Sheet for Fcast'!$H$2:$I$2</definedName>
    <definedName name="BEx921PNZ46VORG2VRMWREWIC0SE" hidden="1">'[15]Reco Sheet for Fcast'!$I$8:$J$8</definedName>
    <definedName name="BEx926YKM8TTG7PUO1UYIDCBXTWU" localSheetId="3" hidden="1">#REF!</definedName>
    <definedName name="BEx926YKM8TTG7PUO1UYIDCBXTWU" hidden="1">#REF!</definedName>
    <definedName name="BEx92DPEKL5WM5A3CN8674JI0PR3" hidden="1">'[15]Reco Sheet for Fcast'!$F$8:$G$8</definedName>
    <definedName name="BEx92ER2RMY93TZK0D9L9T3H0GI5" hidden="1">'[15]Reco Sheet for Fcast'!$K$2</definedName>
    <definedName name="BEx92FI04PJT4LI23KKIHRXWJDTT" hidden="1">'[15]Reco Sheet for Fcast'!$F$9:$G$9</definedName>
    <definedName name="BEx92HR14HQ9D5JXCSPA4SS4RT62" hidden="1">'[15]Reco Sheet for Fcast'!$F$11:$G$11</definedName>
    <definedName name="BEx92HWA2D6A5EX9MFG68G0NOMSN" hidden="1">'[15]Reco Sheet for Fcast'!$I$10:$J$10</definedName>
    <definedName name="BEx92JZTWI2NV5R3DXEP4NS1NVLT" hidden="1">'[15]Reco Sheet for Fcast'!$I$11:$J$11</definedName>
    <definedName name="BEx92PUBDIXAU1FW5ZAXECMAU0LN" hidden="1">'[15]Reco Sheet for Fcast'!$K$2</definedName>
    <definedName name="BEx92S8MHFFIVRQ2YSHZNQGOFUHD" hidden="1">'[15]Reco Sheet for Fcast'!$F$15</definedName>
    <definedName name="BEx92VOMR5U4BPW19GODTNNQPLQS" localSheetId="3" hidden="1">#REF!</definedName>
    <definedName name="BEx92VOMR5U4BPW19GODTNNQPLQS" hidden="1">#REF!</definedName>
    <definedName name="BEx92YOIWN6IEUE1U85XCO40QLR1" localSheetId="3" hidden="1">'[18]Capital orders'!#REF!</definedName>
    <definedName name="BEx92YOIWN6IEUE1U85XCO40QLR1" hidden="1">'[18]Capital orders'!#REF!</definedName>
    <definedName name="BEx93B9OULL2YGC896XXYAAJSTRK" hidden="1">'[15]Reco Sheet for Fcast'!$H$2:$I$2</definedName>
    <definedName name="BEx93FRKF99NRT3LH99UTIH7AAYF" hidden="1">'[15]Reco Sheet for Fcast'!$F$6:$G$6</definedName>
    <definedName name="BEx93M7FSHP50OG34A4W8W8DF12U" hidden="1">'[15]Reco Sheet for Fcast'!$I$10:$J$10</definedName>
    <definedName name="BEx93OLWY2O3PRA74U41VG5RXT4Q" hidden="1">'[15]Reco Sheet for Fcast'!$I$7:$J$7</definedName>
    <definedName name="BEx93RWFAF6YJGYUTITVM445C02U" hidden="1">'[15]Reco Sheet for Fcast'!$H$2:$I$2</definedName>
    <definedName name="BEx93SY9RWG3HUV4YXQKXJH9FH14" hidden="1">'[15]Reco Sheet for Fcast'!$F$15</definedName>
    <definedName name="BEx93TJUX3U0FJDBG6DDSNQ91R5J" hidden="1">'[15]Reco Sheet for Fcast'!$I$9:$J$9</definedName>
    <definedName name="BEx93YY393Z5DLMHRK8KZL5903S3" localSheetId="3" hidden="1">#REF!</definedName>
    <definedName name="BEx93YY393Z5DLMHRK8KZL5903S3" hidden="1">#REF!</definedName>
    <definedName name="BEx942UCRHMI4B0US31HO95GSC2X" hidden="1">'[15]Reco Sheet for Fcast'!$I$7:$J$7</definedName>
    <definedName name="BEx948ZFFQWVIDNG4AZAUGGGEB5U" hidden="1">'[15]Reco Sheet for Fcast'!$F$6:$G$6</definedName>
    <definedName name="BEx94CKXG92OMURH41SNU6IOHK4J" localSheetId="3" hidden="1">'[16]AMI P &amp; L'!#REF!</definedName>
    <definedName name="BEx94CKXG92OMURH41SNU6IOHK4J" hidden="1">'[16]AMI P &amp; L'!#REF!</definedName>
    <definedName name="BEx94GXG30CIVB6ZQN3X3IK6BZXQ" localSheetId="3" hidden="1">'[16]AMI P &amp; L'!#REF!</definedName>
    <definedName name="BEx94GXG30CIVB6ZQN3X3IK6BZXQ" hidden="1">'[16]AMI P &amp; L'!#REF!</definedName>
    <definedName name="BEx94HZ5LURYM9ST744ALV6ZCKYP" localSheetId="3" hidden="1">'[16]AMI P &amp; L'!#REF!</definedName>
    <definedName name="BEx94HZ5LURYM9ST744ALV6ZCKYP" hidden="1">'[16]AMI P &amp; L'!#REF!</definedName>
    <definedName name="BEx94IQ75E90YUMWJ9N591LR7DQQ" localSheetId="3" hidden="1">'[16]AMI P &amp; L'!#REF!</definedName>
    <definedName name="BEx94IQ75E90YUMWJ9N591LR7DQQ" hidden="1">'[16]AMI P &amp; L'!#REF!</definedName>
    <definedName name="BEx94N7W5T3U7UOE97D6OVIBUCXS" hidden="1">'[15]Reco Sheet for Fcast'!$I$6:$J$6</definedName>
    <definedName name="BEx94XK7HTOCAI9XPVFSIIW2YKUT" localSheetId="3" hidden="1">#REF!</definedName>
    <definedName name="BEx94XK7HTOCAI9XPVFSIIW2YKUT" hidden="1">#REF!</definedName>
    <definedName name="BEx955NIAWX5OLAHMTV6QFUZPR30" localSheetId="3" hidden="1">'[16]AMI P &amp; L'!#REF!</definedName>
    <definedName name="BEx955NIAWX5OLAHMTV6QFUZPR30" hidden="1">'[16]AMI P &amp; L'!#REF!</definedName>
    <definedName name="BEx9581TYVI2M5TT4ISDAJV4W7Z6" hidden="1">'[15]Reco Sheet for Fcast'!$I$10:$J$10</definedName>
    <definedName name="BEx95NHF4RVUE0YDOAFZEIVBYJXD" hidden="1">'[15]Reco Sheet for Fcast'!$I$6:$J$6</definedName>
    <definedName name="BEx95QBZMG0E2KQ9BERJ861QLYN3" hidden="1">'[15]Reco Sheet for Fcast'!$F$6:$G$6</definedName>
    <definedName name="BEx95QHBVDN795UNQJLRXG3RDU49" hidden="1">'[15]Reco Sheet for Fcast'!$I$6:$J$6</definedName>
    <definedName name="BEx95TBVUWV7L7OMFMZDQEXGVHU6" hidden="1">'[15]Reco Sheet for Fcast'!$F$9:$G$9</definedName>
    <definedName name="BEx95U89DZZSVO39TGS62CX8G9N4" hidden="1">'[15]Reco Sheet for Fcast'!$F$11:$G$11</definedName>
    <definedName name="BEx9602K2GHNBUEUVT9ONRQU1GMD" hidden="1">'[15]Reco Sheet for Fcast'!$F$9:$G$9</definedName>
    <definedName name="BEx962BL3Y4LA53EBYI64ZYMZE8U" hidden="1">'[15]Reco Sheet for Fcast'!$F$7:$G$7</definedName>
    <definedName name="BEx96DPEANYPFX7M8LZ2UWJN17P5" localSheetId="3" hidden="1">'[18]Capital orders'!#REF!</definedName>
    <definedName name="BEx96DPEANYPFX7M8LZ2UWJN17P5" hidden="1">'[18]Capital orders'!#REF!</definedName>
    <definedName name="BEx96JP7X7K0JLFXG5H49RXRME5R" localSheetId="3" hidden="1">#REF!</definedName>
    <definedName name="BEx96JP7X7K0JLFXG5H49RXRME5R" hidden="1">#REF!</definedName>
    <definedName name="BEx96KR21O7H9R29TN0S45Y3QPUK" hidden="1">'[15]Reco Sheet for Fcast'!$I$9:$J$9</definedName>
    <definedName name="BEx96SUFKHHFE8XQ6UUO6ILDOXHO" hidden="1">'[15]Reco Sheet for Fcast'!$I$11:$J$11</definedName>
    <definedName name="BEx96UN4YWXBDEZ1U1ZUIPP41Z7I" hidden="1">'[15]Reco Sheet for Fcast'!$H$2:$I$2</definedName>
    <definedName name="BEx978KSD61YJH3S9DGO050R2EHA" hidden="1">'[15]Reco Sheet for Fcast'!$F$7:$G$7</definedName>
    <definedName name="BEx97H9O1NAKAPK4MX4PKO34ICL5" hidden="1">'[15]Reco Sheet for Fcast'!$F$11:$G$11</definedName>
    <definedName name="BEx97MNUZQ1Z0AO2FL7XQYVNCPR7" hidden="1">'[15]Reco Sheet for Fcast'!$I$8:$J$8</definedName>
    <definedName name="BEx97NPQBACJVD9K1YXI08RTW9E2" localSheetId="3" hidden="1">'[16]AMI P &amp; L'!#REF!</definedName>
    <definedName name="BEx97NPQBACJVD9K1YXI08RTW9E2" hidden="1">'[16]AMI P &amp; L'!#REF!</definedName>
    <definedName name="BEx97O0DV0K9YPP91QBJAT6MS3RD" localSheetId="3" hidden="1">#REF!</definedName>
    <definedName name="BEx97O0DV0K9YPP91QBJAT6MS3RD" hidden="1">#REF!</definedName>
    <definedName name="BEx97RWQLXS0OORDCN69IGA58CWU" hidden="1">'[15]Reco Sheet for Fcast'!$F$6:$G$6</definedName>
    <definedName name="BEx97YNGGDFIXHTMGFL2IHAQX9MI" hidden="1">'[15]Reco Sheet for Fcast'!$F$8:$G$8</definedName>
    <definedName name="BEx980G6OO93SXIQ4H0NMENRJJHQ" hidden="1">'[15]Reco Sheet for Fcast'!$I$9:$J$9</definedName>
    <definedName name="BEx981HW73BUZWT14TBTZHC0ZTJ4" hidden="1">'[15]Reco Sheet for Fcast'!$F$7:$G$7</definedName>
    <definedName name="BEx9871KU0N99P0900EAK69VFYT2" hidden="1">'[15]Reco Sheet for Fcast'!$F$15</definedName>
    <definedName name="BEx98IFKNJFGZFLID1YTRFEG1SXY" hidden="1">'[15]Reco Sheet for Fcast'!$F$9:$G$9</definedName>
    <definedName name="BEx98KZ7LNKCVOT9D2LOYY4QBVY3" localSheetId="3" hidden="1">#REF!</definedName>
    <definedName name="BEx98KZ7LNKCVOT9D2LOYY4QBVY3" hidden="1">#REF!</definedName>
    <definedName name="BEx98VGU9QUYP1365CXZRT20O3L4" localSheetId="3" hidden="1">'[18]Capital orders'!#REF!</definedName>
    <definedName name="BEx98VGU9QUYP1365CXZRT20O3L4" hidden="1">'[18]Capital orders'!#REF!</definedName>
    <definedName name="BEx9915UVD4G7RA3IMLFZ0LG3UA2" hidden="1">'[15]Reco Sheet for Fcast'!$F$7:$G$7</definedName>
    <definedName name="BEx992CZON8AO7U7V88VN1JBO0MG" hidden="1">'[15]Reco Sheet for Fcast'!$I$8:$J$8</definedName>
    <definedName name="BEx9952469XMFGSPXL7CMXHPJF90" hidden="1">'[15]Reco Sheet for Fcast'!$I$9:$J$9</definedName>
    <definedName name="BEx99B77I7TUSHRR4HIZ9FU2EIUT" hidden="1">'[15]Reco Sheet for Fcast'!$F$11:$G$11</definedName>
    <definedName name="BEx99Q6PH5F3OQKCCAAO75PYDEFN" hidden="1">'[15]Reco Sheet for Fcast'!$G$2</definedName>
    <definedName name="BEx99UDROAK28GWTG7FXE0N78XYN" hidden="1">'[15]Reco Sheet for Fcast'!$I$11:$J$11</definedName>
    <definedName name="BEx99WBYT2D6UUC1PT7A40ENYID4" hidden="1">'[15]Reco Sheet for Fcast'!$I$11:$J$11</definedName>
    <definedName name="BEx99ZRZ4I7FHDPGRAT5VW7NVBPU" hidden="1">'[15]Reco Sheet for Fcast'!$I$7:$J$7</definedName>
    <definedName name="BEx9AT5E3ZSHKSOL35O38L8HF9TH" hidden="1">'[15]Reco Sheet for Fcast'!$I$9:$J$9</definedName>
    <definedName name="BEx9AV8W1FAWF5BHATYEN47X12JN" hidden="1">'[15]Reco Sheet for Fcast'!$F$15</definedName>
    <definedName name="BEx9B8A5186FNTQQNLIO5LK02ABI" localSheetId="3" hidden="1">'[16]AMI P &amp; L'!#REF!</definedName>
    <definedName name="BEx9B8A5186FNTQQNLIO5LK02ABI" hidden="1">'[16]AMI P &amp; L'!#REF!</definedName>
    <definedName name="BEx9B8VR20E2CILU4CDQUQQ9ONXK" hidden="1">'[15]Reco Sheet for Fcast'!$G$2</definedName>
    <definedName name="BEx9B917EUP13X6FQ3NPQL76XM5V" hidden="1">'[15]Reco Sheet for Fcast'!$F$11:$G$11</definedName>
    <definedName name="BEx9BAJ5WYEQ623HUT9NNCMP3RUG" hidden="1">'[15]Reco Sheet for Fcast'!$I$11:$J$11</definedName>
    <definedName name="BEx9BAOHDIFZFPSM1WYA3RHQ0G9I" localSheetId="3" hidden="1">'[18]Capital orders'!#REF!</definedName>
    <definedName name="BEx9BAOHDIFZFPSM1WYA3RHQ0G9I" hidden="1">'[18]Capital orders'!#REF!</definedName>
    <definedName name="BEx9BYSYW7QCPXS2NAVLFAU5Y2Z2" hidden="1">'[15]Reco Sheet for Fcast'!$I$6:$J$6</definedName>
    <definedName name="BEx9C590HJ2O31IWJB73C1HR74AI" hidden="1">'[15]Reco Sheet for Fcast'!$I$11:$J$11</definedName>
    <definedName name="BEx9CCQRMYYOGIOYTOM73VKDIPS1" hidden="1">'[15]Reco Sheet for Fcast'!$I$6:$J$6</definedName>
    <definedName name="BEx9D1BC9FT19KY0INAABNDBAMR1" hidden="1">'[15]Reco Sheet for Fcast'!$I$10:$J$10</definedName>
    <definedName name="BEx9DN6ZMF18Q39MPMXSDJTZQNJ3" hidden="1">'[15]Reco Sheet for Fcast'!$F$10:$G$10</definedName>
    <definedName name="BEx9E14TDNSEMI784W0OTIEQMWN6" hidden="1">'[15]Reco Sheet for Fcast'!$K$2</definedName>
    <definedName name="BEx9E2BZ2B1R41FMGJCJ7JLGLUAJ" hidden="1">'[15]Reco Sheet for Fcast'!$F$15:$G$16</definedName>
    <definedName name="BEx9EG9KBJ77M8LEOR9ITOKN5KXY" hidden="1">'[15]Reco Sheet for Fcast'!$I$7:$J$7</definedName>
    <definedName name="BEx9ELT9J5NDVVY4N2UDXPELXQC3" hidden="1">'[17]Bud Mth'!$F$9:$G$9</definedName>
    <definedName name="BEx9EMK6HAJJMVYZTN5AUIV7O1E6" hidden="1">'[15]Reco Sheet for Fcast'!$I$11:$J$11</definedName>
    <definedName name="BEx9EQLVZHYQ1TPX7WH3SOWXCZLE" hidden="1">'[15]Reco Sheet for Fcast'!$I$6:$J$6</definedName>
    <definedName name="BEx9ETLU0EK5LGEM1QCNYN2S8O5F" hidden="1">'[15]Reco Sheet for Fcast'!$F$7:$G$7</definedName>
    <definedName name="BEx9F0Y2ESUNE3U7TQDLMPE9BO67" hidden="1">'[15]Reco Sheet for Fcast'!$I$10:$J$10</definedName>
    <definedName name="BEx9F5W18ZGFOKGRE8PR6T1MO6GT" hidden="1">'[15]Reco Sheet for Fcast'!$I$11:$J$11</definedName>
    <definedName name="BEx9F78N4HY0XFGBQ4UJRD52L1EI" hidden="1">'[15]Reco Sheet for Fcast'!$K$2</definedName>
    <definedName name="BEx9FF16LOQP5QIR4UHW5EIFGQB8" hidden="1">'[15]Reco Sheet for Fcast'!$G$2</definedName>
    <definedName name="BEx9FJTSRCZ3ZXT3QVBJT5NF8T7V" hidden="1">'[15]Reco Sheet for Fcast'!$K$2</definedName>
    <definedName name="BEx9FRBEEYPS5HLS3XT34AKZN94G" hidden="1">'[15]Reco Sheet for Fcast'!$F$7:$G$7</definedName>
    <definedName name="BEx9GDY4D8ZPQJCYFIMYM0V0C51Y" hidden="1">'[15]Reco Sheet for Fcast'!$F$8:$G$8</definedName>
    <definedName name="BEx9GGY04V0ZWI6O9KZH4KSBB389" hidden="1">'[15]Reco Sheet for Fcast'!$I$11:$J$11</definedName>
    <definedName name="BEx9GNOPB6OZ2RH3FCDNJR38RJOS" hidden="1">'[15]Reco Sheet for Fcast'!$F$9:$G$9</definedName>
    <definedName name="BEx9GOA9AZX8DJGLEVWAJIIXRVFO" hidden="1">'[15]Reco Sheet for Fcast'!$F$9:$G$9</definedName>
    <definedName name="BEx9GTJ6YTNR09A1J3DJOTVV6SGI" hidden="1">'[15]Reco Sheet for Fcast'!$G$2:$H$2</definedName>
    <definedName name="BEx9GUQALUWCD30UKUQGSWW8KBQ7" hidden="1">'[15]Reco Sheet for Fcast'!$I$6:$J$6</definedName>
    <definedName name="BEx9GY6BVFQGCLMOWVT6PIC9WP5X" hidden="1">'[15]Reco Sheet for Fcast'!$F$15</definedName>
    <definedName name="BEx9GZ2P3FDHKXEBXX2VS0BG2NP2" hidden="1">'[15]Reco Sheet for Fcast'!$F$6:$G$6</definedName>
    <definedName name="BEx9H04IB14E1437FF2OIRRWBSD7" hidden="1">'[15]Reco Sheet for Fcast'!$F$15</definedName>
    <definedName name="BEx9H5O1KDZJCW91Q29VRPY5YS6P" hidden="1">'[15]Reco Sheet for Fcast'!$I$9:$J$9</definedName>
    <definedName name="BEx9H8YR0E906F1JXZMBX3LNT004" hidden="1">'[15]Reco Sheet for Fcast'!$F$9:$G$9</definedName>
    <definedName name="BEx9HLP8FC22WFQ6C2PNR5A9187F" localSheetId="3" hidden="1">'[18]Capital orders'!#REF!</definedName>
    <definedName name="BEx9HLP8FC22WFQ6C2PNR5A9187F" hidden="1">'[18]Capital orders'!#REF!</definedName>
    <definedName name="BEx9HZ1G1J0CB5PC45ZW4S9Q4EFY" localSheetId="3" hidden="1">#REF!</definedName>
    <definedName name="BEx9HZ1G1J0CB5PC45ZW4S9Q4EFY" hidden="1">#REF!</definedName>
    <definedName name="BEx9I8XIG7E5NB48QQHXP23FIN60" hidden="1">'[15]Reco Sheet for Fcast'!$I$10:$J$10</definedName>
    <definedName name="BEx9IQRF01ATLVK0YE60ARKQJ68L" hidden="1">'[15]Reco Sheet for Fcast'!$I$8:$J$8</definedName>
    <definedName name="BEx9IT5QNZWKM6YQ5WER0DC2PMMU" hidden="1">'[15]Reco Sheet for Fcast'!$I$9:$J$9</definedName>
    <definedName name="BEx9IW5MFLXTVCJHVUZTUH93AXOS" localSheetId="3" hidden="1">'[16]AMI P &amp; L'!#REF!</definedName>
    <definedName name="BEx9IW5MFLXTVCJHVUZTUH93AXOS" hidden="1">'[16]AMI P &amp; L'!#REF!</definedName>
    <definedName name="BEx9IXCSPSZC80YZUPRCYTG326KV" hidden="1">'[15]Reco Sheet for Fcast'!$I$10:$J$10</definedName>
    <definedName name="BEx9IZR39NHDGOM97H4E6F81RTQW" hidden="1">'[15]Reco Sheet for Fcast'!$F$6:$G$6</definedName>
    <definedName name="BEx9J6CH5E7YZPER7HXEIOIKGPCA" localSheetId="3" hidden="1">'[16]AMI P &amp; L'!#REF!</definedName>
    <definedName name="BEx9J6CH5E7YZPER7HXEIOIKGPCA" hidden="1">'[16]AMI P &amp; L'!#REF!</definedName>
    <definedName name="BEx9JJTZKVUJAVPTRE0RAVTEH41G" hidden="1">'[15]Reco Sheet for Fcast'!$I$11:$J$11</definedName>
    <definedName name="BEx9JLBYK239B3F841C7YG1GT7ST" localSheetId="3" hidden="1">'[16]AMI P &amp; L'!#REF!</definedName>
    <definedName name="BEx9JLBYK239B3F841C7YG1GT7ST" hidden="1">'[16]AMI P &amp; L'!#REF!</definedName>
    <definedName name="BEx9KLW9GH3AS7L6X2QVYRX4MP47" localSheetId="3" hidden="1">#REF!</definedName>
    <definedName name="BEx9KLW9GH3AS7L6X2QVYRX4MP47" hidden="1">#REF!</definedName>
    <definedName name="BExAW4IIW5D0MDY6TJ3G4FOLPYIR" hidden="1">'[15]Reco Sheet for Fcast'!$H$2:$I$2</definedName>
    <definedName name="BExAWEPCKLF5GHCVH6O4GKOE0SW1" hidden="1">'[15]Reco Sheet for Fcast'!$F$10:$G$10</definedName>
    <definedName name="BExAX28937OH2SJJ980WOFXSWR07" hidden="1">'[15]Reco Sheet for Fcast'!$F$7:$G$7</definedName>
    <definedName name="BExAX410NB4F2XOB84OR2197H8M5" localSheetId="3" hidden="1">'[16]AMI P &amp; L'!#REF!</definedName>
    <definedName name="BExAX410NB4F2XOB84OR2197H8M5" hidden="1">'[16]AMI P &amp; L'!#REF!</definedName>
    <definedName name="BExAX8TNG8LQ5Q4904SAYQIPGBSV" hidden="1">'[15]Reco Sheet for Fcast'!$I$7:$J$7</definedName>
    <definedName name="BExAXH2FJ8S1SX2XRI17ZABSFERB" localSheetId="3" hidden="1">#REF!</definedName>
    <definedName name="BExAXH2FJ8S1SX2XRI17ZABSFERB" hidden="1">#REF!</definedName>
    <definedName name="BExAY0EAT2LXR5MFGM0DLIB45PLO" hidden="1">'[15]Reco Sheet for Fcast'!$F$6:$G$6</definedName>
    <definedName name="BExAYDA8H0HQ51AQDS0QEQS4IUSJ" localSheetId="3" hidden="1">'[18]Capital orders'!#REF!</definedName>
    <definedName name="BExAYDA8H0HQ51AQDS0QEQS4IUSJ" hidden="1">'[18]Capital orders'!#REF!</definedName>
    <definedName name="BExAYE6LNIEBR9DSNI5JGNITGKIT" hidden="1">'[15]Reco Sheet for Fcast'!$I$7:$J$7</definedName>
    <definedName name="BExAYHMLXGGO25P8HYB2S75DEB4F" hidden="1">'[15]Reco Sheet for Fcast'!$F$10:$G$10</definedName>
    <definedName name="BExAYHXJ3CVLPZX5R6UR0U1MNDXJ" hidden="1">'[15]Reco Sheet for Fcast'!$C$15:$D$23</definedName>
    <definedName name="BExAYKXAUWGDOPG952TEJ2UKZKWN" hidden="1">'[15]Reco Sheet for Fcast'!$F$8:$G$8</definedName>
    <definedName name="BExAYP9TDTI2MBP6EYE0H39CPMXN" hidden="1">'[15]Reco Sheet for Fcast'!$F$9:$G$9</definedName>
    <definedName name="BExAYPPWJPWDKU59O051WMGB7O0J" hidden="1">'[15]Reco Sheet for Fcast'!$F$11:$G$11</definedName>
    <definedName name="BExAYR2JZCJBUH6F1LZC2A7JIVRJ" hidden="1">'[15]Reco Sheet for Fcast'!$F$7:$G$7</definedName>
    <definedName name="BExAYTGVRD3DLKO75RFPMBKCIWB8" hidden="1">'[15]Reco Sheet for Fcast'!$F$8:$G$8</definedName>
    <definedName name="BExAYY9H9COOT46HJLPVDLTO12UL" hidden="1">'[15]Reco Sheet for Fcast'!$I$11:$J$11</definedName>
    <definedName name="BExAZCNEGB4JYHC8CZ51KTN890US" hidden="1">'[15]Reco Sheet for Fcast'!$F$9:$G$9</definedName>
    <definedName name="BExAZFCI302YFYRDJYQDWQQL0Q0O" hidden="1">'[15]Reco Sheet for Fcast'!$I$7:$J$7</definedName>
    <definedName name="BExAZLHLST9OP89R1HJMC1POQG8H" hidden="1">'[15]Reco Sheet for Fcast'!$F$10:$G$10</definedName>
    <definedName name="BExAZMDYMIAA7RX1BMCKU1VLBRGY" hidden="1">'[15]Reco Sheet for Fcast'!$F$6:$G$6</definedName>
    <definedName name="BExAZNL6BHI8DCQWXOX4I2P839UX" hidden="1">'[15]Reco Sheet for Fcast'!$I$2:$J$2</definedName>
    <definedName name="BExAZRMWSONMCG9KDUM4KAQ7BONM" hidden="1">'[15]Reco Sheet for Fcast'!$H$2:$I$2</definedName>
    <definedName name="BExAZTFG4SJRG4TW6JXRF7N08JFI" hidden="1">'[15]Reco Sheet for Fcast'!$I$10:$J$10</definedName>
    <definedName name="BExAZUS4A8OHDZK0MWAOCCCKTH73" hidden="1">'[15]Reco Sheet for Fcast'!$F$8:$G$8</definedName>
    <definedName name="BExAZX6FECVK3E07KXM2XPYKGM6U" hidden="1">'[15]Reco Sheet for Fcast'!$G$2</definedName>
    <definedName name="BExB012NJ8GASTNNPBRRFTLHIOC9" hidden="1">'[15]Reco Sheet for Fcast'!$F$9:$G$9</definedName>
    <definedName name="BExB072HHXVMUC0VYNGG48GRSH5Q" localSheetId="3" hidden="1">'[16]AMI P &amp; L'!#REF!</definedName>
    <definedName name="BExB072HHXVMUC0VYNGG48GRSH5Q" hidden="1">'[16]AMI P &amp; L'!#REF!</definedName>
    <definedName name="BExB0FRDEYDEUEAB1W8KD6D965XA" hidden="1">'[15]Reco Sheet for Fcast'!$K$2</definedName>
    <definedName name="BExB0KPCN7YJORQAYUCF4YKIKPMC" hidden="1">'[15]Reco Sheet for Fcast'!$I$11:$J$11</definedName>
    <definedName name="BExB0WE4PI3NOBXXVO9CTEN4DIU2" hidden="1">'[15]Reco Sheet for Fcast'!$G$2</definedName>
    <definedName name="BExB10QNIVITUYS55OAEKK3VLJFE" hidden="1">'[15]Reco Sheet for Fcast'!$G$2</definedName>
    <definedName name="BExB15ZDRY4CIJ911DONP0KCY9KU" hidden="1">'[15]Reco Sheet for Fcast'!$F$6:$G$6</definedName>
    <definedName name="BExB16VQY0O0RLZYJFU3OFEONVTE" hidden="1">'[15]Reco Sheet for Fcast'!$I$6:$J$6</definedName>
    <definedName name="BExB1713OG4CGOEQ7O0FXSI2FQWZ" localSheetId="3" hidden="1">#REF!</definedName>
    <definedName name="BExB1713OG4CGOEQ7O0FXSI2FQWZ" hidden="1">#REF!</definedName>
    <definedName name="BExB1FKNY2UO4W5FUGFHJOA2WFGG" localSheetId="3" hidden="1">'[16]AMI P &amp; L'!#REF!</definedName>
    <definedName name="BExB1FKNY2UO4W5FUGFHJOA2WFGG" hidden="1">'[16]AMI P &amp; L'!#REF!</definedName>
    <definedName name="BExB1GMD0PIDGTFBGQOPRWQSP9I4" localSheetId="3" hidden="1">'[16]AMI P &amp; L'!#REF!</definedName>
    <definedName name="BExB1GMD0PIDGTFBGQOPRWQSP9I4" hidden="1">'[16]AMI P &amp; L'!#REF!</definedName>
    <definedName name="BExB1PWZDAO1V9N18MU22F75P6Y5" hidden="1">'[15]Reco Sheet for Fcast'!$I$6:$J$6</definedName>
    <definedName name="BExB1Q29OO6LNFNT1EQLA3KYE7MX" hidden="1">'[15]Reco Sheet for Fcast'!$F$7:$G$7</definedName>
    <definedName name="BExB1TNRV5EBWZEHYLHI76T0FVA7" hidden="1">'[15]Reco Sheet for Fcast'!$I$9:$J$9</definedName>
    <definedName name="BExB1WI6M8I0EEP1ANUQZCFY24EV" localSheetId="3" hidden="1">'[16]AMI P &amp; L'!#REF!</definedName>
    <definedName name="BExB1WI6M8I0EEP1ANUQZCFY24EV" hidden="1">'[16]AMI P &amp; L'!#REF!</definedName>
    <definedName name="BExB1Z7GTT7CR0FJMG7GTKH7A4KN" hidden="1">'[15]Reco Sheet for Fcast'!$O$6:$P$10</definedName>
    <definedName name="BExB203OWC9QZA3BYOKQ18L4FUJE" hidden="1">'[15]Reco Sheet for Fcast'!$F$9:$G$9</definedName>
    <definedName name="BExB2CJHTU7C591BR4WRL5L2F2K6" hidden="1">'[15]Reco Sheet for Fcast'!$I$9:$J$9</definedName>
    <definedName name="BExB2K1AV4PGNS1O6C7D7AO411AX" hidden="1">'[15]Reco Sheet for Fcast'!$F$11:$G$11</definedName>
    <definedName name="BExB2O2UYHKI324YE324E1N7FVIB" hidden="1">'[15]Reco Sheet for Fcast'!$I$10:$J$10</definedName>
    <definedName name="BExB2Q0VJ0MU2URO3JOVUAVHEI3V" localSheetId="3" hidden="1">'[16]AMI P &amp; L'!#REF!</definedName>
    <definedName name="BExB2Q0VJ0MU2URO3JOVUAVHEI3V" hidden="1">'[16]AMI P &amp; L'!#REF!</definedName>
    <definedName name="BExB2TBPD6APUT2TO3BGE6IU9G7C" hidden="1">'[17]Bud Mth'!$I$11:$J$11</definedName>
    <definedName name="BExB2TRVKQUUYWEZA4GM0V7NE7IX" localSheetId="3" hidden="1">'[18]Capital orders'!#REF!</definedName>
    <definedName name="BExB2TRVKQUUYWEZA4GM0V7NE7IX" hidden="1">'[18]Capital orders'!#REF!</definedName>
    <definedName name="BExB30IP1DNKNQ6PZ5ERUGR5MK4Z" hidden="1">'[15]Reco Sheet for Fcast'!$I$11:$J$11</definedName>
    <definedName name="BExB42VLHX3FLYCON9QDRE70MBLO" localSheetId="3" hidden="1">#REF!</definedName>
    <definedName name="BExB42VLHX3FLYCON9QDRE70MBLO" hidden="1">#REF!</definedName>
    <definedName name="BExB442RX0T3L6HUL6X5T21CENW6" localSheetId="3" hidden="1">'[16]AMI P &amp; L'!#REF!</definedName>
    <definedName name="BExB442RX0T3L6HUL6X5T21CENW6" hidden="1">'[16]AMI P &amp; L'!#REF!</definedName>
    <definedName name="BExB4ADD0L7417CII901XTFKXD1J" hidden="1">'[15]Reco Sheet for Fcast'!$I$7:$J$7</definedName>
    <definedName name="BExB4DYU06HCGRIPBSWRCXK804UM" hidden="1">'[15]Reco Sheet for Fcast'!$F$11:$G$11</definedName>
    <definedName name="BExB4KEQ72L2ONQ7IFMYZAK0153C" hidden="1">'[15]Reco Sheet for Fcast'!$F$11:$G$11</definedName>
    <definedName name="BExB4M24SMODJ32BDKDH2DWLGTXO" localSheetId="3" hidden="1">#REF!</definedName>
    <definedName name="BExB4M24SMODJ32BDKDH2DWLGTXO" hidden="1">#REF!</definedName>
    <definedName name="BExB4Z3EZBGYYI33U0KQ8NEIH8PY" hidden="1">'[15]Reco Sheet for Fcast'!$I$8:$J$8</definedName>
    <definedName name="BExB55368XW7UX657ZSPC6BFE92S" hidden="1">'[15]Reco Sheet for Fcast'!$I$8:$J$8</definedName>
    <definedName name="BExB57MZEPL2SA2ONPK66YFLZWJU" hidden="1">'[15]Reco Sheet for Fcast'!$I$8:$J$8</definedName>
    <definedName name="BExB5833OAOJ22VK1YK47FHUSVK2" localSheetId="3" hidden="1">'[16]AMI P &amp; L'!#REF!</definedName>
    <definedName name="BExB5833OAOJ22VK1YK47FHUSVK2" hidden="1">'[16]AMI P &amp; L'!#REF!</definedName>
    <definedName name="BExB58JDIHS42JZT9DJJMKA8QFCO" hidden="1">'[15]Reco Sheet for Fcast'!$I$11:$J$11</definedName>
    <definedName name="BExB58U5FQC5JWV9CGC83HLLZUZI" hidden="1">'[15]Reco Sheet for Fcast'!$F$7:$G$7</definedName>
    <definedName name="BExB5EDO9XUKHF74X3HAU2WPPHZH" hidden="1">'[15]Reco Sheet for Fcast'!$I$6:$J$6</definedName>
    <definedName name="BExB5G6EH68AYEP1UT0GHUEL3SLN" hidden="1">'[15]Reco Sheet for Fcast'!$F$11:$G$11</definedName>
    <definedName name="BExB5QYVEZWFE5DQVHAM760EV05X" hidden="1">'[15]Reco Sheet for Fcast'!$I$7:$J$7</definedName>
    <definedName name="BExB5U9IRH14EMOE0YGIE3WIVLFS" hidden="1">'[15]Reco Sheet for Fcast'!$I$6:$J$6</definedName>
    <definedName name="BExB5VWYMOV6BAIH7XUBBVPU7MMD" hidden="1">'[15]Reco Sheet for Fcast'!$F$9:$G$9</definedName>
    <definedName name="BExB610DZWIJP1B72U9QM42COH2B" hidden="1">'[15]Reco Sheet for Fcast'!$F$9:$G$9</definedName>
    <definedName name="BExB6C3FUAKK9ML5T767NMWGA9YB" hidden="1">'[15]Reco Sheet for Fcast'!$F$7:$G$7</definedName>
    <definedName name="BExB6C8X6JYRLKZKK17VE3QUNL3D" hidden="1">'[15]Reco Sheet for Fcast'!$G$2</definedName>
    <definedName name="BExB6HN3QRFPXM71MDUK21BKM7PF" hidden="1">'[15]Reco Sheet for Fcast'!$F$11:$G$11</definedName>
    <definedName name="BExB6IZMHCZ3LB7N73KD90YB1HBZ" hidden="1">'[15]Reco Sheet for Fcast'!$F$9:$G$9</definedName>
    <definedName name="BExB719SGNX4Y8NE6JEXC555K596" hidden="1">'[15]Reco Sheet for Fcast'!$F$10:$G$10</definedName>
    <definedName name="BExB7265DCHKS7V2OWRBXCZTEIW9" hidden="1">'[15]Reco Sheet for Fcast'!$F$6:$G$6</definedName>
    <definedName name="BExB74PS5P9G0P09Y6DZSCX0FLTJ" hidden="1">'[15]Reco Sheet for Fcast'!$I$6:$J$6</definedName>
    <definedName name="BExB78RH79J0MIF7H8CAZ0CFE88Q" localSheetId="3" hidden="1">'[16]AMI P &amp; L'!#REF!</definedName>
    <definedName name="BExB78RH79J0MIF7H8CAZ0CFE88Q" hidden="1">'[16]AMI P &amp; L'!#REF!</definedName>
    <definedName name="BExB7ELT09HGDVO5BJC1ZY9D09GZ" hidden="1">'[15]Reco Sheet for Fcast'!$H$2:$I$2</definedName>
    <definedName name="BExB806PAXX70XUTA3ZI7OORD78R" hidden="1">'[15]Reco Sheet for Fcast'!$F$15</definedName>
    <definedName name="BExB8HF4UBVZKQCSRFRUQL2EE6VL" hidden="1">'[15]Reco Sheet for Fcast'!$F$8:$G$8</definedName>
    <definedName name="BExB8HKHKZ1ORJZUYGG2M4VSCC39" hidden="1">'[15]Reco Sheet for Fcast'!$F$9:$G$9</definedName>
    <definedName name="BExB8K9L3ECVVHYODX1ITUTEHJTR" hidden="1">'[15]Reco Sheet for Fcast'!$L$6:$M$10</definedName>
    <definedName name="BExB8QPH8DC5BESEVPSMBCWVN6PO" hidden="1">'[15]Reco Sheet for Fcast'!$F$6:$G$6</definedName>
    <definedName name="BExB8U5N0D85YR8APKN3PPKG0FWP" localSheetId="3" hidden="1">'[16]AMI P &amp; L'!#REF!</definedName>
    <definedName name="BExB8U5N0D85YR8APKN3PPKG0FWP" hidden="1">'[16]AMI P &amp; L'!#REF!</definedName>
    <definedName name="BExB8WJYEQ55LDAYQH0NXEDCQOVD" localSheetId="3" hidden="1">#REF!</definedName>
    <definedName name="BExB8WJYEQ55LDAYQH0NXEDCQOVD" hidden="1">#REF!</definedName>
    <definedName name="BExB9AXUUDDTRDLVSC7REODDIYJ2" localSheetId="3" hidden="1">#REF!</definedName>
    <definedName name="BExB9AXUUDDTRDLVSC7REODDIYJ2" hidden="1">#REF!</definedName>
    <definedName name="BExB9DHI5I2TJ2LXYPM98EE81L27" hidden="1">'[15]Reco Sheet for Fcast'!$I$9:$J$9</definedName>
    <definedName name="BExB9Q2MZZHBGW8QQKVEYIMJBPIE" localSheetId="3" hidden="1">'[16]AMI P &amp; L'!#REF!</definedName>
    <definedName name="BExB9Q2MZZHBGW8QQKVEYIMJBPIE" hidden="1">'[16]AMI P &amp; L'!#REF!</definedName>
    <definedName name="BExB9R4HYJ83UNLFWKDKDJ31E2DS" localSheetId="3" hidden="1">'[18]Capital orders'!#REF!</definedName>
    <definedName name="BExB9R4HYJ83UNLFWKDKDJ31E2DS" hidden="1">'[18]Capital orders'!#REF!</definedName>
    <definedName name="BExBA1GON0EZRJ20UYPILAPLNQWM" hidden="1">'[15]Reco Sheet for Fcast'!$I$7:$J$7</definedName>
    <definedName name="BExBA69ASGYRZW1G1DYIS9QRRTBN" hidden="1">'[15]Reco Sheet for Fcast'!$F$9:$G$9</definedName>
    <definedName name="BExBA6K42582A14WFFWQ3Q8QQWB6" hidden="1">'[15]Reco Sheet for Fcast'!$I$7:$J$7</definedName>
    <definedName name="BExBA8I5D4R8R2PYQ1K16TWGTOEP" hidden="1">'[15]Reco Sheet for Fcast'!$I$7:$J$7</definedName>
    <definedName name="BExBA93PE0DGUUTA7LLSIGBIXWE5" hidden="1">'[15]Reco Sheet for Fcast'!$I$7:$J$7</definedName>
    <definedName name="BExBAAGDKQLBSZJAFZFOCDTVS99P" localSheetId="3" hidden="1">'[16]AMI P &amp; L'!#REF!</definedName>
    <definedName name="BExBAAGDKQLBSZJAFZFOCDTVS99P" hidden="1">'[16]AMI P &amp; L'!#REF!</definedName>
    <definedName name="BExBAI8X0FKDQJ6YZJQDTTG4ZCWY" hidden="1">'[15]Reco Sheet for Fcast'!$I$7:$J$7</definedName>
    <definedName name="BExBAKN7XIBAXCF9PCNVS038PCQO" hidden="1">'[15]Reco Sheet for Fcast'!$F$11:$G$11</definedName>
    <definedName name="BExBAKXZ7PBW3DDKKA5MWC1ZUC7O" hidden="1">'[15]Reco Sheet for Fcast'!$I$8:$J$8</definedName>
    <definedName name="BExBAO8NLXZXHO6KCIECSFCH3RR0" hidden="1">'[15]Reco Sheet for Fcast'!$I$9:$J$9</definedName>
    <definedName name="BExBAOOT1KBSIEISN1ADL4RMY879" hidden="1">'[15]Reco Sheet for Fcast'!$G$2</definedName>
    <definedName name="BExBAVKX8Q09370X1GCZWJ4E91YJ" hidden="1">'[15]Reco Sheet for Fcast'!$I$8:$J$8</definedName>
    <definedName name="BExBAX2X2ENJYO4QTR5VAIQ86L7B" hidden="1">'[15]Reco Sheet for Fcast'!$F$8:$G$8</definedName>
    <definedName name="BExBAZ13D3F1DVJQ6YJ8JGUYEYJE" hidden="1">'[15]Reco Sheet for Fcast'!$I$11:$J$11</definedName>
    <definedName name="BExBBUCJQRR74Q7GPWDEZXYK2KJL" hidden="1">'[15]Reco Sheet for Fcast'!$I$11:$J$11</definedName>
    <definedName name="BExBBV8XVMD9CKZY711T0BN7H3PM" hidden="1">'[15]Reco Sheet for Fcast'!$F$15</definedName>
    <definedName name="BExBC78HXWXHO3XAB6E8NVTBGLJS" hidden="1">'[15]Reco Sheet for Fcast'!$F$10:$G$10</definedName>
    <definedName name="BExBCKKJTIRKC1RZJRTK65HHLX4W" hidden="1">'[15]Reco Sheet for Fcast'!$I$9:$J$9</definedName>
    <definedName name="BExBCLMEPAN3XXX174TU8SS0627Q" localSheetId="3" hidden="1">'[16]AMI P &amp; L'!#REF!</definedName>
    <definedName name="BExBCLMEPAN3XXX174TU8SS0627Q" hidden="1">'[16]AMI P &amp; L'!#REF!</definedName>
    <definedName name="BExBCRBEYR2KZ8FAQFZ2NHY13WIY" hidden="1">'[15]Reco Sheet for Fcast'!$F$15</definedName>
    <definedName name="BExBD4I559NXSV6J07Q343TKYMVJ" hidden="1">'[15]Reco Sheet for Fcast'!$G$2</definedName>
    <definedName name="BExBD77362J9OENRUETJ6CVQYGZ1" localSheetId="3" hidden="1">'[18]Capital orders'!#REF!</definedName>
    <definedName name="BExBD77362J9OENRUETJ6CVQYGZ1" hidden="1">'[18]Capital orders'!#REF!</definedName>
    <definedName name="BExBDBZQLTX3OGFYGULQFK5WEZU5" hidden="1">'[15]Reco Sheet for Fcast'!$F$7:$G$7</definedName>
    <definedName name="BExBDJS9TUEU8Z84IV59E5V4T8K6" localSheetId="3" hidden="1">'[16]AMI P &amp; L'!#REF!</definedName>
    <definedName name="BExBDJS9TUEU8Z84IV59E5V4T8K6" hidden="1">'[16]AMI P &amp; L'!#REF!</definedName>
    <definedName name="BExBDKOMSVH4XMH52CFJ3F028I9R" hidden="1">'[15]Reco Sheet for Fcast'!$G$2</definedName>
    <definedName name="BExBDSRXVZQ0W5WXQMP5XD00GRRL" hidden="1">'[15]Reco Sheet for Fcast'!$I$8:$J$8</definedName>
    <definedName name="BExBDT2QTPSTYED3RWGES5QGI7VV" localSheetId="3" hidden="1">#REF!</definedName>
    <definedName name="BExBDT2QTPSTYED3RWGES5QGI7VV" hidden="1">#REF!</definedName>
    <definedName name="BExBDUVGK3E1J4JY9ZYTS7V14BLY" hidden="1">'[15]Reco Sheet for Fcast'!$G$2</definedName>
    <definedName name="BExBE162OSBKD30I7T1DKKPT3I9I" hidden="1">'[15]Reco Sheet for Fcast'!$I$10:$J$10</definedName>
    <definedName name="BExBEC9ATLQZF86W1M3APSM4HEOH" hidden="1">'[15]Reco Sheet for Fcast'!$I$6:$J$6</definedName>
    <definedName name="BExBEF3VXW3Y3SZ6RC9PX7QEB12Y" hidden="1">'[15]Reco Sheet for Fcast'!$F$15</definedName>
    <definedName name="BExBEJG7L9BDVH7L2B9YXRV84GFT" localSheetId="3" hidden="1">'[18]Capital orders'!#REF!</definedName>
    <definedName name="BExBEJG7L9BDVH7L2B9YXRV84GFT" hidden="1">'[18]Capital orders'!#REF!</definedName>
    <definedName name="BExBEYFQJE9YK12A6JBMRFKEC7RN" hidden="1">'[15]Reco Sheet for Fcast'!$I$6:$J$6</definedName>
    <definedName name="BExBG1ED81J2O4A2S5F5Y3BPHMCR" hidden="1">'[15]Reco Sheet for Fcast'!$I$8:$J$8</definedName>
    <definedName name="BExCRLIHS7466WFJ3RPIUGGXYESZ" hidden="1">'[15]Reco Sheet for Fcast'!$I$9:$J$9</definedName>
    <definedName name="BExCRQWQFIEUV7HE228YUBUUJA9K" hidden="1">'[15]Reco Sheet for Fcast'!$F$15:$AI$18</definedName>
    <definedName name="BExCS1EDDUEAEWHVYXHIP9I1WCJH" hidden="1">'[15]Reco Sheet for Fcast'!$I$10:$J$10</definedName>
    <definedName name="BExCS4E9E7CKF2RTM6INK6MAILOV" localSheetId="3" hidden="1">#REF!</definedName>
    <definedName name="BExCS4E9E7CKF2RTM6INK6MAILOV" hidden="1">#REF!</definedName>
    <definedName name="BExCS7ZPMHFJ4UJDAL8CQOLSZ13B" localSheetId="3" hidden="1">'[16]AMI P &amp; L'!#REF!</definedName>
    <definedName name="BExCS7ZPMHFJ4UJDAL8CQOLSZ13B" hidden="1">'[16]AMI P &amp; L'!#REF!</definedName>
    <definedName name="BExCS8W4NJUZH9S1CYB6XSDLEPBW" hidden="1">'[15]Reco Sheet for Fcast'!$I$2:$J$2</definedName>
    <definedName name="BExCSAE1M6G20R41J0Y24YNN0YC1" hidden="1">'[15]Reco Sheet for Fcast'!$I$6:$J$6</definedName>
    <definedName name="BExCSAOUZOYKHN7HV511TO8VDJ02" hidden="1">'[15]Reco Sheet for Fcast'!$I$8:$J$8</definedName>
    <definedName name="BExCSMOFTXSUEC1T46LR1UPYRCX5" hidden="1">'[15]Reco Sheet for Fcast'!$G$2</definedName>
    <definedName name="BExCSSDG3TM6TPKS19E9QYJEELZ6" localSheetId="3" hidden="1">'[16]AMI P &amp; L'!#REF!</definedName>
    <definedName name="BExCSSDG3TM6TPKS19E9QYJEELZ6" hidden="1">'[16]AMI P &amp; L'!#REF!</definedName>
    <definedName name="BExCSZV7U67UWXL2HKJNM5W1E4OO" hidden="1">'[15]Reco Sheet for Fcast'!$I$7:$J$7</definedName>
    <definedName name="BExCT4NSDT61OCH04Y2QIFIOP75H" localSheetId="3" hidden="1">'[16]AMI P &amp; L'!#REF!</definedName>
    <definedName name="BExCT4NSDT61OCH04Y2QIFIOP75H" hidden="1">'[16]AMI P &amp; L'!#REF!</definedName>
    <definedName name="BExCTW8G3VCZ55S09HTUGXKB1P2M" hidden="1">'[15]Reco Sheet for Fcast'!$F$11:$G$11</definedName>
    <definedName name="BExCTYS2KX0QANOLT8LGZ9WV3S3T" hidden="1">'[15]Reco Sheet for Fcast'!$F$15</definedName>
    <definedName name="BExCTZZ9JNES4EDHW97NP0EGQALX" hidden="1">'[15]Reco Sheet for Fcast'!$G$2</definedName>
    <definedName name="BExCU0A1V6NMZQ9ASYJ8QIVQ5UR2" localSheetId="3" hidden="1">'[16]AMI P &amp; L'!#REF!</definedName>
    <definedName name="BExCU0A1V6NMZQ9ASYJ8QIVQ5UR2" hidden="1">'[16]AMI P &amp; L'!#REF!</definedName>
    <definedName name="BExCU2834920JBHSPCRC4UF80OLL" hidden="1">'[15]Reco Sheet for Fcast'!$F$11:$G$11</definedName>
    <definedName name="BExCU8O54I3P3WRYWY1CRP3S78QY" hidden="1">'[15]Reco Sheet for Fcast'!$G$2</definedName>
    <definedName name="BExCUDRJO23YOKT8GPWOVQ4XEHF5" hidden="1">'[15]Reco Sheet for Fcast'!$F$6:$G$6</definedName>
    <definedName name="BExCUPAXFR16YMWL30ME3F3BSRDZ" hidden="1">'[15]Reco Sheet for Fcast'!$F$8:$G$8</definedName>
    <definedName name="BExCUR94DHCE47PUUWEMT5QZOYR2" hidden="1">'[15]Reco Sheet for Fcast'!$H$2:$I$2</definedName>
    <definedName name="BExCV634L7SVHGB0UDDTRRQ2Q72H" hidden="1">'[15]Reco Sheet for Fcast'!$I$7:$J$7</definedName>
    <definedName name="BExCVBXGSXT9FWJRG62PX9S1RK83" hidden="1">'[15]Reco Sheet for Fcast'!$I$8:$J$8</definedName>
    <definedName name="BExCVHBNLOHNFS0JAV3I1XGPNH9W" hidden="1">'[15]Reco Sheet for Fcast'!$F$15</definedName>
    <definedName name="BExCVI86R31A2IOZIEBY1FJLVILD" hidden="1">'[15]Reco Sheet for Fcast'!$I$10:$J$10</definedName>
    <definedName name="BExCVKGZXE0I9EIXKBZVSGSEY2RR" hidden="1">'[15]Reco Sheet for Fcast'!$F$9:$G$9</definedName>
    <definedName name="BExCVV44WY5807WGMTGKPW0GT256" hidden="1">'[15]Reco Sheet for Fcast'!$I$7:$J$7</definedName>
    <definedName name="BExCVVK8GI44DNT5MTM7AOS4U9N8" hidden="1">'[15]Reco Sheet for Fcast'!$I$7:$J$7</definedName>
    <definedName name="BExCVZ5PN4V6MRBZ04PZJW3GEF8S" localSheetId="3" hidden="1">'[16]AMI P &amp; L'!#REF!</definedName>
    <definedName name="BExCVZ5PN4V6MRBZ04PZJW3GEF8S" hidden="1">'[16]AMI P &amp; L'!#REF!</definedName>
    <definedName name="BExCW13R0GWJYGXZBNCPAHQN4NR2" hidden="1">'[15]Reco Sheet for Fcast'!$I$10:$J$10</definedName>
    <definedName name="BExCW9Y5HWU4RJTNX74O6L24VGCK" hidden="1">'[15]Reco Sheet for Fcast'!$H$2:$I$2</definedName>
    <definedName name="BExCWMJAP755C7AV2QKTWYDPDSSV" hidden="1">'[15]Reco Sheet for Fcast'!$F$8:$G$8</definedName>
    <definedName name="BExCWPDPESGZS07QGBLSBWDNVJLZ" hidden="1">'[15]Reco Sheet for Fcast'!$F$7:$G$7</definedName>
    <definedName name="BExCWSDLJ7DJX3139FQJM3LND72J" hidden="1">'[15]Reco Sheet for Fcast'!$O$6:$P$10</definedName>
    <definedName name="BExCWTVKHIVCRHF8GC39KI58YM5K" hidden="1">'[15]Reco Sheet for Fcast'!$G$2</definedName>
    <definedName name="BExCX2KGRZBRVLZNM8SUSIE6A0RL" localSheetId="3" hidden="1">'[16]AMI P &amp; L'!#REF!</definedName>
    <definedName name="BExCX2KGRZBRVLZNM8SUSIE6A0RL" hidden="1">'[16]AMI P &amp; L'!#REF!</definedName>
    <definedName name="BExCX3X451T70LZ1VF95L7W4Y4TM" hidden="1">'[15]Reco Sheet for Fcast'!$F$10:$G$10</definedName>
    <definedName name="BExCX4NZ2N1OUGXM7EV0U7VULJMM" hidden="1">'[15]Reco Sheet for Fcast'!$F$7:$G$7</definedName>
    <definedName name="BExCXILMURGYMAH6N5LF5DV6K3GM" hidden="1">'[15]Reco Sheet for Fcast'!$I$9:$J$9</definedName>
    <definedName name="BExCXK3M8NPWOZZALA6L6RUCBB2J" localSheetId="3" hidden="1">#REF!</definedName>
    <definedName name="BExCXK3M8NPWOZZALA6L6RUCBB2J" hidden="1">#REF!</definedName>
    <definedName name="BExCXKZZ6U10NBCECNUV9U56FB6V" localSheetId="3" hidden="1">#REF!</definedName>
    <definedName name="BExCXKZZ6U10NBCECNUV9U56FB6V" hidden="1">#REF!</definedName>
    <definedName name="BExCXQUFBMXQ1650735H48B1AZT3" hidden="1">'[15]Reco Sheet for Fcast'!$F$15</definedName>
    <definedName name="BExCY2DQO9VLA77Q7EG3T0XNXX4F" hidden="1">'[15]Reco Sheet for Fcast'!$F$11:$G$11</definedName>
    <definedName name="BExCY6VMJ68MX3C981R5Q0BX5791" hidden="1">'[15]Reco Sheet for Fcast'!$I$9:$J$9</definedName>
    <definedName name="BExCYAH2SAZCPW6XCB7V7PMMCAWO" hidden="1">'[15]Reco Sheet for Fcast'!$I$6:$J$6</definedName>
    <definedName name="BExCYFV9Z4OENTUNF9IWT6ELMRCL" hidden="1">'[15]Reco Sheet for Fcast'!$I$7:$J$7</definedName>
    <definedName name="BExCYPRC5HJE6N2XQTHCT6NXGP8N" hidden="1">'[15]Reco Sheet for Fcast'!$I$11:$J$11</definedName>
    <definedName name="BExCYUK0I3UEXZNFDW71G6Z6D8XR" localSheetId="3" hidden="1">'[16]AMI P &amp; L'!#REF!</definedName>
    <definedName name="BExCYUK0I3UEXZNFDW71G6Z6D8XR" hidden="1">'[16]AMI P &amp; L'!#REF!</definedName>
    <definedName name="BExCZ4QTDJA3L8AGID0HLSLRVP6A" localSheetId="3" hidden="1">'[18]Capital orders'!#REF!</definedName>
    <definedName name="BExCZ4QTDJA3L8AGID0HLSLRVP6A" hidden="1">'[18]Capital orders'!#REF!</definedName>
    <definedName name="BExCZFZCXMLY5DWESYJ9NGTJYQ8M" hidden="1">'[15]Reco Sheet for Fcast'!$I$11:$J$11</definedName>
    <definedName name="BExCZJ4P8WS0BDT31WDXI0ROE7D6" hidden="1">'[15]Reco Sheet for Fcast'!$F$6:$G$6</definedName>
    <definedName name="BExCZKH6NI0EE02L995IFVBD1J59" hidden="1">'[15]Reco Sheet for Fcast'!$I$8:$J$8</definedName>
    <definedName name="BExCZU7T2KCK97JI9FE1XITCRE8U" localSheetId="3" hidden="1">#REF!</definedName>
    <definedName name="BExCZU7T2KCK97JI9FE1XITCRE8U" hidden="1">#REF!</definedName>
    <definedName name="BExCZUD9FEOJBKDJ51Z3JON9LKJ8" hidden="1">'[15]Reco Sheet for Fcast'!$G$2</definedName>
    <definedName name="BExD0CCO4AZHRMZ3PSLCEN7T63L2" hidden="1">'[17]Bud Mth'!$I$6:$J$6</definedName>
    <definedName name="BExD0HALIN0JR4JTPGDEVAEE5EX5" hidden="1">'[15]Reco Sheet for Fcast'!$I$8:$J$8</definedName>
    <definedName name="BExD0LCCDPG16YLY5WQSZF1XI5DA" hidden="1">'[15]Reco Sheet for Fcast'!$I$9:$J$9</definedName>
    <definedName name="BExD0RMWSB4TRECEHTH6NN4K9DFZ" hidden="1">'[15]Reco Sheet for Fcast'!$I$11:$J$11</definedName>
    <definedName name="BExD0U6KG10QGVDI1XSHK0J10A2V" hidden="1">'[15]Reco Sheet for Fcast'!$I$7:$J$7</definedName>
    <definedName name="BExD13RUIBGRXDL4QDZ305UKUR12" hidden="1">'[15]Reco Sheet for Fcast'!$I$9:$J$9</definedName>
    <definedName name="BExD14DETV5R4OOTMAXD5NAKWRO3" hidden="1">'[15]Reco Sheet for Fcast'!$H$2:$I$2</definedName>
    <definedName name="BExD1OAU9OXQAZA4D70HP72CU6GB" hidden="1">'[15]Reco Sheet for Fcast'!$I$7:$J$7</definedName>
    <definedName name="BExD1Y1JV61416YA1XRQHKWPZIE7" hidden="1">'[15]Reco Sheet for Fcast'!$F$6:$G$6</definedName>
    <definedName name="BExD21HKYZH6AN0830NG17ZRUS1T" hidden="1">'[15]Reco Sheet for Fcast'!$G$2:$H$2</definedName>
    <definedName name="BExD2CFHIRMBKN5KXE5QP4XXEWFS" localSheetId="3" hidden="1">'[16]AMI P &amp; L'!#REF!</definedName>
    <definedName name="BExD2CFHIRMBKN5KXE5QP4XXEWFS" hidden="1">'[16]AMI P &amp; L'!#REF!</definedName>
    <definedName name="BExD2DMHH1HWXQ9W0YYMDP8AAX8Q" hidden="1">'[15]Reco Sheet for Fcast'!$F$6:$G$6</definedName>
    <definedName name="BExD2HTPC7IWBAU6OSQ67MQA8BYZ" hidden="1">'[15]Reco Sheet for Fcast'!$F$10:$G$10</definedName>
    <definedName name="BExD363H2VGFIQUCE6LS4AC5J0ZT" hidden="1">'[15]Reco Sheet for Fcast'!$F$7:$G$7</definedName>
    <definedName name="BExD37QXHXNRAT3KZWRFA3MXHIF8" hidden="1">'[17]Bud Mth'!$F$6:$G$6</definedName>
    <definedName name="BExD3A588E939V61P1XEW0FI5Q0S" hidden="1">'[15]Reco Sheet for Fcast'!$I$10:$J$10</definedName>
    <definedName name="BExD3CJJDKVR9M18XI3WDZH80WL6" hidden="1">'[15]Reco Sheet for Fcast'!$I$11:$J$11</definedName>
    <definedName name="BExD3ESD9WYJIB3TRDPJ1CKXRAVL" hidden="1">'[15]Reco Sheet for Fcast'!$I$11:$J$11</definedName>
    <definedName name="BExD3F368X5S25MWSUNIV57RDB57" localSheetId="3" hidden="1">'[16]AMI P &amp; L'!#REF!</definedName>
    <definedName name="BExD3F368X5S25MWSUNIV57RDB57" hidden="1">'[16]AMI P &amp; L'!#REF!</definedName>
    <definedName name="BExD3H6Q0X859YKIX6M8ZEYXI1G6" hidden="1">'[17]Bud Mth'!$F$15:$S$21</definedName>
    <definedName name="BExD3IJ5IT335SOSNV9L85WKAOSI" hidden="1">'[15]Reco Sheet for Fcast'!$F$11:$G$11</definedName>
    <definedName name="BExD3KBVUY57GMMQTOFEU6S6G1AY" hidden="1">'[15]Reco Sheet for Fcast'!$F$9:$G$9</definedName>
    <definedName name="BExD3NMR7AW2Z6V8SC79VQR37NA6" hidden="1">'[15]Reco Sheet for Fcast'!$F$8:$G$8</definedName>
    <definedName name="BExD3QXA2UQ2W4N7NYLUEOG40BZB" hidden="1">'[15]Reco Sheet for Fcast'!$F$10:$G$10</definedName>
    <definedName name="BExD3U2N041TEJ7GCN005UTPHNXY" hidden="1">'[15]Reco Sheet for Fcast'!$F$6:$G$6</definedName>
    <definedName name="BExD40O0CFTNJFOFMMM1KH0P7BUI" localSheetId="3" hidden="1">'[16]AMI P &amp; L'!#REF!</definedName>
    <definedName name="BExD40O0CFTNJFOFMMM1KH0P7BUI" hidden="1">'[16]AMI P &amp; L'!#REF!</definedName>
    <definedName name="BExD4BR9HJ3MWWZ5KLVZWX9FJAUS" hidden="1">'[15]Reco Sheet for Fcast'!$F$11:$G$11</definedName>
    <definedName name="BExD4F1WTKT3H0N9MF4H1LX7MBSY" hidden="1">'[15]Reco Sheet for Fcast'!$I$8:$J$8</definedName>
    <definedName name="BExD4H5GQWXBS6LUL3TSP36DVO38" localSheetId="3" hidden="1">'[16]AMI P &amp; L'!#REF!</definedName>
    <definedName name="BExD4H5GQWXBS6LUL3TSP36DVO38" hidden="1">'[16]AMI P &amp; L'!#REF!</definedName>
    <definedName name="BExD4IHX75GVFK6I80F7IR7955K1" hidden="1">'[17]Bud Mth'!$F$15</definedName>
    <definedName name="BExD4JJSS3QDBLABCJCHD45SRNPI" localSheetId="3" hidden="1">'[16]AMI P &amp; L'!#REF!</definedName>
    <definedName name="BExD4JJSS3QDBLABCJCHD45SRNPI" hidden="1">'[16]AMI P &amp; L'!#REF!</definedName>
    <definedName name="BExD4R1I0MKF033I5LPUYIMTZ6E8" localSheetId="3" hidden="1">'[16]AMI P &amp; L'!#REF!</definedName>
    <definedName name="BExD4R1I0MKF033I5LPUYIMTZ6E8" hidden="1">'[16]AMI P &amp; L'!#REF!</definedName>
    <definedName name="BExD50MT3M6XZLNUP9JL93EG6D9R" hidden="1">'[15]Reco Sheet for Fcast'!$I$11:$J$11</definedName>
    <definedName name="BExD5EV7KDSVF1CJT38M4IBPFLPY" hidden="1">'[15]Reco Sheet for Fcast'!$F$11:$G$11</definedName>
    <definedName name="BExD5FRK547OESJRYAW574DZEZ7J" hidden="1">'[15]Reco Sheet for Fcast'!$I$9:$J$9</definedName>
    <definedName name="BExD5I5X2YA2YNCTCDSMEL4CWF4N" hidden="1">'[15]Reco Sheet for Fcast'!$F$7:$G$7</definedName>
    <definedName name="BExD5QUSRFJWRQ1ZM50WYLCF74DF" hidden="1">'[15]Reco Sheet for Fcast'!$I$9:$J$9</definedName>
    <definedName name="BExD5SSUIF6AJQHBHK8PNMFBPRYB" hidden="1">'[15]Reco Sheet for Fcast'!$F$8:$G$8</definedName>
    <definedName name="BExD623C9LRX18BE0W2V6SZLQUXX" localSheetId="3" hidden="1">'[16]AMI P &amp; L'!#REF!</definedName>
    <definedName name="BExD623C9LRX18BE0W2V6SZLQUXX" hidden="1">'[16]AMI P &amp; L'!#REF!</definedName>
    <definedName name="BExD6CQA7UMJBXV7AIFAIHUF2ICX" hidden="1">'[15]Reco Sheet for Fcast'!$F$9:$G$9</definedName>
    <definedName name="BExD6DS52K2CC3509UN77XBR0868" localSheetId="3" hidden="1">'[16]AMI P &amp; L'!#REF!</definedName>
    <definedName name="BExD6DS52K2CC3509UN77XBR0868" hidden="1">'[16]AMI P &amp; L'!#REF!</definedName>
    <definedName name="BExD6FKVK8WJWNYPVENR7Q8Q30PK" hidden="1">'[15]Reco Sheet for Fcast'!$F$9:$G$9</definedName>
    <definedName name="BExD6GMP0LK8WKVWMIT1NNH8CHLF" localSheetId="3" hidden="1">'[16]AMI P &amp; L'!#REF!</definedName>
    <definedName name="BExD6GMP0LK8WKVWMIT1NNH8CHLF" hidden="1">'[16]AMI P &amp; L'!#REF!</definedName>
    <definedName name="BExD6H2TE0WWAUIWVSSCLPZ6B88N" hidden="1">'[15]Reco Sheet for Fcast'!$I$11:$J$11</definedName>
    <definedName name="BExD6HTUMONFBQHM7Y5UW4DPHU7X" hidden="1">'[17]Bud Mth'!$F$7:$G$7</definedName>
    <definedName name="BExD71LTOE015TV5RSAHM8NT8GVW" hidden="1">'[15]Reco Sheet for Fcast'!$J$2:$K$2</definedName>
    <definedName name="BExD73USXVADC7EHGHVTQNCT06ZA" hidden="1">'[15]Reco Sheet for Fcast'!$I$7:$J$7</definedName>
    <definedName name="BExD7GAIGULTB3YHM1OS9RBQOTEC" localSheetId="3" hidden="1">'[16]AMI P &amp; L'!#REF!</definedName>
    <definedName name="BExD7GAIGULTB3YHM1OS9RBQOTEC" hidden="1">'[16]AMI P &amp; L'!#REF!</definedName>
    <definedName name="BExD7IE1DHIS52UFDCTSKPJQNRD5" hidden="1">'[15]Reco Sheet for Fcast'!$I$9:$J$9</definedName>
    <definedName name="BExD7IUBGUWHYC9UNZ1IY5XFYKQN" hidden="1">'[15]Reco Sheet for Fcast'!$F$6:$G$6</definedName>
    <definedName name="BExD7JL7NW9EKGU5ITCE4VJZ2N5W" hidden="1">'[17]Bud Mth'!$F$9:$G$9</definedName>
    <definedName name="BExD7JQOJ35HGL8U2OCEI2P2JT7I" localSheetId="3" hidden="1">'[16]AMI P &amp; L'!#REF!</definedName>
    <definedName name="BExD7JQOJ35HGL8U2OCEI2P2JT7I" hidden="1">'[16]AMI P &amp; L'!#REF!</definedName>
    <definedName name="BExD7KSDKNDNH95NDT3S7GM3MUU2" hidden="1">'[15]Reco Sheet for Fcast'!$I$11:$J$11</definedName>
    <definedName name="BExD8H5O087KQVWIVPUUID5VMGMS" hidden="1">'[15]Reco Sheet for Fcast'!$G$2</definedName>
    <definedName name="BExD8OCLZMFN5K3VZYI4Q4ITVKUA" localSheetId="3" hidden="1">'[16]AMI P &amp; L'!#REF!</definedName>
    <definedName name="BExD8OCLZMFN5K3VZYI4Q4ITVKUA" hidden="1">'[16]AMI P &amp; L'!#REF!</definedName>
    <definedName name="BExD93C1R6LC0631ECHVFYH0R0PD" hidden="1">'[15]Reco Sheet for Fcast'!$I$11:$J$11</definedName>
    <definedName name="BExD97TXIO0COVNN4OH3DEJ33YLM" hidden="1">'[15]Reco Sheet for Fcast'!$F$9:$G$9</definedName>
    <definedName name="BExD99RZ1RFIMK6O1ZHSPJ68X9Y5" hidden="1">'[15]Reco Sheet for Fcast'!$G$2</definedName>
    <definedName name="BExD9GO5JA4ADLQH22ZFJKY2FEAV" localSheetId="3" hidden="1">#REF!</definedName>
    <definedName name="BExD9GO5JA4ADLQH22ZFJKY2FEAV" hidden="1">#REF!</definedName>
    <definedName name="BExD9L0ID3VSOU609GKWYTA5BFMA" hidden="1">'[15]Reco Sheet for Fcast'!$I$10:$J$10</definedName>
    <definedName name="BExD9M7SEMG0JK2FUTTZXWIEBTKB" hidden="1">'[15]Reco Sheet for Fcast'!$I$10:$J$10</definedName>
    <definedName name="BExD9MNYBYB1AICQL5165G472IE2" hidden="1">'[15]Reco Sheet for Fcast'!$K$2</definedName>
    <definedName name="BExD9PNSYT7GASEGUVL48MUQ02WO" hidden="1">'[15]Reco Sheet for Fcast'!$I$10:$J$10</definedName>
    <definedName name="BExD9TK2MIWFH5SKUYU9ZKF4NPHQ" hidden="1">'[15]Reco Sheet for Fcast'!$I$9:$J$9</definedName>
    <definedName name="BExDA6LD9061UULVKUUI4QP8SK13" hidden="1">'[15]Reco Sheet for Fcast'!$I$11:$J$11</definedName>
    <definedName name="BExDAGMVMNLQ6QXASB9R6D8DIT12" hidden="1">'[15]Reco Sheet for Fcast'!$F$6:$G$6</definedName>
    <definedName name="BExDAL4R440JG0CQM6QZM9CCATO7" hidden="1">'[17]Bud Mth'!$G$2:$H$2</definedName>
    <definedName name="BExDAYBHU9ADLXI8VRC7F608RVGM" hidden="1">'[15]Reco Sheet for Fcast'!$F$11:$G$11</definedName>
    <definedName name="BExDBDR1XR0FV0CYUCB2OJ7CJCZU" hidden="1">'[15]Reco Sheet for Fcast'!$F$6:$G$6</definedName>
    <definedName name="BExDBQXTJ9F9DE7FNTJCL0LMOJ21" localSheetId="3" hidden="1">'[16]AMI P &amp; L'!#REF!</definedName>
    <definedName name="BExDBQXTJ9F9DE7FNTJCL0LMOJ21" hidden="1">'[16]AMI P &amp; L'!#REF!</definedName>
    <definedName name="BExDC7F818VN0S18ID7XRCRVYPJ4" hidden="1">'[15]Reco Sheet for Fcast'!$F$7:$G$7</definedName>
    <definedName name="BExDCL7K96PC9VZYB70ZW3QPVIJE" hidden="1">'[15]Reco Sheet for Fcast'!$I$6:$J$6</definedName>
    <definedName name="BExDCP3UZ3C2O4C1F7KMU0Z9U32N" hidden="1">'[15]Reco Sheet for Fcast'!$F$10:$G$10</definedName>
    <definedName name="BExENR8MCJOVBYLHQOJ4XC4TSDLT" localSheetId="3" hidden="1">'[18]Capital orders'!#REF!</definedName>
    <definedName name="BExENR8MCJOVBYLHQOJ4XC4TSDLT" hidden="1">'[18]Capital orders'!#REF!</definedName>
    <definedName name="BExEOBX3WECDMYCV9RLN49APTXMM" hidden="1">'[15]Reco Sheet for Fcast'!$I$7:$J$7</definedName>
    <definedName name="BExEPN9VIYI0FVL0HLZQXJFO6TT0" hidden="1">'[15]Reco Sheet for Fcast'!$H$2:$I$2</definedName>
    <definedName name="BExEPYT6VDSMR8MU2341Q5GM2Y9V" hidden="1">'[15]Reco Sheet for Fcast'!$K$2</definedName>
    <definedName name="BExEQ1YK2GGF3PCQ5YXT4E5L9FQG" localSheetId="3" hidden="1">#REF!</definedName>
    <definedName name="BExEQ1YK2GGF3PCQ5YXT4E5L9FQG" hidden="1">#REF!</definedName>
    <definedName name="BExEQ2ENYLMY8K1796XBB31CJHNN" hidden="1">'[15]Reco Sheet for Fcast'!$F$11:$G$11</definedName>
    <definedName name="BExEQ2PFE4N40LEPGDPS90WDL6BN" hidden="1">'[15]Reco Sheet for Fcast'!$I$7:$J$7</definedName>
    <definedName name="BExEQ2PFURT24NQYGYVE8NKX1EGA" hidden="1">'[15]Reco Sheet for Fcast'!$H$2:$I$2</definedName>
    <definedName name="BExEQB8ZWXO6IIGOEPWTLOJGE2NR" localSheetId="3" hidden="1">'[16]AMI P &amp; L'!#REF!</definedName>
    <definedName name="BExEQB8ZWXO6IIGOEPWTLOJGE2NR" hidden="1">'[16]AMI P &amp; L'!#REF!</definedName>
    <definedName name="BExEQBZX0EL6LIKPY01197ACK65H" hidden="1">'[15]Reco Sheet for Fcast'!$F$6:$G$6</definedName>
    <definedName name="BExEQDXZALJLD4OBF74IKZBR13SR" hidden="1">'[15]Reco Sheet for Fcast'!$F$10:$G$10</definedName>
    <definedName name="BExEQFLE2RPWGMWQAI4JMKUEFRPT" hidden="1">'[15]Reco Sheet for Fcast'!$I$9:$J$9</definedName>
    <definedName name="BExEQTZAP8R69U31W4LKGTKKGKQE" hidden="1">'[15]Reco Sheet for Fcast'!$F$10:$G$10</definedName>
    <definedName name="BExER2O72H1F9WV6S1J04C15PXX7" hidden="1">'[15]Reco Sheet for Fcast'!$F$11:$G$11</definedName>
    <definedName name="BExERRUIKIOATPZ9U4HQ0V52RJAU" hidden="1">'[15]Reco Sheet for Fcast'!$F$10:$G$10</definedName>
    <definedName name="BExERSANFNM1O7T65PC5MJ301YET" localSheetId="3" hidden="1">'[16]AMI P &amp; L'!#REF!</definedName>
    <definedName name="BExERSANFNM1O7T65PC5MJ301YET" hidden="1">'[16]AMI P &amp; L'!#REF!</definedName>
    <definedName name="BExERWCEBKQRYWRQLYJ4UCMMKTHG" localSheetId="3" hidden="1">'[16]AMI P &amp; L'!#REF!</definedName>
    <definedName name="BExERWCEBKQRYWRQLYJ4UCMMKTHG" hidden="1">'[16]AMI P &amp; L'!#REF!</definedName>
    <definedName name="BExERX39X2B577E8G980B6146MR4" hidden="1">'[17]Bud Mth'!$F$10:$G$10</definedName>
    <definedName name="BExES44RHHDL3V7FLV6M20834WF1" hidden="1">'[15]Reco Sheet for Fcast'!$I$8:$J$8</definedName>
    <definedName name="BExES4A7VE2X3RYYTVRLKZD4I7WU" hidden="1">'[15]Reco Sheet for Fcast'!$G$2</definedName>
    <definedName name="BExESMKD95A649M0WRSG6CXXP326" hidden="1">'[15]Reco Sheet for Fcast'!$F$7:$G$7</definedName>
    <definedName name="BExESNWVY914X62GFBPJRODSAZ7B" localSheetId="3" hidden="1">'[16]AMI P &amp; L'!#REF!</definedName>
    <definedName name="BExESNWVY914X62GFBPJRODSAZ7B" hidden="1">'[16]AMI P &amp; L'!#REF!</definedName>
    <definedName name="BExESR27ZXJG5VMY4PR9D940VS7T" hidden="1">'[15]Reco Sheet for Fcast'!$I$9:$J$9</definedName>
    <definedName name="BExESU25LOS36OLUCBS6GANOVO9P" hidden="1">'[17]Bud Mth'!$I$8:$J$8</definedName>
    <definedName name="BExESZ03KXL8DQ2591HLR56ZML94" hidden="1">'[15]Reco Sheet for Fcast'!$I$9:$J$9</definedName>
    <definedName name="BExESZAW5N443NRTKIP59OEI1CR6" hidden="1">'[15]Reco Sheet for Fcast'!$I$6:$J$6</definedName>
    <definedName name="BExET3HXQ60A4O2OLKX8QNXRI6LQ" hidden="1">'[15]Reco Sheet for Fcast'!$F$9:$G$9</definedName>
    <definedName name="BExETA3B1FCIOA80H94K90FWXQKE" hidden="1">'[15]Reco Sheet for Fcast'!$I$8:$J$8</definedName>
    <definedName name="BExETAZOYT4CJIT8RRKC9F2HJG1D" hidden="1">'[15]Reco Sheet for Fcast'!$I$11:$J$11</definedName>
    <definedName name="BExETF6QD5A9GEINE1KZRRC2LXWM" hidden="1">'[15]Reco Sheet for Fcast'!$F$10:$G$10</definedName>
    <definedName name="BExETQ9XRXLUACN82805SPSPNKHI" hidden="1">'[15]Reco Sheet for Fcast'!$F$2</definedName>
    <definedName name="BExETR0YRMOR63E6DHLEHV9QVVON" hidden="1">'[15]Reco Sheet for Fcast'!$F$10:$G$10</definedName>
    <definedName name="BExETVTGY38YXYYF7N73OYN6FYY3" hidden="1">'[15]Reco Sheet for Fcast'!$I$7:$J$7</definedName>
    <definedName name="BExETYO0S2RGTHJQ60TB37B647GU" localSheetId="3" hidden="1">#REF!</definedName>
    <definedName name="BExETYO0S2RGTHJQ60TB37B647GU" hidden="1">#REF!</definedName>
    <definedName name="BExEUNE4T242Y59C6MS28MXEUGCP" hidden="1">'[15]Reco Sheet for Fcast'!$F$6:$G$6</definedName>
    <definedName name="BExEV2TP7NA3ZR6RJGH5ER370OUM" hidden="1">'[15]Reco Sheet for Fcast'!$F$7:$G$7</definedName>
    <definedName name="BExEV69USLNYO2QRJRC0J92XUF00" hidden="1">'[15]Reco Sheet for Fcast'!$I$8:$J$8</definedName>
    <definedName name="BExEV6KNTQOCFD7GV726XQEVQ7R6" hidden="1">'[15]Reco Sheet for Fcast'!$F$7:$G$7</definedName>
    <definedName name="BExEV6VGM4POO9QT9KH3QA3VYCWM" hidden="1">'[15]Reco Sheet for Fcast'!$F$8:$G$8</definedName>
    <definedName name="BExEVET98G3FU6QBF9LHYWSAMV0O" hidden="1">'[15]Reco Sheet for Fcast'!$F$10:$G$10</definedName>
    <definedName name="BExEVNCUT0PDUYNJH7G6BSEWZOT2" hidden="1">'[15]Reco Sheet for Fcast'!$F$10:$G$10</definedName>
    <definedName name="BExEVPGF4V5J0WQRZKUM8F9TTKZJ" hidden="1">'[15]Reco Sheet for Fcast'!$F$8:$G$8</definedName>
    <definedName name="BExEVVLIEVWYRF2UUC1H0H5QU1CP" hidden="1">'[15]Reco Sheet for Fcast'!$F$10:$G$10</definedName>
    <definedName name="BExEVWCKO8T84GW9Z3X47915XKSH" hidden="1">'[15]Reco Sheet for Fcast'!$H$2:$I$2</definedName>
    <definedName name="BExEVZSJWMZ5L2ZE7AZC57CXKW6T" hidden="1">'[15]Reco Sheet for Fcast'!$F$8:$G$8</definedName>
    <definedName name="BExEW0JL1GFFCXMDGW54CI7Y8FZN" hidden="1">'[15]Reco Sheet for Fcast'!$I$8:$J$8</definedName>
    <definedName name="BExEW68M9WL8214QH9C7VCK7BN08" hidden="1">'[15]Reco Sheet for Fcast'!$I$6:$J$6</definedName>
    <definedName name="BExEW8HFKH6F47KIHYBDRUEFZ2ZZ" hidden="1">'[15]Reco Sheet for Fcast'!$F$7:$G$7</definedName>
    <definedName name="BExEWNBGQS1U2LW3W84T4LSJ9K00" hidden="1">'[15]Reco Sheet for Fcast'!$F$15</definedName>
    <definedName name="BExEWO7STL7HNZSTY8VQBPTX1WK6" hidden="1">'[15]Reco Sheet for Fcast'!$I$11:$J$11</definedName>
    <definedName name="BExEWQ0M1N3KMKTDJ73H10QSG4W1" hidden="1">'[15]Reco Sheet for Fcast'!$H$2:$I$2</definedName>
    <definedName name="BExEX85F3OSW8NSCYGYPS9372Z1Q" hidden="1">'[15]Reco Sheet for Fcast'!$H$2:$I$2</definedName>
    <definedName name="BExEX9HWY2G6928ZVVVQF77QCM2C" localSheetId="3" hidden="1">'[16]AMI P &amp; L'!#REF!</definedName>
    <definedName name="BExEX9HWY2G6928ZVVVQF77QCM2C" hidden="1">'[16]AMI P &amp; L'!#REF!</definedName>
    <definedName name="BExEXBQWAYKMVBRJRHB8PFCSYFVN" hidden="1">'[15]Reco Sheet for Fcast'!$I$10:$J$10</definedName>
    <definedName name="BExEXRBZ0DI9E2UFLLKYWGN66B61" localSheetId="3" hidden="1">'[16]AMI P &amp; L'!#REF!</definedName>
    <definedName name="BExEXRBZ0DI9E2UFLLKYWGN66B61" hidden="1">'[16]AMI P &amp; L'!#REF!</definedName>
    <definedName name="BExEYLG9FL9V1JPPNZ3FUDNSEJ4V" hidden="1">'[15]Reco Sheet for Fcast'!$I$10:$J$10</definedName>
    <definedName name="BExEYMSPJ8NAM530KGLCIZKRIZQ2" localSheetId="3" hidden="1">#REF!</definedName>
    <definedName name="BExEYMSPJ8NAM530KGLCIZKRIZQ2" hidden="1">#REF!</definedName>
    <definedName name="BExEYOW8C1B3OUUCIGEC7L8OOW1Z" hidden="1">'[15]Reco Sheet for Fcast'!$G$2:$H$2</definedName>
    <definedName name="BExEYUQJXZT6N5HJH8ACJF6SRWEE" hidden="1">'[15]Reco Sheet for Fcast'!$I$6:$J$6</definedName>
    <definedName name="BExEZ1S6VZCG01ZPLBSS9Z1SBOJ2" hidden="1">'[15]Reco Sheet for Fcast'!$I$10:$J$10</definedName>
    <definedName name="BExEZGBFNJR8DLPN0V11AU22L6WY" hidden="1">'[15]Reco Sheet for Fcast'!$I$9:$J$9</definedName>
    <definedName name="BExEZWNIZ06IIMDYQSV4BSTCR7UN" hidden="1">'[15]Reco Sheet for Fcast'!$F$11:$G$11</definedName>
    <definedName name="BExF02Y3V3QEPO2XLDSK47APK9XJ" hidden="1">'[15]Reco Sheet for Fcast'!$G$2</definedName>
    <definedName name="BExF09OS91RT7N7IW8JLMZ121ZP3" hidden="1">'[15]Reco Sheet for Fcast'!$I$7:$J$7</definedName>
    <definedName name="BExF0C8L8MPMMA1XQ6J8H8CEDPJ9" hidden="1">'[15]Reco Sheet for Fcast'!$F$6:$G$6</definedName>
    <definedName name="BExF0LOEHV42P2DV7QL8O7HOQ3N9" hidden="1">'[15]Reco Sheet for Fcast'!$F$11:$G$11</definedName>
    <definedName name="BExF0WRM9VO25RLSO03ZOCE8H7K5" hidden="1">'[15]Reco Sheet for Fcast'!$H$2:$I$2</definedName>
    <definedName name="BExF0ZRI7W4RSLIDLHTSM0AWXO3S" localSheetId="3" hidden="1">'[16]AMI P &amp; L'!#REF!</definedName>
    <definedName name="BExF0ZRI7W4RSLIDLHTSM0AWXO3S" hidden="1">'[16]AMI P &amp; L'!#REF!</definedName>
    <definedName name="BExF19CT3MMZZ2T5EWMDNG3UOJ01" hidden="1">'[15]Reco Sheet for Fcast'!$I$9:$J$9</definedName>
    <definedName name="BExF1M38U6NX17YJA8YU359B5Z4M" hidden="1">'[15]Reco Sheet for Fcast'!$I$10:$J$10</definedName>
    <definedName name="BExF1MU4W3NPEY0OHRDWP5IANCBB" hidden="1">'[15]Reco Sheet for Fcast'!$I$10:$J$10</definedName>
    <definedName name="BExF1MZN8MWMOKOARHJ1QAF9HPGT" hidden="1">'[15]Reco Sheet for Fcast'!$F$8:$G$8</definedName>
    <definedName name="BExF1UHD1URZND0VTZ5BY2FRCCF7" localSheetId="3" hidden="1">#REF!</definedName>
    <definedName name="BExF1UHD1URZND0VTZ5BY2FRCCF7" hidden="1">#REF!</definedName>
    <definedName name="BExF1US4ZIQYSU5LBFYNRA9N0K2O" hidden="1">'[15]Reco Sheet for Fcast'!$I$9:$J$9</definedName>
    <definedName name="BExF2CWZN6E87RGTBMD4YQI2QT7R" hidden="1">'[15]Reco Sheet for Fcast'!$F$10:$G$10</definedName>
    <definedName name="BExF2DYO1WQ7GMXSTAQRDBW1NSFG" hidden="1">'[15]Reco Sheet for Fcast'!$F$9:$G$9</definedName>
    <definedName name="BExF2LWJ8M4NGGKOIOZBJ3TPKQMD" localSheetId="3" hidden="1">#REF!</definedName>
    <definedName name="BExF2LWJ8M4NGGKOIOZBJ3TPKQMD" hidden="1">#REF!</definedName>
    <definedName name="BExF2MSWNUY9Z6BZJQZ538PPTION" hidden="1">'[15]Reco Sheet for Fcast'!$I$6:$J$6</definedName>
    <definedName name="BExF2QZYWHTYGUTTXR15CKCV3LS7" hidden="1">'[15]Reco Sheet for Fcast'!$F$11:$G$11</definedName>
    <definedName name="BExF2T8Y6TSJ74RMSZOA9CEH4OZ6" hidden="1">'[15]Reco Sheet for Fcast'!$I$2</definedName>
    <definedName name="BExF31N3YM4F37EOOY8M8VI1KXN8" hidden="1">'[15]Reco Sheet for Fcast'!$F$9:$G$9</definedName>
    <definedName name="BExF37C1YKBT79Z9SOJAG5MXQGTU" hidden="1">'[15]Reco Sheet for Fcast'!$F$15</definedName>
    <definedName name="BExF3A6HPA6DGYALZNHHJPMCUYZR" hidden="1">'[15]Reco Sheet for Fcast'!$F$8:$G$8</definedName>
    <definedName name="BExF3I9T44X7DV9HHV51DVDDPPZG" hidden="1">'[15]Reco Sheet for Fcast'!$K$2</definedName>
    <definedName name="BExF3JMFX5DILOIFUDIO1HZUK875" hidden="1">'[15]Reco Sheet for Fcast'!$H$2:$I$2</definedName>
    <definedName name="BExF3NTC4BGZEM6B87TCFX277QCS" localSheetId="3" hidden="1">'[16]AMI P &amp; L'!#REF!</definedName>
    <definedName name="BExF3NTC4BGZEM6B87TCFX277QCS" hidden="1">'[16]AMI P &amp; L'!#REF!</definedName>
    <definedName name="BExF3Q7NI90WT31QHYSJDIG0LLLJ" hidden="1">'[15]Reco Sheet for Fcast'!$I$10:$J$10</definedName>
    <definedName name="BExF3QD55TIY1MSBSRK9TUJKBEWO" hidden="1">'[15]Reco Sheet for Fcast'!$H$2:$I$2</definedName>
    <definedName name="BExF3QD5AXW8T6FZ8O1C78NHR5C3" localSheetId="3" hidden="1">#REF!</definedName>
    <definedName name="BExF3QD5AXW8T6FZ8O1C78NHR5C3" hidden="1">#REF!</definedName>
    <definedName name="BExF3QT8J6RIF1L3R700MBSKIOKW" hidden="1">'[15]Reco Sheet for Fcast'!$F$11:$G$11</definedName>
    <definedName name="BExF41WFMNZ2YQ1KBKOBZWROKVHO" localSheetId="3" hidden="1">#REF!</definedName>
    <definedName name="BExF41WFMNZ2YQ1KBKOBZWROKVHO" hidden="1">#REF!</definedName>
    <definedName name="BExF42SSBVPMLK2UB3B7FPEIY9TU" localSheetId="3" hidden="1">'[16]AMI P &amp; L'!#REF!</definedName>
    <definedName name="BExF42SSBVPMLK2UB3B7FPEIY9TU" hidden="1">'[16]AMI P &amp; L'!#REF!</definedName>
    <definedName name="BExF4HXSWB50BKYPWA0HTT8W56H6" hidden="1">'[15]Reco Sheet for Fcast'!$I$10:$J$10</definedName>
    <definedName name="BExF4KHF04IWW4LQ95FHQPFE4Y9K" hidden="1">'[15]Reco Sheet for Fcast'!$I$8:$J$8</definedName>
    <definedName name="BExF4MVQM5Y0QRDLDFSKWWTF709C" hidden="1">'[15]Reco Sheet for Fcast'!$I$8:$J$8</definedName>
    <definedName name="BExF4PVMZYV36E8HOYY06J81AMBI" localSheetId="3" hidden="1">'[16]AMI P &amp; L'!#REF!</definedName>
    <definedName name="BExF4PVMZYV36E8HOYY06J81AMBI" hidden="1">'[16]AMI P &amp; L'!#REF!</definedName>
    <definedName name="BExF4SF9NEX1FZE9N8EXT89PM54D" hidden="1">'[15]Reco Sheet for Fcast'!$F$11:$G$11</definedName>
    <definedName name="BExF52GTGP8MHGII4KJ8TJGR8W8U" hidden="1">'[15]Reco Sheet for Fcast'!$H$2:$I$2</definedName>
    <definedName name="BExF57K7L3UC1I2FSAWURR4SN0UN" hidden="1">'[15]Reco Sheet for Fcast'!$I$10:$J$10</definedName>
    <definedName name="BExF5CCUNN10ODYNRYLTJ6DOSQA7" localSheetId="3" hidden="1">#REF!</definedName>
    <definedName name="BExF5CCUNN10ODYNRYLTJ6DOSQA7" hidden="1">#REF!</definedName>
    <definedName name="BExF5HR2GFV7O8LKG9SJ4BY78LYA" hidden="1">'[15]Reco Sheet for Fcast'!$I$8:$J$8</definedName>
    <definedName name="BExF5ZFO2A29GHWR5ES64Z9OS16J" localSheetId="3" hidden="1">'[16]AMI P &amp; L'!#REF!</definedName>
    <definedName name="BExF5ZFO2A29GHWR5ES64Z9OS16J" hidden="1">'[16]AMI P &amp; L'!#REF!</definedName>
    <definedName name="BExF63S045JO7H2ZJCBTBVH3SUIF" hidden="1">'[15]Reco Sheet for Fcast'!$I$11:$J$11</definedName>
    <definedName name="BExF642TEGTXCI9A61ZOONJCB0U1" hidden="1">'[15]Reco Sheet for Fcast'!$I$8:$J$8</definedName>
    <definedName name="BExF67O951CF8UJF3KBDNR0E83C1" localSheetId="3" hidden="1">'[16]AMI P &amp; L'!#REF!</definedName>
    <definedName name="BExF67O951CF8UJF3KBDNR0E83C1" hidden="1">'[16]AMI P &amp; L'!#REF!</definedName>
    <definedName name="BExF690Y20C503FDB3JYBPHX2VD1" localSheetId="3" hidden="1">#REF!</definedName>
    <definedName name="BExF690Y20C503FDB3JYBPHX2VD1" hidden="1">#REF!</definedName>
    <definedName name="BExF6EV7I35NVMIJGYTB6E24YVPA" hidden="1">'[15]Reco Sheet for Fcast'!$K$2</definedName>
    <definedName name="BExF6FGUF393KTMBT40S5BYAFG00" hidden="1">'[15]Reco Sheet for Fcast'!$H$2:$I$2</definedName>
    <definedName name="BExF6GNYXWY8A0SY4PW1B6KJMMTM" localSheetId="3" hidden="1">'[16]AMI P &amp; L'!#REF!</definedName>
    <definedName name="BExF6GNYXWY8A0SY4PW1B6KJMMTM" hidden="1">'[16]AMI P &amp; L'!#REF!</definedName>
    <definedName name="BExF6IB8K74Z0AFT05GPOKKZW7C9" hidden="1">'[15]Reco Sheet for Fcast'!$I$9:$J$9</definedName>
    <definedName name="BExF6NUXJI11W2IAZNAM1QWC0459" hidden="1">'[15]Reco Sheet for Fcast'!$F$7:$G$7</definedName>
    <definedName name="BExF6RR76KNVIXGJOVFO8GDILKGZ" hidden="1">'[15]Reco Sheet for Fcast'!$F$15</definedName>
    <definedName name="BExF6ZE8D5CMPJPRWT6S4HM56LPF" hidden="1">'[15]Reco Sheet for Fcast'!$F$11:$G$11</definedName>
    <definedName name="BExF76FV8SF7AJK7B35AL7VTZF6D" hidden="1">'[15]Reco Sheet for Fcast'!$F$8:$G$8</definedName>
    <definedName name="BExF7EOIMC1OYL1N7835KGOI0FIZ" hidden="1">'[15]Reco Sheet for Fcast'!$I$10:$J$10</definedName>
    <definedName name="BExF7K88K7ASGV6RAOAGH52G04VR" localSheetId="3" hidden="1">'[16]AMI P &amp; L'!#REF!</definedName>
    <definedName name="BExF7K88K7ASGV6RAOAGH52G04VR" hidden="1">'[16]AMI P &amp; L'!#REF!</definedName>
    <definedName name="BExF7N83YDEVXDEZQFACS9ZVES27" localSheetId="3" hidden="1">'[16]AMI P &amp; L'!#REF!</definedName>
    <definedName name="BExF7N83YDEVXDEZQFACS9ZVES27" hidden="1">'[16]AMI P &amp; L'!#REF!</definedName>
    <definedName name="BExF7OVDRP3LHNAF2CX4V84CKKIR" hidden="1">'[15]Reco Sheet for Fcast'!$I$7:$J$7</definedName>
    <definedName name="BExF7QO41X2A2SL8UXDNP99GY7U9" hidden="1">'[15]Reco Sheet for Fcast'!$I$8:$J$8</definedName>
    <definedName name="BExF81GI8B8WBHXFTET68A9358BR" hidden="1">'[15]Reco Sheet for Fcast'!$F$10:$G$10</definedName>
    <definedName name="BExGL97US0Y3KXXASUTVR26XLT70" localSheetId="3" hidden="1">'[16]AMI P &amp; L'!#REF!</definedName>
    <definedName name="BExGL97US0Y3KXXASUTVR26XLT70" hidden="1">'[16]AMI P &amp; L'!#REF!</definedName>
    <definedName name="BExGLC7R4C33RO0PID97ZPPVCW4M" hidden="1">'[15]Reco Sheet for Fcast'!$F$11:$G$11</definedName>
    <definedName name="BExGLFIF7HCFSHNQHKEV6RY0WCO3" hidden="1">'[15]Reco Sheet for Fcast'!$F$8:$G$8</definedName>
    <definedName name="BExGLMPD5LHHQXURM0Y3L44P343X" hidden="1">'[15]Reco Sheet for Fcast'!$I$7:$J$7</definedName>
    <definedName name="BExGLTARRL0J772UD2TXEYAVPY6E" hidden="1">'[15]Reco Sheet for Fcast'!$F$6:$G$6</definedName>
    <definedName name="BExGLYE6RZTAAWHJBG2QFJPTDS2Q" hidden="1">'[15]Reco Sheet for Fcast'!$F$7:$G$7</definedName>
    <definedName name="BExGM4DZ65OAQP7MA4LN6QMYZOFF" hidden="1">'[15]Reco Sheet for Fcast'!$F$10:$G$10</definedName>
    <definedName name="BExGM7DV048A50I5ERW750F4VS9C" localSheetId="3" hidden="1">'[18]Capital orders'!#REF!</definedName>
    <definedName name="BExGM7DV048A50I5ERW750F4VS9C" hidden="1">'[18]Capital orders'!#REF!</definedName>
    <definedName name="BExGMCXCWEC9XNUOEMZ61TMI6CUO" hidden="1">'[15]Reco Sheet for Fcast'!$G$2</definedName>
    <definedName name="BExGMJDGIH0MEPC2TUSFUCY2ROTB" localSheetId="3" hidden="1">'[16]AMI P &amp; L'!#REF!</definedName>
    <definedName name="BExGMJDGIH0MEPC2TUSFUCY2ROTB" hidden="1">'[16]AMI P &amp; L'!#REF!</definedName>
    <definedName name="BExGMKPW2HPKN0M0XKF3AZ8YP0D6" hidden="1">'[15]Reco Sheet for Fcast'!$I$10:$J$10</definedName>
    <definedName name="BExGMP2F175LGL6QVSJGP6GKYHHA" hidden="1">'[15]Reco Sheet for Fcast'!$I$8:$J$8</definedName>
    <definedName name="BExGMPIIP8GKML2VVA8OEFL43NCS" hidden="1">'[15]Reco Sheet for Fcast'!$F$6:$G$6</definedName>
    <definedName name="BExGMZ3SRIXLXMWBVOXXV3M4U4YL" hidden="1">'[15]Reco Sheet for Fcast'!$F$7:$G$7</definedName>
    <definedName name="BExGMZ3UBN48IXU1ZEFYECEMZ1IM" hidden="1">'[15]Reco Sheet for Fcast'!$F$6:$G$6</definedName>
    <definedName name="BExGN4I0QATXNZCLZJM1KH1OIJQH" hidden="1">'[15]Reco Sheet for Fcast'!$F$9:$G$9</definedName>
    <definedName name="BExGN9FZ2RWCMSY1YOBJKZMNIM9R" hidden="1">'[15]Reco Sheet for Fcast'!$G$2</definedName>
    <definedName name="BExGNDSIMTHOCXXG6QOGR6DA8SGG" localSheetId="3" hidden="1">'[16]AMI P &amp; L'!#REF!</definedName>
    <definedName name="BExGNDSIMTHOCXXG6QOGR6DA8SGG" hidden="1">'[16]AMI P &amp; L'!#REF!</definedName>
    <definedName name="BExGNN2YQ9BDAZXT2GLCSAPXKIM7" localSheetId="3" hidden="1">'[16]AMI P &amp; L'!#REF!</definedName>
    <definedName name="BExGNN2YQ9BDAZXT2GLCSAPXKIM7" hidden="1">'[16]AMI P &amp; L'!#REF!</definedName>
    <definedName name="BExGNSS0CKRPKHO25R3TDBEL2NHX" hidden="1">'[15]Reco Sheet for Fcast'!$F$6:$G$6</definedName>
    <definedName name="BExGNYH0MO8NOVS85L15G0RWX4GW" hidden="1">'[15]Reco Sheet for Fcast'!$I$7:$J$7</definedName>
    <definedName name="BExGNZO44DEG8CGIDYSEGDUQ531R" localSheetId="3" hidden="1">'[16]AMI P &amp; L'!#REF!</definedName>
    <definedName name="BExGNZO44DEG8CGIDYSEGDUQ531R" hidden="1">'[16]AMI P &amp; L'!#REF!</definedName>
    <definedName name="BExGO2O0V6UYDY26AX8OSN72F77N" hidden="1">'[15]Reco Sheet for Fcast'!$F$11:$G$11</definedName>
    <definedName name="BExGO2YUBOVLYHY1QSIHRE1KLAFV" localSheetId="3" hidden="1">'[16]AMI P &amp; L'!#REF!</definedName>
    <definedName name="BExGO2YUBOVLYHY1QSIHRE1KLAFV" hidden="1">'[16]AMI P &amp; L'!#REF!</definedName>
    <definedName name="BExGO70E2O70LF46V8T26YFPL4V8" hidden="1">'[15]Reco Sheet for Fcast'!$F$9:$G$9</definedName>
    <definedName name="BExGOB25QJMQCQE76MRW9X58OIOO" hidden="1">'[15]Reco Sheet for Fcast'!$I$9:$J$9</definedName>
    <definedName name="BExGODAZKJ9EXMQZNQR5YDBSS525" localSheetId="3" hidden="1">'[16]AMI P &amp; L'!#REF!</definedName>
    <definedName name="BExGODAZKJ9EXMQZNQR5YDBSS525" hidden="1">'[16]AMI P &amp; L'!#REF!</definedName>
    <definedName name="BExGODR8ZSMUC11I56QHSZ686XV5" hidden="1">'[15]Reco Sheet for Fcast'!$F$8:$G$8</definedName>
    <definedName name="BExGOXJDHUDPDT8I8IVGVW9J0R5Q" hidden="1">'[15]Reco Sheet for Fcast'!$I$6:$J$6</definedName>
    <definedName name="BExGPHGT5KDOCMV2EFS4OVKTWBRD" hidden="1">'[15]Reco Sheet for Fcast'!$F$11:$G$11</definedName>
    <definedName name="BExGPID72Y4Y619LWASUQZKZHJNC" hidden="1">'[15]Reco Sheet for Fcast'!$F$15</definedName>
    <definedName name="BExGPPENQIANVGLVQJ77DK5JPRTB" hidden="1">'[15]Reco Sheet for Fcast'!$F$8:$G$8</definedName>
    <definedName name="BExGQ1ZU4967P72AHF4V1D0FOL5C" hidden="1">'[15]Reco Sheet for Fcast'!$I$7:$J$7</definedName>
    <definedName name="BExGQ36ZOMR9GV8T05M605MMOY3Y" localSheetId="3" hidden="1">'[16]AMI P &amp; L'!#REF!</definedName>
    <definedName name="BExGQ36ZOMR9GV8T05M605MMOY3Y" hidden="1">'[16]AMI P &amp; L'!#REF!</definedName>
    <definedName name="BExGQ61DTJ0SBFMDFBAK3XZ9O0ZO" hidden="1">'[15]Reco Sheet for Fcast'!$I$8:$J$8</definedName>
    <definedName name="BExGQ6SG9XEOD0VMBAR22YPZWSTA" hidden="1">'[15]Reco Sheet for Fcast'!$F$6:$G$6</definedName>
    <definedName name="BExGQGJ1A7LNZUS8QSMOG8UNGLMK" hidden="1">'[15]Reco Sheet for Fcast'!$G$2</definedName>
    <definedName name="BExGQPO7ENFEQC0NC6MC9OZR2LHY" hidden="1">'[15]Reco Sheet for Fcast'!$I$8:$J$8</definedName>
    <definedName name="BExGQX0H4EZMXBJTKJJE4ICJWN5O" localSheetId="3" hidden="1">'[16]AMI P &amp; L'!#REF!</definedName>
    <definedName name="BExGQX0H4EZMXBJTKJJE4ICJWN5O" hidden="1">'[16]AMI P &amp; L'!#REF!</definedName>
    <definedName name="BExGR2ENVVMIJQENKY6QPV34HDYB" localSheetId="3" hidden="1">#REF!</definedName>
    <definedName name="BExGR2ENVVMIJQENKY6QPV34HDYB" hidden="1">#REF!</definedName>
    <definedName name="BExGR4CW3WRIID17GGX4MI9ZDHFE" hidden="1">'[15]Reco Sheet for Fcast'!$K$2</definedName>
    <definedName name="BExGR65GJX27MU2OL6NI5PB8XVB4" hidden="1">'[15]Reco Sheet for Fcast'!$H$2:$I$2</definedName>
    <definedName name="BExGR6LQ97HETGS3CT96L4IK0JSH" hidden="1">'[15]Reco Sheet for Fcast'!$I$8:$J$8</definedName>
    <definedName name="BExGR902JCXO7ZLKL3VYXM9XRW3A" localSheetId="3" hidden="1">#REF!</definedName>
    <definedName name="BExGR902JCXO7ZLKL3VYXM9XRW3A" hidden="1">#REF!</definedName>
    <definedName name="BExGR9ATP2LVT7B9OCPSLJ11H9SX" hidden="1">'[15]Reco Sheet for Fcast'!$F$8:$G$8</definedName>
    <definedName name="BExGRA1VE5SDFH8FM4H8YLA70J65" localSheetId="3" hidden="1">#REF!</definedName>
    <definedName name="BExGRA1VE5SDFH8FM4H8YLA70J65" hidden="1">#REF!</definedName>
    <definedName name="BExGREP2D0XVCEBGWU6RQ7KX23Q3" hidden="1">'[15]Reco Sheet for Fcast'!$F$8:$G$8</definedName>
    <definedName name="BExGRUKVVKDL8483WI70VN2QZDGD" hidden="1">'[15]Reco Sheet for Fcast'!$F$7:$G$7</definedName>
    <definedName name="BExGRVXD519NRV2E1ZYNYCW0PMW6" localSheetId="3" hidden="1">#REF!</definedName>
    <definedName name="BExGRVXD519NRV2E1ZYNYCW0PMW6" hidden="1">#REF!</definedName>
    <definedName name="BExGS2IWR5DUNJ1U9PAKIV8CMBNI" hidden="1">'[15]Reco Sheet for Fcast'!$H$2:$I$2</definedName>
    <definedName name="BExGS69P9FFTEOPDS0MWFKF45G47" hidden="1">'[15]Reco Sheet for Fcast'!$G$2</definedName>
    <definedName name="BExGS6F1JFHM5MUJ1RFO50WP6D05" hidden="1">'[15]Reco Sheet for Fcast'!$I$6:$J$6</definedName>
    <definedName name="BExGSA5YB5ZGE4NHDVCZ55TQAJTL" hidden="1">'[15]Reco Sheet for Fcast'!$I$10:$J$10</definedName>
    <definedName name="BExGSARJTLL2AE6NAMXZ7IGZI2M1" localSheetId="3" hidden="1">#REF!</definedName>
    <definedName name="BExGSARJTLL2AE6NAMXZ7IGZI2M1" hidden="1">#REF!</definedName>
    <definedName name="BExGSCEUCQQVDEEKWJ677QTGUVTE" hidden="1">'[15]Reco Sheet for Fcast'!$I$6:$J$6</definedName>
    <definedName name="BExGSQY65LH1PCKKM5WHDW83F35O" localSheetId="3" hidden="1">'[16]AMI P &amp; L'!#REF!</definedName>
    <definedName name="BExGSQY65LH1PCKKM5WHDW83F35O" hidden="1">'[16]AMI P &amp; L'!#REF!</definedName>
    <definedName name="BExGSYW1GKISF0PMUAK3XJK9PEW9" hidden="1">'[15]Reco Sheet for Fcast'!$F$11:$G$11</definedName>
    <definedName name="BExGT0DZJB6LSF6L693UUB9EY1VQ" localSheetId="3" hidden="1">'[16]AMI P &amp; L'!#REF!</definedName>
    <definedName name="BExGT0DZJB6LSF6L693UUB9EY1VQ" hidden="1">'[16]AMI P &amp; L'!#REF!</definedName>
    <definedName name="BExGT0OSYJ4G1RU3EZR9QY6M3SCB" hidden="1">'[15]Reco Sheet for Fcast'!$J$2:$K$2</definedName>
    <definedName name="BExGTGVFIF8HOQXR54SK065A8M4K" hidden="1">'[15]Reco Sheet for Fcast'!$F$10:$G$10</definedName>
    <definedName name="BExGTIYX3OWPIINOGY1E4QQYSKHP" localSheetId="3" hidden="1">'[16]AMI P &amp; L'!#REF!</definedName>
    <definedName name="BExGTIYX3OWPIINOGY1E4QQYSKHP" hidden="1">'[16]AMI P &amp; L'!#REF!</definedName>
    <definedName name="BExGTKGUN0KUU3C0RL2LK98D8MEK" hidden="1">'[15]Reco Sheet for Fcast'!$I$8:$J$8</definedName>
    <definedName name="BExGTQB6STG5OP8F4WFG4MJ1QG32" hidden="1">'[17]Bud Mth'!$F$8:$G$8</definedName>
    <definedName name="BExGTZ046J7VMUG4YPKFN2K8TWB7" hidden="1">'[15]Reco Sheet for Fcast'!$I$7:$J$7</definedName>
    <definedName name="BExGU2G9OPRZRIU9YGF6NX9FUW0J" hidden="1">'[15]Reco Sheet for Fcast'!$I$9:$J$9</definedName>
    <definedName name="BExGU6HTKLRZO8UOI3DTAM5RFDBA" hidden="1">'[15]Reco Sheet for Fcast'!$I$7:$J$7</definedName>
    <definedName name="BExGUDDZXFFQHAF4UZF8ZB1HO7H6" localSheetId="3" hidden="1">'[16]AMI P &amp; L'!#REF!</definedName>
    <definedName name="BExGUDDZXFFQHAF4UZF8ZB1HO7H6" hidden="1">'[16]AMI P &amp; L'!#REF!</definedName>
    <definedName name="BExGUIBXBRHGM97ZX6GBA4ZDQ79C" hidden="1">'[15]Reco Sheet for Fcast'!$F$9:$G$9</definedName>
    <definedName name="BExGUM8D91UNPCOO4TKP9FGX85TF" localSheetId="3" hidden="1">'[16]AMI P &amp; L'!#REF!</definedName>
    <definedName name="BExGUM8D91UNPCOO4TKP9FGX85TF" hidden="1">'[16]AMI P &amp; L'!#REF!</definedName>
    <definedName name="BExGUQF9N9FKI7S0H30WUAEB5LPD" hidden="1">'[15]Reco Sheet for Fcast'!$K$2</definedName>
    <definedName name="BExGUR6BA03XPBK60SQUW197GJ5X" hidden="1">'[15]Reco Sheet for Fcast'!$I$7:$J$7</definedName>
    <definedName name="BExGUVIP60TA4B7X2PFGMBFUSKGX" hidden="1">'[15]Reco Sheet for Fcast'!$F$10:$G$10</definedName>
    <definedName name="BExGUVYZ49VJJQ6ZGHDI0J4Q6VUK" localSheetId="3" hidden="1">'[18]Capital orders'!#REF!</definedName>
    <definedName name="BExGUVYZ49VJJQ6ZGHDI0J4Q6VUK" hidden="1">'[18]Capital orders'!#REF!</definedName>
    <definedName name="BExGUZKF06F209XL1IZWVJEQ82EE" hidden="1">'[15]Reco Sheet for Fcast'!$I$9:$J$9</definedName>
    <definedName name="BExGV2EVT380QHD4AP2RL9MR8L5L" hidden="1">'[15]Reco Sheet for Fcast'!$I$10:$J$10</definedName>
    <definedName name="BExGV4NVN9KBLA14SOD5M7JEE632" hidden="1">'[17]Bud Mth'!$I$9:$J$9</definedName>
    <definedName name="BExGVV6OOLDQ3TXZK51TTF3YX0WN" hidden="1">'[15]Reco Sheet for Fcast'!$F$10:$G$10</definedName>
    <definedName name="BExGW0KVS7U0C87XFZ78QW991IEV" hidden="1">'[15]Reco Sheet for Fcast'!$I$7:$J$7</definedName>
    <definedName name="BExGW2Z7AMPG6H9EXA9ML6EZVGGA" hidden="1">'[15]Reco Sheet for Fcast'!$F$15</definedName>
    <definedName name="BExGWABG5VT5XO1A196RK61AXA8C" hidden="1">'[15]Reco Sheet for Fcast'!$F$7:$G$7</definedName>
    <definedName name="BExGWEO0JDG84NYLEAV5NSOAGMJZ" localSheetId="3" hidden="1">'[16]AMI P &amp; L'!#REF!</definedName>
    <definedName name="BExGWEO0JDG84NYLEAV5NSOAGMJZ" hidden="1">'[16]AMI P &amp; L'!#REF!</definedName>
    <definedName name="BExGWLEOC70Z8QAJTPT2PDHTNM4L" hidden="1">'[15]Reco Sheet for Fcast'!$F$7:$G$7</definedName>
    <definedName name="BExGWNCXLCRTLBVMTXYJ5PHQI6SS" localSheetId="3" hidden="1">'[16]AMI P &amp; L'!#REF!</definedName>
    <definedName name="BExGWNCXLCRTLBVMTXYJ5PHQI6SS" hidden="1">'[16]AMI P &amp; L'!#REF!</definedName>
    <definedName name="BExGX6U988MCFIGDA1282F92U9AA" hidden="1">'[15]Reco Sheet for Fcast'!$F$11:$G$11</definedName>
    <definedName name="BExGX7FTB1CKAT5HUW6H531FIY6I" localSheetId="3" hidden="1">'[16]AMI P &amp; L'!#REF!</definedName>
    <definedName name="BExGX7FTB1CKAT5HUW6H531FIY6I" hidden="1">'[16]AMI P &amp; L'!#REF!</definedName>
    <definedName name="BExGX9DVACJQIZ4GH6YAD2A7F70O" hidden="1">'[15]Reco Sheet for Fcast'!$I$9:$J$9</definedName>
    <definedName name="BExGXDVP2S2Y8Z8Q43I78RCIK3DD" hidden="1">'[15]Reco Sheet for Fcast'!$F$10:$G$10</definedName>
    <definedName name="BExGXJ9W5JU7TT9S0BKL5Y6VVB39" hidden="1">'[15]Reco Sheet for Fcast'!$I$6:$J$6</definedName>
    <definedName name="BExGXP9PLH9HGLX6X9E31SFWH8E0" hidden="1">'[15]Reco Sheet for Fcast'!$J$2:$K$2</definedName>
    <definedName name="BExGXWB73RJ4BASBQTQ8EY0EC1EB" hidden="1">'[15]Reco Sheet for Fcast'!$K$2</definedName>
    <definedName name="BExGXZ0ABB43C7SMRKZHWOSU9EQX" hidden="1">'[15]Reco Sheet for Fcast'!$F$8:$G$8</definedName>
    <definedName name="BExGY6SU3SYVCJ3AG2ITY59SAZ5A" hidden="1">'[15]Reco Sheet for Fcast'!$F$15:$G$16</definedName>
    <definedName name="BExGY6YA4P5KMY2VHT0DYK3YTFAX" hidden="1">'[15]Reco Sheet for Fcast'!$F$9:$G$9</definedName>
    <definedName name="BExGY8G88PVVRYHPHRPJZFSX6HSC" hidden="1">'[15]Reco Sheet for Fcast'!$F$8:$G$8</definedName>
    <definedName name="BExGYC718HTZ80PNKYPVIYGRJVF6" hidden="1">'[15]Reco Sheet for Fcast'!$I$7:$J$7</definedName>
    <definedName name="BExGYCNATXZY2FID93B17YWIPPRD" hidden="1">'[15]Reco Sheet for Fcast'!$G$2</definedName>
    <definedName name="BExGYGJJJ3BBCQAOA51WHP01HN73" hidden="1">'[15]Reco Sheet for Fcast'!$F$11:$G$11</definedName>
    <definedName name="BExGYJE09NMFU592QN78WBPFJH50" localSheetId="3" hidden="1">#REF!</definedName>
    <definedName name="BExGYJE09NMFU592QN78WBPFJH50" hidden="1">#REF!</definedName>
    <definedName name="BExGYOS6TV2C72PLRFU8RP1I58GY" hidden="1">'[15]Reco Sheet for Fcast'!$F$8:$G$8</definedName>
    <definedName name="BExGZJ78ZWZCVHZ3BKEKFJZ6MAEO" hidden="1">'[15]Reco Sheet for Fcast'!$I$11:$J$11</definedName>
    <definedName name="BExGZOLH2QV73J3M9IWDDPA62TP4" hidden="1">'[15]Reco Sheet for Fcast'!$I$9:$J$9</definedName>
    <definedName name="BExGZP1PWGFKVVVN4YDIS22DZPCR" hidden="1">'[15]Reco Sheet for Fcast'!$I$6:$J$6</definedName>
    <definedName name="BExH00L21GZX5YJJGVMOAWBERLP5" hidden="1">'[15]Reco Sheet for Fcast'!$I$9:$J$9</definedName>
    <definedName name="BExH02ZD6VAY1KQLAQYBBI6WWIZB" localSheetId="3" hidden="1">'[16]AMI P &amp; L'!#REF!</definedName>
    <definedName name="BExH02ZD6VAY1KQLAQYBBI6WWIZB" hidden="1">'[16]AMI P &amp; L'!#REF!</definedName>
    <definedName name="BExH08Z6LQCGGSGSAILMHX4X7JMD" hidden="1">'[15]Reco Sheet for Fcast'!$I$6:$J$6</definedName>
    <definedName name="BExH09VINWGY7QSDNGT9BDVKS3JQ" localSheetId="3" hidden="1">#REF!</definedName>
    <definedName name="BExH09VINWGY7QSDNGT9BDVKS3JQ" hidden="1">#REF!</definedName>
    <definedName name="BExH0KT9Z8HEVRRQRGQ8YHXRLIJA" hidden="1">'[15]Reco Sheet for Fcast'!$I$9:$J$9</definedName>
    <definedName name="BExH0M0FDN12YBOCKL3XL2Z7T7Y8" hidden="1">'[15]Reco Sheet for Fcast'!$F$10:$G$10</definedName>
    <definedName name="BExH0O9G06YPZ5TN9RYT326I1CP2" hidden="1">'[15]Reco Sheet for Fcast'!$F$7:$G$7</definedName>
    <definedName name="BExH0WNJAKTJRCKMTX8O4KNMIIJM" localSheetId="3" hidden="1">'[16]AMI P &amp; L'!#REF!</definedName>
    <definedName name="BExH0WNJAKTJRCKMTX8O4KNMIIJM" hidden="1">'[16]AMI P &amp; L'!#REF!</definedName>
    <definedName name="BExH12Y4WX542WI3ZEM15AK4UM9J" hidden="1">'[15]Reco Sheet for Fcast'!$F$7:$G$7</definedName>
    <definedName name="BExH1FDTQXR9QQ31WDB7OPXU7MPT" localSheetId="3" hidden="1">'[16]AMI P &amp; L'!#REF!</definedName>
    <definedName name="BExH1FDTQXR9QQ31WDB7OPXU7MPT" hidden="1">'[16]AMI P &amp; L'!#REF!</definedName>
    <definedName name="BExH1FOMEUIJNIDJAUY0ZQFBJSY9" hidden="1">'[15]Reco Sheet for Fcast'!$I$6:$J$6</definedName>
    <definedName name="BExH1IDQM8I99T9BKP4XNASNIKR8" localSheetId="3" hidden="1">#REF!</definedName>
    <definedName name="BExH1IDQM8I99T9BKP4XNASNIKR8" hidden="1">#REF!</definedName>
    <definedName name="BExH1JFFHEBFX9BWJMNIA3N66R3Z" hidden="1">'[15]Reco Sheet for Fcast'!$F$10:$G$10</definedName>
    <definedName name="BExH1Z0GIUSVTF2H1G1I3PDGBNK2" hidden="1">'[15]Reco Sheet for Fcast'!$K$2</definedName>
    <definedName name="BExH225UTM6S9FW4MUDZS7F1PQSH" hidden="1">'[15]Reco Sheet for Fcast'!$I$7:$J$7</definedName>
    <definedName name="BExH23271RF7AYZ542KHQTH68GQ7" hidden="1">'[15]Reco Sheet for Fcast'!$F$10:$G$10</definedName>
    <definedName name="BExH2GJQR4JALNB314RY0LDI49VH" hidden="1">'[15]Reco Sheet for Fcast'!$I$7:$J$7</definedName>
    <definedName name="BExH2JZR49T7644JFVE7B3N7RZM9" hidden="1">'[15]Reco Sheet for Fcast'!$I$6:$J$6</definedName>
    <definedName name="BExH2WKXV8X5S2GSBBTWGI0NLNAH" hidden="1">'[15]Reco Sheet for Fcast'!$H$2:$I$2</definedName>
    <definedName name="BExH2XS1UFYFGU0S0EBXX90W2WE8" hidden="1">'[15]Reco Sheet for Fcast'!$I$9:$J$9</definedName>
    <definedName name="BExH2XS2TND9SB0GC295R4FP6K5Y" hidden="1">'[15]Reco Sheet for Fcast'!$I$2:$J$2</definedName>
    <definedName name="BExH2ZA0SZ4SSITL50NA8LZ3OEX6" localSheetId="3" hidden="1">'[16]AMI P &amp; L'!#REF!</definedName>
    <definedName name="BExH2ZA0SZ4SSITL50NA8LZ3OEX6" hidden="1">'[16]AMI P &amp; L'!#REF!</definedName>
    <definedName name="BExH31Z3JNVJPESWKXHILGXZHP2M" hidden="1">'[15]Reco Sheet for Fcast'!$F$6:$G$6</definedName>
    <definedName name="BExH37TLURRTF1YO0TUV9JOJ0C78" localSheetId="3" hidden="1">#REF!</definedName>
    <definedName name="BExH37TLURRTF1YO0TUV9JOJ0C78" hidden="1">#REF!</definedName>
    <definedName name="BExH3E9HZ3QJCDZW7WI7YACFQCHE" hidden="1">'[15]Reco Sheet for Fcast'!$F$9:$G$9</definedName>
    <definedName name="BExH3IRB6764RQ5HBYRLH6XCT29X" hidden="1">'[15]Reco Sheet for Fcast'!$I$10:$J$10</definedName>
    <definedName name="BExIG2U8V6RSB47SXLCQG3Q68YRO" hidden="1">'[15]Reco Sheet for Fcast'!$G$2</definedName>
    <definedName name="BExIG5JDFDNKGLHGNDY7U8KIF9NT" localSheetId="3" hidden="1">'[16]AMI P &amp; L'!#REF!</definedName>
    <definedName name="BExIG5JDFDNKGLHGNDY7U8KIF9NT" hidden="1">'[16]AMI P &amp; L'!#REF!</definedName>
    <definedName name="BExIGJBO8R13LV7CZ7C1YCP974NN" hidden="1">'[15]Reco Sheet for Fcast'!$F$10:$G$10</definedName>
    <definedName name="BExIGWT86FPOEYTI8GXCGU5Y3KGK" localSheetId="3" hidden="1">'[16]AMI P &amp; L'!#REF!</definedName>
    <definedName name="BExIGWT86FPOEYTI8GXCGU5Y3KGK" hidden="1">'[16]AMI P &amp; L'!#REF!</definedName>
    <definedName name="BExIHBHXA7E7VUTBVHXXXCH3A5CL" hidden="1">'[15]Reco Sheet for Fcast'!$I$9:$J$9</definedName>
    <definedName name="BExIHPQCQTGEW8QOJVIQ4VX0P6DX" hidden="1">'[15]Reco Sheet for Fcast'!$I$9:$J$9</definedName>
    <definedName name="BExII1KN91Q7DLW0UB7W2TJ5ACT9" hidden="1">'[15]Reco Sheet for Fcast'!$I$9:$J$9</definedName>
    <definedName name="BExII50LI8I0CDOOZEMIVHVA2V95" hidden="1">'[15]Reco Sheet for Fcast'!$I$11:$J$11</definedName>
    <definedName name="BExIIXMY38TQD12CVV4S57L3I809" hidden="1">'[15]Reco Sheet for Fcast'!$I$9:$J$9</definedName>
    <definedName name="BExIIY37NEVU2LGS1JE4VR9AN6W4" hidden="1">'[15]Reco Sheet for Fcast'!$I$11:$J$11</definedName>
    <definedName name="BExIIYJAGXR8TPZ1KCYM7EGJ79UW" hidden="1">'[15]Reco Sheet for Fcast'!$I$9:$J$9</definedName>
    <definedName name="BExIJ3160YCWGAVEU0208ZGXXG3P" hidden="1">'[15]Reco Sheet for Fcast'!$I$7:$J$7</definedName>
    <definedName name="BExIJFGZJ5ED9D6KAY4PGQYLELAX" localSheetId="3" hidden="1">'[16]AMI P &amp; L'!#REF!</definedName>
    <definedName name="BExIJFGZJ5ED9D6KAY4PGQYLELAX" hidden="1">'[16]AMI P &amp; L'!#REF!</definedName>
    <definedName name="BExIJM2EOJY1E8YQ1ZS3GHTIQQRM" localSheetId="3" hidden="1">'[18]Capital orders'!#REF!</definedName>
    <definedName name="BExIJM2EOJY1E8YQ1ZS3GHTIQQRM" hidden="1">'[18]Capital orders'!#REF!</definedName>
    <definedName name="BExIJQ3XPPSZ585U2ER0RSSC71PK" localSheetId="3" hidden="1">#REF!</definedName>
    <definedName name="BExIJQ3XPPSZ585U2ER0RSSC71PK" hidden="1">#REF!</definedName>
    <definedName name="BExIJQK80ZEKSTV62E59AYJYUNLI" hidden="1">'[15]Reco Sheet for Fcast'!$F$6:$G$6</definedName>
    <definedName name="BExIJRLX3M0YQLU1D5Y9V7HM5QNM" hidden="1">'[15]Reco Sheet for Fcast'!$I$8:$J$8</definedName>
    <definedName name="BExIJV22J0QA7286KNPMHO1ZUCB3" hidden="1">'[15]Reco Sheet for Fcast'!$I$9:$J$9</definedName>
    <definedName name="BExIJVI6OC7B6ZE9V4PAOYZXKNER" hidden="1">'[15]Reco Sheet for Fcast'!$F$9:$G$9</definedName>
    <definedName name="BExIJWK0NGTGQ4X7D5VIVXD14JHI" hidden="1">'[15]Reco Sheet for Fcast'!$I$11:$J$11</definedName>
    <definedName name="BExIJWPCIYINEJUTXU74VK7WG031" hidden="1">'[15]Reco Sheet for Fcast'!$F$11:$G$11</definedName>
    <definedName name="BExIK7CGQS2B8BVWBEP2KKWMVHK9" hidden="1">'[17]Bud Mth'!$J$2:$K$2</definedName>
    <definedName name="BExIKHTXPZR5A8OHB6HDP6QWDHAD" hidden="1">'[15]Reco Sheet for Fcast'!$I$6:$J$6</definedName>
    <definedName name="BExIKMMJOETSAXJYY1SIKM58LMA2" hidden="1">'[15]Reco Sheet for Fcast'!$G$2</definedName>
    <definedName name="BExIKN2SLYNFHS9SQHJSB0NE57OF" hidden="1">'[15]Reco Sheet for Fcast'!$I$6:$J$6</definedName>
    <definedName name="BExIKRF6AQ6VOO9KCIWSM6FY8M7D" hidden="1">'[15]Reco Sheet for Fcast'!$F$11:$G$11</definedName>
    <definedName name="BExIKTYZESFT3LC0ASFMFKSE0D1X" hidden="1">'[15]Reco Sheet for Fcast'!$G$2</definedName>
    <definedName name="BExIKXVA6M8K0PTRYAGXS666L335" hidden="1">'[15]Reco Sheet for Fcast'!$G$2</definedName>
    <definedName name="BExIL0PMZ2SXK9R6MLP43KBU1J2P" hidden="1">'[15]Reco Sheet for Fcast'!$I$11:$J$11</definedName>
    <definedName name="BExILAAXRTRAD18K74M6MGUEEPUM" hidden="1">'[15]Reco Sheet for Fcast'!$F$6:$G$6</definedName>
    <definedName name="BExILG5F338C0FFLMVOKMKF8X5ZP" localSheetId="3" hidden="1">'[16]AMI P &amp; L'!#REF!</definedName>
    <definedName name="BExILG5F338C0FFLMVOKMKF8X5ZP" hidden="1">'[16]AMI P &amp; L'!#REF!</definedName>
    <definedName name="BExILGQTQM0HOD0BJI90YO7GOIN3" hidden="1">'[15]Reco Sheet for Fcast'!$I$10:$J$10</definedName>
    <definedName name="BExILTHIEYYOIUWRZ5LLF1T70AJ7" hidden="1">'[15]Reco Sheet for Fcast'!$I$10:$J$10</definedName>
    <definedName name="BExIM9DBUB7ZGF4B20FVUO9QGOX2" hidden="1">'[15]Reco Sheet for Fcast'!$F$7:$G$7</definedName>
    <definedName name="BExIMGK9Z94TFPWWZFMD10HV0IF6" hidden="1">'[15]Reco Sheet for Fcast'!$I$11:$J$11</definedName>
    <definedName name="BExIMPEGKG18TELVC33T4OQTNBWC" hidden="1">'[15]Reco Sheet for Fcast'!$F$10:$G$10</definedName>
    <definedName name="BExIN4OR435DL1US13JQPOQK8GD5" hidden="1">'[15]Reco Sheet for Fcast'!$K$2</definedName>
    <definedName name="BExIN5ACO87Q5P34GNK1QC1WWACK" hidden="1">'[17]Bud Mth'!$F$6:$G$6</definedName>
    <definedName name="BExINI6A7H3KSFRFA6UBBDPKW37F" hidden="1">'[15]Reco Sheet for Fcast'!$F$10:$G$10</definedName>
    <definedName name="BExINIMK8XC3JOBT2EXYFHHH52H0" hidden="1">'[15]Reco Sheet for Fcast'!$I$11:$J$11</definedName>
    <definedName name="BExINLX401ZKEGWU168DS4JUM2J6" localSheetId="3" hidden="1">'[16]AMI P &amp; L'!#REF!</definedName>
    <definedName name="BExINLX401ZKEGWU168DS4JUM2J6" hidden="1">'[16]AMI P &amp; L'!#REF!</definedName>
    <definedName name="BExINMYYJO1FTV1CZF6O5XCFAMQX" localSheetId="3" hidden="1">'[16]AMI P &amp; L'!#REF!</definedName>
    <definedName name="BExINMYYJO1FTV1CZF6O5XCFAMQX" hidden="1">'[16]AMI P &amp; L'!#REF!</definedName>
    <definedName name="BExINP2H4KI05FRFV5PKZFE00HKO" hidden="1">'[15]Reco Sheet for Fcast'!$I$6:$J$6</definedName>
    <definedName name="BExINZELVWYGU876QUUZCIMXPBQC" hidden="1">'[15]Reco Sheet for Fcast'!$I$8:$J$8</definedName>
    <definedName name="BExIOCQUQHKUU1KONGSDOLQTQEIC" hidden="1">'[15]Reco Sheet for Fcast'!$G$2</definedName>
    <definedName name="BExIOFL8Y5O61VLKTB4H20IJNWS1" hidden="1">'[15]Reco Sheet for Fcast'!$F$6:$G$6</definedName>
    <definedName name="BExIOKTZXH2A908F83ANDHGHNJ07" localSheetId="3" hidden="1">#REF!</definedName>
    <definedName name="BExIOKTZXH2A908F83ANDHGHNJ07" hidden="1">#REF!</definedName>
    <definedName name="BExIOMBXRW5NS4ZPYX9G5QREZ5J6" hidden="1">'[15]Reco Sheet for Fcast'!$F$11:$G$11</definedName>
    <definedName name="BExIORA3GK78T7C7SNBJJUONJ0LS" hidden="1">'[15]Reco Sheet for Fcast'!$F$15</definedName>
    <definedName name="BExIORFDXP4AVIEBLSTZ8ETSXMNM" hidden="1">'[15]Reco Sheet for Fcast'!$I$7:$J$7</definedName>
    <definedName name="BExIOTZ5EFZ2NASVQ05RH15HRSW6" hidden="1">'[15]Reco Sheet for Fcast'!$F$15</definedName>
    <definedName name="BExIP5TB0T9V3OKFX0GV0526AQ3D" localSheetId="3" hidden="1">#REF!</definedName>
    <definedName name="BExIP5TB0T9V3OKFX0GV0526AQ3D" hidden="1">#REF!</definedName>
    <definedName name="BExIP8YNN6UUE1GZ223SWH7DLGKO" hidden="1">'[15]Reco Sheet for Fcast'!$I$7:$J$7</definedName>
    <definedName name="BExIPAB4AOL592OJCC1CFAXTLF1A" hidden="1">'[15]Reco Sheet for Fcast'!$I$6:$J$6</definedName>
    <definedName name="BExIPB25DKX4S2ZCKQN7KWSC3JBF" hidden="1">'[15]Reco Sheet for Fcast'!$F$11:$G$11</definedName>
    <definedName name="BExIPDLT8JYAMGE5HTN4D1YHZF3V" localSheetId="3" hidden="1">'[16]AMI P &amp; L'!#REF!</definedName>
    <definedName name="BExIPDLT8JYAMGE5HTN4D1YHZF3V" hidden="1">'[16]AMI P &amp; L'!#REF!</definedName>
    <definedName name="BExIPG040Q08EWIWL6CAVR3GRI43" hidden="1">'[15]Reco Sheet for Fcast'!$I$7:$J$7</definedName>
    <definedName name="BExIPKNFUDPDKOSH5GHDVNA8D66S" hidden="1">'[15]Reco Sheet for Fcast'!$I$11:$J$11</definedName>
    <definedName name="BExIQ1VS9A2FHVD9TUHKG9K8EVVP" hidden="1">'[15]Reco Sheet for Fcast'!$F$11:$G$11</definedName>
    <definedName name="BExIQ3J19L30PSQ2CXNT6IHW0I7V" hidden="1">'[15]Reco Sheet for Fcast'!$I$9:$J$9</definedName>
    <definedName name="BExIQ3OJ7M04XCY276IO0LJA5XUK" hidden="1">'[15]Reco Sheet for Fcast'!$F$11:$G$11</definedName>
    <definedName name="BExIQ5S19ITB0NDRUN4XV7B905ED" hidden="1">'[15]Reco Sheet for Fcast'!$F$15</definedName>
    <definedName name="BExIQ9TMQT2EIXSVQW7GVSOAW2VJ" hidden="1">'[15]Reco Sheet for Fcast'!$I$8:$J$8</definedName>
    <definedName name="BExIQBMDE1L6J4H27K1FMSHQKDSE" hidden="1">'[15]Reco Sheet for Fcast'!$I$8:$J$8</definedName>
    <definedName name="BExIQE65LVXUOF3UZFO7SDHFJH22" hidden="1">'[15]Reco Sheet for Fcast'!$G$2</definedName>
    <definedName name="BExIQG9OO2KKBOWTMD1OXY36TEGA" hidden="1">'[15]Reco Sheet for Fcast'!$F$10:$G$10</definedName>
    <definedName name="BExIQMV2D77A07E403GAA7CYB8C2" hidden="1">'[15]Reco Sheet for Fcast'!$C$15:$D$23</definedName>
    <definedName name="BExIQX1XBB31HZTYEEVOBSE3C5A6" hidden="1">'[15]Reco Sheet for Fcast'!$I$10:$J$10</definedName>
    <definedName name="BExIR2ALYRP9FW99DK2084J7IIDC" hidden="1">'[15]Reco Sheet for Fcast'!$I$10:$J$10</definedName>
    <definedName name="BExIR8FQETPTQYW37DBVDWG3J4JW" hidden="1">'[15]Reco Sheet for Fcast'!$F$7:$G$7</definedName>
    <definedName name="BExIRBVWGULCWXZ0NA6HCLFX8VW6" hidden="1">'[17]Bud Mth'!$I$9:$J$9</definedName>
    <definedName name="BExIRRBGTY01OQOI3U5SW59RFDFI" hidden="1">'[15]Reco Sheet for Fcast'!$I$8:$J$8</definedName>
    <definedName name="BExIS4T0DRF57HYO7OGG72KBOFOI" hidden="1">'[15]Reco Sheet for Fcast'!$F$15:$G$34</definedName>
    <definedName name="BExIS77BJDDK18PGI9DSEYZPIL7P" hidden="1">'[15]Reco Sheet for Fcast'!$F$10:$G$10</definedName>
    <definedName name="BExIS8USL1T3Z97CZ30HJ98E2GXQ" hidden="1">'[15]Reco Sheet for Fcast'!$F$9:$G$9</definedName>
    <definedName name="BExISC5B700MZUBFTQ9K4IKTF7HR" hidden="1">'[15]Reco Sheet for Fcast'!$K$2</definedName>
    <definedName name="BExISDHXS49S1H56ENBPRF1NLD5C" hidden="1">'[15]Reco Sheet for Fcast'!$I$6:$J$6</definedName>
    <definedName name="BExISM1JLV54A21A164IURMPGUMU" hidden="1">'[15]Reco Sheet for Fcast'!$F$7:$G$7</definedName>
    <definedName name="BExISOL5FNHZHVLEZZZZ47YXZ5QS" localSheetId="3" hidden="1">#REF!</definedName>
    <definedName name="BExISOL5FNHZHVLEZZZZ47YXZ5QS" hidden="1">#REF!</definedName>
    <definedName name="BExISRFKJYUZ4AKW44IJF7RF9Y90" hidden="1">'[15]Reco Sheet for Fcast'!$F$10:$G$10</definedName>
    <definedName name="BExIT1MK8TBAK3SNP36A8FKDQSOK" hidden="1">'[15]Reco Sheet for Fcast'!$F$11:$G$11</definedName>
    <definedName name="BExIT7RP2B89RX2C5P1P5H2DY1CI" localSheetId="3" hidden="1">#REF!</definedName>
    <definedName name="BExIT7RP2B89RX2C5P1P5H2DY1CI" hidden="1">#REF!</definedName>
    <definedName name="BExITBNYANV2S8KD56GOGCKW393R" hidden="1">'[15]Reco Sheet for Fcast'!$F$9:$G$9</definedName>
    <definedName name="BExIU6ZCS275CPHR7BIJ2SCIXCP7" localSheetId="3" hidden="1">#REF!</definedName>
    <definedName name="BExIU6ZCS275CPHR7BIJ2SCIXCP7" hidden="1">#REF!</definedName>
    <definedName name="BExIUD4OJGH65NFNQ4VMCE3R4J1X" hidden="1">'[15]Reco Sheet for Fcast'!$F$7:$G$7</definedName>
    <definedName name="BExIUTB5OAAXYW0OFMP0PS40SPOB" hidden="1">'[15]Reco Sheet for Fcast'!$I$10:$J$10</definedName>
    <definedName name="BExIUUT2MHIOV6R3WHA0DPM1KBKY" localSheetId="3" hidden="1">'[16]AMI P &amp; L'!#REF!</definedName>
    <definedName name="BExIUUT2MHIOV6R3WHA0DPM1KBKY" hidden="1">'[16]AMI P &amp; L'!#REF!</definedName>
    <definedName name="BExIUYPDT1AM6MWGWQS646PIZIWC" hidden="1">'[15]Reco Sheet for Fcast'!$I$10:$J$10</definedName>
    <definedName name="BExIV0I2O9F8D1UK1SI8AEYR6U0A" hidden="1">'[15]Reco Sheet for Fcast'!$G$2</definedName>
    <definedName name="BExIV2LM38XPLRTWT0R44TMQ59E5" hidden="1">'[15]Reco Sheet for Fcast'!$F$15</definedName>
    <definedName name="BExIV3CMY91WXOF56UOYD0AUHJ3N" localSheetId="3" hidden="1">#REF!</definedName>
    <definedName name="BExIV3CMY91WXOF56UOYD0AUHJ3N" hidden="1">#REF!</definedName>
    <definedName name="BExIV3HY4S0YRV1F7XEMF2YHAR2I" hidden="1">'[15]Reco Sheet for Fcast'!$I$10:$J$10</definedName>
    <definedName name="BExIV6HUZFRIFLXW2SICKGTAH1PV" hidden="1">'[15]Reco Sheet for Fcast'!$I$11:$J$11</definedName>
    <definedName name="BExIVCXWL6H5LD9DHDIA4F5U9TQL" hidden="1">'[15]Reco Sheet for Fcast'!$F$15</definedName>
    <definedName name="BExIVMOIPSEWSIHIDDLOXESQ28A0" hidden="1">'[15]Reco Sheet for Fcast'!$F$11:$G$11</definedName>
    <definedName name="BExIVNVNJX9BYDLC88NG09YF5XQ6" hidden="1">'[15]Reco Sheet for Fcast'!$I$9:$J$9</definedName>
    <definedName name="BExIVOH8Z5N2NCDXBL9INQNLC76M" localSheetId="3" hidden="1">'[18]Capital orders'!#REF!</definedName>
    <definedName name="BExIVOH8Z5N2NCDXBL9INQNLC76M" hidden="1">'[18]Capital orders'!#REF!</definedName>
    <definedName name="BExIVQVKLMGSRYT1LFZH0KUIA4OR" hidden="1">'[15]Reco Sheet for Fcast'!$I$11:$J$11</definedName>
    <definedName name="BExIVYTFI35KNR2XSA6N8OJYUTUR" localSheetId="3" hidden="1">'[16]AMI P &amp; L'!#REF!</definedName>
    <definedName name="BExIVYTFI35KNR2XSA6N8OJYUTUR" hidden="1">'[16]AMI P &amp; L'!#REF!</definedName>
    <definedName name="BExIWB3SY3WRIVIOF988DNNODBOA" hidden="1">'[15]Reco Sheet for Fcast'!$G$2</definedName>
    <definedName name="BExIWB99CG0H52LRD6QWPN4L6DV2" hidden="1">'[15]Reco Sheet for Fcast'!$F$8:$G$8</definedName>
    <definedName name="BExIWG1W7XP9DFYYSZAIOSHM0QLQ" localSheetId="3" hidden="1">'[16]AMI P &amp; L'!#REF!</definedName>
    <definedName name="BExIWG1W7XP9DFYYSZAIOSHM0QLQ" hidden="1">'[16]AMI P &amp; L'!#REF!</definedName>
    <definedName name="BExIWH3KUK94B7833DD4TB0Y6KP9" hidden="1">'[15]Reco Sheet for Fcast'!$F$6:$G$6</definedName>
    <definedName name="BExIWKE9MGIDWORBI43AWTUNYFAN" hidden="1">'[15]Reco Sheet for Fcast'!$K$2</definedName>
    <definedName name="BExIX34PM5DBTRHRQWP6PL6WIX88" hidden="1">'[15]Reco Sheet for Fcast'!$F$8:$G$8</definedName>
    <definedName name="BExIX5OAP9KSUE5SIZCW9P39Q4WE" hidden="1">'[15]Reco Sheet for Fcast'!$I$10:$J$10</definedName>
    <definedName name="BExIX69Y0CM4OW8NEPQXX4ORSAT2" hidden="1">'[15]Reco Sheet for Fcast'!$C$15:$D$23</definedName>
    <definedName name="BExIXGRJPVJMUDGSG7IHPXPNO69B" hidden="1">'[15]Reco Sheet for Fcast'!$G$2</definedName>
    <definedName name="BExIXM5R87ZL3FHALWZXYCPHGX3E" hidden="1">'[15]Reco Sheet for Fcast'!$F$7:$G$7</definedName>
    <definedName name="BExIXS036ZCKT2Z8XZKLZ8PFWQGL" hidden="1">'[15]Reco Sheet for Fcast'!$I$7:$J$7</definedName>
    <definedName name="BExIXY5CF9PFM0P40AZ4U51TMWV0" hidden="1">'[15]Reco Sheet for Fcast'!$F$9:$G$9</definedName>
    <definedName name="BExIYEXJBK8JDWIRSVV4RJSKZVV1" hidden="1">'[15]Reco Sheet for Fcast'!$I$8:$J$8</definedName>
    <definedName name="BExIYI2RH0K4225XO970K2IQ1E79" localSheetId="3" hidden="1">'[16]AMI P &amp; L'!#REF!</definedName>
    <definedName name="BExIYI2RH0K4225XO970K2IQ1E79" hidden="1">'[16]AMI P &amp; L'!#REF!</definedName>
    <definedName name="BExIYMPZ0KS2KOJFQAUQJ77L7701" hidden="1">'[15]Reco Sheet for Fcast'!$G$2</definedName>
    <definedName name="BExIYP9Q6FV9T0R9G3UDKLS4TTYX" hidden="1">'[15]Reco Sheet for Fcast'!$F$6:$G$6</definedName>
    <definedName name="BExIYZGLDQ1TN7BIIN4RLDP31GIM" hidden="1">'[15]Reco Sheet for Fcast'!$F$8:$G$8</definedName>
    <definedName name="BExIZ4K0EZJK6PW3L8SVKTJFSWW9" hidden="1">'[15]Reco Sheet for Fcast'!$F$15:$F$15</definedName>
    <definedName name="BExIZAECINL6JE573R3GB2W6M9LF" localSheetId="3" hidden="1">#REF!</definedName>
    <definedName name="BExIZAECINL6JE573R3GB2W6M9LF" hidden="1">#REF!</definedName>
    <definedName name="BExIZAECOEZGBAO29QMV14E6XDIV" hidden="1">'[15]Reco Sheet for Fcast'!$G$2:$H$2</definedName>
    <definedName name="BExIZKVXYD5O2JBU81F2UFJZLLSI" hidden="1">'[15]Reco Sheet for Fcast'!$F$8:$G$8</definedName>
    <definedName name="BExIZPZDHC8HGER83WHCZAHOX7LK" hidden="1">'[15]Reco Sheet for Fcast'!$F$11:$G$11</definedName>
    <definedName name="BExIZS2X10QUS4CITNIUIELXAFAJ" localSheetId="3" hidden="1">#REF!</definedName>
    <definedName name="BExIZS2X10QUS4CITNIUIELXAFAJ" hidden="1">#REF!</definedName>
    <definedName name="BExIZY2PUZ0OF9YKK1B13IW0VS6G" hidden="1">'[15]Reco Sheet for Fcast'!$F$15</definedName>
    <definedName name="BExJ08KBRR2XMWW3VZMPSQKXHZUH" localSheetId="3" hidden="1">'[16]AMI P &amp; L'!#REF!</definedName>
    <definedName name="BExJ08KBRR2XMWW3VZMPSQKXHZUH" hidden="1">'[16]AMI P &amp; L'!#REF!</definedName>
    <definedName name="BExJ0DYJWXGE7DA39PYL3WM05U9O" hidden="1">'[15]Reco Sheet for Fcast'!$F$15</definedName>
    <definedName name="BExJ0MY8SY5J5V50H3UKE78ODTVB" hidden="1">'[15]Reco Sheet for Fcast'!$I$8:$J$8</definedName>
    <definedName name="BExJ0SCG7GD0KHI9T46FKP68270U" localSheetId="3" hidden="1">'[18]Capital orders'!#REF!</definedName>
    <definedName name="BExJ0SCG7GD0KHI9T46FKP68270U" hidden="1">'[18]Capital orders'!#REF!</definedName>
    <definedName name="BExJ0YC98G37ML4N8FLP8D95EFRF" hidden="1">'[15]Reco Sheet for Fcast'!$G$2</definedName>
    <definedName name="BExKCDYKAEV45AFXHVHZZ62E5BM3" hidden="1">'[15]Reco Sheet for Fcast'!$G$2</definedName>
    <definedName name="BExKDKO0W4AGQO1V7K6Q4VM750FT" hidden="1">'[15]Reco Sheet for Fcast'!$F$11:$G$11</definedName>
    <definedName name="BExKDLF10G7W77J87QWH3ZGLUCLW" hidden="1">'[15]Reco Sheet for Fcast'!$I$10:$J$10</definedName>
    <definedName name="BExKDYWMP2XKZPZZ3JN74IZA31I4" localSheetId="3" hidden="1">#REF!</definedName>
    <definedName name="BExKDYWMP2XKZPZZ3JN74IZA31I4" hidden="1">#REF!</definedName>
    <definedName name="BExKEFE0I3MT6ZLC4T1L9465HKTN" hidden="1">'[15]Reco Sheet for Fcast'!$F$8:$G$8</definedName>
    <definedName name="BExKEK6O5BVJP4VY02FY7JNAZ6BT" hidden="1">'[15]Reco Sheet for Fcast'!$I$6:$J$6</definedName>
    <definedName name="BExKEKXK6E6QX339ELPXDIRZSJE0" hidden="1">'[15]Reco Sheet for Fcast'!$I$7:$J$7</definedName>
    <definedName name="BExKEOOIBMP7N8033EY2CJYCBX6H" hidden="1">'[15]Reco Sheet for Fcast'!$F$10:$G$10</definedName>
    <definedName name="BExKEW0RR5LA3VC46A2BEOOMQE56" hidden="1">'[15]Reco Sheet for Fcast'!$F$8:$G$8</definedName>
    <definedName name="BExKFA3VI1CZK21SM0N3LZWT9LA1" hidden="1">'[15]Reco Sheet for Fcast'!$F$11:$G$11</definedName>
    <definedName name="BExKFINBFV5J2NFRCL4YUO3YF0ZE" hidden="1">'[15]Reco Sheet for Fcast'!$F$11:$G$11</definedName>
    <definedName name="BExKFISRBFACTAMJSALEYMY66F6X" hidden="1">'[15]Reco Sheet for Fcast'!$F$8:$G$8</definedName>
    <definedName name="BExKFOSK5DJ151C4E8544UWMYTOC" hidden="1">'[15]Reco Sheet for Fcast'!$I$7:$J$7</definedName>
    <definedName name="BExKFYJC4EVEV54F82K6VKP7Q3OU" hidden="1">'[15]Reco Sheet for Fcast'!$I$6:$J$6</definedName>
    <definedName name="BExKG4IYHBKQQ8J8FN10GB2IKO33" hidden="1">'[15]Reco Sheet for Fcast'!$I$8:$J$8</definedName>
    <definedName name="BExKGF0L44S78D33WMQ1A75TRKB9" hidden="1">'[15]Reco Sheet for Fcast'!$I$10:$J$10</definedName>
    <definedName name="BExKGFRN31B3G20LMQ4LRF879J68" hidden="1">'[15]Reco Sheet for Fcast'!$I$8:$J$8</definedName>
    <definedName name="BExKGJD3U3ADZILP20U3EURP0UQP" hidden="1">'[15]Reco Sheet for Fcast'!$I$9:$J$9</definedName>
    <definedName name="BExKGNK5YGKP0YHHTAAOV17Z9EIM" hidden="1">'[15]Reco Sheet for Fcast'!$F$10:$G$10</definedName>
    <definedName name="BExKGTJTGZ5J6MUJ1UXP14KX6XN1" localSheetId="3" hidden="1">#REF!</definedName>
    <definedName name="BExKGTJTGZ5J6MUJ1UXP14KX6XN1" hidden="1">#REF!</definedName>
    <definedName name="BExKGV77YH9YXIQTRKK2331QGYKF" hidden="1">'[15]Reco Sheet for Fcast'!$F$8:$G$8</definedName>
    <definedName name="BExKGXLJQX4WJ1YCKHSMCPSSKX21" localSheetId="3" hidden="1">#REF!</definedName>
    <definedName name="BExKGXLJQX4WJ1YCKHSMCPSSKX21" hidden="1">#REF!</definedName>
    <definedName name="BExKH3FTZ5VGTB86W9M4AB39R0G8" hidden="1">'[15]Reco Sheet for Fcast'!$F$6:$G$6</definedName>
    <definedName name="BExKH3FV5U5O6XZM7STS3NZKQFGJ" hidden="1">'[15]Reco Sheet for Fcast'!$H$2:$I$2</definedName>
    <definedName name="BExKH8JEZRE8MEZ9VRCNMJT15RST" hidden="1">'[17]Bud Mth'!$E$1</definedName>
    <definedName name="BExKHAMUH8NR3HRV0V6FHJE3ROLN" hidden="1">'[15]Reco Sheet for Fcast'!$I$8:$J$8</definedName>
    <definedName name="BExKHCFKOWFHO2WW0N7Y5XDXEWAO" hidden="1">'[15]Reco Sheet for Fcast'!$I$11:$J$11</definedName>
    <definedName name="BExKHDMPODAJPZY7M2BN39326C43" localSheetId="3" hidden="1">#REF!</definedName>
    <definedName name="BExKHDMPODAJPZY7M2BN39326C43" hidden="1">#REF!</definedName>
    <definedName name="BExKHIVLONZ46HLMR50DEXKEUNEP" hidden="1">'[15]Reco Sheet for Fcast'!$F$7:$G$7</definedName>
    <definedName name="BExKHPM9XA0ADDK7TUR0N38EXWEP" hidden="1">'[15]Reco Sheet for Fcast'!$F$10:$G$10</definedName>
    <definedName name="BExKHWNRIZ5D7KKG5MQK7WNAIKUJ" localSheetId="3" hidden="1">#REF!</definedName>
    <definedName name="BExKHWNRIZ5D7KKG5MQK7WNAIKUJ" hidden="1">#REF!</definedName>
    <definedName name="BExKI4076KXCDE5KXL79KT36OKLO" localSheetId="3" hidden="1">'[16]AMI P &amp; L'!#REF!</definedName>
    <definedName name="BExKI4076KXCDE5KXL79KT36OKLO" hidden="1">'[16]AMI P &amp; L'!#REF!</definedName>
    <definedName name="BExKI7LO70WYISR7Q0Y1ZDWO9M3B" hidden="1">'[15]Reco Sheet for Fcast'!$I$8:$J$8</definedName>
    <definedName name="BExKI8STNKBGV3XDC4DWP9DUI95F" hidden="1">'[17]Bud Mth'!$I$11:$J$11</definedName>
    <definedName name="BExKIGQV6TXIZG039HBOJU62WP2U" hidden="1">'[15]Reco Sheet for Fcast'!$I$11:$J$11</definedName>
    <definedName name="BExKILE008SF3KTAN8WML3XKI1NZ" hidden="1">'[15]Reco Sheet for Fcast'!$K$2</definedName>
    <definedName name="BExKILE0KASW8HUYMPSCDCLPF7G9" localSheetId="3" hidden="1">'[18]Capital orders'!#REF!</definedName>
    <definedName name="BExKILE0KASW8HUYMPSCDCLPF7G9" hidden="1">'[18]Capital orders'!#REF!</definedName>
    <definedName name="BExKINSBB6RS7I489QHMCOMU4Z2X" hidden="1">'[15]Reco Sheet for Fcast'!$F$15</definedName>
    <definedName name="BExKIU87ZKSOC2DYZWFK6SAK9I8E" hidden="1">'[15]Reco Sheet for Fcast'!$F$6:$G$6</definedName>
    <definedName name="BExKJ449HLYX2DJ9UF0H9GTPSQ73" hidden="1">'[15]Reco Sheet for Fcast'!$I$8:$J$8</definedName>
    <definedName name="BExKJ80JCKTCTLIXPIWZCK93PF9N" localSheetId="3" hidden="1">'[18]Capital orders'!#REF!</definedName>
    <definedName name="BExKJ80JCKTCTLIXPIWZCK93PF9N" hidden="1">'[18]Capital orders'!#REF!</definedName>
    <definedName name="BExKJC7MJKEAMFD3Y9Q6TXP4MP3L" hidden="1">'[15]Reco Sheet for Fcast'!$I$9:$J$9</definedName>
    <definedName name="BExKJELX2RUC8UEC56IZPYYZXHA7" hidden="1">'[15]Reco Sheet for Fcast'!$F$8:$G$8</definedName>
    <definedName name="BExKJINMXS61G2TZEXCJAWVV4F57" hidden="1">'[15]Reco Sheet for Fcast'!$F$6:$G$6</definedName>
    <definedName name="BExKJK5ME8KB7HA0180L7OUZDDGV" hidden="1">'[15]Reco Sheet for Fcast'!$F$11:$G$11</definedName>
    <definedName name="BExKJN5IF0VMDILJ5K8ZENF2QYV1" hidden="1">'[15]Reco Sheet for Fcast'!$H$2:$I$2</definedName>
    <definedName name="BExKJUSJPFUIK20FTVAFJWR2OUYX" hidden="1">'[15]Reco Sheet for Fcast'!$I$11:$J$11</definedName>
    <definedName name="BExKK6136BZL98KXU16PG6QG8APU" localSheetId="3" hidden="1">'[18]Capital orders'!#REF!</definedName>
    <definedName name="BExKK6136BZL98KXU16PG6QG8APU" hidden="1">'[18]Capital orders'!#REF!</definedName>
    <definedName name="BExKK8VP5RS3D0UXZVKA37C4SYBP" hidden="1">'[15]Reco Sheet for Fcast'!$F$11:$G$11</definedName>
    <definedName name="BExKKIM9NPF6B3SPMPIQB27HQME4" hidden="1">'[15]Reco Sheet for Fcast'!$F$11:$G$11</definedName>
    <definedName name="BExKKIX1BCBQ4R3K41QD8NTV0OV0" hidden="1">'[15]Reco Sheet for Fcast'!$I$8:$J$8</definedName>
    <definedName name="BExKKQ3ZWADYV03YHMXDOAMU90EB" localSheetId="3" hidden="1">'[16]AMI P &amp; L'!#REF!</definedName>
    <definedName name="BExKKQ3ZWADYV03YHMXDOAMU90EB" hidden="1">'[16]AMI P &amp; L'!#REF!</definedName>
    <definedName name="BExKKUGD2HMJWQEYZ8H3X1BMXFS9" hidden="1">'[15]Reco Sheet for Fcast'!$F$9:$G$9</definedName>
    <definedName name="BExKKX05KCZZZPKOR1NE5A8RGVT4" hidden="1">'[15]Reco Sheet for Fcast'!$I$11:$J$11</definedName>
    <definedName name="BExKL3AQ1IV1NVX782PTFKU7U16A" localSheetId="3" hidden="1">#REF!</definedName>
    <definedName name="BExKL3AQ1IV1NVX782PTFKU7U16A" hidden="1">#REF!</definedName>
    <definedName name="BExKLD6S9L66QYREYHBE5J44OK7X" hidden="1">'[15]Reco Sheet for Fcast'!$I$6:$J$6</definedName>
    <definedName name="BExKLEZK32L28GYJWVO63BZ5E1JD" hidden="1">'[15]Reco Sheet for Fcast'!$F$9:$G$9</definedName>
    <definedName name="BExKLLKVVHT06LA55JB2FC871DC5" hidden="1">'[15]Reco Sheet for Fcast'!$I$8:$J$8</definedName>
    <definedName name="BExKMHSPAJPHUEZXSHTFJNWYFCQR" hidden="1">'[15]Reco Sheet for Fcast'!$L$6:$M$10</definedName>
    <definedName name="BExKMWBX4EH3EYJ07UFEM08NB40Z" hidden="1">'[15]Reco Sheet for Fcast'!$F$10:$G$10</definedName>
    <definedName name="BExKMX8A5ZOYAIX1JNJ198214P08" hidden="1">'[15]Reco Sheet for Fcast'!$I$6:$J$6</definedName>
    <definedName name="BExKNBGV2IR3S7M0BX4810KZB4V3" hidden="1">'[15]Reco Sheet for Fcast'!$H$2:$I$2</definedName>
    <definedName name="BExKNCTBZTSY3MO42VU5PLV6YUHZ" hidden="1">'[15]Reco Sheet for Fcast'!$F$10:$G$10</definedName>
    <definedName name="BExKNGV2YY749C42AQ2T9QNIE5C3" hidden="1">'[15]Reco Sheet for Fcast'!$F$7:$G$7</definedName>
    <definedName name="BExKNTG8WOYHOW9I6K6WBGXTRX0X" localSheetId="3" hidden="1">#REF!</definedName>
    <definedName name="BExKNTG8WOYHOW9I6K6WBGXTRX0X" hidden="1">#REF!</definedName>
    <definedName name="BExKNV8UOHVWEHDJWI2WMJ9X6QHZ" hidden="1">'[15]Reco Sheet for Fcast'!$I$9:$J$9</definedName>
    <definedName name="BExKNZLD7UATC1MYRNJD8H2NH4KU" hidden="1">'[15]Reco Sheet for Fcast'!$F$15</definedName>
    <definedName name="BExKNZQUKQQG2Y97R74G4O4BJP1L" hidden="1">'[15]Reco Sheet for Fcast'!$F$10:$G$10</definedName>
    <definedName name="BExKO06X0EAD3ABEG1E8PWLDWHBA" hidden="1">'[15]Reco Sheet for Fcast'!$I$9:$J$9</definedName>
    <definedName name="BExKO2AHHSGNI1AZOIOW21KPXKPE" hidden="1">'[15]Reco Sheet for Fcast'!$F$11:$G$11</definedName>
    <definedName name="BExKO2FXWJWC5IZLDN8JHYILQJ2N" hidden="1">'[15]Reco Sheet for Fcast'!$I$11:$J$11</definedName>
    <definedName name="BExKO438WZ8FKOU00NURGFMOYXWN" hidden="1">'[15]Reco Sheet for Fcast'!$I$6:$J$6</definedName>
    <definedName name="BExKODIZGWW2EQD0FEYW6WK6XLCM" hidden="1">'[15]Reco Sheet for Fcast'!$I$6:$J$6</definedName>
    <definedName name="BExKOPO2HPWVQGAKW8LOZMPIDEFG" hidden="1">'[15]Reco Sheet for Fcast'!$F$9:$G$9</definedName>
    <definedName name="BExKPBJJN98NVSALRMK9B8P0823D" localSheetId="3" hidden="1">#REF!</definedName>
    <definedName name="BExKPBJJN98NVSALRMK9B8P0823D" hidden="1">#REF!</definedName>
    <definedName name="BExKPEZP0QTKOTLIMMIFSVTHQEEK" hidden="1">'[15]Reco Sheet for Fcast'!$F$8:$G$8</definedName>
    <definedName name="BExKPLQJX0HJ8OTXBXH9IC9J2V0W" localSheetId="3" hidden="1">'[16]AMI P &amp; L'!#REF!</definedName>
    <definedName name="BExKPLQJX0HJ8OTXBXH9IC9J2V0W" hidden="1">'[16]AMI P &amp; L'!#REF!</definedName>
    <definedName name="BExKPN8C7GN36ZJZHLOB74LU6KT0" hidden="1">'[15]Reco Sheet for Fcast'!$F$7:$G$7</definedName>
    <definedName name="BExKPOA7KQEO5H53FUG2NPXVNY9Z" hidden="1">'[17]Bud Mth'!$L$6:$M$11</definedName>
    <definedName name="BExKPX9VZ1J5021Q98K60HMPJU58" hidden="1">'[15]Reco Sheet for Fcast'!$G$2</definedName>
    <definedName name="BExKQJGAAWNM3NT19E9I0CQDBTU0" localSheetId="3" hidden="1">'[16]AMI P &amp; L'!#REF!</definedName>
    <definedName name="BExKQJGAAWNM3NT19E9I0CQDBTU0" hidden="1">'[16]AMI P &amp; L'!#REF!</definedName>
    <definedName name="BExKQM5GJ1ZN5REKFE7YVBQ0KXWF" hidden="1">'[15]Reco Sheet for Fcast'!$F$8:$G$8</definedName>
    <definedName name="BExKQPLDXXZOE89AAUX3S6BSJMIK" localSheetId="3" hidden="1">#REF!</definedName>
    <definedName name="BExKQPLDXXZOE89AAUX3S6BSJMIK" hidden="1">#REF!</definedName>
    <definedName name="BExKQQ71278061G7ZFYGPWOMOMY2" hidden="1">'[15]Reco Sheet for Fcast'!$F$7:$G$7</definedName>
    <definedName name="BExKQTXRG3ECU8NT47UR7643LO5G" hidden="1">'[15]Reco Sheet for Fcast'!$F$7:$G$7</definedName>
    <definedName name="BExKQVL7HPOIZ4FHANDFMVOJLEPR" hidden="1">'[15]Reco Sheet for Fcast'!$F$10:$G$10</definedName>
    <definedName name="BExKR8RZSEHW184G0Z56B4EGNU72" hidden="1">'[15]Reco Sheet for Fcast'!$F$15:$G$26</definedName>
    <definedName name="BExKRCO7LYZM5H2ESGUGVF5TQICB" localSheetId="3" hidden="1">#REF!</definedName>
    <definedName name="BExKRCO7LYZM5H2ESGUGVF5TQICB" hidden="1">#REF!</definedName>
    <definedName name="BExKRKRIT575GO53KC15JKG2VLFG" hidden="1">'[17]Bud Mth'!$I$11:$J$11</definedName>
    <definedName name="BExKRVUSQ6PA7ZYQSTEQL3X7PB9P" hidden="1">'[15]Reco Sheet for Fcast'!$I$6:$J$6</definedName>
    <definedName name="BExKRY3KZ7F7RB2KH8HXSQ85IEQO" hidden="1">'[15]Reco Sheet for Fcast'!$I$9:$J$9</definedName>
    <definedName name="BExKSA37DZTCK6H13HPIKR0ZFVL8" hidden="1">'[15]Reco Sheet for Fcast'!$F$10:$G$10</definedName>
    <definedName name="BExKSFMOMSZYDE0WNC94F40S6636" hidden="1">'[15]Reco Sheet for Fcast'!$F$10:$G$10</definedName>
    <definedName name="BExKSHQ9K79S8KYUWIV5M5LAHHF1" hidden="1">'[15]Reco Sheet for Fcast'!$I$9:$J$9</definedName>
    <definedName name="BExKSJTWG9L3FCX8FLK4EMUJMF27" hidden="1">'[15]Reco Sheet for Fcast'!$F$7:$G$7</definedName>
    <definedName name="BExKSU0MKNAVZYYPKCYTZDWQX4R8" hidden="1">'[15]Reco Sheet for Fcast'!$F$15:$G$34</definedName>
    <definedName name="BExKSX60G1MUS689FXIGYP2F7C62" hidden="1">'[15]Reco Sheet for Fcast'!$I$10:$J$10</definedName>
    <definedName name="BExKT2UZ7Y2VWF5NQE18SJRLD2RN" hidden="1">'[15]Reco Sheet for Fcast'!$I$9:$J$9</definedName>
    <definedName name="BExKT3GJFNGAM09H5F615E36A38C" hidden="1">'[15]Reco Sheet for Fcast'!$I$11:$J$11</definedName>
    <definedName name="BExKTANIAETULCMHDF2ZODPC0VO9" localSheetId="3" hidden="1">'[18]Capital orders'!#REF!</definedName>
    <definedName name="BExKTANIAETULCMHDF2ZODPC0VO9" hidden="1">'[18]Capital orders'!#REF!</definedName>
    <definedName name="BExKTQZGN8GI3XGSEXMPCCA3S19H" hidden="1">'[15]Reco Sheet for Fcast'!$F$9:$G$9</definedName>
    <definedName name="BExKTUKYYU0F6TUW1RXV24LRAZFE" hidden="1">'[15]Reco Sheet for Fcast'!$I$11:$J$11</definedName>
    <definedName name="BExKTZIWB189ZS2J613U4KZO1QG6" localSheetId="3" hidden="1">'[18]Capital orders'!#REF!</definedName>
    <definedName name="BExKTZIWB189ZS2J613U4KZO1QG6" hidden="1">'[18]Capital orders'!#REF!</definedName>
    <definedName name="BExKU3FBLHQBIUTN6XEZW5GC9OG1" hidden="1">'[15]Reco Sheet for Fcast'!$F$7:$G$7</definedName>
    <definedName name="BExKU6PVEJJWP8VRA5YJY2K0HNEG" localSheetId="3" hidden="1">#REF!</definedName>
    <definedName name="BExKU6PVEJJWP8VRA5YJY2K0HNEG" hidden="1">#REF!</definedName>
    <definedName name="BExKU82I99FEUIZLODXJDOJC96CQ" hidden="1">'[15]Reco Sheet for Fcast'!$F$10:$G$10</definedName>
    <definedName name="BExKUD0FMBF362EUFCQISBRY7WZ0" localSheetId="3" hidden="1">'[18]Capital orders'!#REF!</definedName>
    <definedName name="BExKUD0FMBF362EUFCQISBRY7WZ0" hidden="1">'[18]Capital orders'!#REF!</definedName>
    <definedName name="BExKUDM0DFSCM3D91SH0XLXJSL18" hidden="1">'[15]Reco Sheet for Fcast'!$G$2</definedName>
    <definedName name="BExKULEKJLA77AUQPDUHSM94Y76Z" hidden="1">'[15]Reco Sheet for Fcast'!$I$9:$J$9</definedName>
    <definedName name="BExKV08R85MKI3MAX9E2HERNQUNL" hidden="1">'[15]Reco Sheet for Fcast'!$H$2:$I$2</definedName>
    <definedName name="BExKV4AAUNNJL5JWD7PX6BFKVS6O" hidden="1">'[15]Reco Sheet for Fcast'!$F$8:$G$8</definedName>
    <definedName name="BExKVDVK6HN74GQPTXICP9BFC8CF" hidden="1">'[15]Reco Sheet for Fcast'!$I$10:$J$10</definedName>
    <definedName name="BExKVFDI6VT9LE5D9GFPZX51AC4I" hidden="1">'[15]Reco Sheet for Fcast'!$I$8:$J$8</definedName>
    <definedName name="BExKVFZ3ZZGIC1QI8XN6BYFWN0ZY" localSheetId="3" hidden="1">'[16]AMI P &amp; L'!#REF!</definedName>
    <definedName name="BExKVFZ3ZZGIC1QI8XN6BYFWN0ZY" hidden="1">'[16]AMI P &amp; L'!#REF!</definedName>
    <definedName name="BExKVG4KGO28KPGTAFL1R8TTZ10N" hidden="1">'[15]Reco Sheet for Fcast'!$H$2:$I$2</definedName>
    <definedName name="BExKVZR7CUPJCB2M8WO0J2ESDEUX" hidden="1">'[17]Bud Mth'!$F$7:$G$7</definedName>
    <definedName name="BExKW0CSH7DA02YSNV64PSEIXB2P" hidden="1">'[15]Reco Sheet for Fcast'!$I$11:$J$11</definedName>
    <definedName name="BExKWG8MR20O13C3YSUIHBD2BWQ2" localSheetId="3" hidden="1">#REF!</definedName>
    <definedName name="BExKWG8MR20O13C3YSUIHBD2BWQ2" hidden="1">#REF!</definedName>
    <definedName name="BExM9NUG3Q31X01AI9ZJCZIX25CS" hidden="1">'[15]Reco Sheet for Fcast'!$F$10:$G$10</definedName>
    <definedName name="BExM9OG182RP30MY23PG49LVPZ1C" localSheetId="3" hidden="1">'[16]AMI P &amp; L'!#REF!</definedName>
    <definedName name="BExM9OG182RP30MY23PG49LVPZ1C" hidden="1">'[16]AMI P &amp; L'!#REF!</definedName>
    <definedName name="BExMA64MW1S18NH8DCKPCCEI5KCB" hidden="1">'[15]Reco Sheet for Fcast'!$F$9:$G$9</definedName>
    <definedName name="BExMALEWFUEM8Y686IT03ECURUBR" localSheetId="3" hidden="1">'[16]AMI P &amp; L'!#REF!</definedName>
    <definedName name="BExMALEWFUEM8Y686IT03ECURUBR" hidden="1">'[16]AMI P &amp; L'!#REF!</definedName>
    <definedName name="BExMAXJS82ZJ8RS22VLE0V0LDUII" hidden="1">'[15]Reco Sheet for Fcast'!$I$10:$J$10</definedName>
    <definedName name="BExMB4QRS0R3MTB4CMUHFZ84LNZQ" hidden="1">'[15]Reco Sheet for Fcast'!$F$15</definedName>
    <definedName name="BExMBC35WKQY5CWQJLV4D05O6971" hidden="1">'[15]Reco Sheet for Fcast'!$I$2</definedName>
    <definedName name="BExMBFTZV4Q1A5KG25C1N9PHQNSW" hidden="1">'[15]Reco Sheet for Fcast'!$F$15</definedName>
    <definedName name="BExMBK6ISK3U7KHZKUJXIDKGF6VW" hidden="1">'[15]Reco Sheet for Fcast'!$G$2</definedName>
    <definedName name="BExMBTBHSHFUHXZPKH8T1T26W5AQ" hidden="1">'[15]Reco Sheet for Fcast'!$C$15:$D$23</definedName>
    <definedName name="BExMBYPQDG9AYDQ5E8IECVFREPO6" localSheetId="3" hidden="1">'[16]AMI P &amp; L'!#REF!</definedName>
    <definedName name="BExMBYPQDG9AYDQ5E8IECVFREPO6" hidden="1">'[16]AMI P &amp; L'!#REF!</definedName>
    <definedName name="BExMC7K41G5WMXC4OKZPL523IN5C" hidden="1">'[15]Reco Sheet for Fcast'!$I$10:$J$10</definedName>
    <definedName name="BExMC8AZUTX8LG89K2JJR7ZG62XX" hidden="1">'[15]Reco Sheet for Fcast'!$F$7:$G$7</definedName>
    <definedName name="BExMCA96YR10V72G2R0SCIKPZLIZ" localSheetId="3" hidden="1">'[16]AMI P &amp; L'!#REF!</definedName>
    <definedName name="BExMCA96YR10V72G2R0SCIKPZLIZ" hidden="1">'[16]AMI P &amp; L'!#REF!</definedName>
    <definedName name="BExMCB5JU5I2VQDUBS4O42BTEVKI" hidden="1">'[15]Reco Sheet for Fcast'!$H$2:$I$2</definedName>
    <definedName name="BExMCFSQFSEMPY5IXDIRKZDASDBR" localSheetId="3" hidden="1">'[16]AMI P &amp; L'!#REF!</definedName>
    <definedName name="BExMCFSQFSEMPY5IXDIRKZDASDBR" hidden="1">'[16]AMI P &amp; L'!#REF!</definedName>
    <definedName name="BExMCI726Y7CQ98CFILJNB189OL7" localSheetId="3" hidden="1">#REF!</definedName>
    <definedName name="BExMCI726Y7CQ98CFILJNB189OL7" hidden="1">#REF!</definedName>
    <definedName name="BExMCMZOEYWVOOJ98TBHTTCS7XB8" hidden="1">'[15]Reco Sheet for Fcast'!$F$7:$G$7</definedName>
    <definedName name="BExMCS8EF2W3FS9QADNKREYSI8P0" hidden="1">'[15]Reco Sheet for Fcast'!$I$8:$J$8</definedName>
    <definedName name="BExMCUS7GSOM96J0HJ7EH0FFM2AC" hidden="1">'[15]Reco Sheet for Fcast'!$F$6:$G$6</definedName>
    <definedName name="BExMCYTT6TVDWMJXO1NZANRTVNAN" hidden="1">'[15]Reco Sheet for Fcast'!$I$10:$J$10</definedName>
    <definedName name="BExMD3GYN2LDARCNPWPZAMRBJJI7" localSheetId="3" hidden="1">'[18]Capital orders'!#REF!</definedName>
    <definedName name="BExMD3GYN2LDARCNPWPZAMRBJJI7" hidden="1">'[18]Capital orders'!#REF!</definedName>
    <definedName name="BExMD5F6IAV108XYJLXUO9HD0IT6" hidden="1">'[15]Reco Sheet for Fcast'!$F$10:$G$10</definedName>
    <definedName name="BExMDANV66W9T3XAXID40XFJ0J93" hidden="1">'[15]Reco Sheet for Fcast'!$F$6:$G$6</definedName>
    <definedName name="BExMDB9N9PYO86JHHFQP7ONO2P9B" localSheetId="3" hidden="1">#REF!</definedName>
    <definedName name="BExMDB9N9PYO86JHHFQP7ONO2P9B" hidden="1">#REF!</definedName>
    <definedName name="BExMDFWS9BJGE5SKB9YDJZR8AV48" hidden="1">'[15]Reco Sheet for Fcast'!$E$1</definedName>
    <definedName name="BExMDGD1KQP7NNR78X2ZX4FCBQ1S" localSheetId="3" hidden="1">'[16]AMI P &amp; L'!#REF!</definedName>
    <definedName name="BExMDGD1KQP7NNR78X2ZX4FCBQ1S" hidden="1">'[16]AMI P &amp; L'!#REF!</definedName>
    <definedName name="BExMDIRDK0DI8P86HB7WPH8QWLSQ" hidden="1">'[15]Reco Sheet for Fcast'!$I$11:$J$11</definedName>
    <definedName name="BExMDJT3GXQN5F3BE6X3BGLJRVP6" localSheetId="3" hidden="1">#REF!</definedName>
    <definedName name="BExMDJT3GXQN5F3BE6X3BGLJRVP6" hidden="1">#REF!</definedName>
    <definedName name="BExMDPI2FVMORSWDDCVAJ85WYAYO" hidden="1">'[15]Reco Sheet for Fcast'!$I$11:$J$11</definedName>
    <definedName name="BExMDUWB7VWHFFR266QXO46BNV2S" hidden="1">'[15]Reco Sheet for Fcast'!$F$11:$G$11</definedName>
    <definedName name="BExME2U47N8LZG0BPJ49ANY5QVV2" hidden="1">'[15]Reco Sheet for Fcast'!$F$15</definedName>
    <definedName name="BExME7165EDUSONBWV5AZ51HSY4H" localSheetId="3" hidden="1">#REF!</definedName>
    <definedName name="BExME7165EDUSONBWV5AZ51HSY4H" hidden="1">#REF!</definedName>
    <definedName name="BExME88DH5DUKMUFI9FNVECXFD2E" hidden="1">'[15]Reco Sheet for Fcast'!$F$15:$G$16</definedName>
    <definedName name="BExME9A7MOGAK7YTTQYXP5DL6VYA" hidden="1">'[15]Reco Sheet for Fcast'!$F$9:$G$9</definedName>
    <definedName name="BExMEOV9YFRY5C3GDLU60GIX10BY" hidden="1">'[15]Reco Sheet for Fcast'!$I$7:$J$7</definedName>
    <definedName name="BExMEY09ESM4H2YGKEQQRYUD114R" hidden="1">'[15]Reco Sheet for Fcast'!$F$8:$G$8</definedName>
    <definedName name="BExMF4G4IUPQY1Y5GEY5N3E04CL6" hidden="1">'[15]Reco Sheet for Fcast'!$G$2</definedName>
    <definedName name="BExMF9UIGYMOAQK0ELUWP0S0HZZY" hidden="1">'[15]Reco Sheet for Fcast'!$F$9:$G$9</definedName>
    <definedName name="BExMFDLBSWFMRDYJ2DZETI3EXKN2" hidden="1">'[15]Reco Sheet for Fcast'!$F$11:$G$11</definedName>
    <definedName name="BExMFJFS7Y0MW1N26ORGBGS696R0" localSheetId="3" hidden="1">#REF!</definedName>
    <definedName name="BExMFJFS7Y0MW1N26ORGBGS696R0" hidden="1">#REF!</definedName>
    <definedName name="BExMFLDTMRTCHKA37LQW67BG8D5C" hidden="1">'[15]Reco Sheet for Fcast'!$F$7:$G$7</definedName>
    <definedName name="BExMH0XGUY9O1W5KGWNFPGQRE7FI" hidden="1">'[15]Reco Sheet for Fcast'!$E$1</definedName>
    <definedName name="BExMH3H9TW5TJCNU5Z1EWXP3BAEP" hidden="1">'[15]Reco Sheet for Fcast'!$I$8:$J$8</definedName>
    <definedName name="BExMHFBDKU7SL1XYKYR6CGEO8CEL" localSheetId="3" hidden="1">#REF!</definedName>
    <definedName name="BExMHFBDKU7SL1XYKYR6CGEO8CEL" hidden="1">#REF!</definedName>
    <definedName name="BExMHOWPB34KPZ76M2KIX2C9R2VB" localSheetId="3" hidden="1">'[16]AMI P &amp; L'!#REF!</definedName>
    <definedName name="BExMHOWPB34KPZ76M2KIX2C9R2VB" hidden="1">'[16]AMI P &amp; L'!#REF!</definedName>
    <definedName name="BExMHSSYC6KVHA3QDTSYPN92TWMI" hidden="1">'[15]Reco Sheet for Fcast'!$F$6:$G$6</definedName>
    <definedName name="BExMI3AJ9477KDL4T9DHET4LJJTW" localSheetId="3" hidden="1">'[16]AMI P &amp; L'!#REF!</definedName>
    <definedName name="BExMI3AJ9477KDL4T9DHET4LJJTW" hidden="1">'[16]AMI P &amp; L'!#REF!</definedName>
    <definedName name="BExMI6QQ20XHD0NWJUN741B37182" hidden="1">'[15]Reco Sheet for Fcast'!$F$9:$G$9</definedName>
    <definedName name="BExMI8JB94SBD9EMNJEK7Y2T6GYU" hidden="1">'[15]Reco Sheet for Fcast'!$I$10:$J$10</definedName>
    <definedName name="BExMI8OS85YTW3KYVE4YD0R7Z6UV" hidden="1">'[15]Reco Sheet for Fcast'!$G$2</definedName>
    <definedName name="BExMIBOOZU40JS3F89OMPSRCE9MM" localSheetId="3" hidden="1">'[16]AMI P &amp; L'!#REF!</definedName>
    <definedName name="BExMIBOOZU40JS3F89OMPSRCE9MM" hidden="1">'[16]AMI P &amp; L'!#REF!</definedName>
    <definedName name="BExMIETWI175OVTQ66FIIUOEG2VO" localSheetId="3" hidden="1">#REF!</definedName>
    <definedName name="BExMIETWI175OVTQ66FIIUOEG2VO" hidden="1">#REF!</definedName>
    <definedName name="BExMIIQ5MBWSIHTFWAQADXMZC22Q" hidden="1">'[15]Reco Sheet for Fcast'!$I$10:$J$10</definedName>
    <definedName name="BExMIL4I2GE866I25CR5JBLJWJ6A" hidden="1">'[15]Reco Sheet for Fcast'!$G$2</definedName>
    <definedName name="BExMIRKIPF27SNO82SPFSB3T5U17" hidden="1">'[15]Reco Sheet for Fcast'!$G$2</definedName>
    <definedName name="BExMIV0KC8555D5E42ZGWG15Y0MO" localSheetId="3" hidden="1">'[16]AMI P &amp; L'!#REF!</definedName>
    <definedName name="BExMIV0KC8555D5E42ZGWG15Y0MO" hidden="1">'[16]AMI P &amp; L'!#REF!</definedName>
    <definedName name="BExMIZT6AN7E6YMW2S87CTCN2UXH" hidden="1">'[15]Reco Sheet for Fcast'!$F$10:$G$10</definedName>
    <definedName name="BExMJNC8ZFB9DRFOJ961ZAJ8U3A8" hidden="1">'[15]Reco Sheet for Fcast'!$G$2</definedName>
    <definedName name="BExMJTBV8A3D31W2IQHP9RDFPPHQ" hidden="1">'[15]Reco Sheet for Fcast'!$F$8:$G$8</definedName>
    <definedName name="BExMK2RTXN4QJWEUNX002XK8VQP8" hidden="1">'[15]Reco Sheet for Fcast'!$F$8:$G$8</definedName>
    <definedName name="BExMKBGQDUZ8AWXYHA3QVMSDVZ3D" hidden="1">'[15]Reco Sheet for Fcast'!$I$10:$J$10</definedName>
    <definedName name="BExMKBM1467553LDFZRRKVSHN374" hidden="1">'[15]Reco Sheet for Fcast'!$F$11:$G$11</definedName>
    <definedName name="BExMKGK5FJUC0AU8MABRGDC5ZM70" hidden="1">'[15]Reco Sheet for Fcast'!$F$11:$G$11</definedName>
    <definedName name="BExMKTW7R5SOV4PHAFGHU3W73DYE" hidden="1">'[15]Reco Sheet for Fcast'!$J$2:$K$2</definedName>
    <definedName name="BExMKU7051J2W1RQXGZGE62NBRUZ" hidden="1">'[15]Reco Sheet for Fcast'!$F$11:$G$11</definedName>
    <definedName name="BExMKUN3WPECJR2XRID2R7GZRGNX" localSheetId="3" hidden="1">'[16]AMI P &amp; L'!#REF!</definedName>
    <definedName name="BExMKUN3WPECJR2XRID2R7GZRGNX" hidden="1">'[16]AMI P &amp; L'!#REF!</definedName>
    <definedName name="BExMKZ535P011X4TNV16GCOH4H21" localSheetId="3" hidden="1">'[16]AMI P &amp; L'!#REF!</definedName>
    <definedName name="BExMKZ535P011X4TNV16GCOH4H21" hidden="1">'[16]AMI P &amp; L'!#REF!</definedName>
    <definedName name="BExML3XQNDIMX55ZCHHXKUV3D6E6" hidden="1">'[15]Reco Sheet for Fcast'!$I$11:$J$11</definedName>
    <definedName name="BExML5QGSWHLI18BGY4CGOTD3UWH" hidden="1">'[15]Reco Sheet for Fcast'!$I$11:$J$11</definedName>
    <definedName name="BExMLKF1HGC9W2MK37E42OJJP44E" localSheetId="3" hidden="1">'[18]Capital orders'!#REF!</definedName>
    <definedName name="BExMLKF1HGC9W2MK37E42OJJP44E" hidden="1">'[18]Capital orders'!#REF!</definedName>
    <definedName name="BExMLO5Z61RE85X8HHX2G4IU3AZW" hidden="1">'[15]Reco Sheet for Fcast'!$I$7:$J$7</definedName>
    <definedName name="BExMLVI7UORSHM9FMO8S2EI0TMTS" localSheetId="3" hidden="1">'[16]AMI P &amp; L'!#REF!</definedName>
    <definedName name="BExMLVI7UORSHM9FMO8S2EI0TMTS" hidden="1">'[16]AMI P &amp; L'!#REF!</definedName>
    <definedName name="BExMM5UCOT2HSSN0ZIPZW55GSOVO" localSheetId="3" hidden="1">'[16]AMI P &amp; L'!#REF!</definedName>
    <definedName name="BExMM5UCOT2HSSN0ZIPZW55GSOVO" hidden="1">'[16]AMI P &amp; L'!#REF!</definedName>
    <definedName name="BExMM8ZRS5RQ8H1H55RVPVTDL5NL" hidden="1">'[15]Reco Sheet for Fcast'!$F$7:$G$7</definedName>
    <definedName name="BExMMH8EAZB09XXQ5X4LR0P4NHG9" hidden="1">'[15]Reco Sheet for Fcast'!$I$11:$J$11</definedName>
    <definedName name="BExMMIQH5BABNZVCIQ7TBCQ10AY5" hidden="1">'[15]Reco Sheet for Fcast'!$F$6:$G$6</definedName>
    <definedName name="BExMMNIZ2T7M22WECMUQXEF4NJ71" localSheetId="3" hidden="1">'[16]AMI P &amp; L'!#REF!</definedName>
    <definedName name="BExMMNIZ2T7M22WECMUQXEF4NJ71" hidden="1">'[16]AMI P &amp; L'!#REF!</definedName>
    <definedName name="BExMMPMIOU7BURTV0L1K6ACW9X73" hidden="1">'[15]Reco Sheet for Fcast'!$G$2</definedName>
    <definedName name="BExMMQ835AJDHS4B419SS645P67Q" hidden="1">'[15]Reco Sheet for Fcast'!$F$7:$G$7</definedName>
    <definedName name="BExMMQIUVPCOBISTEJJYNCCLUCPY" hidden="1">'[15]Reco Sheet for Fcast'!$G$2:$H$2</definedName>
    <definedName name="BExMMTIXETA5VAKBSOFDD5SRU887" hidden="1">'[15]Reco Sheet for Fcast'!$F$11:$G$11</definedName>
    <definedName name="BExMMV0P6P5YS3C35G0JYYHI7992" hidden="1">'[15]Reco Sheet for Fcast'!$K$2</definedName>
    <definedName name="BExMNJLFWZBRN9PZF1IO9CYWV1B2" hidden="1">'[15]Reco Sheet for Fcast'!$F$9:$G$9</definedName>
    <definedName name="BExMNKCJ0FA57YEUUAJE43U1QN5P" hidden="1">'[15]Reco Sheet for Fcast'!$F$6:$G$6</definedName>
    <definedName name="BExMNKN5D1WEF2OOJVP6LZ6DLU3Y" hidden="1">'[15]Reco Sheet for Fcast'!$I$6:$J$6</definedName>
    <definedName name="BExMNQMYHO8P4UBDPYK2S8W4EQCA" localSheetId="3" hidden="1">#REF!</definedName>
    <definedName name="BExMNQMYHO8P4UBDPYK2S8W4EQCA" hidden="1">#REF!</definedName>
    <definedName name="BExMNQXWSJGR1IZ33DHEA6H4C8X4" hidden="1">'[15]Reco Sheet for Fcast'!$I$10:$J$10</definedName>
    <definedName name="BExMNR38HMPLWAJRQ9MMS3ZAZ9IU" hidden="1">'[15]Reco Sheet for Fcast'!$F$9:$G$9</definedName>
    <definedName name="BExMNRDZULKJMVY2VKIIRM2M5A1M" hidden="1">'[15]Reco Sheet for Fcast'!$I$7:$J$7</definedName>
    <definedName name="BExMO9IOWKTWHO8LQJJQI5P3INWY" hidden="1">'[15]Reco Sheet for Fcast'!$F$6:$G$6</definedName>
    <definedName name="BExMOI29DOEK5R1A5QZPUDKF7N6T" hidden="1">'[15]Reco Sheet for Fcast'!$F$11:$G$11</definedName>
    <definedName name="BExMOUHYJ7S5Q4B9QB0G3KR526U3" localSheetId="3" hidden="1">#REF!</definedName>
    <definedName name="BExMOUHYJ7S5Q4B9QB0G3KR526U3" hidden="1">#REF!</definedName>
    <definedName name="BExMPAJ5AJAXGKGK3F6H3ODS6RF4" hidden="1">'[15]Reco Sheet for Fcast'!$F$7:$G$7</definedName>
    <definedName name="BExMPD2X55FFBVJ6CBUKNPROIOEU" hidden="1">'[15]Reco Sheet for Fcast'!$F$7:$G$7</definedName>
    <definedName name="BExMPGZ848E38FUH1JBQN97DGWAT" hidden="1">'[15]Reco Sheet for Fcast'!$I$10:$J$10</definedName>
    <definedName name="BExMPMTICOSMQENOFKQ18K0ZT4S8" hidden="1">'[15]Reco Sheet for Fcast'!$I$10:$J$10</definedName>
    <definedName name="BExMPMZ07II0R4KGWQQ7PGS3RZS4" hidden="1">'[15]Reco Sheet for Fcast'!$F$9:$G$9</definedName>
    <definedName name="BExMPOBH04JMDO6Z8DMSEJZM4ANN" hidden="1">'[15]Reco Sheet for Fcast'!$F$15</definedName>
    <definedName name="BExMPSD77XQ3HA6A4FZOJK8G2JP3" localSheetId="3" hidden="1">'[16]AMI P &amp; L'!#REF!</definedName>
    <definedName name="BExMPSD77XQ3HA6A4FZOJK8G2JP3" hidden="1">'[16]AMI P &amp; L'!#REF!</definedName>
    <definedName name="BExMQ4I3Q7F0BMPHSFMFW9TZ87UD" hidden="1">'[15]Reco Sheet for Fcast'!$F$9:$G$9</definedName>
    <definedName name="BExMQ4SWDWI4N16AZ0T5CJ6HH8WC" hidden="1">'[15]Reco Sheet for Fcast'!$H$2:$I$2</definedName>
    <definedName name="BExMQ71WHW50GVX45JU951AGPLFQ" localSheetId="3" hidden="1">'[16]AMI P &amp; L'!#REF!</definedName>
    <definedName name="BExMQ71WHW50GVX45JU951AGPLFQ" hidden="1">'[16]AMI P &amp; L'!#REF!</definedName>
    <definedName name="BExMQFLC51WC0ZQ3ISX3C0WWY8ON" localSheetId="3" hidden="1">#REF!</definedName>
    <definedName name="BExMQFLC51WC0ZQ3ISX3C0WWY8ON" hidden="1">#REF!</definedName>
    <definedName name="BExMQGXSLPT4A6N47LE6FBVHWBOF" hidden="1">'[15]Reco Sheet for Fcast'!$F$6:$G$6</definedName>
    <definedName name="BExMQSBR7PL4KLB1Q4961QO45Y4G" hidden="1">'[15]Reco Sheet for Fcast'!$F$10:$G$10</definedName>
    <definedName name="BExMR1MA4I1X77714ZEPUVC8W398" hidden="1">'[15]Reco Sheet for Fcast'!$F$9:$G$9</definedName>
    <definedName name="BExMR8YQHA7N77HGHY4Y6R30I3XT" hidden="1">'[15]Reco Sheet for Fcast'!$F$10:$G$10</definedName>
    <definedName name="BExMRENOIARWRYOIVPDIEBVNRDO7" hidden="1">'[15]Reco Sheet for Fcast'!$G$2</definedName>
    <definedName name="BExMRJGBMBQR02EUGWJB4OYWVQPC" hidden="1">'[15]Reco Sheet for Fcast'!$F$15:$AI$18</definedName>
    <definedName name="BExMRRJNUMGRSDD5GGKKGEIZ6FTS" hidden="1">'[15]Reco Sheet for Fcast'!$I$10:$J$10</definedName>
    <definedName name="BExMRU3ACIU0RD2BNWO55LH5U2BR" hidden="1">'[15]Reco Sheet for Fcast'!$F$15</definedName>
    <definedName name="BExMRYVXZYRCNM005S74K8KVJXSW" hidden="1">'[17]Bud Mth'!$F$8:$G$8</definedName>
    <definedName name="BExMSQRCC40AP8BDUPL2I2DNC210" hidden="1">'[15]Reco Sheet for Fcast'!$I$6:$J$6</definedName>
    <definedName name="BExMTLXHZ9H4QYDQ0VMHUXWSVD3Q" hidden="1">'[15]Reco Sheet for Fcast'!$F$10:$G$10</definedName>
    <definedName name="BExO4J9LR712G00TVA82VNTG8O7H" hidden="1">'[15]Reco Sheet for Fcast'!$F$10:$G$10</definedName>
    <definedName name="BExO55G2KVZ7MIJ30N827CLH0I2A" hidden="1">'[15]Reco Sheet for Fcast'!$F$8:$G$8</definedName>
    <definedName name="BExO5A8PZD9EUHC5CMPU6N3SQ15L" hidden="1">'[15]Reco Sheet for Fcast'!$I$7:$J$7</definedName>
    <definedName name="BExO5XMAHL7CY3X0B1OPKZ28DCJ5" hidden="1">'[15]Reco Sheet for Fcast'!$G$2</definedName>
    <definedName name="BExO66LZJKY4PTQVREELI6POS4AY" hidden="1">'[15]Reco Sheet for Fcast'!$H$2:$I$2</definedName>
    <definedName name="BExO6A7G3T6F15S63S1OQ24SFQJH" localSheetId="3" hidden="1">'[18]Capital orders'!#REF!</definedName>
    <definedName name="BExO6A7G3T6F15S63S1OQ24SFQJH" hidden="1">'[18]Capital orders'!#REF!</definedName>
    <definedName name="BExO6LLHCYTF7CIVHKAO0NMET14Q" hidden="1">'[15]Reco Sheet for Fcast'!$I$6:$J$6</definedName>
    <definedName name="BExO764GVLC6R6LREFVX7QYWT3RE" localSheetId="3" hidden="1">'[18]Capital orders'!#REF!</definedName>
    <definedName name="BExO764GVLC6R6LREFVX7QYWT3RE" hidden="1">'[18]Capital orders'!#REF!</definedName>
    <definedName name="BExO7OUQS3XTUQ2LDKGQ8AAQ3OJJ" hidden="1">'[15]Reco Sheet for Fcast'!$F$6:$G$6</definedName>
    <definedName name="BExO85HMYXZJ7SONWBKKIAXMCI3C" hidden="1">'[15]Reco Sheet for Fcast'!$F$10:$G$10</definedName>
    <definedName name="BExO863922O4PBGQMUNEQKGN3K96" hidden="1">'[15]Reco Sheet for Fcast'!$F$7:$G$7</definedName>
    <definedName name="BExO89ZCBQDFNQMXBL81B6NYT5U3" localSheetId="3" hidden="1">#REF!</definedName>
    <definedName name="BExO89ZCBQDFNQMXBL81B6NYT5U3" hidden="1">#REF!</definedName>
    <definedName name="BExO89ZIOXN0HOKHY24F7HDZ87UT" hidden="1">'[15]Reco Sheet for Fcast'!$F$11:$G$11</definedName>
    <definedName name="BExO8A4S3VKZ6N6VX4CXOWCPKHWC" localSheetId="3" hidden="1">#REF!</definedName>
    <definedName name="BExO8A4S3VKZ6N6VX4CXOWCPKHWC" hidden="1">#REF!</definedName>
    <definedName name="BExO8CDTBCABLEUD6PE2UM2EZ6C4" hidden="1">'[15]Reco Sheet for Fcast'!$I$6:$J$6</definedName>
    <definedName name="BExO8UTAGQWDBQZEEF4HUNMLQCVU" hidden="1">'[15]Reco Sheet for Fcast'!$H$2:$I$2</definedName>
    <definedName name="BExO937E20IHMGQOZMECL3VZC7OX" hidden="1">'[15]Reco Sheet for Fcast'!$F$15</definedName>
    <definedName name="BExO94UTJKQQ7TJTTJRTSR70YVJC" hidden="1">'[15]Reco Sheet for Fcast'!$F$9:$G$9</definedName>
    <definedName name="BExO9I1E64ENA8Z42JI2J81DKZ8T" localSheetId="3" hidden="1">#REF!</definedName>
    <definedName name="BExO9I1E64ENA8Z42JI2J81DKZ8T" hidden="1">#REF!</definedName>
    <definedName name="BExO9J3A438976RXIUX5U9SU5T55" hidden="1">'[15]Reco Sheet for Fcast'!$K$2</definedName>
    <definedName name="BExO9RS5RXFJ1911HL3CCK6M74EP" hidden="1">'[15]Reco Sheet for Fcast'!$I$8:$J$8</definedName>
    <definedName name="BExO9SDRI1M6KMHXSG3AE5L0F2U3" hidden="1">'[15]Reco Sheet for Fcast'!$F$15</definedName>
    <definedName name="BExO9V2U2YXAY904GYYGU6TD8Y7M" hidden="1">'[15]Reco Sheet for Fcast'!$F$7:$G$7</definedName>
    <definedName name="BExOA3M8QPKLDQSMPYFUCAQJNK70" hidden="1">'[15]Reco Sheet for Fcast'!$F$7:$G$7</definedName>
    <definedName name="BExOAFR4YY8GPWAZ4GI5AYC2OHJ4" localSheetId="3" hidden="1">#REF!</definedName>
    <definedName name="BExOAFR4YY8GPWAZ4GI5AYC2OHJ4" hidden="1">#REF!</definedName>
    <definedName name="BExOAQ3GKCT7YZW1EMVU3EILSZL2" hidden="1">'[15]Reco Sheet for Fcast'!$F$9:$G$9</definedName>
    <definedName name="BExOB9KT2THGV4SPLDVFTFXS4B14" hidden="1">'[15]Reco Sheet for Fcast'!$F$8:$G$8</definedName>
    <definedName name="BExOBARY8ORR3FTR16NG5BCOPOIX" localSheetId="3" hidden="1">#REF!</definedName>
    <definedName name="BExOBARY8ORR3FTR16NG5BCOPOIX" hidden="1">#REF!</definedName>
    <definedName name="BExOBEZ0IE2WBEYY3D3CMRI72N1K" hidden="1">'[15]Reco Sheet for Fcast'!$F$15</definedName>
    <definedName name="BExOBIPU8760ITY0C8N27XZ3KWEF" hidden="1">'[15]Reco Sheet for Fcast'!$G$2</definedName>
    <definedName name="BExOBM0I5L0MZ1G4H9MGMD87SBMZ" hidden="1">'[15]Reco Sheet for Fcast'!$F$7:$G$7</definedName>
    <definedName name="BExOBOUXMP88KJY2BX2JLUJH5N0K" hidden="1">'[15]Reco Sheet for Fcast'!$F$6:$G$6</definedName>
    <definedName name="BExOBP0FKQ4SVR59FB48UNLKCOR6" localSheetId="3" hidden="1">'[16]AMI P &amp; L'!#REF!</definedName>
    <definedName name="BExOBP0FKQ4SVR59FB48UNLKCOR6" hidden="1">'[16]AMI P &amp; L'!#REF!</definedName>
    <definedName name="BExOBYAVUCQ0IGM0Y6A75QHP0Q1A" hidden="1">'[15]Reco Sheet for Fcast'!$F$9:$G$9</definedName>
    <definedName name="BExOC1G3P4Z633NKFJLRITBBHVCY" localSheetId="3" hidden="1">#REF!</definedName>
    <definedName name="BExOC1G3P4Z633NKFJLRITBBHVCY" hidden="1">#REF!</definedName>
    <definedName name="BExOC3UEHB1CZNINSQHZANWJYKR8" hidden="1">'[15]Reco Sheet for Fcast'!$I$9:$J$9</definedName>
    <definedName name="BExOCBSF3XGO9YJ23LX2H78VOUR7" hidden="1">'[15]Reco Sheet for Fcast'!$G$2</definedName>
    <definedName name="BExOCKXFMOW6WPFEVX1I7R7FNDSS" hidden="1">'[15]Reco Sheet for Fcast'!$I$9:$J$9</definedName>
    <definedName name="BExOCYEXOB95DH5NOB0M5NOYX398" hidden="1">'[15]Reco Sheet for Fcast'!$F$6:$G$6</definedName>
    <definedName name="BExOD4ERMDMFD8X1016N4EXOUR0S" hidden="1">'[15]Reco Sheet for Fcast'!$F$8:$G$8</definedName>
    <definedName name="BExOD55RS7BQUHRQ6H3USVGKR0P7" hidden="1">'[15]Reco Sheet for Fcast'!$H$2:$I$2</definedName>
    <definedName name="BExODEWDDEABM4ZY3XREJIBZ8IVP" hidden="1">'[15]Reco Sheet for Fcast'!$G$2</definedName>
    <definedName name="BExODZFEIWV26E8RFU7XQYX1J458" hidden="1">'[15]Reco Sheet for Fcast'!$F$11:$G$11</definedName>
    <definedName name="BExOEBKG55EROA2VL360A06LKASE" hidden="1">'[15]Reco Sheet for Fcast'!$F$11:$G$11</definedName>
    <definedName name="BExOERG5LWXYYEN1DY1H2FWRJS9T" hidden="1">'[15]Reco Sheet for Fcast'!$I$6:$J$6</definedName>
    <definedName name="BExOERR3JZBGPM0JUHNGZKIHF51J" localSheetId="3" hidden="1">#REF!</definedName>
    <definedName name="BExOERR3JZBGPM0JUHNGZKIHF51J" hidden="1">#REF!</definedName>
    <definedName name="BExOEV1S6JJVO5PP4BZ20SNGZR7D" hidden="1">'[15]Reco Sheet for Fcast'!$I$7:$J$7</definedName>
    <definedName name="BExOF8J5ENHOI8E3NE2IDX8Q1PAA" localSheetId="3" hidden="1">'[18]Capital orders'!#REF!</definedName>
    <definedName name="BExOF8J5ENHOI8E3NE2IDX8Q1PAA" hidden="1">'[18]Capital orders'!#REF!</definedName>
    <definedName name="BExOFEDNCYI2TPTMQ8SJN3AW4YMF" hidden="1">'[15]Reco Sheet for Fcast'!$F$9:$G$9</definedName>
    <definedName name="BExOFVLXVD6RVHSQO8KZOOACSV24" localSheetId="3" hidden="1">'[16]AMI P &amp; L'!#REF!</definedName>
    <definedName name="BExOFVLXVD6RVHSQO8KZOOACSV24" hidden="1">'[16]AMI P &amp; L'!#REF!</definedName>
    <definedName name="BExOFVWR29JOZ66F7LOP8BWQPXPI" localSheetId="3" hidden="1">#REF!</definedName>
    <definedName name="BExOFVWR29JOZ66F7LOP8BWQPXPI" hidden="1">#REF!</definedName>
    <definedName name="BExOG2SW3XOGP9VAPQ3THV3VWV12" hidden="1">'[15]Reco Sheet for Fcast'!$F$8:$G$8</definedName>
    <definedName name="BExOG45J81K4OPA40KW5VQU54KY3" hidden="1">'[15]Reco Sheet for Fcast'!$F$7:$G$7</definedName>
    <definedName name="BExOGFE2SCL8HHT4DFAXKLUTJZOG" hidden="1">'[15]Reco Sheet for Fcast'!$F$11:$G$11</definedName>
    <definedName name="BExOGR2VS4QGVJ34NR8UE7CLMPQ0" localSheetId="3" hidden="1">#REF!</definedName>
    <definedName name="BExOGR2VS4QGVJ34NR8UE7CLMPQ0" hidden="1">#REF!</definedName>
    <definedName name="BExOGT6D0LJ3C22RDW8COECKB1J5" hidden="1">'[15]Reco Sheet for Fcast'!$F$9:$G$9</definedName>
    <definedName name="BExOGTMI1HT31M1RGWVRAVHAK7DE" hidden="1">'[15]Reco Sheet for Fcast'!$F$7:$G$7</definedName>
    <definedName name="BExOGXO9JE5XSE9GC3I6O21UEKAO" hidden="1">'[15]Reco Sheet for Fcast'!$H$2:$I$2</definedName>
    <definedName name="BExOH9ICZ13C1LAW8OTYTR9S7ZP3" hidden="1">'[15]Reco Sheet for Fcast'!$F$9:$G$9</definedName>
    <definedName name="BExOHL75H3OT4WAKKPUXIVXWFVDS" hidden="1">'[15]Reco Sheet for Fcast'!$F$15</definedName>
    <definedName name="BExOHLHXXJL6363CC082M9M5VVXQ" hidden="1">'[15]Reco Sheet for Fcast'!$F$15:$J$123</definedName>
    <definedName name="BExOHNAO5UDXSO73BK2ARHWKS90Y" hidden="1">'[15]Reco Sheet for Fcast'!$F$6:$G$6</definedName>
    <definedName name="BExOHR1G1I9A9CI1HG94EWBLWNM2" hidden="1">'[15]Reco Sheet for Fcast'!$I$6:$J$6</definedName>
    <definedName name="BExOHTQPP8LQ98L6PYUI6QW08YID" hidden="1">'[15]Reco Sheet for Fcast'!$F$11:$G$11</definedName>
    <definedName name="BExOHX6Q6NJI793PGX59O5EKTP4G" hidden="1">'[15]Reco Sheet for Fcast'!$I$7:$J$7</definedName>
    <definedName name="BExOHY8LCO3ZHOEH1ZTL0MQTYQOL" localSheetId="3" hidden="1">'[18]Capital orders'!#REF!</definedName>
    <definedName name="BExOHY8LCO3ZHOEH1ZTL0MQTYQOL" hidden="1">'[18]Capital orders'!#REF!</definedName>
    <definedName name="BExOI5VMTHH7Y8MQQ1N635CHYI0P" hidden="1">'[15]Reco Sheet for Fcast'!$F$9:$G$9</definedName>
    <definedName name="BExOIEVCP4Y6VDS23AK84MCYYHRT" hidden="1">'[15]Reco Sheet for Fcast'!$F$7:$G$7</definedName>
    <definedName name="BExOIHPQIXR0NDR5WD01BZKPKEO3" hidden="1">'[15]Reco Sheet for Fcast'!$F$7:$G$7</definedName>
    <definedName name="BExOIM7L0Z3LSII9P7ZTV4KJ8RMA" hidden="1">'[15]Reco Sheet for Fcast'!$G$2</definedName>
    <definedName name="BExOIWJVMJ6MG6JC4SPD1L00OHU1" hidden="1">'[15]Reco Sheet for Fcast'!$F$10:$G$10</definedName>
    <definedName name="BExOIYCN8Z4JK3OOG86KYUCV0ME8" hidden="1">'[15]Reco Sheet for Fcast'!$I$9:$J$9</definedName>
    <definedName name="BExOJ3AKZ9BCBZT3KD8WMSLK6MN2" hidden="1">'[15]Reco Sheet for Fcast'!$F$8:$G$8</definedName>
    <definedName name="BExOJ7XQK71I4YZDD29AKOOWZ47E" hidden="1">'[15]Reco Sheet for Fcast'!$H$2:$I$2</definedName>
    <definedName name="BExOJM0W6XGSW5MXPTTX0GNF6SFT" hidden="1">'[15]Reco Sheet for Fcast'!$I$6:$J$6</definedName>
    <definedName name="BExOJXEUJJ9SYRJXKYYV2NCCDT2R" localSheetId="3" hidden="1">'[16]AMI P &amp; L'!#REF!</definedName>
    <definedName name="BExOJXEUJJ9SYRJXKYYV2NCCDT2R" hidden="1">'[16]AMI P &amp; L'!#REF!</definedName>
    <definedName name="BExOK0EQYM9JUMAGWOUN7QDH7VMZ" localSheetId="3" hidden="1">'[16]AMI P &amp; L'!#REF!</definedName>
    <definedName name="BExOK0EQYM9JUMAGWOUN7QDH7VMZ" hidden="1">'[16]AMI P &amp; L'!#REF!</definedName>
    <definedName name="BExOK10DPUX7E7X0CT199QVBODEW" localSheetId="3" hidden="1">#REF!</definedName>
    <definedName name="BExOK10DPUX7E7X0CT199QVBODEW" hidden="1">#REF!</definedName>
    <definedName name="BExOK4WM9O7QNG6O57FOASI5QSN1" hidden="1">'[15]Reco Sheet for Fcast'!$F$8:$G$8</definedName>
    <definedName name="BExOK8SVNS9DXWU2QWBNB1YVNR7L" localSheetId="3" hidden="1">#REF!</definedName>
    <definedName name="BExOK8SVNS9DXWU2QWBNB1YVNR7L" hidden="1">#REF!</definedName>
    <definedName name="BExOKTXMJP351VXKH8VT6SXUNIMF" hidden="1">'[15]Reco Sheet for Fcast'!$F$7:$G$7</definedName>
    <definedName name="BExOKU8GMLOCNVORDE329819XN67" hidden="1">'[15]Reco Sheet for Fcast'!$I$10:$J$10</definedName>
    <definedName name="BExOL0Z3Z7IAMHPB91EO2MF49U57" hidden="1">'[15]Reco Sheet for Fcast'!$F$8:$G$8</definedName>
    <definedName name="BExOL7KH12VAR0LG741SIOJTLWFD" hidden="1">'[15]Reco Sheet for Fcast'!$F$9:$G$9</definedName>
    <definedName name="BExOLICXFHJLILCJVFMJE5MGGWKR" localSheetId="3" hidden="1">'[16]AMI P &amp; L'!#REF!</definedName>
    <definedName name="BExOLICXFHJLILCJVFMJE5MGGWKR" hidden="1">'[16]AMI P &amp; L'!#REF!</definedName>
    <definedName name="BExOLMUQP54SNJ4377CSQ2W2VRVE" localSheetId="3" hidden="1">#REF!</definedName>
    <definedName name="BExOLMUQP54SNJ4377CSQ2W2VRVE" hidden="1">#REF!</definedName>
    <definedName name="BExOLOI0WJS3QC12I3ISL0D9AWOF" hidden="1">'[15]Reco Sheet for Fcast'!$I$10:$J$10</definedName>
    <definedName name="BExOLYZNG5RBD0BTS1OEZJNU92Q5" hidden="1">'[15]Reco Sheet for Fcast'!$F$9:$G$9</definedName>
    <definedName name="BExOM3HIJ3UZPOKJI68KPBJAHPDC" hidden="1">'[15]Reco Sheet for Fcast'!$F$7:$G$7</definedName>
    <definedName name="BExOMKPURE33YQ3K1JG9NVQD4W49" hidden="1">'[15]Reco Sheet for Fcast'!$I$8:$J$8</definedName>
    <definedName name="BExOMP7NGCLUNFK50QD2LPKRG078" hidden="1">'[15]Reco Sheet for Fcast'!$I$8:$J$8</definedName>
    <definedName name="BExOMU0A6XMY48SZRYL4WQZD13BI" localSheetId="3" hidden="1">'[16]AMI P &amp; L'!#REF!</definedName>
    <definedName name="BExOMU0A6XMY48SZRYL4WQZD13BI" hidden="1">'[16]AMI P &amp; L'!#REF!</definedName>
    <definedName name="BExOMVT0HSNC59DJP4CLISASGHKL" hidden="1">'[15]Reco Sheet for Fcast'!$I$7:$J$7</definedName>
    <definedName name="BExON0AX35F2SI0UCVMGWGVIUNI3" hidden="1">'[15]Reco Sheet for Fcast'!$I$11:$J$11</definedName>
    <definedName name="BExON41U4296DV3DPG6I5EF3OEYF" hidden="1">'[15]Reco Sheet for Fcast'!$F$9:$G$9</definedName>
    <definedName name="BExONB3A7CO4YD8RB41PHC93BQ9M" hidden="1">'[15]Reco Sheet for Fcast'!$F$15:$J$123</definedName>
    <definedName name="BExONFQH6UUXF8V0GI4BRIST9RFO" hidden="1">'[15]Reco Sheet for Fcast'!$F$6:$G$6</definedName>
    <definedName name="BExONH34JHZ9VP2WPUBTIVZOCPM6" hidden="1">'[17]Bud Mth'!$I$6:$J$6</definedName>
    <definedName name="BExONHU65LML12UB9EWV7FQBQBNE" localSheetId="3" hidden="1">'[18]Capital orders'!#REF!</definedName>
    <definedName name="BExONHU65LML12UB9EWV7FQBQBNE" hidden="1">'[18]Capital orders'!#REF!</definedName>
    <definedName name="BExONIL31DZWU7IFVN3VV0XTXJA1" hidden="1">'[15]Reco Sheet for Fcast'!$F$11:$G$11</definedName>
    <definedName name="BExONJ1BU17R0F5A2UP1UGJBOGKS" hidden="1">'[15]Reco Sheet for Fcast'!$F$9:$G$9</definedName>
    <definedName name="BExONNZ9VMHVX3J6NLNJY7KZA61O" hidden="1">'[15]Reco Sheet for Fcast'!$I$6:$J$6</definedName>
    <definedName name="BExONRQ1BAA4F3TXP2MYQ4YCZ09S" hidden="1">'[15]Reco Sheet for Fcast'!$I$7:$J$7</definedName>
    <definedName name="BExOO1WWIZSGB0YTGKESB45TSVMZ" hidden="1">'[15]Reco Sheet for Fcast'!$F$11:$G$11</definedName>
    <definedName name="BExOO4B8FPAFYPHCTYTX37P1TQM5" hidden="1">'[15]Reco Sheet for Fcast'!$I$11:$J$11</definedName>
    <definedName name="BExOOIULUDOJRMYABWV5CCL906X6" hidden="1">'[15]Reco Sheet for Fcast'!$I$9:$J$9</definedName>
    <definedName name="BExOOTN0KTXJCL7E476XBN1CJ553" hidden="1">'[15]Reco Sheet for Fcast'!$G$2</definedName>
    <definedName name="BExOOUOOR1038J07BOYJJU106NFS" hidden="1">'[15]Reco Sheet for Fcast'!$L$6:$M$10</definedName>
    <definedName name="BExOOUZHJUFHENA2ET6S02TMZRNP" localSheetId="3" hidden="1">#REF!</definedName>
    <definedName name="BExOOUZHJUFHENA2ET6S02TMZRNP" hidden="1">#REF!</definedName>
    <definedName name="BExOP9DEBV5W5P4Q25J3XCJBP5S9" hidden="1">'[15]Reco Sheet for Fcast'!$I$11:$J$11</definedName>
    <definedName name="BExOPFNYRBL0BFM23LZBJTADNOE4" hidden="1">'[15]Reco Sheet for Fcast'!$F$15</definedName>
    <definedName name="BExOPINVFSIZMCVT9YGT2AODVCX3" hidden="1">'[15]Reco Sheet for Fcast'!$F$6:$G$6</definedName>
    <definedName name="BExOQ1JN4SAC44RTMZIGHSW023WA" hidden="1">'[15]Reco Sheet for Fcast'!$I$6:$J$6</definedName>
    <definedName name="BExOQ256YMF115DJL3KBPNKABJ90" hidden="1">'[15]Reco Sheet for Fcast'!$F$6:$G$6</definedName>
    <definedName name="BExOQ31LFF5V955K4N7NSFG61GNX" hidden="1">'[17]Bud Mth'!$I$7:$J$7</definedName>
    <definedName name="BExQ19DEUOLC11IW32E2AMVZLFF1" hidden="1">'[15]Reco Sheet for Fcast'!$H$2:$I$2</definedName>
    <definedName name="BExQ1SJXKHE45NHA4Y912ZWK0BVS" localSheetId="3" hidden="1">#REF!</definedName>
    <definedName name="BExQ1SJXKHE45NHA4Y912ZWK0BVS" hidden="1">#REF!</definedName>
    <definedName name="BExQ1V922YTT0W39UMN4F4HNC5AS" localSheetId="3" hidden="1">'[18]Capital orders'!#REF!</definedName>
    <definedName name="BExQ1V922YTT0W39UMN4F4HNC5AS" hidden="1">'[18]Capital orders'!#REF!</definedName>
    <definedName name="BExQ1WG83K960T15H8A2VLMPXVU0" hidden="1">'[17]Bud Mth'!$G$2:$H$2</definedName>
    <definedName name="BExQ29C73XR33S3668YYSYZAIHTG" hidden="1">'[15]Reco Sheet for Fcast'!$I$11:$J$11</definedName>
    <definedName name="BExQ2FS228IUDUP2023RA1D4AO4C" hidden="1">'[15]Reco Sheet for Fcast'!$F$11:$G$11</definedName>
    <definedName name="BExQ2L0XYWLY9VPZWXYYFRIRQRJ1" hidden="1">'[15]Reco Sheet for Fcast'!$F$7:$G$7</definedName>
    <definedName name="BExQ2M841F5Z1BQYR8DG5FKK0LIU" localSheetId="3" hidden="1">'[16]AMI P &amp; L'!#REF!</definedName>
    <definedName name="BExQ2M841F5Z1BQYR8DG5FKK0LIU" hidden="1">'[16]AMI P &amp; L'!#REF!</definedName>
    <definedName name="BExQ300G8I8TK45A0MVHV15422EU" localSheetId="3" hidden="1">'[16]AMI P &amp; L'!#REF!</definedName>
    <definedName name="BExQ300G8I8TK45A0MVHV15422EU" hidden="1">'[16]AMI P &amp; L'!#REF!</definedName>
    <definedName name="BExQ38JVNZHQEVM20T8PEG1GP01R" localSheetId="3" hidden="1">#REF!</definedName>
    <definedName name="BExQ38JVNZHQEVM20T8PEG1GP01R" hidden="1">#REF!</definedName>
    <definedName name="BExQ39R28MXSG2SEV956F0KZ20AN" localSheetId="3" hidden="1">'[16]AMI P &amp; L'!#REF!</definedName>
    <definedName name="BExQ39R28MXSG2SEV956F0KZ20AN" hidden="1">'[16]AMI P &amp; L'!#REF!</definedName>
    <definedName name="BExQ3D1P3M5Z3HLMEZ17E0BLEE4U" localSheetId="3" hidden="1">'[16]AMI P &amp; L'!#REF!</definedName>
    <definedName name="BExQ3D1P3M5Z3HLMEZ17E0BLEE4U" hidden="1">'[16]AMI P &amp; L'!#REF!</definedName>
    <definedName name="BExQ3O4W7QF8BOXTUT4IOGF6YKUD" hidden="1">'[15]Reco Sheet for Fcast'!$G$2</definedName>
    <definedName name="BExQ3PXOWSN8561ZR8IEY8ZASI3B" hidden="1">'[15]Reco Sheet for Fcast'!$I$8:$J$8</definedName>
    <definedName name="BExQ3TZF04IPY0B0UG9CQQ5736UA" hidden="1">'[15]Reco Sheet for Fcast'!$F$8:$G$8</definedName>
    <definedName name="BExQ42IU9MNDYLODP41DL6YTZMAR" localSheetId="3" hidden="1">'[16]AMI P &amp; L'!#REF!</definedName>
    <definedName name="BExQ42IU9MNDYLODP41DL6YTZMAR" hidden="1">'[16]AMI P &amp; L'!#REF!</definedName>
    <definedName name="BExQ452HF7N1HYPXJXQ8WD6SOWUV" hidden="1">'[15]Reco Sheet for Fcast'!$I$6:$J$6</definedName>
    <definedName name="BExQ4BTBSHPHVEDRCXC2ROW8PLFC" hidden="1">'[15]Reco Sheet for Fcast'!$F$6:$G$6</definedName>
    <definedName name="BExQ4DGKF54SRKQUTUT4B1CZSS62" hidden="1">'[15]Reco Sheet for Fcast'!$I$7:$J$7</definedName>
    <definedName name="BExQ4M04XQFHM953TPL217CAK4ZP" hidden="1">'[15]Reco Sheet for Fcast'!$F$7:$G$7</definedName>
    <definedName name="BExQ4T74LQ5PYTV1MUQUW75A4BDY" hidden="1">'[15]Reco Sheet for Fcast'!$I$11:$J$11</definedName>
    <definedName name="BExQ4XJHD7EJCNH7S1MJDZJ2MNWG" hidden="1">'[15]Reco Sheet for Fcast'!$I$10:$J$10</definedName>
    <definedName name="BExQ5039ZCEWBUJHU682G4S89J03" hidden="1">'[15]Reco Sheet for Fcast'!$F$6:$G$6</definedName>
    <definedName name="BExQ56Z9W6YHZHRXOFFI8EFA7CDI" hidden="1">'[15]Reco Sheet for Fcast'!$H$2:$I$2</definedName>
    <definedName name="BExQ5ITIC66SDM614FOSP325TOY5" localSheetId="3" hidden="1">#REF!</definedName>
    <definedName name="BExQ5ITIC66SDM614FOSP325TOY5" hidden="1">#REF!</definedName>
    <definedName name="BExQ5KX3Z668H1KUCKZ9J24HUQ1F" hidden="1">'[15]Reco Sheet for Fcast'!$F$7:$G$7</definedName>
    <definedName name="BExQ5SPLEYLGXSVLD9HO5BKQXKIP" localSheetId="3" hidden="1">#REF!</definedName>
    <definedName name="BExQ5SPLEYLGXSVLD9HO5BKQXKIP" hidden="1">#REF!</definedName>
    <definedName name="BExQ5SPMSOCJYLAY20NB5A6O32RE" hidden="1">'[15]Reco Sheet for Fcast'!$F$15</definedName>
    <definedName name="BExQ5UICMGTMK790KTLK49MAGXRC" hidden="1">'[15]Reco Sheet for Fcast'!$F$6:$G$6</definedName>
    <definedName name="BExQ5YUUK9FD0QGTY4WD0W90O7OL" hidden="1">'[15]Reco Sheet for Fcast'!$F$8:$G$8</definedName>
    <definedName name="BExQ63793YQ9BH7JLCNRIATIGTRG" localSheetId="3" hidden="1">'[16]AMI P &amp; L'!#REF!</definedName>
    <definedName name="BExQ63793YQ9BH7JLCNRIATIGTRG" hidden="1">'[16]AMI P &amp; L'!#REF!</definedName>
    <definedName name="BExQ6CN1EF2UPZ57ZYMGK8TUJQSS" hidden="1">'[15]Reco Sheet for Fcast'!$I$9:$J$9</definedName>
    <definedName name="BExQ6M2YXJ8AMRJF3QGHC40ADAHZ" hidden="1">'[15]Reco Sheet for Fcast'!$I$6:$J$6</definedName>
    <definedName name="BExQ6M8B0X44N9TV56ATUVHGDI00" hidden="1">'[15]Reco Sheet for Fcast'!$F$15:$J$123</definedName>
    <definedName name="BExQ6POH065GV0I74XXVD0VUPBJW" hidden="1">'[15]Reco Sheet for Fcast'!$F$10:$G$10</definedName>
    <definedName name="BExQ6WV9KPSMXPPLGZ3KK4WNYTHU" hidden="1">'[15]Reco Sheet for Fcast'!$G$2</definedName>
    <definedName name="BExQ6XRSPHARKJTKTB0NOV3SBZIW" hidden="1">'[15]Reco Sheet for Fcast'!$I$9:$J$9</definedName>
    <definedName name="BExQ783XTMM2A9I3UKCFWJH1PP2N" hidden="1">'[15]Reco Sheet for Fcast'!$F$11:$G$11</definedName>
    <definedName name="BExQ79LX01ZPQB8EGD1ZHR2VK2H3" hidden="1">'[15]Reco Sheet for Fcast'!$I$10:$J$10</definedName>
    <definedName name="BExQ7ANJWDL69ZUG3AW5S2HJL4GL" localSheetId="3" hidden="1">#REF!</definedName>
    <definedName name="BExQ7ANJWDL69ZUG3AW5S2HJL4GL" hidden="1">#REF!</definedName>
    <definedName name="BExQ7B3V9MGDK2OIJ61XXFBFLJFZ" hidden="1">'[15]Reco Sheet for Fcast'!$F$7:$G$7</definedName>
    <definedName name="BExQ7CB046NVPF9ZXDGA7OXOLSLX" hidden="1">'[15]Reco Sheet for Fcast'!$F$6:$G$6</definedName>
    <definedName name="BExQ7IWDCGGOO1HTJ97YGO1CK3R9" hidden="1">'[15]Reco Sheet for Fcast'!$I$7:$J$7</definedName>
    <definedName name="BExQ7JNFIEGS2HKNBALH3Q2N5G7Z" hidden="1">'[15]Reco Sheet for Fcast'!$I$8:$J$8</definedName>
    <definedName name="BExQ7MY3U2Z1IZ71U5LJUD00VVB4" localSheetId="3" hidden="1">'[16]AMI P &amp; L'!#REF!</definedName>
    <definedName name="BExQ7MY3U2Z1IZ71U5LJUD00VVB4" hidden="1">'[16]AMI P &amp; L'!#REF!</definedName>
    <definedName name="BExQ7XL2Q1GVUFL1F9KK0K0EXMWG" localSheetId="3" hidden="1">'[16]AMI P &amp; L'!#REF!</definedName>
    <definedName name="BExQ7XL2Q1GVUFL1F9KK0K0EXMWG" hidden="1">'[16]AMI P &amp; L'!#REF!</definedName>
    <definedName name="BExQ8469L3ZRZ3KYZPYMSJIDL7Y5" hidden="1">'[15]Reco Sheet for Fcast'!$I$6:$J$6</definedName>
    <definedName name="BExQ84MJB94HL3BWRN50M4NCB6Z0" hidden="1">'[15]Reco Sheet for Fcast'!$F$15</definedName>
    <definedName name="BExQ8583ZE00NW7T9OF11OT9IA14" hidden="1">'[15]Reco Sheet for Fcast'!$F$15</definedName>
    <definedName name="BExQ89PYX7QKH887T258CNA7DPDG" localSheetId="3" hidden="1">'[18]Capital orders'!#REF!</definedName>
    <definedName name="BExQ89PYX7QKH887T258CNA7DPDG" hidden="1">'[18]Capital orders'!#REF!</definedName>
    <definedName name="BExQ8A0RPE3IMIFIZLUE7KD2N21W" localSheetId="3" hidden="1">'[16]AMI P &amp; L'!#REF!</definedName>
    <definedName name="BExQ8A0RPE3IMIFIZLUE7KD2N21W" hidden="1">'[16]AMI P &amp; L'!#REF!</definedName>
    <definedName name="BExQ8ABK6H1ADV2R2OYT8NFFYG2N" hidden="1">'[15]Reco Sheet for Fcast'!$H$2:$I$2</definedName>
    <definedName name="BExQ8B2GTATY2SYZWYQKTTDGONE4" localSheetId="3" hidden="1">#REF!</definedName>
    <definedName name="BExQ8B2GTATY2SYZWYQKTTDGONE4" hidden="1">#REF!</definedName>
    <definedName name="BExQ8DM90XJ6GCJIK9LC5O82I2TJ" hidden="1">'[15]Reco Sheet for Fcast'!$F$15</definedName>
    <definedName name="BExQ8G0K46ZORA0QVQTDI7Z8LXGF" hidden="1">'[15]Reco Sheet for Fcast'!$I$7:$J$7</definedName>
    <definedName name="BExQ8O3WEU8HNTTGKTW5T0QSKCLP" localSheetId="3" hidden="1">'[16]AMI P &amp; L'!#REF!</definedName>
    <definedName name="BExQ8O3WEU8HNTTGKTW5T0QSKCLP" hidden="1">'[16]AMI P &amp; L'!#REF!</definedName>
    <definedName name="BExQ8ZCEDBOBJA3D9LDP5TU2WYGR" hidden="1">'[15]Reco Sheet for Fcast'!$H$2:$I$2</definedName>
    <definedName name="BExQ94LAW6MAQBWY25WTBFV5PPZJ" hidden="1">'[15]Reco Sheet for Fcast'!$H$2:$I$2</definedName>
    <definedName name="BExQ97QIPOSSRK978N8P234Y1XA4" hidden="1">'[15]Reco Sheet for Fcast'!$G$2</definedName>
    <definedName name="BExQ9E6FBAXTHGF3RXANFIA77GXP" hidden="1">'[15]Reco Sheet for Fcast'!$G$2</definedName>
    <definedName name="BExQ9KX9734KIAK7IMRLHCPYDHO2" hidden="1">'[15]Reco Sheet for Fcast'!$F$10:$G$10</definedName>
    <definedName name="BExQ9L81FF4I7816VTPFBDWVU4CW" hidden="1">'[15]Reco Sheet for Fcast'!$I$9:$J$9</definedName>
    <definedName name="BExQ9M4E2ACZOWWWP1JJIQO8AHUM" localSheetId="3" hidden="1">'[16]AMI P &amp; L'!#REF!</definedName>
    <definedName name="BExQ9M4E2ACZOWWWP1JJIQO8AHUM" hidden="1">'[16]AMI P &amp; L'!#REF!</definedName>
    <definedName name="BExQ9UTANMJCK7LJ4OQMD6F2Q01L" hidden="1">'[15]Reco Sheet for Fcast'!$H$2:$I$2</definedName>
    <definedName name="BExQ9ZLYHWABXAA9NJDW8ZS0UQ9P" localSheetId="3" hidden="1">'[16]AMI P &amp; L'!#REF!</definedName>
    <definedName name="BExQ9ZLYHWABXAA9NJDW8ZS0UQ9P" hidden="1">'[16]AMI P &amp; L'!#REF!</definedName>
    <definedName name="BExQA324HSCK40ENJUT9CS9EC71B" localSheetId="3" hidden="1">'[16]AMI P &amp; L'!#REF!</definedName>
    <definedName name="BExQA324HSCK40ENJUT9CS9EC71B" hidden="1">'[16]AMI P &amp; L'!#REF!</definedName>
    <definedName name="BExQA55GY0STSNBWQCWN8E31ZXCS" hidden="1">'[15]Reco Sheet for Fcast'!$I$6:$J$6</definedName>
    <definedName name="BExQA9HZIN9XEMHEEVHT99UU9Z82" hidden="1">'[15]Reco Sheet for Fcast'!$I$10:$J$10</definedName>
    <definedName name="BExQAELFYH92K8CJL155181UDORO" hidden="1">'[15]Reco Sheet for Fcast'!$H$2:$I$2</definedName>
    <definedName name="BExQAG8PP8R5NJKNQD1U4QOSD6X5" hidden="1">'[15]Reco Sheet for Fcast'!$F$15</definedName>
    <definedName name="BExQBC0EAV6PKQT8I8C3GLEZDMZL" localSheetId="3" hidden="1">#REF!</definedName>
    <definedName name="BExQBC0EAV6PKQT8I8C3GLEZDMZL" hidden="1">#REF!</definedName>
    <definedName name="BExQBDICMZTSA1X73TMHNO4JSFLN" hidden="1">'[15]Reco Sheet for Fcast'!$K$2</definedName>
    <definedName name="BExQBEER6CRCRPSSL61S0OMH57ZA" hidden="1">'[15]Reco Sheet for Fcast'!$F$11:$G$11</definedName>
    <definedName name="BExQBIGGY5TXI2FJVVZSLZ0LTZYH" hidden="1">'[15]Reco Sheet for Fcast'!$I$10:$J$10</definedName>
    <definedName name="BExQBM1RUSIQ85LLMM2159BYDPIP" hidden="1">'[15]Reco Sheet for Fcast'!$I$7:$J$7</definedName>
    <definedName name="BExQBPSOZ47V81YAEURP0NQJNTJH" hidden="1">'[15]Reco Sheet for Fcast'!$F$9:$G$9</definedName>
    <definedName name="BExQC5TWT21CGBKD0IHAXTIN2QB8" hidden="1">'[15]Reco Sheet for Fcast'!$I$8:$J$8</definedName>
    <definedName name="BExQC94JL9F5GW4S8DQCAF4WB2DA" hidden="1">'[15]Reco Sheet for Fcast'!$F$10:$G$10</definedName>
    <definedName name="BExQCKTD8AT0824LGWREXM1B5D1X" hidden="1">'[15]Reco Sheet for Fcast'!$I$7:$J$7</definedName>
    <definedName name="BExQCP0EE3PKTDKVOL04IOBUGZ6F" hidden="1">'[15]Reco Sheet for Fcast'!$I$11:$J$11</definedName>
    <definedName name="BExQD3ZVGTFSCD9MSWY8NN45FLM3" localSheetId="3" hidden="1">#REF!</definedName>
    <definedName name="BExQD3ZVGTFSCD9MSWY8NN45FLM3" hidden="1">#REF!</definedName>
    <definedName name="BExQD571YWOXKR2SX85K5MKQ0AO2" hidden="1">'[15]Reco Sheet for Fcast'!$F$7:$G$7</definedName>
    <definedName name="BExQD7AKUWKH58PNJCJZNN1COR9E" localSheetId="3" hidden="1">#REF!</definedName>
    <definedName name="BExQD7AKUWKH58PNJCJZNN1COR9E" hidden="1">#REF!</definedName>
    <definedName name="BExQDB6VCHN8PNX8EA6JNIEQ2JC2" hidden="1">'[15]Reco Sheet for Fcast'!$G$2</definedName>
    <definedName name="BExQDE1B6U2Q9B73KBENABP71YM1" localSheetId="3" hidden="1">'[16]AMI P &amp; L'!#REF!</definedName>
    <definedName name="BExQDE1B6U2Q9B73KBENABP71YM1" hidden="1">'[16]AMI P &amp; L'!#REF!</definedName>
    <definedName name="BExQDGQCN7ZW41QDUHOBJUGQAX40" hidden="1">'[15]Reco Sheet for Fcast'!$I$8:$J$8</definedName>
    <definedName name="BExQE32AI2WOKFCB98XJZ6D7SAOF" localSheetId="3" hidden="1">'[18]Capital orders'!#REF!</definedName>
    <definedName name="BExQE32AI2WOKFCB98XJZ6D7SAOF" hidden="1">'[18]Capital orders'!#REF!</definedName>
    <definedName name="BExQEK54SZATP11ZZ75GH6P9GFQ3" localSheetId="3" hidden="1">'[18]Capital orders'!#REF!</definedName>
    <definedName name="BExQEK54SZATP11ZZ75GH6P9GFQ3" hidden="1">'[18]Capital orders'!#REF!</definedName>
    <definedName name="BExQEMUA4HEFM4OVO8M8MA8PIAW1" localSheetId="3" hidden="1">'[16]AMI P &amp; L'!#REF!</definedName>
    <definedName name="BExQEMUA4HEFM4OVO8M8MA8PIAW1" hidden="1">'[16]AMI P &amp; L'!#REF!</definedName>
    <definedName name="BExQEQ4XZQFIKUXNU9H7WE7AMZ1U" hidden="1">'[15]Reco Sheet for Fcast'!$I$6:$J$6</definedName>
    <definedName name="BExQF1OEB07CRAP6ALNNMJNJ3P2D" hidden="1">'[15]Reco Sheet for Fcast'!$F$8:$G$8</definedName>
    <definedName name="BExQF54F62R5B3N9BG47XYK8T6XS" localSheetId="3" hidden="1">#REF!</definedName>
    <definedName name="BExQF54F62R5B3N9BG47XYK8T6XS" hidden="1">#REF!</definedName>
    <definedName name="BExQF9X2AQPFJZTCHTU5PTTR0JAH" hidden="1">'[15]Reco Sheet for Fcast'!$F$10:$G$10</definedName>
    <definedName name="BExQFC0M9KKFMQKPLPEO2RQDB7MM" hidden="1">'[15]Reco Sheet for Fcast'!$I$10:$J$10</definedName>
    <definedName name="BExQFEEV7627R8TYZCM28C6V6WHE" hidden="1">'[15]Reco Sheet for Fcast'!$F$15</definedName>
    <definedName name="BExQFEK8NUD04X2OBRA275ADPSDL" localSheetId="3" hidden="1">'[16]AMI P &amp; L'!#REF!</definedName>
    <definedName name="BExQFEK8NUD04X2OBRA275ADPSDL" hidden="1">'[16]AMI P &amp; L'!#REF!</definedName>
    <definedName name="BExQFGYIWDR4W0YF7XR6E4EWWJ02" hidden="1">'[15]Reco Sheet for Fcast'!$I$6:$J$6</definedName>
    <definedName name="BExQFOGG5ULYNV6XAFVJ1T69RAUZ" hidden="1">'[17]Bud Mth'!$I$10:$J$10</definedName>
    <definedName name="BExQFPNFKA36IAPS22LAUMBDI4KE" hidden="1">'[15]Reco Sheet for Fcast'!$I$10:$J$10</definedName>
    <definedName name="BExQFPSWEMA8WBUZ4WK20LR13VSU" hidden="1">'[15]Reco Sheet for Fcast'!$K$2</definedName>
    <definedName name="BExQFSYARQ5AIUI2V7O1EDCDM882" localSheetId="3" hidden="1">'[16]AMI P &amp; L'!#REF!</definedName>
    <definedName name="BExQFSYARQ5AIUI2V7O1EDCDM882" hidden="1">'[16]AMI P &amp; L'!#REF!</definedName>
    <definedName name="BExQFVSPOSCCPF1TLJPIWYWYB8A9" hidden="1">'[15]Reco Sheet for Fcast'!$F$10:$G$10</definedName>
    <definedName name="BExQFWJQXNQAW6LUMOEDS6KMJMYL" hidden="1">'[15]Reco Sheet for Fcast'!$F$7:$G$7</definedName>
    <definedName name="BExQG8TYRD2G42UA5ZPCRLNKUDMX" hidden="1">'[15]Reco Sheet for Fcast'!$F$7:$G$7</definedName>
    <definedName name="BExQGO48J9MPCDQ96RBB9UN9AIGT" hidden="1">'[15]Reco Sheet for Fcast'!$F$9:$G$9</definedName>
    <definedName name="BExQGSBB6MJWDW7AYWA0MSFTXKRR" hidden="1">'[15]Reco Sheet for Fcast'!$I$8:$J$8</definedName>
    <definedName name="BExQGZ7H6ND6DRMZMKKTMXLFYHJC" localSheetId="3" hidden="1">#REF!</definedName>
    <definedName name="BExQGZ7H6ND6DRMZMKKTMXLFYHJC" hidden="1">#REF!</definedName>
    <definedName name="BExQH0UURAJ13AVO5UI04HSRGVYW" hidden="1">'[15]Reco Sheet for Fcast'!$F$6:$G$6</definedName>
    <definedName name="BExQH6ZZY0NR8SE48PSI9D0CU1TC" hidden="1">'[15]Reco Sheet for Fcast'!$I$10:$J$10</definedName>
    <definedName name="BExQH9P2MCXAJOVEO4GFQT6MNW22" hidden="1">'[15]Reco Sheet for Fcast'!$F$15</definedName>
    <definedName name="BExQHC3DXXZX5BWEIV17DNSO0EB6" localSheetId="3" hidden="1">'[16]AMI P &amp; L'!#REF!</definedName>
    <definedName name="BExQHC3DXXZX5BWEIV17DNSO0EB6" hidden="1">'[16]AMI P &amp; L'!#REF!</definedName>
    <definedName name="BExQHCZSBYUY8OKKJXFYWKBBM6AH" hidden="1">'[15]Reco Sheet for Fcast'!$I$11:$J$11</definedName>
    <definedName name="BExQHPKXZ1K33V2F90NZIQRZYIAW" hidden="1">'[15]Reco Sheet for Fcast'!$I$11:$J$11</definedName>
    <definedName name="BExQHVF9KD06AG2RXUQJ9X4PVGX4" hidden="1">'[15]Reco Sheet for Fcast'!$I$7:$J$7</definedName>
    <definedName name="BExQHZBHVN2L4HC7ACTR73T5OCV0" hidden="1">'[15]Reco Sheet for Fcast'!$G$2</definedName>
    <definedName name="BExQI85V9TNLDJT5LTRZS10Y26SG" hidden="1">'[15]Reco Sheet for Fcast'!$G$2</definedName>
    <definedName name="BExQIAPKHVEV8CU1L3TTHJW67FJ5" hidden="1">'[15]Reco Sheet for Fcast'!$F$6:$G$6</definedName>
    <definedName name="BExQIBB4I3Z6AUU0HYV1DHRS13M4" hidden="1">'[15]Reco Sheet for Fcast'!$I$9:$J$9</definedName>
    <definedName name="BExQIBWPAXU7HJZLKGJZY3EB7MIS" hidden="1">'[15]Reco Sheet for Fcast'!$I$11:$J$11</definedName>
    <definedName name="BExQIM3J1Y2DOI3BDUM8WV3BMSIN" hidden="1">'[15]Reco Sheet for Fcast'!$F$9:$G$9</definedName>
    <definedName name="BExQIS8O6R36CI01XRY9ISM99TW9" hidden="1">'[15]Reco Sheet for Fcast'!$F$15</definedName>
    <definedName name="BExQIVJB9MJ25NDUHTCVMSODJY2C" hidden="1">'[15]Reco Sheet for Fcast'!$F$11:$G$11</definedName>
    <definedName name="BExQJBF7LAX128WR7VTMJC88ZLPG" hidden="1">'[15]Reco Sheet for Fcast'!$I$10:$J$10</definedName>
    <definedName name="BExQJEVCKX6KZHNCLYXY7D0MX5KN" hidden="1">'[15]Reco Sheet for Fcast'!$G$2</definedName>
    <definedName name="BExQJIBC34O4SDXEWBX0XXJ9F93B" localSheetId="3" hidden="1">#REF!</definedName>
    <definedName name="BExQJIBC34O4SDXEWBX0XXJ9F93B" hidden="1">#REF!</definedName>
    <definedName name="BExQJJYSDX8B0J1QGF2HL071KKA3" hidden="1">'[15]Reco Sheet for Fcast'!$F$7:$G$7</definedName>
    <definedName name="BExQJL0FR3OWBYI6TVYE6R6KPU28" localSheetId="3" hidden="1">#REF!</definedName>
    <definedName name="BExQJL0FR3OWBYI6TVYE6R6KPU28" hidden="1">#REF!</definedName>
    <definedName name="BExQK1HV6SQQ7CP8H8IUKI9TYXTD" hidden="1">'[15]Reco Sheet for Fcast'!$I$7:$J$7</definedName>
    <definedName name="BExQK3LE5CSBW1E4H4KHW548FL2R" hidden="1">'[15]Reco Sheet for Fcast'!$I$7:$J$7</definedName>
    <definedName name="BExQKG6LD6PLNDGNGO9DJXY865BR" hidden="1">'[15]Reco Sheet for Fcast'!$I$10:$J$10</definedName>
    <definedName name="BExQLE1TOW3A287TQB0AVWENT8O1" hidden="1">'[15]Reco Sheet for Fcast'!$I$6:$J$6</definedName>
    <definedName name="BExRYOYB4A3E5F6MTROY69LR0PMG" hidden="1">'[15]Reco Sheet for Fcast'!$F$7:$G$7</definedName>
    <definedName name="BExRYZLA9EW71H4SXQR525S72LLP" hidden="1">'[15]Reco Sheet for Fcast'!$I$9:$J$9</definedName>
    <definedName name="BExRZ66M8G9FQ0VFP077QSZBSOA5" hidden="1">'[15]Reco Sheet for Fcast'!$F$6:$G$6</definedName>
    <definedName name="BExRZ8FMQQL46I8AQWU17LRNZD5T" hidden="1">'[15]Reco Sheet for Fcast'!$I$6:$J$6</definedName>
    <definedName name="BExRZIRRIXRUMZ5GOO95S7460BMP" hidden="1">'[15]Reco Sheet for Fcast'!$K$2</definedName>
    <definedName name="BExRZK9RAHMM0ZLTNSK7A4LDC42D" hidden="1">'[15]Reco Sheet for Fcast'!$I$7:$J$7</definedName>
    <definedName name="BExRZOGSR69INI6GAEPHDWSNK5Q4" hidden="1">'[15]Reco Sheet for Fcast'!$F$6:$G$6</definedName>
    <definedName name="BExRZR0LVVK3899VBSAJ65GT2E3B" localSheetId="3" hidden="1">#REF!</definedName>
    <definedName name="BExRZR0LVVK3899VBSAJ65GT2E3B" hidden="1">#REF!</definedName>
    <definedName name="BExS0ASQBKRTPDWFK0KUDFOS9LE5" hidden="1">'[15]Reco Sheet for Fcast'!$F$8:$G$8</definedName>
    <definedName name="BExS0GHQUF6YT0RU3TKDEO8CSJYB" hidden="1">'[15]Reco Sheet for Fcast'!$K$2</definedName>
    <definedName name="BExS0JSDQ1GV78JIPV6TBXM2DTJL" hidden="1">'[17]Bud Mth'!$F$11:$G$11</definedName>
    <definedName name="BExS0K8IHC45I78DMZBOJ1P13KQA" hidden="1">'[15]Reco Sheet for Fcast'!$F$7:$G$7</definedName>
    <definedName name="BExS15IJV0WW662NXQUVT3FGP4ST" hidden="1">'[15]Reco Sheet for Fcast'!$F$7:$G$7</definedName>
    <definedName name="BExS194110MR25BYJI3CJ2EGZ8XT" hidden="1">'[15]Reco Sheet for Fcast'!$F$9:$G$9</definedName>
    <definedName name="BExS1BNVGNSGD4EP90QL8WXYWZ66" hidden="1">'[15]Reco Sheet for Fcast'!$F$2:$G$2</definedName>
    <definedName name="BExS1UE39N6NCND7MAARSBWXS6HU" hidden="1">'[15]Reco Sheet for Fcast'!$G$2</definedName>
    <definedName name="BExS1VL8PBT2LUQ4ZEAPPFJ4XW2N" hidden="1">'[17]Bud Mth'!$F$7:$G$7</definedName>
    <definedName name="BExS226HTWL5WVC76MP5A1IBI8WD" hidden="1">'[15]Reco Sheet for Fcast'!$F$6:$G$6</definedName>
    <definedName name="BExS26OI2QNNAH2WMDD95Z400048" hidden="1">'[15]Reco Sheet for Fcast'!$F$10:$G$10</definedName>
    <definedName name="BExS2BH5B8XAQLRCALR1KDKIS6AP" hidden="1">'[17]Bud Mth'!$F$10:$G$10</definedName>
    <definedName name="BExS2DF6B4ZUF3VZLI4G6LJ3BF38" hidden="1">'[15]Reco Sheet for Fcast'!$F$8:$G$8</definedName>
    <definedName name="BExS2QB5FS5LYTFYO4BROTWG3OV5" hidden="1">'[15]Reco Sheet for Fcast'!$H$2:$I$2</definedName>
    <definedName name="BExS2TLU1HONYV6S3ZD9T12D7CIG" hidden="1">'[15]Reco Sheet for Fcast'!$F$10:$G$10</definedName>
    <definedName name="BExS318UV9I2FXPQQWUKKX00QLPJ" hidden="1">'[15]Reco Sheet for Fcast'!$J$2:$K$2</definedName>
    <definedName name="BExS3LBS0SMTHALVM4NRI1BAV1NP" hidden="1">'[15]Reco Sheet for Fcast'!$F$8:$G$8</definedName>
    <definedName name="BExS3MTQ75VBXDGEBURP6YT8RROE" hidden="1">'[15]Reco Sheet for Fcast'!$I$10:$J$10</definedName>
    <definedName name="BExS3OMGYO0DFN5186UFKEXZ2RX3" hidden="1">'[15]Reco Sheet for Fcast'!$I$11:$J$11</definedName>
    <definedName name="BExS3SDERJ27OER67TIGOVZU13A2" hidden="1">'[15]Reco Sheet for Fcast'!$F$7:$G$7</definedName>
    <definedName name="BExS46R5WDNU5KL04FKY5LHJUCB8" hidden="1">'[15]Reco Sheet for Fcast'!$I$6:$J$6</definedName>
    <definedName name="BExS4ASWKM93XA275AXHYP8AG6SU" hidden="1">'[15]Reco Sheet for Fcast'!$I$10:$J$10</definedName>
    <definedName name="BExS4DSSYMU66HS480YWZC1VZML6" localSheetId="3" hidden="1">'[18]Capital orders'!#REF!</definedName>
    <definedName name="BExS4DSSYMU66HS480YWZC1VZML6" hidden="1">'[18]Capital orders'!#REF!</definedName>
    <definedName name="BExS4JN3Y6SVBKILQK0R9HS45Y52" hidden="1">'[15]Reco Sheet for Fcast'!$F$8:$G$8</definedName>
    <definedName name="BExS4LQMUTP91FH4M5NM9Y7L6XN6" localSheetId="3" hidden="1">#REF!</definedName>
    <definedName name="BExS4LQMUTP91FH4M5NM9Y7L6XN6" hidden="1">#REF!</definedName>
    <definedName name="BExS4P6S41O6Z6BED77U3GD9PNH1" hidden="1">'[15]Reco Sheet for Fcast'!$I$8:$J$8</definedName>
    <definedName name="BExS51H0N51UT0FZOPZRCF1GU063" hidden="1">'[15]Reco Sheet for Fcast'!$I$9:$J$9</definedName>
    <definedName name="BExS54X72TJFC41FJK72MLRR2OO7" hidden="1">'[15]Reco Sheet for Fcast'!$I$11:$J$11</definedName>
    <definedName name="BExS59F0PA1V2ZC7S5TN6IT41SXP" hidden="1">'[15]Reco Sheet for Fcast'!$F$11:$G$11</definedName>
    <definedName name="BExS5L3TGB8JVW9ROYWTKYTUPW27" hidden="1">'[15]Reco Sheet for Fcast'!$F$7:$G$7</definedName>
    <definedName name="BExS5TCGLYOBBY10G49VWHGM40DJ" localSheetId="3" hidden="1">#REF!</definedName>
    <definedName name="BExS5TCGLYOBBY10G49VWHGM40DJ" hidden="1">#REF!</definedName>
    <definedName name="BExS6GKQ96EHVLYWNJDWXZXUZW90" hidden="1">'[15]Reco Sheet for Fcast'!$F$8:$G$8</definedName>
    <definedName name="BExS6ITKSZFRR01YD5B0F676SYN7" localSheetId="3" hidden="1">'[16]AMI P &amp; L'!#REF!</definedName>
    <definedName name="BExS6ITKSZFRR01YD5B0F676SYN7" hidden="1">'[16]AMI P &amp; L'!#REF!</definedName>
    <definedName name="BExS6N0LI574IAC89EFW6CLTCQ33" hidden="1">'[15]Reco Sheet for Fcast'!$I$10:$J$10</definedName>
    <definedName name="BExS6WRDBF3ST86ZOBBUL3GTCR11" hidden="1">'[15]Reco Sheet for Fcast'!$I$8:$J$8</definedName>
    <definedName name="BExS6XNRKR0C3MTA0LV5B60UB908" hidden="1">'[15]Reco Sheet for Fcast'!$F$6:$G$6</definedName>
    <definedName name="BExS7CSJZR2R51S2LFXJ1OO82L9R" hidden="1">'[17]Bud Mth'!$L$6:$M$11</definedName>
    <definedName name="BExS7TKQYLRZGM93UY3ZJZJBQNFJ" hidden="1">'[15]Reco Sheet for Fcast'!$I$6:$J$6</definedName>
    <definedName name="BExS7Y2LNGVHSIBKC7C3R6X4LDR6" hidden="1">'[15]Reco Sheet for Fcast'!$I$11:$J$11</definedName>
    <definedName name="BExS81TE0EY44Y3W2M4Z4MGNP5OM" localSheetId="3" hidden="1">'[16]AMI P &amp; L'!#REF!</definedName>
    <definedName name="BExS81TE0EY44Y3W2M4Z4MGNP5OM" hidden="1">'[16]AMI P &amp; L'!#REF!</definedName>
    <definedName name="BExS81YPDZDVJJVS15HV2HDXAC3Y" hidden="1">'[15]Reco Sheet for Fcast'!$I$10:$J$10</definedName>
    <definedName name="BExS82PRVNUTEKQZS56YT2DVF6C2" hidden="1">'[15]Reco Sheet for Fcast'!$I$6:$J$6</definedName>
    <definedName name="BExS8BPG5A0GR5AO1U951NDGGR0L" hidden="1">'[15]Reco Sheet for Fcast'!$F$9:$G$9</definedName>
    <definedName name="BExS8FR1778VV7DHWQTG4B927FMB" localSheetId="3" hidden="1">#REF!</definedName>
    <definedName name="BExS8FR1778VV7DHWQTG4B927FMB" hidden="1">#REF!</definedName>
    <definedName name="BExS8GSUS17UY50TEM2AWF36BR9Z" hidden="1">'[15]Reco Sheet for Fcast'!$F$7:$G$7</definedName>
    <definedName name="BExS8HJRBVG0XI6PWA9KTMJZMQXK" hidden="1">'[15]Reco Sheet for Fcast'!$F$7:$G$7</definedName>
    <definedName name="BExS8R51C8RM2FS6V6IRTYO9GA4A" hidden="1">'[15]Reco Sheet for Fcast'!$F$15</definedName>
    <definedName name="BExS8WDX408F60MH1X9B9UZ2H4R7" hidden="1">'[15]Reco Sheet for Fcast'!$I$9:$J$9</definedName>
    <definedName name="BExS8Z2W2QEC3MH0BZIYLDFQNUIP" hidden="1">'[15]Reco Sheet for Fcast'!$F$11:$G$11</definedName>
    <definedName name="BExS92DKGRFFCIA9C0IXDOLO57EP" hidden="1">'[15]Reco Sheet for Fcast'!$I$9:$J$9</definedName>
    <definedName name="BExS96Q4LPS2XW49NMVPAVI6Y2PQ" localSheetId="3" hidden="1">'[18]Capital orders'!#REF!</definedName>
    <definedName name="BExS96Q4LPS2XW49NMVPAVI6Y2PQ" hidden="1">'[18]Capital orders'!#REF!</definedName>
    <definedName name="BExS98OB4321YCHLCQ022PXKTT2W" hidden="1">'[15]Reco Sheet for Fcast'!$I$10:$J$10</definedName>
    <definedName name="BExS9C9N8GFISC6HUERJ0EI06GB2" hidden="1">'[15]Reco Sheet for Fcast'!$I$6:$J$6</definedName>
    <definedName name="BExS9DX13CACP3J8JDREK30JB1SQ" hidden="1">'[15]Reco Sheet for Fcast'!$F$9:$G$9</definedName>
    <definedName name="BExS9FPRS2KRRCS33SE6WFNF5GYL" hidden="1">'[15]Reco Sheet for Fcast'!$F$9:$G$9</definedName>
    <definedName name="BExS9WI0A6PSEB8N9GPXF2Z7MWHM" hidden="1">'[15]Reco Sheet for Fcast'!$I$7:$J$7</definedName>
    <definedName name="BExSA5HP306TN9XJS0TU619DLRR7" hidden="1">'[15]Reco Sheet for Fcast'!$H$2:$I$2</definedName>
    <definedName name="BExSAAVWQOOIA6B3JHQVGP08HFEM" hidden="1">'[15]Reco Sheet for Fcast'!$I$8:$J$8</definedName>
    <definedName name="BExSAFJ3IICU2M7QPVE4ARYMXZKX" hidden="1">'[15]Reco Sheet for Fcast'!$F$7:$G$7</definedName>
    <definedName name="BExSAH6ID8OHX379UXVNGFO8J6KQ" hidden="1">'[15]Reco Sheet for Fcast'!$F$8:$G$8</definedName>
    <definedName name="BExSAQBHIXGQRNIRGCJMBXUPCZQA" hidden="1">'[15]Reco Sheet for Fcast'!$I$8:$J$8</definedName>
    <definedName name="BExSAUTCT4P7JP57NOR9MTX33QJZ" hidden="1">'[15]Reco Sheet for Fcast'!$F$10:$G$10</definedName>
    <definedName name="BExSAY9CA9TFXQ9M9FBJRGJO9T9E" localSheetId="3" hidden="1">'[16]AMI P &amp; L'!#REF!</definedName>
    <definedName name="BExSAY9CA9TFXQ9M9FBJRGJO9T9E" hidden="1">'[16]AMI P &amp; L'!#REF!</definedName>
    <definedName name="BExSB4JYKQ3MINI7RAYK5M8BLJDC" hidden="1">'[15]Reco Sheet for Fcast'!$I$10:$J$10</definedName>
    <definedName name="BExSB85FV73BJGCHMB5WBRYZT69Z" localSheetId="3" hidden="1">'[18]Capital orders'!#REF!</definedName>
    <definedName name="BExSB85FV73BJGCHMB5WBRYZT69Z" hidden="1">'[18]Capital orders'!#REF!</definedName>
    <definedName name="BExSBD8TZE1B5CZK6VNCCA977BCZ" localSheetId="3" hidden="1">#REF!</definedName>
    <definedName name="BExSBD8TZE1B5CZK6VNCCA977BCZ" hidden="1">#REF!</definedName>
    <definedName name="BExSBMOS41ZRLWYLOU29V6Y7YORR" localSheetId="3" hidden="1">'[16]AMI P &amp; L'!#REF!</definedName>
    <definedName name="BExSBMOS41ZRLWYLOU29V6Y7YORR" hidden="1">'[16]AMI P &amp; L'!#REF!</definedName>
    <definedName name="BExSBRBXXQMBU1TYDW1BXTEVEPRU" hidden="1">'[15]Reco Sheet for Fcast'!$F$8:$G$8</definedName>
    <definedName name="BExSC54998WTZ21DSL0R8UN0Y9JH" hidden="1">'[15]Reco Sheet for Fcast'!$F$8:$G$8</definedName>
    <definedName name="BExSC60N7WR9PJSNC9B7ORCX9NGY" hidden="1">'[15]Reco Sheet for Fcast'!$I$7:$J$7</definedName>
    <definedName name="BExSCE99EZTILTTCE4NJJF96OYYM" hidden="1">'[15]Reco Sheet for Fcast'!$G$2</definedName>
    <definedName name="BExSCHUQZ2HFEWS54X67DIS8OSXZ" hidden="1">'[15]Reco Sheet for Fcast'!$F$6:$G$6</definedName>
    <definedName name="BExSCOG41SKKG4GYU76WRWW1CTE6" hidden="1">'[15]Reco Sheet for Fcast'!$F$11:$G$11</definedName>
    <definedName name="BExSCVC9P86YVFMRKKUVRV29MZXZ" hidden="1">'[15]Reco Sheet for Fcast'!$G$2</definedName>
    <definedName name="BExSD233CH4MU9ZMGNRF97ZV7KWU" hidden="1">'[15]Reco Sheet for Fcast'!$F$8:$G$8</definedName>
    <definedName name="BExSD2U0F3BN6IN9N4R2DTTJG15H" hidden="1">'[15]Reco Sheet for Fcast'!$I$6:$J$6</definedName>
    <definedName name="BExSD6A6NY15YSMFH51ST6XJY429" hidden="1">'[15]Reco Sheet for Fcast'!$K$2</definedName>
    <definedName name="BExSD9VH6PF6RQ135VOEE08YXPAW" hidden="1">'[15]Reco Sheet for Fcast'!$F$11:$G$11</definedName>
    <definedName name="BExSDP5Y04WWMX2WWRITWOX8R5I9" hidden="1">'[15]Reco Sheet for Fcast'!$F$6:$G$6</definedName>
    <definedName name="BExSDSGM203BJTNS9MKCBX453HMD" hidden="1">'[15]Reco Sheet for Fcast'!$F$8:$G$8</definedName>
    <definedName name="BExSDT20XUFXTDM37M148AXAP7HN" hidden="1">'[15]Reco Sheet for Fcast'!$I$11:$J$11</definedName>
    <definedName name="BExSEEHK1VLWD7JBV9SVVVIKQZ3I" hidden="1">'[15]Reco Sheet for Fcast'!$F$8:$G$8</definedName>
    <definedName name="BExSEJKZLX37P3V33TRTFJ30BFRK" hidden="1">'[15]Reco Sheet for Fcast'!$F$9:$G$9</definedName>
    <definedName name="BExSEP9UVOAI6TMXKNK587PQ3328" hidden="1">'[15]Reco Sheet for Fcast'!$I$10:$J$10</definedName>
    <definedName name="BExSF07QFLZCO4P6K6QF05XG7PH1" hidden="1">'[15]Reco Sheet for Fcast'!$F$11:$G$11</definedName>
    <definedName name="BExSFJ8ZAGQ63A4MVMZRQWLVRGQ5" hidden="1">'[15]Reco Sheet for Fcast'!$F$8:$G$8</definedName>
    <definedName name="BExSFKQRST2S9KXWWLCXYLKSF4G1" hidden="1">'[15]Reco Sheet for Fcast'!$F$8:$G$8</definedName>
    <definedName name="BExSFYDRRTAZVPXRWUF5PDQ97WFF" hidden="1">'[15]Reco Sheet for Fcast'!$G$2</definedName>
    <definedName name="BExSFZVPFTXA3F0IJ2NGH1GXX9R7" hidden="1">'[15]Reco Sheet for Fcast'!$I$9:$J$9</definedName>
    <definedName name="BExSG60TZAT2SKO046IKGMD8SGUE" localSheetId="3" hidden="1">#REF!</definedName>
    <definedName name="BExSG60TZAT2SKO046IKGMD8SGUE" hidden="1">#REF!</definedName>
    <definedName name="BExSG90Q4ZUU2IPGDYOM169NJV9S" hidden="1">'[15]Reco Sheet for Fcast'!$I$9:$J$9</definedName>
    <definedName name="BExSG9X3DU845PNXYJGGLBQY2UHG" localSheetId="3" hidden="1">'[16]AMI P &amp; L'!#REF!</definedName>
    <definedName name="BExSG9X3DU845PNXYJGGLBQY2UHG" hidden="1">'[16]AMI P &amp; L'!#REF!</definedName>
    <definedName name="BExSGE45J27MDUUNXW7Z8Q33UAON" hidden="1">'[15]Reco Sheet for Fcast'!$F$9:$G$9</definedName>
    <definedName name="BExSGE9LY91Q0URHB4YAMX0UAMYI" hidden="1">'[15]Reco Sheet for Fcast'!$I$6:$J$6</definedName>
    <definedName name="BExSGEPPAC5VNZNBFZ6X4J18CUCB" hidden="1">'[17]Bud Mth'!$F$15</definedName>
    <definedName name="BExSGIB6UEU4H2UHIK30B61ELOCC" hidden="1">'[17]Bud Mth'!$I$7:$J$7</definedName>
    <definedName name="BExSGLB2URTLBCKBB4Y885W925F2" hidden="1">'[15]Reco Sheet for Fcast'!$H$2:$I$2</definedName>
    <definedName name="BExSGM25R69NWJV48BYBJO2J24VT" hidden="1">'[17]Bud Mth'!$I$8:$J$8</definedName>
    <definedName name="BExSGOAYG73SFWOPAQV80P710GID" localSheetId="3" hidden="1">'[16]AMI P &amp; L'!#REF!</definedName>
    <definedName name="BExSGOAYG73SFWOPAQV80P710GID" hidden="1">'[16]AMI P &amp; L'!#REF!</definedName>
    <definedName name="BExSGOWJHRW7FWKLO2EHUOOGHNAF" hidden="1">'[15]Reco Sheet for Fcast'!$G$2</definedName>
    <definedName name="BExSGOWJTAP41ZV5Q23H7MI9C76W" hidden="1">'[15]Reco Sheet for Fcast'!$F$8:$G$8</definedName>
    <definedName name="BExSGR5JQVX2HQ0PKCGZNSSUM1RV" hidden="1">'[15]Reco Sheet for Fcast'!$F$8:$G$8</definedName>
    <definedName name="BExSGVHX69GJZHD99DKE4RZ042B1" hidden="1">'[15]Reco Sheet for Fcast'!$F$8:$G$8</definedName>
    <definedName name="BExSGZJO4J4ZO04E2N2ECVYS9DEZ" hidden="1">'[15]Reco Sheet for Fcast'!$I$11:$J$11</definedName>
    <definedName name="BExSHAHFHS7MMNJR8JPVABRGBVIT" hidden="1">'[15]Reco Sheet for Fcast'!$I$9:$J$9</definedName>
    <definedName name="BExSHGH88QZWW4RNAX4YKAZ5JEBL" hidden="1">'[15]Reco Sheet for Fcast'!$H$2:$I$2</definedName>
    <definedName name="BExSHOKK1OO3CX9Z28C58E5J1D9W" hidden="1">'[15]Reco Sheet for Fcast'!$F$7:$G$7</definedName>
    <definedName name="BExSHQD8KYLTQGDXIRKCHQQ7MKIH" hidden="1">'[15]Reco Sheet for Fcast'!$I$11:$J$11</definedName>
    <definedName name="BExSHVGPIAHXI97UBLI9G4I4M29F" hidden="1">'[15]Reco Sheet for Fcast'!$I$7:$J$7</definedName>
    <definedName name="BExSI0K2YL3HTCQAD8A7TR4QCUR6" hidden="1">'[15]Reco Sheet for Fcast'!$F$15:$J$123</definedName>
    <definedName name="BExSIFUDNRWXWIWNGCCFOOD8WIAZ" hidden="1">'[15]Reco Sheet for Fcast'!$F$10:$G$10</definedName>
    <definedName name="BExTTZNS2PBCR93C9IUW49UZ4I6T" localSheetId="3" hidden="1">'[16]AMI P &amp; L'!#REF!</definedName>
    <definedName name="BExTTZNS2PBCR93C9IUW49UZ4I6T" hidden="1">'[16]AMI P &amp; L'!#REF!</definedName>
    <definedName name="BExTU2YFQ25JQ6MEMRHHN66VLTPJ" hidden="1">'[15]Reco Sheet for Fcast'!$F$9:$G$9</definedName>
    <definedName name="BExTU75IOII1V5O0C9X2VAYYVJUG" hidden="1">'[15]Reco Sheet for Fcast'!$F$15</definedName>
    <definedName name="BExTUA5F7V4LUIIAM17J3A8XF3JE" hidden="1">'[15]Reco Sheet for Fcast'!$F$8:$G$8</definedName>
    <definedName name="BExTUJ53ANGZ3H1KDK4CR4Q0OD6P" hidden="1">'[15]Reco Sheet for Fcast'!$F$11:$G$11</definedName>
    <definedName name="BExTUKXSZBM7C57G6NGLWGU4WOHY" hidden="1">'[15]Reco Sheet for Fcast'!$I$6:$J$6</definedName>
    <definedName name="BExTUSQCFFYZCDNHWHADBC2E1ZP1" hidden="1">'[15]Reco Sheet for Fcast'!$I$7:$J$7</definedName>
    <definedName name="BExTUVFGOJEYS28JURA5KHQFDU5J" hidden="1">'[15]Reco Sheet for Fcast'!$F$7:$G$7</definedName>
    <definedName name="BExTUW10U40QCYGHM5NJ3YR1O5SP" hidden="1">'[15]Reco Sheet for Fcast'!$F$9:$G$9</definedName>
    <definedName name="BExTUWXFQHINU66YG82BI20ATMB5" hidden="1">'[15]Reco Sheet for Fcast'!$F$15:$G$26</definedName>
    <definedName name="BExTUY9WNSJ91GV8CP0SKJTEIV82" localSheetId="3" hidden="1">'[16]AMI P &amp; L'!#REF!</definedName>
    <definedName name="BExTUY9WNSJ91GV8CP0SKJTEIV82" hidden="1">'[16]AMI P &amp; L'!#REF!</definedName>
    <definedName name="BExTV67VIM8PV6KO253M4DUBJQLC" hidden="1">'[15]Reco Sheet for Fcast'!$F$15</definedName>
    <definedName name="BExTVELZCF2YA5L6F23BYZZR6WHF" localSheetId="3" hidden="1">'[16]AMI P &amp; L'!#REF!</definedName>
    <definedName name="BExTVELZCF2YA5L6F23BYZZR6WHF" hidden="1">'[16]AMI P &amp; L'!#REF!</definedName>
    <definedName name="BExTVGPIQZ99YFXUC8OONUX5BD42" hidden="1">'[15]Reco Sheet for Fcast'!$F$11:$G$11</definedName>
    <definedName name="BExTVS8U0EZLJRZ2MIUYGE8U301G" localSheetId="3" hidden="1">#REF!</definedName>
    <definedName name="BExTVS8U0EZLJRZ2MIUYGE8U301G" hidden="1">#REF!</definedName>
    <definedName name="BExTVZQLP9VFLEYQ9280W13X7E8K" hidden="1">'[15]Reco Sheet for Fcast'!$I$7:$J$7</definedName>
    <definedName name="BExTW5QDSCAJ7RXS743LW6RL5SJK" hidden="1">'[17]Bud Mth'!$L$6:$M$11</definedName>
    <definedName name="BExTWB4LA1PODQOH4LDTHQKBN16K" hidden="1">'[15]Reco Sheet for Fcast'!$F$15</definedName>
    <definedName name="BExTWI0Q8AWXUA3ZN7I5V3QK2KM1" hidden="1">'[15]Reco Sheet for Fcast'!$I$11:$J$11</definedName>
    <definedName name="BExTWJTIA3WUW1PUWXAOP9O8NKLZ" hidden="1">'[15]Reco Sheet for Fcast'!$F$6:$G$6</definedName>
    <definedName name="BExTWW95OX07FNA01WF5MSSSFQLX" hidden="1">'[15]Reco Sheet for Fcast'!$F$7:$G$7</definedName>
    <definedName name="BExTX11TGMK4J1I8SCX5QV40L2NX" localSheetId="3" hidden="1">#REF!</definedName>
    <definedName name="BExTX11TGMK4J1I8SCX5QV40L2NX" hidden="1">#REF!</definedName>
    <definedName name="BExTX1NDJMYRERGKCYTBGJXXUSGU" localSheetId="3" hidden="1">#REF!</definedName>
    <definedName name="BExTX1NDJMYRERGKCYTBGJXXUSGU" hidden="1">#REF!</definedName>
    <definedName name="BExTX476KI0RNB71XI5TYMANSGBG" hidden="1">'[15]Reco Sheet for Fcast'!$F$10:$G$10</definedName>
    <definedName name="BExTX8UBV7014XRKCDCLI03YH4RN" localSheetId="3" hidden="1">'[18]Capital orders'!#REF!</definedName>
    <definedName name="BExTX8UBV7014XRKCDCLI03YH4RN" hidden="1">'[18]Capital orders'!#REF!</definedName>
    <definedName name="BExTXJ6HBAIXMMWKZTJNFDYVZCAY" localSheetId="3" hidden="1">'[16]AMI P &amp; L'!#REF!</definedName>
    <definedName name="BExTXJ6HBAIXMMWKZTJNFDYVZCAY" hidden="1">'[16]AMI P &amp; L'!#REF!</definedName>
    <definedName name="BExTXT812NQT8GAEGH738U29BI0D" localSheetId="3" hidden="1">'[16]AMI P &amp; L'!#REF!</definedName>
    <definedName name="BExTXT812NQT8GAEGH738U29BI0D" hidden="1">'[16]AMI P &amp; L'!#REF!</definedName>
    <definedName name="BExTXWIP2TFPTQ76NHFOB72NICRZ" hidden="1">'[15]Reco Sheet for Fcast'!$H$2:$I$2</definedName>
    <definedName name="BExTY5T62H651VC86QM4X7E28JVA" localSheetId="3" hidden="1">'[16]AMI P &amp; L'!#REF!</definedName>
    <definedName name="BExTY5T62H651VC86QM4X7E28JVA" hidden="1">'[16]AMI P &amp; L'!#REF!</definedName>
    <definedName name="BExTYKCEFJ83LZM95M1V7CSFQVEA" hidden="1">'[15]Reco Sheet for Fcast'!$G$2</definedName>
    <definedName name="BExTYNHRQ0T9YWN16KKDWXQ3D73B" hidden="1">'[15]Reco Sheet for Fcast'!$F$9:$G$9</definedName>
    <definedName name="BExTYPLA9N640MFRJJQPKXT7P88M" hidden="1">'[15]Reco Sheet for Fcast'!$I$10:$J$10</definedName>
    <definedName name="BExTZ7F71SNTOX4LLZCK5R9VUMIJ" hidden="1">'[15]Reco Sheet for Fcast'!$F$8:$G$8</definedName>
    <definedName name="BExTZ8X5G9S3PA4FPSNK7T69W7QT" hidden="1">'[15]Reco Sheet for Fcast'!$F$15</definedName>
    <definedName name="BExTZ97Y0RMR8V5BI9F2H4MFB77O" hidden="1">'[15]Reco Sheet for Fcast'!$F$8:$G$8</definedName>
    <definedName name="BExTZK5PMCAXJL4DUIGL6H9Y8U4C" hidden="1">'[15]Reco Sheet for Fcast'!$G$2</definedName>
    <definedName name="BExTZKB6L5SXV5UN71YVTCBEIGWY" hidden="1">'[15]Reco Sheet for Fcast'!$F$11:$G$11</definedName>
    <definedName name="BExTZLICVKK4NBJFEGL270GJ2VQO" hidden="1">'[15]Reco Sheet for Fcast'!$F$11:$G$11</definedName>
    <definedName name="BExTZO2596CBZKPI7YNA1QQNPAIJ" localSheetId="3" hidden="1">'[16]AMI P &amp; L'!#REF!</definedName>
    <definedName name="BExTZO2596CBZKPI7YNA1QQNPAIJ" hidden="1">'[16]AMI P &amp; L'!#REF!</definedName>
    <definedName name="BExTZRI5JZ4A251Y611W94RCOSWH" localSheetId="3" hidden="1">#REF!</definedName>
    <definedName name="BExTZRI5JZ4A251Y611W94RCOSWH" hidden="1">#REF!</definedName>
    <definedName name="BExTZY8TDV4U7FQL7O10G6VKWKPJ" hidden="1">'[15]Reco Sheet for Fcast'!$F$10:$G$10</definedName>
    <definedName name="BExU02QNT4LT7H9JPUC4FXTLVGZT" localSheetId="3" hidden="1">'[16]AMI P &amp; L'!#REF!</definedName>
    <definedName name="BExU02QNT4LT7H9JPUC4FXTLVGZT" hidden="1">'[16]AMI P &amp; L'!#REF!</definedName>
    <definedName name="BExU0BFJJQO1HJZKI14QGOQ6JROO" hidden="1">'[15]Reco Sheet for Fcast'!$I$9:$J$9</definedName>
    <definedName name="BExU0FH5WTGW8MRFUFMDDSMJ6YQ5" hidden="1">'[15]Reco Sheet for Fcast'!$F$10:$G$10</definedName>
    <definedName name="BExU0GDOIL9U33QGU9ZU3YX3V1I4" hidden="1">'[15]Reco Sheet for Fcast'!$F$10:$G$10</definedName>
    <definedName name="BExU0GTRJDB0T7KEE27AHPJ1VG21" localSheetId="3" hidden="1">#REF!</definedName>
    <definedName name="BExU0GTRJDB0T7KEE27AHPJ1VG21" hidden="1">#REF!</definedName>
    <definedName name="BExU0HKTO8WJDQDWRTUK5TETM3HS" hidden="1">'[15]Reco Sheet for Fcast'!$F$15</definedName>
    <definedName name="BExU0MO3IK2BK6Z03N91DRPAM4ZL" localSheetId="3" hidden="1">'[18]Capital orders'!#REF!</definedName>
    <definedName name="BExU0MO3IK2BK6Z03N91DRPAM4ZL" hidden="1">'[18]Capital orders'!#REF!</definedName>
    <definedName name="BExU0MTJQPE041ZN7H8UKGV6MZT7" hidden="1">'[15]Reco Sheet for Fcast'!$F$10:$G$10</definedName>
    <definedName name="BExU0XWRUGFUSOVL9IX14W0517FO" localSheetId="3" hidden="1">'[18]Capital orders'!#REF!</definedName>
    <definedName name="BExU0XWRUGFUSOVL9IX14W0517FO" hidden="1">'[18]Capital orders'!#REF!</definedName>
    <definedName name="BExU0ZUUFYHLUK4M4E8GLGIBBNT0" hidden="1">'[15]Reco Sheet for Fcast'!$F$10:$G$10</definedName>
    <definedName name="BExU147D6RPG6ZVTSXRKFSVRHSBG" hidden="1">'[15]Reco Sheet for Fcast'!$F$11:$G$11</definedName>
    <definedName name="BExU16R10W1SOAPNG4CDJ01T7JRE" hidden="1">'[15]Reco Sheet for Fcast'!$I$6:$J$6</definedName>
    <definedName name="BExU17CKOR3GNIHDNVLH9L1IOJS9" hidden="1">'[15]Reco Sheet for Fcast'!$F$10:$G$10</definedName>
    <definedName name="BExU1CQSGHIYEUTB4X944L0P5KO6" hidden="1">'[15]Reco Sheet for Fcast'!$I$8:$J$8</definedName>
    <definedName name="BExU1GXUTLRPJN4MRINLAPHSZQFG" hidden="1">'[15]Reco Sheet for Fcast'!$F$15</definedName>
    <definedName name="BExU1IL9AOHFO85BZB6S60DK3N8H" localSheetId="3" hidden="1">'[16]AMI P &amp; L'!#REF!</definedName>
    <definedName name="BExU1IL9AOHFO85BZB6S60DK3N8H" hidden="1">'[16]AMI P &amp; L'!#REF!</definedName>
    <definedName name="BExU1NOPS09CLFZL1O31RAF9BQNQ" localSheetId="3" hidden="1">'[16]AMI P &amp; L'!#REF!</definedName>
    <definedName name="BExU1NOPS09CLFZL1O31RAF9BQNQ" hidden="1">'[16]AMI P &amp; L'!#REF!</definedName>
    <definedName name="BExU1PH9MOEX1JZVZ3D5M9DXB191" hidden="1">'[15]Reco Sheet for Fcast'!$H$2:$I$2</definedName>
    <definedName name="BExU1QZEEKJA35IMEOLOJ3ODX0ZA" hidden="1">'[15]Reco Sheet for Fcast'!$F$9:$G$9</definedName>
    <definedName name="BExU1VRURIWWVJ95O40WA23LMTJD" localSheetId="3" hidden="1">'[16]AMI P &amp; L'!#REF!</definedName>
    <definedName name="BExU1VRURIWWVJ95O40WA23LMTJD" hidden="1">'[16]AMI P &amp; L'!#REF!</definedName>
    <definedName name="BExU2M5CK6XK55UIHDVYRXJJJRI4" hidden="1">'[15]Reco Sheet for Fcast'!$F$15</definedName>
    <definedName name="BExU2TXVT25ZTOFQAF6CM53Z1RLF" hidden="1">'[15]Reco Sheet for Fcast'!$K$2</definedName>
    <definedName name="BExU2XZLYIU19G7358W5T9E87AFR" hidden="1">'[15]Reco Sheet for Fcast'!$I$7:$J$7</definedName>
    <definedName name="BExU31FMG5EZ3RLMEW3HTVQ1N7XG" localSheetId="3" hidden="1">#REF!</definedName>
    <definedName name="BExU31FMG5EZ3RLMEW3HTVQ1N7XG" hidden="1">#REF!</definedName>
    <definedName name="BExU3B66MCKJFSKT3HL8B5EJGVX0" hidden="1">'[15]Reco Sheet for Fcast'!$G$2</definedName>
    <definedName name="BExU3RYEDSJFAKYWNZXCULXMIK83" hidden="1">'[17]Bud Mth'!$F$11:$G$11</definedName>
    <definedName name="BExU3UNI9NR1RNZR07NSLSZMDOQQ" hidden="1">'[15]Reco Sheet for Fcast'!$I$6:$J$6</definedName>
    <definedName name="BExU401R18N6XKZKL7CNFOZQCM14" hidden="1">'[15]Reco Sheet for Fcast'!$F$10:$G$10</definedName>
    <definedName name="BExU42QVGY7TK39W1BIN6CDRG2OE" hidden="1">'[15]Reco Sheet for Fcast'!$I$10:$J$10</definedName>
    <definedName name="BExU47OZMS6TCWMEHHF0UCSFLLPI" hidden="1">'[15]Reco Sheet for Fcast'!$F$10:$G$10</definedName>
    <definedName name="BExU4D36E8TXN0M8KSNGEAFYP4DQ" hidden="1">'[15]Reco Sheet for Fcast'!$F$11:$G$11</definedName>
    <definedName name="BExU4G31RRVLJ3AC6E1FNEFMXM3O" hidden="1">'[15]Reco Sheet for Fcast'!$I$7:$J$7</definedName>
    <definedName name="BExU4GDVLPUEWBA4MRYRTQAUNO7B" localSheetId="3" hidden="1">'[16]AMI P &amp; L'!#REF!</definedName>
    <definedName name="BExU4GDVLPUEWBA4MRYRTQAUNO7B" hidden="1">'[16]AMI P &amp; L'!#REF!</definedName>
    <definedName name="BExU4I148DA7PRCCISLWQ6ABXFK6" hidden="1">'[15]Reco Sheet for Fcast'!$F$2:$G$2</definedName>
    <definedName name="BExU4L101H2KQHVKCKQ4PBAWZV6K" hidden="1">'[15]Reco Sheet for Fcast'!$G$2</definedName>
    <definedName name="BExU4NA00RRRBGRT6TOB0MXZRCRZ" hidden="1">'[15]Reco Sheet for Fcast'!$I$8:$J$8</definedName>
    <definedName name="BExU529I6YHVOG83TJHWSILIQU1S" hidden="1">'[15]Reco Sheet for Fcast'!$F$6:$G$6</definedName>
    <definedName name="BExU57YCIKPRD8QWL6EU0YR3NG3J" hidden="1">'[15]Reco Sheet for Fcast'!$G$2</definedName>
    <definedName name="BExU59WK17RXBRY6DNZSMRYEZFUD" hidden="1">'[15]Reco Sheet for Fcast'!$F$6:$G$6</definedName>
    <definedName name="BExU5DSTBWXLN6E59B757KRWRI6E" hidden="1">'[15]Reco Sheet for Fcast'!$H$2:$I$2</definedName>
    <definedName name="BExU5TDWM8NNDHYPQ7OQODTQ368A" hidden="1">'[15]Reco Sheet for Fcast'!$I$9:$J$9</definedName>
    <definedName name="BExU5X4OX1V1XHS6WSSORVQPP6Z3" hidden="1">'[15]Reco Sheet for Fcast'!$I$8:$J$8</definedName>
    <definedName name="BExU5XVPARTFMRYHNUTBKDIL4UJN" hidden="1">'[15]Reco Sheet for Fcast'!$F$9:$G$9</definedName>
    <definedName name="BExU66KMFBAP8JCVG9VM1RD1TNFF" hidden="1">'[15]Reco Sheet for Fcast'!$F$8:$G$8</definedName>
    <definedName name="BExU68IOM3CB3TACNAE9565TW7SH" hidden="1">'[15]Reco Sheet for Fcast'!$H$2:$I$2</definedName>
    <definedName name="BExU6AM82KN21E82HMWVP3LWP9IL" hidden="1">'[15]Reco Sheet for Fcast'!$I$8:$J$8</definedName>
    <definedName name="BExU6FEU1MRHU98R9YOJC5OKUJ6L" hidden="1">'[15]Reco Sheet for Fcast'!$I$11:$J$11</definedName>
    <definedName name="BExU6KIAJ663Y8W8QMU4HCF183DF" hidden="1">'[15]Reco Sheet for Fcast'!$F$7:$G$7</definedName>
    <definedName name="BExU6KT19B4PG6SHXFBGBPLM66KT" hidden="1">'[15]Reco Sheet for Fcast'!$G$2</definedName>
    <definedName name="BExU6PAVKIOAIMQ9XQIHHF1SUAGO" hidden="1">'[15]Reco Sheet for Fcast'!$F$6:$G$6</definedName>
    <definedName name="BExU6WXXC7SSQDMHSLUN5C2V4IYX" hidden="1">'[15]Reco Sheet for Fcast'!$I$7:$J$7</definedName>
    <definedName name="BExU73387E74XE8A9UKZLZNJYY65" hidden="1">'[15]Reco Sheet for Fcast'!$I$7:$J$7</definedName>
    <definedName name="BExU76ZHCJM8I7VSICCMSTC33O6U" hidden="1">'[15]Reco Sheet for Fcast'!$I$9:$J$9</definedName>
    <definedName name="BExU7BBTUF8BQ42DSGM94X5TG5GF" hidden="1">'[15]Reco Sheet for Fcast'!$I$10:$J$10</definedName>
    <definedName name="BExU7ES0XCYMF26C2IBWVI4GIYRC" localSheetId="3" hidden="1">#REF!</definedName>
    <definedName name="BExU7ES0XCYMF26C2IBWVI4GIYRC" hidden="1">#REF!</definedName>
    <definedName name="BExU7HH4EAHFQHT4AXKGWAWZP3I0" hidden="1">'[15]Reco Sheet for Fcast'!$I$8:$J$8</definedName>
    <definedName name="BExU7MF1ZVPDHOSMCAXOSYICHZ4I" hidden="1">'[15]Reco Sheet for Fcast'!$F$11:$G$11</definedName>
    <definedName name="BExU7O2BJ6D5YCKEL6FD2EFCWYRX" hidden="1">'[15]Reco Sheet for Fcast'!$I$7:$J$7</definedName>
    <definedName name="BExU7Q0JS9YIUKUPNSSAIDK2KJAV" hidden="1">'[15]Reco Sheet for Fcast'!$F$10:$G$10</definedName>
    <definedName name="BExU80I6AE5OU7P7F5V7HWIZBJ4P" localSheetId="3" hidden="1">'[16]AMI P &amp; L'!#REF!</definedName>
    <definedName name="BExU80I6AE5OU7P7F5V7HWIZBJ4P" hidden="1">'[16]AMI P &amp; L'!#REF!</definedName>
    <definedName name="BExU86NB26MCPYIISZ36HADONGT2" hidden="1">'[15]Reco Sheet for Fcast'!$H$2:$I$2</definedName>
    <definedName name="BExU885EZZNSZV3GP298UJ8LB7OL" hidden="1">'[15]Reco Sheet for Fcast'!$F$9:$G$9</definedName>
    <definedName name="BExU8FSAUP9TUZ1NO9WXK80QPHWV" hidden="1">'[15]Reco Sheet for Fcast'!$H$2:$I$2</definedName>
    <definedName name="BExU8KFLAN778MBN93NYZB0FV30G" hidden="1">'[15]Reco Sheet for Fcast'!$I$6:$J$6</definedName>
    <definedName name="BExU8UX9JX3XLB47YZ8GFXE0V7R2" hidden="1">'[15]Reco Sheet for Fcast'!$I$11:$J$11</definedName>
    <definedName name="BExU96M1J7P9DZQ3S9H0C12KGYTW" hidden="1">'[15]Reco Sheet for Fcast'!$F$11:$G$11</definedName>
    <definedName name="BExU9F05OR1GZ3057R6UL3WPEIYI" hidden="1">'[15]Reco Sheet for Fcast'!$I$10:$J$10</definedName>
    <definedName name="BExU9GCSO5YILIKG6VAHN13DL75K" hidden="1">'[15]Reco Sheet for Fcast'!$F$15</definedName>
    <definedName name="BExU9KJOZLO15N11MJVN782NFGJ0" hidden="1">'[15]Reco Sheet for Fcast'!$G$2</definedName>
    <definedName name="BExU9LG29XU2K1GNKRO4438JYQZE" hidden="1">'[15]Reco Sheet for Fcast'!$F$10:$G$10</definedName>
    <definedName name="BExU9RW36I5Z6JIXUIUB3PJH86LT" hidden="1">'[15]Reco Sheet for Fcast'!$I$11:$J$11</definedName>
    <definedName name="BExUA28AO7OWDG3H23Q0CL4B7BHW" hidden="1">'[15]Reco Sheet for Fcast'!$I$10:$J$10</definedName>
    <definedName name="BExUA5O923FFNEBY8BPO1TU3QGBM" hidden="1">'[15]Reco Sheet for Fcast'!$F$8:$G$8</definedName>
    <definedName name="BExUA6Q4K25VH452AQ3ZIRBCMS61" hidden="1">'[15]Reco Sheet for Fcast'!$I$11:$J$11</definedName>
    <definedName name="BExUAD618VJT7Y268F09VY8TCB6I" hidden="1">'[15]Reco Sheet for Fcast'!$F$11:$G$11</definedName>
    <definedName name="BExUAFV4JMBSM2SKBQL9NHL0NIBS" hidden="1">'[15]Reco Sheet for Fcast'!$I$8:$J$8</definedName>
    <definedName name="BExUAMWQODKBXMRH1QCMJLJBF8M7" hidden="1">'[15]Reco Sheet for Fcast'!$I$8:$J$8</definedName>
    <definedName name="BExUAX8WS5OPVLCDXRGKTU2QMTFO" hidden="1">'[15]Reco Sheet for Fcast'!$F$11:$G$11</definedName>
    <definedName name="BExUB08T2BYPVAJVBMXLIDWLL1OE" localSheetId="3" hidden="1">#REF!</definedName>
    <definedName name="BExUB08T2BYPVAJVBMXLIDWLL1OE" hidden="1">#REF!</definedName>
    <definedName name="BExUB33EK29TFQ0BN3SU5AAHUXYI" hidden="1">'[17]Bud Mth'!$I$9:$J$9</definedName>
    <definedName name="BExUB8HLEXSBVPZ5AXNQEK96F1N4" hidden="1">'[15]Reco Sheet for Fcast'!$I$8:$J$8</definedName>
    <definedName name="BExUBCDVZIEA7YT0LPSMHL5ZSERQ" hidden="1">'[15]Reco Sheet for Fcast'!$F$11:$G$11</definedName>
    <definedName name="BExUBKXBUCN760QYU7Q8GESBWOQH" hidden="1">'[15]Reco Sheet for Fcast'!$I$9:$J$9</definedName>
    <definedName name="BExUBL83ED0P076RN9RJ8P1MZ299" hidden="1">'[15]Reco Sheet for Fcast'!$H$2:$I$2</definedName>
    <definedName name="BExUBWBBDMQYIMES51STJPTYF2KB" localSheetId="3" hidden="1">'[18]Capital orders'!#REF!</definedName>
    <definedName name="BExUBWBBDMQYIMES51STJPTYF2KB" hidden="1">'[18]Capital orders'!#REF!</definedName>
    <definedName name="BExUC623BDYEODBN0N4DO6PJQ7NU" localSheetId="3" hidden="1">'[16]AMI P &amp; L'!#REF!</definedName>
    <definedName name="BExUC623BDYEODBN0N4DO6PJQ7NU" hidden="1">'[16]AMI P &amp; L'!#REF!</definedName>
    <definedName name="BExUC8G72O2YXWX0KZM5IEBC5NYF" hidden="1">'[17]Bud Mth'!$C$15:$D$29</definedName>
    <definedName name="BExUC8WH8TCKBB5313JGYYQ1WFLT" hidden="1">'[15]Reco Sheet for Fcast'!$I$11:$J$11</definedName>
    <definedName name="BExUCFCDK6SPH86I6STXX8X3WMC4" hidden="1">'[15]Reco Sheet for Fcast'!$F$11:$G$11</definedName>
    <definedName name="BExUCLC6AQ5KR6LXSAXV4QQ8ASVG" hidden="1">'[15]Reco Sheet for Fcast'!$I$9:$J$9</definedName>
    <definedName name="BExUD4IOJ12X3PJG5WXNNGDRCKAP" hidden="1">'[15]Reco Sheet for Fcast'!$G$2</definedName>
    <definedName name="BExUD9WX9BWK72UWVSLYZJLAY5VY" hidden="1">'[15]Reco Sheet for Fcast'!$I$6:$J$6</definedName>
    <definedName name="BExUDEV0CYVO7Y5IQQBEJ6FUY9S6" localSheetId="3" hidden="1">'[16]AMI P &amp; L'!#REF!</definedName>
    <definedName name="BExUDEV0CYVO7Y5IQQBEJ6FUY9S6" hidden="1">'[16]AMI P &amp; L'!#REF!</definedName>
    <definedName name="BExUDJ7DYJ87DXRZ8X55DX7WPECP" hidden="1">'[17]Bud Mth'!$F$11:$G$11</definedName>
    <definedName name="BExUDWOXQGIZW0EAIIYLQUPXF8YV" hidden="1">'[15]Reco Sheet for Fcast'!$H$2:$I$2</definedName>
    <definedName name="BExUDXAIC17W1FUU8Z10XUAVB7CS" hidden="1">'[15]Reco Sheet for Fcast'!$I$6:$J$6</definedName>
    <definedName name="BExUE5OMY7OAJQ9WR8C8HG311ORP" hidden="1">'[15]Reco Sheet for Fcast'!$F$6:$G$6</definedName>
    <definedName name="BExUEFKOQWXXGRNLAOJV2BJ66UB8" hidden="1">'[15]Reco Sheet for Fcast'!$K$2</definedName>
    <definedName name="BExUEJGX3OQQP5KFRJSRCZ70EI9V" localSheetId="3" hidden="1">'[16]AMI P &amp; L'!#REF!</definedName>
    <definedName name="BExUEJGX3OQQP5KFRJSRCZ70EI9V" hidden="1">'[16]AMI P &amp; L'!#REF!</definedName>
    <definedName name="BExUEYR71COFS2X8PDNU21IPMQEU" hidden="1">'[15]Reco Sheet for Fcast'!$F$8:$G$8</definedName>
    <definedName name="BExVPRLJ9I6RX45EDVFSQGCPJSOK" hidden="1">'[15]Reco Sheet for Fcast'!$I$10:$J$10</definedName>
    <definedName name="BExVRSFF20PCW4U8ETRBU8GKPJ09" localSheetId="3" hidden="1">'[18]Capital orders'!#REF!</definedName>
    <definedName name="BExVRSFF20PCW4U8ETRBU8GKPJ09" hidden="1">'[18]Capital orders'!#REF!</definedName>
    <definedName name="BExVSK5E1T5C3Z7L1TS7KHBIC1EB" hidden="1">'[17]Bud Mth'!$F$8:$G$8</definedName>
    <definedName name="BExVSL787C8E4HFQZ2NVLT35I2XV" hidden="1">'[15]Reco Sheet for Fcast'!$I$10:$J$10</definedName>
    <definedName name="BExVSTFTVV14SFGHQUOJL5SQ5TX9" hidden="1">'[15]Reco Sheet for Fcast'!$G$2</definedName>
    <definedName name="BExVT3MPE8LQ5JFN3HQIFKSQ80U4" hidden="1">'[15]Reco Sheet for Fcast'!$F$8:$G$8</definedName>
    <definedName name="BExVT7TRK3NZHPME2TFBXOF1WBR9" hidden="1">'[15]Reco Sheet for Fcast'!$I$9:$J$9</definedName>
    <definedName name="BExVT9H0R0T7WGQAAC0HABMG54YM" hidden="1">'[15]Reco Sheet for Fcast'!$K$2</definedName>
    <definedName name="BExVTCMDDEDGLUIMUU6BSFHEWTOP" localSheetId="3" hidden="1">'[16]AMI P &amp; L'!#REF!</definedName>
    <definedName name="BExVTCMDDEDGLUIMUU6BSFHEWTOP" hidden="1">'[16]AMI P &amp; L'!#REF!</definedName>
    <definedName name="BExVTCMDQMLKRA2NQR72XU6Y54IK" hidden="1">'[15]Reco Sheet for Fcast'!$H$2:$I$2</definedName>
    <definedName name="BExVTCRV8FQ5U9OYWWL44N6KFNHU" hidden="1">'[15]Reco Sheet for Fcast'!$I$11:$J$11</definedName>
    <definedName name="BExVTNESHPVG0A0KZ7BRX26MS0PF" hidden="1">'[15]Reco Sheet for Fcast'!$I$7:$J$7</definedName>
    <definedName name="BExVTTJVTNRSBHBTUZ78WG2JM5MK" hidden="1">'[15]Reco Sheet for Fcast'!$I$6:$J$6</definedName>
    <definedName name="BExVTXLMYR87BC04D1ERALPUFVPG" hidden="1">'[15]Reco Sheet for Fcast'!$F$15</definedName>
    <definedName name="BExVUL9V3H8ZF6Y72LQBBN639YAA" hidden="1">'[15]Reco Sheet for Fcast'!$F$8:$G$8</definedName>
    <definedName name="BExVV4WOJHBCFS30YPAH56TF8XV7" localSheetId="3" hidden="1">#REF!</definedName>
    <definedName name="BExVV4WOJHBCFS30YPAH56TF8XV7" hidden="1">#REF!</definedName>
    <definedName name="BExVV5T14N2HZIK7HQ4P2KG09U0J" hidden="1">'[15]Reco Sheet for Fcast'!$I$10:$J$10</definedName>
    <definedName name="BExVV7R410VYLADLX9LNG63ID6H1" hidden="1">'[15]Reco Sheet for Fcast'!$I$10:$J$10</definedName>
    <definedName name="BExVVCEED4JEKF59OV0G3T4XFMFO" hidden="1">'[15]Reco Sheet for Fcast'!$F$15</definedName>
    <definedName name="BExVVJAKR0OH8T15R52V6Z4K8OAI" localSheetId="3" hidden="1">'[18]Capital orders'!#REF!</definedName>
    <definedName name="BExVVJAKR0OH8T15R52V6Z4K8OAI" hidden="1">'[18]Capital orders'!#REF!</definedName>
    <definedName name="BExVVPFO2J7FMSRPD36909HN4BZJ" localSheetId="3" hidden="1">'[16]AMI P &amp; L'!#REF!</definedName>
    <definedName name="BExVVPFO2J7FMSRPD36909HN4BZJ" hidden="1">'[16]AMI P &amp; L'!#REF!</definedName>
    <definedName name="BExVVQ19AQ3VCARJOC38SF7OYE9Y" hidden="1">'[15]Reco Sheet for Fcast'!$I$11:$J$11</definedName>
    <definedName name="BExVVQ19TAECID45CS4HXT1RD3AQ" localSheetId="3" hidden="1">'[16]AMI P &amp; L'!#REF!</definedName>
    <definedName name="BExVVQ19TAECID45CS4HXT1RD3AQ" hidden="1">'[16]AMI P &amp; L'!#REF!</definedName>
    <definedName name="BExVW3YV5XGIVJ97UUPDJGJ2P15B" hidden="1">'[15]Reco Sheet for Fcast'!$I$8:$J$8</definedName>
    <definedName name="BExVW5X571GEYR5SCU1Z2DHKWM79" hidden="1">'[15]Reco Sheet for Fcast'!$H$2:$I$2</definedName>
    <definedName name="BExVW6YTKA098AF57M4PHNQ54XMH" hidden="1">'[15]Reco Sheet for Fcast'!$F$8:$G$8</definedName>
    <definedName name="BExVWH5O60DAWDALWYLP29FXHNYB" localSheetId="3" hidden="1">#REF!</definedName>
    <definedName name="BExVWH5O60DAWDALWYLP29FXHNYB" hidden="1">#REF!</definedName>
    <definedName name="BExVWINKCH0V0NUWH363SMXAZE62" hidden="1">'[15]Reco Sheet for Fcast'!$F$6:$G$6</definedName>
    <definedName name="BExVWSZWDVO3AP2D6EDY5H1QYOXC" hidden="1">'[17]Bud Mth'!$F$6:$G$6</definedName>
    <definedName name="BExVWYU8EK669NP172GEIGCTVPPA" hidden="1">'[15]Reco Sheet for Fcast'!$I$8:$J$8</definedName>
    <definedName name="BExVX2VZNPKLDHY7OGN2A2H5HC14" localSheetId="3" hidden="1">#REF!</definedName>
    <definedName name="BExVX2VZNPKLDHY7OGN2A2H5HC14" hidden="1">#REF!</definedName>
    <definedName name="BExVX3XN2DRJKL8EDBIG58RYQ36R" hidden="1">'[15]Reco Sheet for Fcast'!$I$6:$J$6</definedName>
    <definedName name="BExVXDZ63PUART77BBR5SI63TPC6" hidden="1">'[15]Reco Sheet for Fcast'!$I$11:$J$11</definedName>
    <definedName name="BExVXHKI6LFYMGWISMPACMO247HL" hidden="1">'[15]Reco Sheet for Fcast'!$F$9:$G$9</definedName>
    <definedName name="BExVXLX2BZ5EF2X6R41BTKRJR1NM" localSheetId="3" hidden="1">'[16]AMI P &amp; L'!#REF!</definedName>
    <definedName name="BExVXLX2BZ5EF2X6R41BTKRJR1NM" hidden="1">'[16]AMI P &amp; L'!#REF!</definedName>
    <definedName name="BExVY11V7U1SAY4QKYE0PBSPD7LW" hidden="1">'[15]Reco Sheet for Fcast'!$F$7:$G$7</definedName>
    <definedName name="BExVY1SV37DL5YU59HS4IG3VBCP4" localSheetId="3" hidden="1">'[16]AMI P &amp; L'!#REF!</definedName>
    <definedName name="BExVY1SV37DL5YU59HS4IG3VBCP4" hidden="1">'[16]AMI P &amp; L'!#REF!</definedName>
    <definedName name="BExVY3WFGJKSQA08UF9NCMST928Y" hidden="1">'[15]Reco Sheet for Fcast'!$F$7:$G$7</definedName>
    <definedName name="BExVY954UOEVQEIC5OFO4NEWVKAQ" hidden="1">'[15]Reco Sheet for Fcast'!$F$11:$G$11</definedName>
    <definedName name="BExVYH8GALJI83YRQSC210IEPVCS" hidden="1">'[15]Reco Sheet for Fcast'!$F$8:$G$8</definedName>
    <definedName name="BExVYHDYIV5397LC02V4FEP8VD6W" hidden="1">'[15]Reco Sheet for Fcast'!$I$10:$J$10</definedName>
    <definedName name="BExVYOVIZDA18YIQ0A30Q052PCAK" hidden="1">'[15]Reco Sheet for Fcast'!$H$2:$I$2</definedName>
    <definedName name="BExVYQIXPEM6J4JVP78BRHIC05PV" hidden="1">'[15]Reco Sheet for Fcast'!$F$8:$G$8</definedName>
    <definedName name="BExVYVGWN7SONLVDH9WJ2F1JS264" hidden="1">'[15]Reco Sheet for Fcast'!$I$7:$J$7</definedName>
    <definedName name="BExVZ9EO732IK6MNMG17Y1EFTJQC" hidden="1">'[15]Reco Sheet for Fcast'!$F$8:$G$8</definedName>
    <definedName name="BExVZB1Y5J4UL2LKK0363EU7GIJ1" hidden="1">'[15]Reco Sheet for Fcast'!$F$7:$G$7</definedName>
    <definedName name="BExVZJQVO5LQ0BJH5JEN5NOBIAF6" localSheetId="3" hidden="1">'[16]AMI P &amp; L'!#REF!</definedName>
    <definedName name="BExVZJQVO5LQ0BJH5JEN5NOBIAF6" hidden="1">'[16]AMI P &amp; L'!#REF!</definedName>
    <definedName name="BExVZNXWS91RD7NXV5NE2R3C8WW7" hidden="1">'[15]Reco Sheet for Fcast'!$I$8:$J$8</definedName>
    <definedName name="BExVZYQCU2I82W5UAYV4GQJ2JL8U" hidden="1">'[15]Reco Sheet for Fcast'!$J$2:$K$2</definedName>
    <definedName name="BExW02MMAYD9RIPXIGRXIWU01SWU" localSheetId="3" hidden="1">'[18]Capital orders'!#REF!</definedName>
    <definedName name="BExW02MMAYD9RIPXIGRXIWU01SWU" hidden="1">'[18]Capital orders'!#REF!</definedName>
    <definedName name="BExW0386REQRCQCVT9BCX80UPTRY" hidden="1">'[15]Reco Sheet for Fcast'!$K$2</definedName>
    <definedName name="BExW0CIOA9SK0V6OKKWTZOS8F5C5" hidden="1">'[17]Bud Mth'!$I$6:$J$6</definedName>
    <definedName name="BExW0FYP4WXY71CYUG40SUBG9UWU" hidden="1">'[15]Reco Sheet for Fcast'!$H$2:$I$2</definedName>
    <definedName name="BExW0RI61B4VV0ARXTFVBAWRA1C5" hidden="1">'[15]Reco Sheet for Fcast'!$F$9:$G$9</definedName>
    <definedName name="BExW1BVUYQTKMOR56MW7RVRX4L1L" hidden="1">'[15]Reco Sheet for Fcast'!$F$15</definedName>
    <definedName name="BExW1F1220628FOMTW5UAATHRJHK" hidden="1">'[15]Reco Sheet for Fcast'!$F$8:$G$8</definedName>
    <definedName name="BExW1RX03DZ35EAWTOIKB7PS5VV7" localSheetId="3" hidden="1">#REF!</definedName>
    <definedName name="BExW1RX03DZ35EAWTOIKB7PS5VV7" hidden="1">#REF!</definedName>
    <definedName name="BExW1TKA0Z9OP2DTG50GZR5EG8C7" hidden="1">'[15]Reco Sheet for Fcast'!$K$2</definedName>
    <definedName name="BExW1U0JLKQ094DW5MMOI8UHO09V" hidden="1">'[15]Reco Sheet for Fcast'!$I$8:$J$8</definedName>
    <definedName name="BExW283NP9D366XFPXLGSCI5UB0L" hidden="1">'[15]Reco Sheet for Fcast'!$F$6:$G$6</definedName>
    <definedName name="BExW2H3C8WJSBW5FGTFKVDVJC4CL" hidden="1">'[15]Reco Sheet for Fcast'!$I$7:$J$7</definedName>
    <definedName name="BExW2MSCKPGF5K3I7TL4KF5ISUOL" hidden="1">'[15]Reco Sheet for Fcast'!$F$15</definedName>
    <definedName name="BExW2NJ8EILHC8GHK3EOST8J05U0" hidden="1">'[15]Reco Sheet for Fcast'!$I$8:$J$8</definedName>
    <definedName name="BExW2SMO90FU9W8DVVES6Q4E6BZR" hidden="1">'[15]Reco Sheet for Fcast'!$F$6:$G$6</definedName>
    <definedName name="BExW2ZITSE40OUTU5LH01FV5JEA3" localSheetId="3" hidden="1">'[16]AMI P &amp; L'!#REF!</definedName>
    <definedName name="BExW2ZITSE40OUTU5LH01FV5JEA3" hidden="1">'[16]AMI P &amp; L'!#REF!</definedName>
    <definedName name="BExW36V9N91OHCUMGWJQL3I5P4JK" hidden="1">'[15]Reco Sheet for Fcast'!$F$15</definedName>
    <definedName name="BExW3E7HW3NMLQEPIHSOP33UGJEC" hidden="1">'[17]Bud Mth'!$E$1</definedName>
    <definedName name="BExW3EIBA1J9Q9NA9VCGZGRS8WV7" hidden="1">'[15]Reco Sheet for Fcast'!$F$9:$G$9</definedName>
    <definedName name="BExW3FEO8FI8N6AGQKYEG4SQVJWB" hidden="1">'[15]Reco Sheet for Fcast'!$K$2</definedName>
    <definedName name="BExW3GB28STOMJUSZEIA7YKYNS4Y" hidden="1">'[15]Reco Sheet for Fcast'!$H$2:$I$2</definedName>
    <definedName name="BExW3T1K638HT5E0Y8MMK108P5JT" hidden="1">'[15]Reco Sheet for Fcast'!$F$6:$G$6</definedName>
    <definedName name="BExW4217ZHL9VO39POSTJOD090WU" hidden="1">'[15]Reco Sheet for Fcast'!$F$6:$G$6</definedName>
    <definedName name="BExW4GPW71EBF8XPS2QGVQHBCDX3" hidden="1">'[15]Reco Sheet for Fcast'!$H$2:$I$2</definedName>
    <definedName name="BExW4JKC5837JBPCOJV337ZVYYY3" hidden="1">'[15]Reco Sheet for Fcast'!$G$2</definedName>
    <definedName name="BExW4QR9FV9MP5K610THBSM51RYO" hidden="1">'[15]Reco Sheet for Fcast'!$H$2:$I$2</definedName>
    <definedName name="BExW4Z029R9E19ZENN3WEA3VDAD1" hidden="1">'[15]Reco Sheet for Fcast'!$G$2</definedName>
    <definedName name="BExW4ZLNV6FJGQP2WOU4NKG3GNYO" localSheetId="3" hidden="1">#REF!</definedName>
    <definedName name="BExW4ZLNV6FJGQP2WOU4NKG3GNYO" hidden="1">#REF!</definedName>
    <definedName name="BExW5AZNT6IAZGNF2C879ODHY1B8" hidden="1">'[15]Reco Sheet for Fcast'!$F$11:$G$11</definedName>
    <definedName name="BExW5FMU99PBR9I4QY9LWERMXPCD" hidden="1">'[17]Bud Mth'!$J$2:$K$2</definedName>
    <definedName name="BExW5WPU27WD4NWZOT0ZEJIDLX5J" hidden="1">'[15]Reco Sheet for Fcast'!$I$6:$J$6</definedName>
    <definedName name="BExW660AV1TUV2XNUPD65RZR3QOO" hidden="1">'[15]Reco Sheet for Fcast'!$F$9:$G$9</definedName>
    <definedName name="BExW66LVVZK656PQY1257QMHP2AY" localSheetId="3" hidden="1">'[16]AMI P &amp; L'!#REF!</definedName>
    <definedName name="BExW66LVVZK656PQY1257QMHP2AY" hidden="1">'[16]AMI P &amp; L'!#REF!</definedName>
    <definedName name="BExW6AY8KWN3C31NX1MZHXBFTSK7" localSheetId="3" hidden="1">#REF!</definedName>
    <definedName name="BExW6AY8KWN3C31NX1MZHXBFTSK7" hidden="1">#REF!</definedName>
    <definedName name="BExW6EJPHAP1TWT380AZLXNHR22P" hidden="1">'[15]Reco Sheet for Fcast'!$I$7:$J$7</definedName>
    <definedName name="BExW6G1PJ38H10DVLL8WPQ736OEB" hidden="1">'[15]Reco Sheet for Fcast'!$I$6:$J$6</definedName>
    <definedName name="BExW75OA5AS517IHUYDHRJXDDOWS" hidden="1">'[15]Reco Sheet for Fcast'!$J$2:$K$2</definedName>
    <definedName name="BExW794A74Z5F2K8LVQLD6VSKXUE" hidden="1">'[15]Reco Sheet for Fcast'!$F$8:$G$8</definedName>
    <definedName name="BExW7H7MHCUHD1MA5VUKYPO21U2I" localSheetId="3" hidden="1">#REF!</definedName>
    <definedName name="BExW7H7MHCUHD1MA5VUKYPO21U2I" hidden="1">#REF!</definedName>
    <definedName name="BExW7O3S5FIOKIM535S9J7PKA52A" localSheetId="3" hidden="1">#REF!</definedName>
    <definedName name="BExW7O3S5FIOKIM535S9J7PKA52A" hidden="1">#REF!</definedName>
    <definedName name="BExW7RUK8CJ81J4KZCOOP63WMXTX" hidden="1">'[15]Reco Sheet for Fcast'!$I$9:$J$9</definedName>
    <definedName name="BExW886OBR91JIW5EKLII4CQO6E4" hidden="1">'[15]Reco Sheet for Fcast'!$F$8:$G$8</definedName>
    <definedName name="BExW8AFIEPGHQDY6PZGJPQ7YFTB1" localSheetId="3" hidden="1">#REF!</definedName>
    <definedName name="BExW8AFIEPGHQDY6PZGJPQ7YFTB1" hidden="1">#REF!</definedName>
    <definedName name="BExW8K0SSIPSKBVP06IJ71600HJZ" hidden="1">'[15]Reco Sheet for Fcast'!$H$2:$I$2</definedName>
    <definedName name="BExW8T0GVY3ZYO4ACSBLHS8SH895" hidden="1">'[15]Reco Sheet for Fcast'!$F$15</definedName>
    <definedName name="BExW8YEP73JMMU9HZ08PM4WHJQZ4" hidden="1">'[15]Reco Sheet for Fcast'!$I$8:$J$8</definedName>
    <definedName name="BExW937AT53OZQRHNWQZ5BVH24IE" hidden="1">'[15]Reco Sheet for Fcast'!$I$11:$J$11</definedName>
    <definedName name="BExW95LN5N0LYFFVP7GJEGDVDLF0" hidden="1">'[15]Reco Sheet for Fcast'!$G$2</definedName>
    <definedName name="BExW967733Q8RAJOHR2GJ3HO8JIW" hidden="1">'[15]Reco Sheet for Fcast'!$I$6:$J$6</definedName>
    <definedName name="BExW9POK1KIOI0ALS5MZIKTDIYMA" hidden="1">'[15]Reco Sheet for Fcast'!$I$10:$J$10</definedName>
    <definedName name="BExXLDE6PN4ESWT3LXJNQCY94NE4" localSheetId="3" hidden="1">'[16]AMI P &amp; L'!#REF!</definedName>
    <definedName name="BExXLDE6PN4ESWT3LXJNQCY94NE4" hidden="1">'[16]AMI P &amp; L'!#REF!</definedName>
    <definedName name="BExXLQVPK2H3IF0NDDA5CT612EUK" hidden="1">'[15]Reco Sheet for Fcast'!$I$6:$J$6</definedName>
    <definedName name="BExXLR6IO70TYTACKQH9M5PGV24J" hidden="1">'[15]Reco Sheet for Fcast'!$F$11:$G$11</definedName>
    <definedName name="BExXM065WOLYRYHGHOJE0OOFXA4M" localSheetId="3" hidden="1">'[16]AMI P &amp; L'!#REF!</definedName>
    <definedName name="BExXM065WOLYRYHGHOJE0OOFXA4M" hidden="1">'[16]AMI P &amp; L'!#REF!</definedName>
    <definedName name="BExXM3GUNXVDM82KUR17NNUMQCNI" hidden="1">'[15]Reco Sheet for Fcast'!$F$7:$G$7</definedName>
    <definedName name="BExXMA28M8SH7MKIGETSDA72WUIZ" hidden="1">'[15]Reco Sheet for Fcast'!$I$9:$J$9</definedName>
    <definedName name="BExXMJYBFUWD4HN6WTKX2CX41JCA" hidden="1">'[15]Reco Sheet for Fcast'!$I$10:$J$10</definedName>
    <definedName name="BExXMOLHIAHDLFSA31PUB36SC3I9" hidden="1">'[15]Reco Sheet for Fcast'!$G$2</definedName>
    <definedName name="BExXMT8T5Z3M2JBQN65X2LKH0YQI" hidden="1">'[15]Reco Sheet for Fcast'!$I$7:$J$7</definedName>
    <definedName name="BExXN1XNO7H60M9X1E7EVWFJDM5N" hidden="1">'[15]Reco Sheet for Fcast'!$I$7:$J$7</definedName>
    <definedName name="BExXN22ZOTIW49GPLWFYKVM90FNZ" hidden="1">'[15]Reco Sheet for Fcast'!$F$6:$G$6</definedName>
    <definedName name="BExXN6QAP8UJQVN4R4BQKPP4QK35" hidden="1">'[15]Reco Sheet for Fcast'!$F$7:$G$7</definedName>
    <definedName name="BExXNBOA39T2X6Y5Y5GZ5DDNA1AX" hidden="1">'[15]Reco Sheet for Fcast'!$F$8:$G$8</definedName>
    <definedName name="BExXND6872VJ3M2PGT056WQMWBHD" hidden="1">'[15]Reco Sheet for Fcast'!$G$2</definedName>
    <definedName name="BExXNF4F0489IITD5JLD8XFY5JNZ" localSheetId="3" hidden="1">#REF!</definedName>
    <definedName name="BExXNF4F0489IITD5JLD8XFY5JNZ" hidden="1">#REF!</definedName>
    <definedName name="BExXNPM24UN2PGVL9D1TUBFRIKR4" hidden="1">'[15]Reco Sheet for Fcast'!$F$7:$G$7</definedName>
    <definedName name="BExXNWYB165VO9MHARCL5WLCHWS0" localSheetId="3" hidden="1">'[16]AMI P &amp; L'!#REF!</definedName>
    <definedName name="BExXNWYB165VO9MHARCL5WLCHWS0" hidden="1">'[16]AMI P &amp; L'!#REF!</definedName>
    <definedName name="BExXO278QHQN8JDK5425EJ615ECC" hidden="1">'[15]Reco Sheet for Fcast'!$F$7:$G$7</definedName>
    <definedName name="BExXO8N5ROLIUVFKV9AVT4EASFRY" localSheetId="3" hidden="1">'[18]Capital orders'!#REF!</definedName>
    <definedName name="BExXO8N5ROLIUVFKV9AVT4EASFRY" hidden="1">'[18]Capital orders'!#REF!</definedName>
    <definedName name="BExXOBHOP0WGFHI2Y9AO4L440UVQ" hidden="1">'[15]Reco Sheet for Fcast'!$F$11:$G$11</definedName>
    <definedName name="BExXOHSAD2NSHOLLMZ2JWA4I3I1R" hidden="1">'[15]Reco Sheet for Fcast'!$I$7:$J$7</definedName>
    <definedName name="BExXOKH8LRQ9BNMQSYR3RTWXFPLJ" localSheetId="3" hidden="1">'[18]Capital orders'!#REF!</definedName>
    <definedName name="BExXOKH8LRQ9BNMQSYR3RTWXFPLJ" hidden="1">'[18]Capital orders'!#REF!</definedName>
    <definedName name="BExXP80B5FGA00JCM7UXKPI3PB7Y" hidden="1">'[15]Reco Sheet for Fcast'!$I$9:$J$9</definedName>
    <definedName name="BExXP85M4WXYVN1UVHUTOEKEG5XS" hidden="1">'[15]Reco Sheet for Fcast'!$F$8:$G$8</definedName>
    <definedName name="BExXPELOTHOAG0OWILLAH94OZV5J" hidden="1">'[15]Reco Sheet for Fcast'!$H$2:$I$2</definedName>
    <definedName name="BExXPLXY0H93MFKJ5WQCZHXQYOUA" localSheetId="3" hidden="1">#REF!</definedName>
    <definedName name="BExXPLXY0H93MFKJ5WQCZHXQYOUA" hidden="1">#REF!</definedName>
    <definedName name="BExXPS31W1VD2NMIE4E37LHVDF0L" hidden="1">'[15]Reco Sheet for Fcast'!$F$8:$G$8</definedName>
    <definedName name="BExXPZKYEMVF5JOC14HYOOYQK6JK" hidden="1">'[15]Reco Sheet for Fcast'!$G$2</definedName>
    <definedName name="BExXQ89PA10X79WBWOEP1AJX1OQM" hidden="1">'[15]Reco Sheet for Fcast'!$F$11:$G$11</definedName>
    <definedName name="BExXQCGQGGYSI0LTRVR73MUO50AW" hidden="1">'[15]Reco Sheet for Fcast'!$I$6:$J$6</definedName>
    <definedName name="BExXQEEXFHDQ8DSRAJSB5ET6J004" hidden="1">'[15]Reco Sheet for Fcast'!$F$6:$G$6</definedName>
    <definedName name="BExXQH41O5HZAH8BO6HCFY8YC3TU" localSheetId="3" hidden="1">'[16]AMI P &amp; L'!#REF!</definedName>
    <definedName name="BExXQH41O5HZAH8BO6HCFY8YC3TU" hidden="1">'[16]AMI P &amp; L'!#REF!</definedName>
    <definedName name="BExXQJIEF5R3QQ6D8HO3NGPU0IQC" hidden="1">'[15]Reco Sheet for Fcast'!$G$2</definedName>
    <definedName name="BExXQR0550UX7PZCHV6RMVWU8PH7" hidden="1">'[17]Bud Mth'!$E$1</definedName>
    <definedName name="BExXQU00K9ER4I1WM7T9J0W1E7ZC" hidden="1">'[15]Reco Sheet for Fcast'!$I$10:$J$10</definedName>
    <definedName name="BExXQU00KOR7XLM8B13DGJ1MIQDY" hidden="1">'[15]Reco Sheet for Fcast'!$F$10:$G$10</definedName>
    <definedName name="BExXQXG18PS8HGBOS03OSTQ0KEYC" hidden="1">'[15]Reco Sheet for Fcast'!$G$2</definedName>
    <definedName name="BExXQXQT4OAFQT5B0YB3USDJOJOB" hidden="1">'[15]Reco Sheet for Fcast'!$I$9:$J$9</definedName>
    <definedName name="BExXR3FSEXAHSXEQNJORWFCPX86N" hidden="1">'[15]Reco Sheet for Fcast'!$I$6:$J$6</definedName>
    <definedName name="BExXR3W3FKYQBLR299HO9RZ70C43" hidden="1">'[15]Reco Sheet for Fcast'!$F$6:$G$6</definedName>
    <definedName name="BExXR46U23CRRBV6IZT982MAEQKI" hidden="1">'[15]Reco Sheet for Fcast'!$I$7:$J$7</definedName>
    <definedName name="BExXR8OKAVX7O70V5IYG2PRKXSTI" hidden="1">'[15]Reco Sheet for Fcast'!$I$7:$J$7</definedName>
    <definedName name="BExXRA6N6XCLQM6XDV724ZIH6G93" hidden="1">'[15]Reco Sheet for Fcast'!$F$10:$G$10</definedName>
    <definedName name="BExXRABZ1CNKCG6K1MR6OUFHF7J9" hidden="1">'[15]Reco Sheet for Fcast'!$F$10:$G$10</definedName>
    <definedName name="BExXRBOFETC0OTJ6WY3VPMFH03VB" hidden="1">'[15]Reco Sheet for Fcast'!$I$8:$J$8</definedName>
    <definedName name="BExXRD13K1S9Y3JGR7CXSONT7RJZ" localSheetId="3" hidden="1">'[16]AMI P &amp; L'!#REF!</definedName>
    <definedName name="BExXRD13K1S9Y3JGR7CXSONT7RJZ" hidden="1">'[16]AMI P &amp; L'!#REF!</definedName>
    <definedName name="BExXRIFB4QQ87QIGA9AG0NXP577K" hidden="1">'[15]Reco Sheet for Fcast'!$F$10:$G$10</definedName>
    <definedName name="BExXRIQ2JF2CVTRDQX2D9SPH7FTN" hidden="1">'[15]Reco Sheet for Fcast'!$I$11:$J$11</definedName>
    <definedName name="BExXRLKJ6CS4AJYAEHD0WH96AEBA" localSheetId="3" hidden="1">#REF!</definedName>
    <definedName name="BExXRLKJ6CS4AJYAEHD0WH96AEBA" hidden="1">#REF!</definedName>
    <definedName name="BExXRO4A6VUH1F4XV8N1BRJ4896W" localSheetId="3" hidden="1">'[16]AMI P &amp; L'!#REF!</definedName>
    <definedName name="BExXRO4A6VUH1F4XV8N1BRJ4896W" hidden="1">'[16]AMI P &amp; L'!#REF!</definedName>
    <definedName name="BExXRO9N1SNJZGKD90P4K7FU1J0P" hidden="1">'[15]Reco Sheet for Fcast'!$F$15</definedName>
    <definedName name="BExXRV5QP3Z0KAQ1EQT9JYT2FV0L" hidden="1">'[15]Reco Sheet for Fcast'!$F$10:$G$10</definedName>
    <definedName name="BExXRZ20LZZCW8LVGDK0XETOTSAI" hidden="1">'[15]Reco Sheet for Fcast'!$F$15</definedName>
    <definedName name="BExXS63O4OMWMNXXAODZQFSDG33N" hidden="1">'[15]Reco Sheet for Fcast'!$F$6:$G$6</definedName>
    <definedName name="BExXS702KUBW3EFNSAYMW64C95M3" localSheetId="3" hidden="1">'[18]Capital orders'!#REF!</definedName>
    <definedName name="BExXS702KUBW3EFNSAYMW64C95M3" hidden="1">'[18]Capital orders'!#REF!</definedName>
    <definedName name="BExXSBSP1TOY051HSPEPM0AEIO2M" hidden="1">'[15]Reco Sheet for Fcast'!$F$6:$G$6</definedName>
    <definedName name="BExXSC8RFK5D68FJD2HI4K66SA6I" hidden="1">'[15]Reco Sheet for Fcast'!$F$10:$G$10</definedName>
    <definedName name="BExXSNHC88W4UMXEOIOOATJAIKZO" hidden="1">'[15]Reco Sheet for Fcast'!$I$8:$J$8</definedName>
    <definedName name="BExXSTBS08WIA9TLALV3UQ2Z3MRG" hidden="1">'[15]Reco Sheet for Fcast'!$I$7:$J$7</definedName>
    <definedName name="BExXSVQ2WOJJ73YEO8Q2FK60V4G8" hidden="1">'[15]Reco Sheet for Fcast'!$I$8:$J$8</definedName>
    <definedName name="BExXTA9CMTC19FSCX4UIQBV2C7R9" localSheetId="3" hidden="1">'[18]Capital orders'!#REF!</definedName>
    <definedName name="BExXTA9CMTC19FSCX4UIQBV2C7R9" hidden="1">'[18]Capital orders'!#REF!</definedName>
    <definedName name="BExXTHLRNL82GN7KZY3TOLO508N7" hidden="1">'[15]Reco Sheet for Fcast'!$F$8:$G$8</definedName>
    <definedName name="BExXTIY89DH3YOJMAQ0Q8WTGODVQ" localSheetId="3" hidden="1">#REF!</definedName>
    <definedName name="BExXTIY89DH3YOJMAQ0Q8WTGODVQ" hidden="1">#REF!</definedName>
    <definedName name="BExXTL72MKEQSQH9L2OTFLU8DM2B" hidden="1">'[15]Reco Sheet for Fcast'!$F$8:$G$8</definedName>
    <definedName name="BExXTM3M4RTCRSX7VGAXGQNPP668" hidden="1">'[15]Reco Sheet for Fcast'!$F$7:$G$7</definedName>
    <definedName name="BExXTOCF78J7WY6FOVBRY1N2RBBR" hidden="1">'[15]Reco Sheet for Fcast'!$H$2:$I$2</definedName>
    <definedName name="BExXTP3GYO6Z9RTKKT10XA0UTV3T" hidden="1">'[15]Reco Sheet for Fcast'!$I$8:$J$8</definedName>
    <definedName name="BExXTZKZ4CG92ZQLIRKEXXH9BFIR" hidden="1">'[15]Reco Sheet for Fcast'!$F$7:$G$7</definedName>
    <definedName name="BExXU4J2BM2964GD5UZHM752Q4NS" hidden="1">'[15]Reco Sheet for Fcast'!$F$9:$G$9</definedName>
    <definedName name="BExXU4ZC2TLLQLLN5Z55LSE6D0AG" hidden="1">'[15]Reco Sheet for Fcast'!$O$6:$P$10</definedName>
    <definedName name="BExXU6XDTT7RM93KILIDEYPA9XKF" hidden="1">'[15]Reco Sheet for Fcast'!$I$6:$J$6</definedName>
    <definedName name="BExXU8VLZA7WLPZ3RAQZGNERUD26" localSheetId="3" hidden="1">'[16]AMI P &amp; L'!#REF!</definedName>
    <definedName name="BExXU8VLZA7WLPZ3RAQZGNERUD26" hidden="1">'[16]AMI P &amp; L'!#REF!</definedName>
    <definedName name="BExXUB9RSLSCNN5ETLXY72DAPZZM" hidden="1">'[15]Reco Sheet for Fcast'!$I$10:$J$10</definedName>
    <definedName name="BExXUEV8QPATH32AX9XYWBHUVOO8" localSheetId="3" hidden="1">#REF!</definedName>
    <definedName name="BExXUEV8QPATH32AX9XYWBHUVOO8" hidden="1">#REF!</definedName>
    <definedName name="BExXUFRM82XQIN2T8KGLDQL1IBQW" hidden="1">'[15]Reco Sheet for Fcast'!$G$2</definedName>
    <definedName name="BExXUFX23FE72H6IM4JSHIQV4VNK" localSheetId="3" hidden="1">#REF!</definedName>
    <definedName name="BExXUFX23FE72H6IM4JSHIQV4VNK" hidden="1">#REF!</definedName>
    <definedName name="BExXUM27VX063JGHF9FYOOLNOP4V" localSheetId="3" hidden="1">#REF!</definedName>
    <definedName name="BExXUM27VX063JGHF9FYOOLNOP4V" hidden="1">#REF!</definedName>
    <definedName name="BExXUQEQBF6FI240ZGIF9YXZSRAU" hidden="1">'[15]Reco Sheet for Fcast'!$F$10:$G$10</definedName>
    <definedName name="BExXUYND6EJO7CJ5KRICV4O1JNWK" hidden="1">'[15]Reco Sheet for Fcast'!$F$9:$G$9</definedName>
    <definedName name="BExXV3LG12X440HUOAJXFCK9NX6J" localSheetId="3" hidden="1">#REF!</definedName>
    <definedName name="BExXV3LG12X440HUOAJXFCK9NX6J" hidden="1">#REF!</definedName>
    <definedName name="BExXV6FWG4H3S2QEUJZYIXILNGJ7" hidden="1">'[15]Reco Sheet for Fcast'!$F$8:$G$8</definedName>
    <definedName name="BExXVK87BMMO6LHKV0CFDNIQVIBS" hidden="1">'[15]Reco Sheet for Fcast'!$I$11:$J$11</definedName>
    <definedName name="BExXVKZ9WXPGL6IVY6T61IDD771I" hidden="1">'[15]Reco Sheet for Fcast'!$F$8:$G$8</definedName>
    <definedName name="BExXVLVNRJK2QSK3UMZRFRADS2G4" localSheetId="3" hidden="1">'[16]AMI P &amp; L'!#REF!</definedName>
    <definedName name="BExXVLVNRJK2QSK3UMZRFRADS2G4" hidden="1">'[16]AMI P &amp; L'!#REF!</definedName>
    <definedName name="BExXW27MMXHXUXX78SDTBE1JYTHT" hidden="1">'[15]Reco Sheet for Fcast'!$I$7:$J$7</definedName>
    <definedName name="BExXW2YIM2MYBSHRIX0RP9D4PRMN" hidden="1">'[15]Reco Sheet for Fcast'!$I$6:$J$6</definedName>
    <definedName name="BExXWBNE4KTFSXKVSRF6WX039WPB" hidden="1">'[15]Reco Sheet for Fcast'!$F$9:$G$9</definedName>
    <definedName name="BExXWFP5AYE7EHYTJWBZSQ8PQ0YX" hidden="1">'[15]Reco Sheet for Fcast'!$I$9:$J$9</definedName>
    <definedName name="BExXWLJG5TBEL46BL8CA7MCLGTUZ" localSheetId="3" hidden="1">#REF!</definedName>
    <definedName name="BExXWLJG5TBEL46BL8CA7MCLGTUZ" hidden="1">#REF!</definedName>
    <definedName name="BExXWVFIBQT8OY1O41FRFPFGXQHK" hidden="1">'[15]Reco Sheet for Fcast'!$K$2</definedName>
    <definedName name="BExXWWXHBZHA9J3N8K47F84X0M0L" hidden="1">'[15]Reco Sheet for Fcast'!$I$10:$J$10</definedName>
    <definedName name="BExXXBM521DL8R4ZX7NZ3DBCUOR5" localSheetId="3" hidden="1">'[16]AMI P &amp; L'!#REF!</definedName>
    <definedName name="BExXXBM521DL8R4ZX7NZ3DBCUOR5" hidden="1">'[16]AMI P &amp; L'!#REF!</definedName>
    <definedName name="BExXXC7OZI33XZ03NRMEP7VRLQK4" hidden="1">'[15]Reco Sheet for Fcast'!$I$7:$J$7</definedName>
    <definedName name="BExXXH5N3NKBQ7BCJPJTBF8CYM2Q" hidden="1">'[15]Reco Sheet for Fcast'!$I$6:$J$6</definedName>
    <definedName name="BExXXKWLM4D541BH6O8GOJMHFHMW" hidden="1">'[15]Reco Sheet for Fcast'!$I$9:$J$9</definedName>
    <definedName name="BExXXPPA1Q87XPI97X0OXCPBPDON" hidden="1">'[15]Reco Sheet for Fcast'!$I$11:$J$11</definedName>
    <definedName name="BExXXVUDA98IZTQ6MANKU4MTTDVR" hidden="1">'[15]Reco Sheet for Fcast'!$I$10:$J$10</definedName>
    <definedName name="BExXXZQNZY6IZI45DJXJK0MQZWA7" localSheetId="3" hidden="1">'[16]AMI P &amp; L'!#REF!</definedName>
    <definedName name="BExXXZQNZY6IZI45DJXJK0MQZWA7" hidden="1">'[16]AMI P &amp; L'!#REF!</definedName>
    <definedName name="BExXY5QFG6QP94SFT3935OBM8Y4K" hidden="1">'[15]Reco Sheet for Fcast'!$I$7:$J$7</definedName>
    <definedName name="BExXY7TYEBFXRYUYIFHTN65RJ8EW" localSheetId="3" hidden="1">'[16]AMI P &amp; L'!#REF!</definedName>
    <definedName name="BExXY7TYEBFXRYUYIFHTN65RJ8EW" hidden="1">'[16]AMI P &amp; L'!#REF!</definedName>
    <definedName name="BExXYCBSIHFUY3BDHNBY5TMPFMGL" localSheetId="3" hidden="1">#REF!</definedName>
    <definedName name="BExXYCBSIHFUY3BDHNBY5TMPFMGL" hidden="1">#REF!</definedName>
    <definedName name="BExXYLBHANUXC5FCTDDTGOVD3GQS" hidden="1">'[15]Reco Sheet for Fcast'!$I$8:$J$8</definedName>
    <definedName name="BExXYMNYAYH3WA2ZCFAYKZID9ZCI" hidden="1">'[15]Reco Sheet for Fcast'!$I$9:$J$9</definedName>
    <definedName name="BExXYYT12SVN2VDMLVNV4P3ISD8T" hidden="1">'[15]Reco Sheet for Fcast'!$I$7:$J$7</definedName>
    <definedName name="BExXZ3LNUGA4E1LWS1MPLGG3LXKD" localSheetId="3" hidden="1">#REF!</definedName>
    <definedName name="BExXZ3LNUGA4E1LWS1MPLGG3LXKD" hidden="1">#REF!</definedName>
    <definedName name="BExXZFVV4YB42AZ3H1I40YG3JAPU" hidden="1">'[15]Reco Sheet for Fcast'!$I$11:$J$11</definedName>
    <definedName name="BExXZHJ9T2JELF12CHHGD54J1B0C" hidden="1">'[15]Reco Sheet for Fcast'!$F$7:$G$7</definedName>
    <definedName name="BExXZMBX5F1N53KQHPU92S4B5ZZ4" hidden="1">'[15]Reco Sheet for Fcast'!$E$1</definedName>
    <definedName name="BExXZNJ2X1TK2LRK5ZY3MX49H5T7" hidden="1">'[15]Reco Sheet for Fcast'!$J$2:$K$2</definedName>
    <definedName name="BExXZOVPCEP495TQSON6PSRQ8XCY" localSheetId="3" hidden="1">'[16]AMI P &amp; L'!#REF!</definedName>
    <definedName name="BExXZOVPCEP495TQSON6PSRQ8XCY" hidden="1">'[16]AMI P &amp; L'!#REF!</definedName>
    <definedName name="BExXZS0XCQNYYY1DP75R3PCXFSRH" localSheetId="3" hidden="1">#REF!</definedName>
    <definedName name="BExXZS0XCQNYYY1DP75R3PCXFSRH" hidden="1">#REF!</definedName>
    <definedName name="BExXZXKH7NBARQQAZM69Z57IH1MM" hidden="1">'[15]Reco Sheet for Fcast'!$F$6:$G$6</definedName>
    <definedName name="BExY06EUGA7EW4VVDQKIUQW4P39O" localSheetId="3" hidden="1">#REF!</definedName>
    <definedName name="BExY06EUGA7EW4VVDQKIUQW4P39O" hidden="1">#REF!</definedName>
    <definedName name="BExY07WSDH5QEVM7BJXJK2ZRAI1O" localSheetId="3" hidden="1">'[16]AMI P &amp; L'!#REF!</definedName>
    <definedName name="BExY07WSDH5QEVM7BJXJK2ZRAI1O" hidden="1">'[16]AMI P &amp; L'!#REF!</definedName>
    <definedName name="BExY0BI99V6MXLHXBCSPUL0OPF3M" localSheetId="3" hidden="1">#REF!</definedName>
    <definedName name="BExY0BI99V6MXLHXBCSPUL0OPF3M" hidden="1">#REF!</definedName>
    <definedName name="BExY0C3UBVC4M59JIRXVQ8OWAJC1" hidden="1">'[15]Reco Sheet for Fcast'!$I$7:$J$7</definedName>
    <definedName name="BExY0OE8GFHMLLTEAFIOQTOPEVPB" hidden="1">'[15]Reco Sheet for Fcast'!$F$8:$G$8</definedName>
    <definedName name="BExY0OJHW85S0VKBA8T4HTYPYBOS" hidden="1">'[15]Reco Sheet for Fcast'!$I$10:$J$10</definedName>
    <definedName name="BExY0T1E034D7XAXNC6F7540LLIE" hidden="1">'[15]Reco Sheet for Fcast'!$F$15</definedName>
    <definedName name="BExY0V4VNPA7ZZUMJNNU0ZHE1KOH" localSheetId="3" hidden="1">#REF!</definedName>
    <definedName name="BExY0V4VNPA7ZZUMJNNU0ZHE1KOH" hidden="1">#REF!</definedName>
    <definedName name="BExY0XTZLHN49J2JH94BYTKBJLT3" hidden="1">'[15]Reco Sheet for Fcast'!$F$10:$G$10</definedName>
    <definedName name="BExY11FH9TXHERUYGG8FE50U7H7J" hidden="1">'[15]Reco Sheet for Fcast'!$F$10:$G$10</definedName>
    <definedName name="BExY16IWJ7CI1QGWVNBVHPYS9JPN" localSheetId="3" hidden="1">#REF!</definedName>
    <definedName name="BExY16IWJ7CI1QGWVNBVHPYS9JPN" hidden="1">#REF!</definedName>
    <definedName name="BExY180UKNW5NIAWD6ZUYTFEH8QS" hidden="1">'[15]Reco Sheet for Fcast'!$F$15</definedName>
    <definedName name="BExY1DPTV4LSY9MEOUGXF8X052NA" hidden="1">'[15]Reco Sheet for Fcast'!$F$7:$G$7</definedName>
    <definedName name="BExY1GK9ELBEKDD7O6HR6DUO8YGO" hidden="1">'[15]Reco Sheet for Fcast'!$I$11:$J$11</definedName>
    <definedName name="BExY1HBBZWCVKT5KEBLCKMKR9LKK" hidden="1">'[15]Reco Sheet for Fcast'!$F$9:$G$9</definedName>
    <definedName name="BExY1NWOXXFV9GGZ3PX444LZ8TVX" hidden="1">'[15]Reco Sheet for Fcast'!$F$10:$G$10</definedName>
    <definedName name="BExY1UCL0RND63LLSM9X5SFRG117" hidden="1">'[15]Reco Sheet for Fcast'!$H$2:$I$2</definedName>
    <definedName name="BExY1WAT3937L08HLHIRQHMP2A3H" hidden="1">'[15]Reco Sheet for Fcast'!$I$10:$J$10</definedName>
    <definedName name="BExY1YEBOSLMID7LURP8QB46AI91" hidden="1">'[15]Reco Sheet for Fcast'!$I$10:$J$10</definedName>
    <definedName name="BExY2FS4LFX9OHOTQT7SJ2PXAC25" hidden="1">'[15]Reco Sheet for Fcast'!$I$10:$J$10</definedName>
    <definedName name="BExY2GDPCZPVU0IQ6IJIB1YQQRQ6" hidden="1">'[15]Reco Sheet for Fcast'!$F$6:$G$6</definedName>
    <definedName name="BExY2GTSZ3VA9TXLY7KW1LIAKJ61" hidden="1">'[15]Reco Sheet for Fcast'!$F$6:$G$6</definedName>
    <definedName name="BExY2IXBR1SGYZH08T7QHKEFS8HA" hidden="1">'[15]Reco Sheet for Fcast'!$F$15</definedName>
    <definedName name="BExY2Q4B5FUDA5VU4VRUHX327QN0" hidden="1">'[15]Reco Sheet for Fcast'!$F$9:$G$9</definedName>
    <definedName name="BExY3HOSK7YI364K15OX70AVR6F1" localSheetId="3" hidden="1">'[16]AMI P &amp; L'!#REF!</definedName>
    <definedName name="BExY3HOSK7YI364K15OX70AVR6F1" hidden="1">'[16]AMI P &amp; L'!#REF!</definedName>
    <definedName name="BExY3T89AUR83SOAZZ3OMDEJDQ39" hidden="1">'[15]Reco Sheet for Fcast'!$F$10:$G$10</definedName>
    <definedName name="BExY45O3XSWT6MQU6R33GI3YUAUM" localSheetId="3" hidden="1">#REF!</definedName>
    <definedName name="BExY45O3XSWT6MQU6R33GI3YUAUM" hidden="1">#REF!</definedName>
    <definedName name="BExY4ET3RLNWSSJL6DIXQZOTATID" hidden="1">'[17]Bud Mth'!$G$2:$H$2</definedName>
    <definedName name="BExY4MG771JQ84EMIVB6HQGGHZY7" hidden="1">'[15]Reco Sheet for Fcast'!$H$2:$I$2</definedName>
    <definedName name="BExY4PWCSFB8P3J3TBQB2MD67263" hidden="1">'[15]Reco Sheet for Fcast'!$I$8:$J$8</definedName>
    <definedName name="BExY4RZW3KK11JLYBA4DWZ92M6LQ" hidden="1">'[15]Reco Sheet for Fcast'!$I$11:$J$11</definedName>
    <definedName name="BExY4XOVTTNVZ577RLIEC7NZQFIX" hidden="1">'[15]Reco Sheet for Fcast'!$F$7:$G$7</definedName>
    <definedName name="BExY50JAF5CG01GTHAUS7I4ZLUDC" hidden="1">'[15]Reco Sheet for Fcast'!$I$8:$J$8</definedName>
    <definedName name="BExY53J7EXFEOFTRNAHLK7IH3ACB" hidden="1">'[15]Reco Sheet for Fcast'!$F$8:$G$8</definedName>
    <definedName name="BExY5515SJTJS3VM80M3YYR0WF37" hidden="1">'[15]Reco Sheet for Fcast'!$F$15:$G$16</definedName>
    <definedName name="BExY5515WE39FQ3EG5QHG67V9C0O" hidden="1">'[15]Reco Sheet for Fcast'!$F$11:$G$11</definedName>
    <definedName name="BExY5986WNAD8NFCPXC9TVLBU4FG" hidden="1">'[15]Reco Sheet for Fcast'!$K$2</definedName>
    <definedName name="BExY5DF9MS25IFNWGJ1YAS5MDN8R" hidden="1">'[15]Reco Sheet for Fcast'!$K$2</definedName>
    <definedName name="BExY5ERVGL3UM2MGT8LJ0XPKTZEK" hidden="1">'[15]Reco Sheet for Fcast'!$I$7:$J$7</definedName>
    <definedName name="BExY5EX6NJFK8W754ZVZDN5DS04K" hidden="1">'[15]Reco Sheet for Fcast'!$I$6:$J$6</definedName>
    <definedName name="BExY5S3XD1NJT109CV54IFOHVLQ6" hidden="1">'[15]Reco Sheet for Fcast'!$F$9:$G$9</definedName>
    <definedName name="BExY5V3UFTA5NUDN1GI8BVHFL1ZK" localSheetId="3" hidden="1">'[18]Capital orders'!#REF!</definedName>
    <definedName name="BExY5V3UFTA5NUDN1GI8BVHFL1ZK" hidden="1">'[18]Capital orders'!#REF!</definedName>
    <definedName name="BExY6KVS1MMZ2R34PGEFR2BMTU9W" hidden="1">'[15]Reco Sheet for Fcast'!$I$11:$J$11</definedName>
    <definedName name="BExY6Q9YY7LW745GP7CYOGGSPHGE" hidden="1">'[15]Reco Sheet for Fcast'!$F$6:$G$6</definedName>
    <definedName name="BExZIA3C8LKJTEH3MKQ57KJH5TA2" hidden="1">'[15]Reco Sheet for Fcast'!$I$11:$J$11</definedName>
    <definedName name="BExZIIHH3QNQE3GFMHEE4UMHY6WQ" hidden="1">'[15]Reco Sheet for Fcast'!$F$6:$G$6</definedName>
    <definedName name="BExZIYO22G5UXOB42GDLYGVRJ6U7" hidden="1">'[15]Reco Sheet for Fcast'!$F$11:$G$11</definedName>
    <definedName name="BExZJ7CYXTDLM412P6E5FAC4YB5M" hidden="1">'[15]Reco Sheet for Fcast'!$F$15:$AI$18</definedName>
    <definedName name="BExZJ7I9T8XU4MZRKJ1VVU76V2LZ" hidden="1">'[15]Reco Sheet for Fcast'!$F$15</definedName>
    <definedName name="BExZJMY170JCUU1RWASNZ1HJPRTA" hidden="1">'[15]Reco Sheet for Fcast'!$F$8:$G$8</definedName>
    <definedName name="BExZJOQR77H0P4SUKVYACDCFBBXO" hidden="1">'[15]Reco Sheet for Fcast'!$I$6:$J$6</definedName>
    <definedName name="BExZJS6RG34ODDY9HMZ0O34MEMSB" hidden="1">'[15]Reco Sheet for Fcast'!$I$8:$J$8</definedName>
    <definedName name="BExZJWDUEYTV7TBR6HSM97T24VTT" localSheetId="3" hidden="1">#REF!</definedName>
    <definedName name="BExZJWDUEYTV7TBR6HSM97T24VTT" hidden="1">#REF!</definedName>
    <definedName name="BExZK34NR4BAD7HJAP7SQ926UQP3" hidden="1">'[15]Reco Sheet for Fcast'!$F$11:$G$11</definedName>
    <definedName name="BExZK3FGPHH5H771U7D5XY7XBS6E" localSheetId="3" hidden="1">'[16]AMI P &amp; L'!#REF!</definedName>
    <definedName name="BExZK3FGPHH5H771U7D5XY7XBS6E" hidden="1">'[16]AMI P &amp; L'!#REF!</definedName>
    <definedName name="BExZKHYORG3O8C772XPFHM1N8T80" localSheetId="3" hidden="1">'[16]AMI P &amp; L'!#REF!</definedName>
    <definedName name="BExZKHYORG3O8C772XPFHM1N8T80" hidden="1">'[16]AMI P &amp; L'!#REF!</definedName>
    <definedName name="BExZKJRF2IRR57DG9CLC7MSHWNNN" hidden="1">'[15]Reco Sheet for Fcast'!$F$8:$G$8</definedName>
    <definedName name="BExZKV5GYXO0X760SBD9TWTIQHGI" hidden="1">'[15]Reco Sheet for Fcast'!$F$10:$G$10</definedName>
    <definedName name="BExZL6E4YVXRUN7ZGF2BIGIXFR8K" localSheetId="3" hidden="1">'[16]AMI P &amp; L'!#REF!</definedName>
    <definedName name="BExZL6E4YVXRUN7ZGF2BIGIXFR8K" hidden="1">'[16]AMI P &amp; L'!#REF!</definedName>
    <definedName name="BExZLGVLMKTPFXG42QYT0PO81G7F" hidden="1">'[15]Reco Sheet for Fcast'!$F$9:$G$9</definedName>
    <definedName name="BExZLKMK7LRK14S09WLMH7MXSQXM" hidden="1">'[15]Reco Sheet for Fcast'!$F$7:$G$7</definedName>
    <definedName name="BExZM7JVLG0W8EG5RBU915U3SKBY" hidden="1">'[15]Reco Sheet for Fcast'!$F$7:$G$7</definedName>
    <definedName name="BExZM85FOVUFF110XMQ9O2ODSJUK" hidden="1">'[15]Reco Sheet for Fcast'!$I$7:$J$7</definedName>
    <definedName name="BExZMF1MMTZ1TA14PZ8ASSU2CBSP" hidden="1">'[15]Reco Sheet for Fcast'!$I$8:$J$8</definedName>
    <definedName name="BExZMKL5YQZD7F0FUCSVFGLPFK52" hidden="1">'[15]Reco Sheet for Fcast'!$F$9:$G$9</definedName>
    <definedName name="BExZMOC3VNZALJM71X2T6FV91GTB" hidden="1">'[15]Reco Sheet for Fcast'!$I$8:$J$8</definedName>
    <definedName name="BExZMXH39OB0I43XEL3K11U3G9PM" hidden="1">'[15]Reco Sheet for Fcast'!$I$6:$J$6</definedName>
    <definedName name="BExZMZQ3RBKDHT5GLFNLS52OSJA0" hidden="1">'[15]Reco Sheet for Fcast'!$F$11:$G$11</definedName>
    <definedName name="BExZN2F7Y2J2L2LN5WZRG949MS4A" hidden="1">'[15]Reco Sheet for Fcast'!$F$6:$G$6</definedName>
    <definedName name="BExZN847WUWKRYTZWG9TCQZJS3OL" hidden="1">'[15]Reco Sheet for Fcast'!$I$6:$J$6</definedName>
    <definedName name="BExZNH3VISFF4NQI11BZDP5IQ7VG" hidden="1">'[15]Reco Sheet for Fcast'!$F$6:$G$6</definedName>
    <definedName name="BExZNJYCFYVMAOI62GB2BABK1ELE" hidden="1">'[15]Reco Sheet for Fcast'!$I$8:$J$8</definedName>
    <definedName name="BExZNMCNFLS6EUF357U7TXQ4U84V" localSheetId="3" hidden="1">'[18]Capital orders'!#REF!</definedName>
    <definedName name="BExZNMCNFLS6EUF357U7TXQ4U84V" hidden="1">'[18]Capital orders'!#REF!</definedName>
    <definedName name="BExZNV707LIU6Z5H6QI6H67LHTI1" hidden="1">'[15]Reco Sheet for Fcast'!$F$9:$G$9</definedName>
    <definedName name="BExZNVCBKB930QQ9QW7KSGOZ0V1M" hidden="1">'[15]Reco Sheet for Fcast'!$I$9:$J$9</definedName>
    <definedName name="BExZNW8QJ18X0RSGFDWAE9ZSDX39" hidden="1">'[15]Reco Sheet for Fcast'!$H$2:$I$2</definedName>
    <definedName name="BExZNZDWRS6Q40L8OCWFEIVI0A1O" hidden="1">'[15]Reco Sheet for Fcast'!$I$6:$J$6</definedName>
    <definedName name="BExZO8TVZX68PZ4ENQ8QOILK16OS" localSheetId="3" hidden="1">#REF!</definedName>
    <definedName name="BExZO8TVZX68PZ4ENQ8QOILK16OS" hidden="1">#REF!</definedName>
    <definedName name="BExZOAH4GDULQO35ZGF099VIFGNC" localSheetId="3" hidden="1">#REF!</definedName>
    <definedName name="BExZOAH4GDULQO35ZGF099VIFGNC" hidden="1">#REF!</definedName>
    <definedName name="BExZOBO9NYLGVJQ31LVQ9XS2ZT4N" hidden="1">'[15]Reco Sheet for Fcast'!$I$10:$J$10</definedName>
    <definedName name="BExZOETNB1CJ3Y2RKLI1ZK0S8Z6H" hidden="1">'[15]Reco Sheet for Fcast'!$I$10:$J$10</definedName>
    <definedName name="BExZOREMVSK4E5VSWM838KHUB8AI" hidden="1">'[15]Reco Sheet for Fcast'!$I$6:$J$6</definedName>
    <definedName name="BExZOVR745T5P1KS9NV2PXZPZVRG" hidden="1">'[15]Reco Sheet for Fcast'!$I$11:$J$11</definedName>
    <definedName name="BExZOZSWGLSY2XYVRIS6VSNJDSGD" hidden="1">'[15]Reco Sheet for Fcast'!$I$8:$J$8</definedName>
    <definedName name="BExZP7AIJKLM6C6CSUIIFAHFBNX2" hidden="1">'[15]Reco Sheet for Fcast'!$G$2</definedName>
    <definedName name="BExZPIU08CG16AZ72BD0PB5ISUQE" localSheetId="3" hidden="1">'[18]Capital orders'!#REF!</definedName>
    <definedName name="BExZPIU08CG16AZ72BD0PB5ISUQE" hidden="1">'[18]Capital orders'!#REF!</definedName>
    <definedName name="BExZPQ0XY507N8FJMVPKCTK8HC9H" hidden="1">'[15]Reco Sheet for Fcast'!$K$2</definedName>
    <definedName name="BExZQ37OVBR25U32CO2YYVPZOMR5" hidden="1">'[15]Reco Sheet for Fcast'!$K$2</definedName>
    <definedName name="BExZQ3NT7H06VO0AR48WHZULZB93" hidden="1">'[15]Reco Sheet for Fcast'!$I$8:$J$8</definedName>
    <definedName name="BExZQ7PJU07SEJMDX18U9YVDC2GU" hidden="1">'[15]Reco Sheet for Fcast'!$F$6:$G$6</definedName>
    <definedName name="BExZQBLMR2P2GZNI8IW6QBSS5ZV9" localSheetId="3" hidden="1">'[18]Capital orders'!#REF!</definedName>
    <definedName name="BExZQBLMR2P2GZNI8IW6QBSS5ZV9" hidden="1">'[18]Capital orders'!#REF!</definedName>
    <definedName name="BExZQIHTGHK7OOI2Y2PN3JYBY82I" localSheetId="3" hidden="1">'[16]AMI P &amp; L'!#REF!</definedName>
    <definedName name="BExZQIHTGHK7OOI2Y2PN3JYBY82I" hidden="1">'[16]AMI P &amp; L'!#REF!</definedName>
    <definedName name="BExZQJJMGU5MHQOILGXGJPAQI5XI" localSheetId="3" hidden="1">'[16]AMI P &amp; L'!#REF!</definedName>
    <definedName name="BExZQJJMGU5MHQOILGXGJPAQI5XI" hidden="1">'[16]AMI P &amp; L'!#REF!</definedName>
    <definedName name="BExZQP3CUHU0IRXBVRJLP1KYRDVE" localSheetId="3" hidden="1">#REF!</definedName>
    <definedName name="BExZQP3CUHU0IRXBVRJLP1KYRDVE" hidden="1">#REF!</definedName>
    <definedName name="BExZQRHGZ7WP7RQ2CX0H6W1CIP9U" localSheetId="3" hidden="1">#REF!</definedName>
    <definedName name="BExZQRHGZ7WP7RQ2CX0H6W1CIP9U" hidden="1">#REF!</definedName>
    <definedName name="BExZQWFMANQLA8Z37ZECN1VLXVSB" localSheetId="3" hidden="1">#REF!</definedName>
    <definedName name="BExZQWFMANQLA8Z37ZECN1VLXVSB" hidden="1">#REF!</definedName>
    <definedName name="BExZQXBYEBN28QUH1KOVW6KKA5UM" hidden="1">'[15]Reco Sheet for Fcast'!$F$15</definedName>
    <definedName name="BExZQZKT146WEN8FTVZ7Y5TSB8L5" localSheetId="3" hidden="1">'[16]AMI P &amp; L'!#REF!</definedName>
    <definedName name="BExZQZKT146WEN8FTVZ7Y5TSB8L5" hidden="1">'[16]AMI P &amp; L'!#REF!</definedName>
    <definedName name="BExZR485AKBH93YZ08CMUC3WROED" hidden="1">'[15]Reco Sheet for Fcast'!$I$10:$J$10</definedName>
    <definedName name="BExZR7TL98P2PPUVGIZYR5873DWW" hidden="1">'[15]Reco Sheet for Fcast'!$F$9:$G$9</definedName>
    <definedName name="BExZRGD1603X5ACFALUUDKCD7X48" hidden="1">'[15]Reco Sheet for Fcast'!$I$9:$J$9</definedName>
    <definedName name="BExZRP1X6UVLN1UOLHH5VF4STP1O" localSheetId="3" hidden="1">'[16]AMI P &amp; L'!#REF!</definedName>
    <definedName name="BExZRP1X6UVLN1UOLHH5VF4STP1O" hidden="1">'[16]AMI P &amp; L'!#REF!</definedName>
    <definedName name="BExZRQ930U6OCYNV00CH5I0Q4LPE" hidden="1">'[15]Reco Sheet for Fcast'!$I$8:$J$8</definedName>
    <definedName name="BExZRW8W514W8OZ72YBONYJ64GXF" localSheetId="3" hidden="1">'[16]AMI P &amp; L'!#REF!</definedName>
    <definedName name="BExZRW8W514W8OZ72YBONYJ64GXF" hidden="1">'[16]AMI P &amp; L'!#REF!</definedName>
    <definedName name="BExZRWJP2BUVFJPO8U8ATQEP0LZU" hidden="1">'[15]Reco Sheet for Fcast'!$F$15</definedName>
    <definedName name="BExZRZUBL5A1WH7YZJXBZG8HPWC7" localSheetId="3" hidden="1">#REF!</definedName>
    <definedName name="BExZRZUBL5A1WH7YZJXBZG8HPWC7" hidden="1">#REF!</definedName>
    <definedName name="BExZSI9USDLZAN8LI8M4YYQL24GZ" hidden="1">'[15]Reco Sheet for Fcast'!$F$7:$G$7</definedName>
    <definedName name="BExZSS0LA2JY4ZLJ1Z5YCMLJJZCH" hidden="1">'[15]Reco Sheet for Fcast'!$F$11:$G$11</definedName>
    <definedName name="BExZT394ULBLT8EUHBM7KV741HQI" localSheetId="3" hidden="1">#REF!</definedName>
    <definedName name="BExZT394ULBLT8EUHBM7KV741HQI" hidden="1">#REF!</definedName>
    <definedName name="BExZTAQV2QVSZY5Y3VCCWUBSBW9P" localSheetId="3" hidden="1">'[16]AMI P &amp; L'!#REF!</definedName>
    <definedName name="BExZTAQV2QVSZY5Y3VCCWUBSBW9P" hidden="1">'[16]AMI P &amp; L'!#REF!</definedName>
    <definedName name="BExZTHSI2FX56PWRSNX9H5EWTZFO" hidden="1">'[15]Reco Sheet for Fcast'!$F$6:$G$6</definedName>
    <definedName name="BExZTJL3HVBFY139H6CJHEQCT1EL" hidden="1">'[15]Reco Sheet for Fcast'!$F$9:$G$9</definedName>
    <definedName name="BExZTLOL8OPABZI453E0KVNA1GJS" hidden="1">'[15]Reco Sheet for Fcast'!$F$11:$G$11</definedName>
    <definedName name="BExZTT6J3X0TOX0ZY6YPLUVMCW9X" localSheetId="3" hidden="1">'[16]AMI P &amp; L'!#REF!</definedName>
    <definedName name="BExZTT6J3X0TOX0ZY6YPLUVMCW9X" hidden="1">'[16]AMI P &amp; L'!#REF!</definedName>
    <definedName name="BExZTW6ECBRA0BBITWBQ8R93RMCL" hidden="1">'[15]Reco Sheet for Fcast'!$G$2</definedName>
    <definedName name="BExZU2BHYAOKSCBM3C5014ZF6IXS" hidden="1">'[15]Reco Sheet for Fcast'!$H$2:$I$2</definedName>
    <definedName name="BExZU2RMJTXOCS0ROPMYPE6WTD87" hidden="1">'[15]Reco Sheet for Fcast'!$F$7:$G$7</definedName>
    <definedName name="BExZUF7G8FENTJKH9R1XUWXM6CWD" hidden="1">'[15]Reco Sheet for Fcast'!$I$9:$J$9</definedName>
    <definedName name="BExZUHWEEZO4WXP5DG5P4U6A70KN" localSheetId="3" hidden="1">#REF!</definedName>
    <definedName name="BExZUHWEEZO4WXP5DG5P4U6A70KN" hidden="1">#REF!</definedName>
    <definedName name="BExZUNARUJBIZ08VCAV3GEVBIR3D" hidden="1">'[15]Reco Sheet for Fcast'!$I$8:$J$8</definedName>
    <definedName name="BExZUSZT5496UMBP4LFSLTR1GVEW" hidden="1">'[15]Reco Sheet for Fcast'!$I$9:$J$9</definedName>
    <definedName name="BExZUT54340I38GVCV79EL116WR0" hidden="1">'[15]Reco Sheet for Fcast'!$I$11:$J$11</definedName>
    <definedName name="BExZUYDULCX65H9OZ9JHPBNKF3MI" hidden="1">'[15]Reco Sheet for Fcast'!$F$7:$G$7</definedName>
    <definedName name="BExZV2QD5ZDK3AGDRULLA7JB46C3" hidden="1">'[15]Reco Sheet for Fcast'!$F$8:$G$8</definedName>
    <definedName name="BExZVBQ29OM0V8XAL3HL0JIM0MMU" hidden="1">'[15]Reco Sheet for Fcast'!$I$9:$J$9</definedName>
    <definedName name="BExZVBQ3B8IIQW88DDLAW5BA4PL4" localSheetId="3" hidden="1">#REF!</definedName>
    <definedName name="BExZVBQ3B8IIQW88DDLAW5BA4PL4" hidden="1">#REF!</definedName>
    <definedName name="BExZVLM4T9ORS4ZWHME46U4Q103C" hidden="1">'[15]Reco Sheet for Fcast'!$I$10:$J$10</definedName>
    <definedName name="BExZVM7OZWPPRH5YQW50EYMMIW1A" hidden="1">'[15]Reco Sheet for Fcast'!$I$6:$J$6</definedName>
    <definedName name="BExZVP7KJEUGEZ1AZ15Z29XW6KAH" hidden="1">'[15]Reco Sheet for Fcast'!$I$7:$J$7</definedName>
    <definedName name="BExZVPYGX2C5OSHMZ6F0KBKZ6B1S" hidden="1">'[15]Reco Sheet for Fcast'!$H$2:$I$2</definedName>
    <definedName name="BExZW5UARC8W9AQNLJX2I5WQWS5F" hidden="1">'[15]Reco Sheet for Fcast'!$I$9:$J$9</definedName>
    <definedName name="BExZW7HRGN6A9YS41KI2B2UUMJ7X" hidden="1">'[15]Reco Sheet for Fcast'!$I$7:$J$7</definedName>
    <definedName name="BExZW8ZPNV43UXGOT98FDNIBQHZY" hidden="1">'[15]Reco Sheet for Fcast'!$I$11:$J$11</definedName>
    <definedName name="BExZWB8KPDQGF787P51Y0GON31FF" hidden="1">'[17]Bud Mth'!$I$10:$J$10</definedName>
    <definedName name="BExZWKDP0QSA9SPSF40ZMQ81QV13" hidden="1">'[15]Reco Sheet for Fcast'!$F$7:$G$7</definedName>
    <definedName name="BExZWKZ5N3RDXU8MZ8HQVYYD8O0F" hidden="1">'[15]Reco Sheet for Fcast'!$F$6:$G$6</definedName>
    <definedName name="BExZWSMC9T48W74GFGQCIUJ8ZPP3" hidden="1">'[15]Reco Sheet for Fcast'!$G$2:$H$2</definedName>
    <definedName name="BExZWUF2V4HY3HI8JN9ZVPRWK1H3" hidden="1">'[15]Reco Sheet for Fcast'!$I$9:$J$9</definedName>
    <definedName name="BExZWX45URTK9KYDJHEXL1OTZ833" hidden="1">'[15]Reco Sheet for Fcast'!$I$9:$J$9</definedName>
    <definedName name="BExZX0EWQEZO86WDAD9A4EAEZ012" hidden="1">'[15]Reco Sheet for Fcast'!$F$9:$G$9</definedName>
    <definedName name="BExZX2T6ZT2DZLYSDJJBPVIT5OK2" hidden="1">'[15]Reco Sheet for Fcast'!$I$10:$J$10</definedName>
    <definedName name="BExZXHY0PBOVDNV2NSZ1Y4G6WMNK" localSheetId="3" hidden="1">#REF!</definedName>
    <definedName name="BExZXHY0PBOVDNV2NSZ1Y4G6WMNK" hidden="1">#REF!</definedName>
    <definedName name="BExZXOJDELULNLEH7WG0OYJT0NJ4" hidden="1">'[15]Reco Sheet for Fcast'!$I$6:$J$6</definedName>
    <definedName name="BExZXOOTRNUK8LGEAZ8ZCFW9KXQ1" hidden="1">'[15]Reco Sheet for Fcast'!$J$2:$K$2</definedName>
    <definedName name="BExZXQSD2T3TQZ268XCC2NG9O3JQ" localSheetId="3" hidden="1">#REF!</definedName>
    <definedName name="BExZXQSD2T3TQZ268XCC2NG9O3JQ" hidden="1">#REF!</definedName>
    <definedName name="BExZXT6JOXNKEDU23DKL8XZAJZIH" hidden="1">'[15]Reco Sheet for Fcast'!$I$8:$J$8</definedName>
    <definedName name="BExZXUTYW1HWEEZ1LIX4OQWC7HL1" hidden="1">'[15]Reco Sheet for Fcast'!$F$9:$G$9</definedName>
    <definedName name="BExZXY4NKQL9QD76YMQJ15U1C2G8" hidden="1">'[15]Reco Sheet for Fcast'!$I$11:$J$11</definedName>
    <definedName name="BExZXYQ7U5G08FQGUIGYT14QCBOF" hidden="1">'[15]Reco Sheet for Fcast'!$F$9:$G$9</definedName>
    <definedName name="BExZY02V77YJBMODJSWZOYCMPS5X" localSheetId="3" hidden="1">'[16]AMI P &amp; L'!#REF!</definedName>
    <definedName name="BExZY02V77YJBMODJSWZOYCMPS5X" hidden="1">'[16]AMI P &amp; L'!#REF!</definedName>
    <definedName name="BExZY49QRZIR6CA41LFA9LM6EULU" hidden="1">'[15]Reco Sheet for Fcast'!$F$7:$G$7</definedName>
    <definedName name="BExZZ2FQA9A8C7CJKMEFQ9VPSLCE" hidden="1">'[15]Reco Sheet for Fcast'!$G$2</definedName>
    <definedName name="BExZZ8VO1HB3783L61XHP87HBCBE" localSheetId="3" hidden="1">#REF!</definedName>
    <definedName name="BExZZ8VO1HB3783L61XHP87HBCBE" hidden="1">#REF!</definedName>
    <definedName name="BExZZCHAVHW8C2H649KRGVQ0WVRT" hidden="1">'[15]Reco Sheet for Fcast'!$I$9:$J$9</definedName>
    <definedName name="BExZZTK54OTLF2YB68BHGOS27GEN" localSheetId="3" hidden="1">'[16]AMI P &amp; L'!#REF!</definedName>
    <definedName name="BExZZTK54OTLF2YB68BHGOS27GEN" hidden="1">'[16]AMI P &amp; L'!#REF!</definedName>
    <definedName name="BExZZXB3JQQG4SIZS4MRU6NNW7HI" hidden="1">'[15]Reco Sheet for Fcast'!$F$7:$G$7</definedName>
    <definedName name="BExZZZEMIIFKMLLV4DJKX5TB9R5V" localSheetId="3" hidden="1">'[16]AMI P &amp; L'!#REF!</definedName>
    <definedName name="BExZZZEMIIFKMLLV4DJKX5TB9R5V" hidden="1">'[16]AMI P &amp; L'!#REF!</definedName>
    <definedName name="Capex_base" localSheetId="6">[19]Capex!$B$6</definedName>
    <definedName name="Capex_base" localSheetId="1">[20]Capex!$B$6</definedName>
    <definedName name="Capex_base">[21]Capex!$B$6</definedName>
    <definedName name="Capex_Base_Index" localSheetId="6">[19]Capex!$B$8</definedName>
    <definedName name="Capex_Base_Index" localSheetId="1">[20]Capex!$B$8</definedName>
    <definedName name="Capex_Base_Index">[21]Capex!$B$8</definedName>
    <definedName name="Capex_Years" localSheetId="6">[22]Capex!$C$1:$CZ$1</definedName>
    <definedName name="Capex_Years">[23]Capex!$C$1:$CZ$1</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omm_Up_High">[3]Variables!$E$5</definedName>
    <definedName name="Comm_Up_Low">[3]Variables!$F$5</definedName>
    <definedName name="Comm_Uptake">[3]Variables!$D$5</definedName>
    <definedName name="CRAP"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CP_span">#N/A</definedName>
    <definedName name="CRY">'[24]Business &amp; other details'!$C$34</definedName>
    <definedName name="d" hidden="1">{#N/A,#N/A,FALSE,"Bgt";#N/A,#N/A,FALSE,"Act";#N/A,#N/A,FALSE,"Chrt Data";#N/A,#N/A,FALSE,"Bus Result";#N/A,#N/A,FALSE,"Main Charts";#N/A,#N/A,FALSE,"P&amp;L Ttl";#N/A,#N/A,FALSE,"P&amp;L C_Ttl";#N/A,#N/A,FALSE,"P&amp;L C_Oct";#N/A,#N/A,FALSE,"P&amp;L C_Sep";#N/A,#N/A,FALSE,"1996";#N/A,#N/A,FALSE,"Data"}</definedName>
    <definedName name="DataHistCap">OFFSET([25]DbData!$A$5,0,0,COUNTA([25]DbData!$A$5:$A$65536),COUNTA([25]DbData!$5:$5))</definedName>
    <definedName name="Date_Range">[2]Data1!$A$2:$A$10,[2]Data1!$A$11:$A$286</definedName>
    <definedName name="Dauy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hidden="1">{#N/A,#N/A,FALSE,"Bgt";#N/A,#N/A,FALSE,"Act";#N/A,#N/A,FALSE,"Chrt Data";#N/A,#N/A,FALSE,"Bus Result";#N/A,#N/A,FALSE,"Main Charts";#N/A,#N/A,FALSE,"P&amp;L Ttl";#N/A,#N/A,FALSE,"P&amp;L C_Ttl";#N/A,#N/A,FALSE,"P&amp;L C_Oct";#N/A,#N/A,FALSE,"P&amp;L C_Sep";#N/A,#N/A,FALSE,"1996";#N/A,#N/A,FALSE,"Data"}</definedName>
    <definedName name="dms_663_List">'[26]AER only'!$M$12:$M$42</definedName>
    <definedName name="dms_ABN_List">'[26]AER only'!$D$12:$D$42</definedName>
    <definedName name="dms_Addr1_List">'[26]AER only'!$R$12:$R$42</definedName>
    <definedName name="dms_Addr2_List">'[26]AER only'!$S$12:$S$42</definedName>
    <definedName name="dms_CFinalYear_List">'[26]AER only'!$H$66:$H$75</definedName>
    <definedName name="dms_ContactEmail_List">'[26]AER only'!$AD$12:$AD$42</definedName>
    <definedName name="dms_ContactName1_List">'[26]AER only'!$AB$12:$AB$42</definedName>
    <definedName name="dms_ContactPh1_List">'[26]AER only'!$AC$12:$AC$42</definedName>
    <definedName name="dms_CRCP_FinalYear_Num">'[27]Business &amp; other details'!$D$62</definedName>
    <definedName name="dms_CRCP_index">'[26]AER only'!$H$79:$H$88</definedName>
    <definedName name="dms_CRCP_years">'[26]AER only'!$F$79:$F$88</definedName>
    <definedName name="dms_CRCP_yR">'[28]AER only'!$F$87</definedName>
    <definedName name="dms_CRCP_yS">'[28]AER only'!$F$86</definedName>
    <definedName name="dms_CRCP_yT">'[28]AER only'!$F$85</definedName>
    <definedName name="dms_CRCP_yU">'[28]AER only'!$F$84</definedName>
    <definedName name="dms_CRCP_yV">'[28]AER only'!$F$83</definedName>
    <definedName name="dms_CRCP_yW">'[28]AER only'!$F$82</definedName>
    <definedName name="dms_CRCP_yX">'[28]AER only'!$F$81</definedName>
    <definedName name="dms_CRCP_yY">'[28]AER only'!$F$80</definedName>
    <definedName name="dms_CRCP_yZ">'[26]AER only'!$F$79</definedName>
    <definedName name="dms_CRCPlength_List">'[26]AER only'!$K$12:$K$42</definedName>
    <definedName name="dms_CRCPlength_Num">'[26]Business &amp; other details'!$C$77</definedName>
    <definedName name="dms_CRCPlength_Num_List">'[26]AER only'!$G$66:$G$75</definedName>
    <definedName name="dms_CRY_ListC">'[26]AER only'!$K$66:$K$80</definedName>
    <definedName name="dms_CRY_ListF">'[26]AER only'!$J$66:$J$80</definedName>
    <definedName name="dms_DataQuality_List">'[26]AER only'!$B$82:$B$86</definedName>
    <definedName name="dms_DeterminationRef_List">'[26]AER only'!$N$12:$N$42</definedName>
    <definedName name="dms_FinalYear_List">'[26]AER only'!$F$66:$F$75</definedName>
    <definedName name="dms_FormControl_List">'[26]AER only'!$H$12:$H$42</definedName>
    <definedName name="dms_FRCP_FinalYear_Num">'[27]Business &amp; other details'!$D$59</definedName>
    <definedName name="dms_FRCP_y1">'[28]AER only'!$D$79</definedName>
    <definedName name="dms_FRCP_y2">'[26]AER only'!$D$80</definedName>
    <definedName name="dms_FRCP_y3">'[26]AER only'!$D$81</definedName>
    <definedName name="dms_FRCP_y4">'[26]AER only'!$D$82</definedName>
    <definedName name="dms_FRCP_y5">'[26]AER only'!$D$83</definedName>
    <definedName name="dms_FRCP_y6">'[26]AER only'!$D$84</definedName>
    <definedName name="dms_FRCP_y7">'[28]AER only'!$D$85</definedName>
    <definedName name="dms_FRCP_y8">'[28]AER only'!$D$86</definedName>
    <definedName name="dms_FRCP_y9">'[28]AER only'!$D$87</definedName>
    <definedName name="dms_FRCPlength_List">'[26]AER only'!$L$12:$L$42</definedName>
    <definedName name="dms_FRCPlength_Num">'[26]Business &amp; other details'!$C$74</definedName>
    <definedName name="dms_FRCPlength_Num_List">'[26]AER only'!$E$66:$E$75</definedName>
    <definedName name="dms_JurisdictionList">'[26]AER only'!$E$12:$E$42</definedName>
    <definedName name="dms_Model">'[24]Business &amp; other details'!$C$47</definedName>
    <definedName name="dms_Model_List">'[24]AER only'!$B$48:$B$55</definedName>
    <definedName name="dms_MultiYear_Flag">'[26]Business &amp; other details'!$C$67</definedName>
    <definedName name="dms_PAddr1_List">'[26]AER only'!$W$12:$W$42</definedName>
    <definedName name="dms_PAddr2_List">'[26]AER only'!$X$12:$X$42</definedName>
    <definedName name="dms_PostCode_List">'[26]AER only'!$V$12:$V$42</definedName>
    <definedName name="dms_PPostCode_List">'[26]AER only'!$AA$12:$AA$42</definedName>
    <definedName name="dms_PState_List">'[26]AER only'!$Z$12:$Z$42</definedName>
    <definedName name="dms_PSuburb_List">'[26]AER only'!$Y$12:$Y$42</definedName>
    <definedName name="dms_RPT_List">'[26]AER only'!$I$12:$I$42</definedName>
    <definedName name="dms_RPTMonth_List">'[26]AER only'!$J$12:$J$42</definedName>
    <definedName name="dms_RYE">'[27]Business &amp; other details'!$D$45</definedName>
    <definedName name="dms_RYE_Formula_Result">'[26]AER only'!$E$48:$E$55</definedName>
    <definedName name="dms_Sector_List">'[26]AER only'!$F$12:$F$42</definedName>
    <definedName name="dms_Segment_List">'[26]AER only'!$G$12:$G$42</definedName>
    <definedName name="dms_SingleYear_FinalYear_Result">'[28]Business &amp; other details'!$C$73</definedName>
    <definedName name="dms_SingleYear_Model">'[26]Business &amp; other details'!$C$69:$C$71</definedName>
    <definedName name="dms_SourceList">'[26]AER only'!$B$66:$B$79</definedName>
    <definedName name="dms_State_List">'[26]AER only'!$U$12:$U$42</definedName>
    <definedName name="dms_Suburb_List">'[26]AER only'!$T$12:$T$42</definedName>
    <definedName name="dms_TradingName">'[29]Business &amp; other details'!$C$14</definedName>
    <definedName name="dms_TradingName_List">'[30]AER only'!$B$12:$B$42</definedName>
    <definedName name="dms_TradingNameFull_List">'[30]AER only'!$C$12:$C$42</definedName>
    <definedName name="dms_Worksheet_List">'[24]AER only'!$C$48:$C$55</definedName>
    <definedName name="e" hidden="1">{#N/A,#N/A,FALSE,"Bgt";#N/A,#N/A,FALSE,"Act";#N/A,#N/A,FALSE,"Chrt Data";#N/A,#N/A,FALSE,"Bus Result";#N/A,#N/A,FALSE,"Main Charts";#N/A,#N/A,FALSE,"P&amp;L Ttl";#N/A,#N/A,FALSE,"P&amp;L C_Ttl";#N/A,#N/A,FALSE,"P&amp;L C_Oct";#N/A,#N/A,FALSE,"P&amp;L C_Sep";#N/A,#N/A,FALSE,"1996";#N/A,#N/A,FALSE,"Data"}</definedName>
    <definedName name="ED"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hidden="1">{#N/A,#N/A,FALSE,"P&amp;L Ttl";#N/A,#N/A,FALSE,"P&amp;L C_Ttl New";#N/A,#N/A,FALSE,"Bus Res";#N/A,#N/A,FALSE,"Chrts";#N/A,#N/A,FALSE,"pcf";#N/A,#N/A,FALSE,"pcr ";#N/A,#N/A,FALSE,"Exp Stmt ";#N/A,#N/A,FALSE,"Cap";#N/A,#N/A,FALSE,"IT Ytd"}</definedName>
    <definedName name="ertyier76"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fduj" hidden="1">{#N/A,#N/A,FALSE,"Bgt";#N/A,#N/A,FALSE,"Act";#N/A,#N/A,FALSE,"Chrt Data";#N/A,#N/A,FALSE,"Bus Result";#N/A,#N/A,FALSE,"Main Charts";#N/A,#N/A,FALSE,"P&amp;L Ttl";#N/A,#N/A,FALSE,"P&amp;L C_Ttl";#N/A,#N/A,FALSE,"P&amp;L C_Oct";#N/A,#N/A,FALSE,"P&amp;L C_Sep";#N/A,#N/A,FALSE,"1996";#N/A,#N/A,FALSE,"Data"}</definedName>
    <definedName name="FF" hidden="1">{#N/A,#N/A,FALSE,"pcf";#N/A,#N/A,FALSE,"pcr"}</definedName>
    <definedName name="foo" hidden="1">{#N/A,#N/A,FALSE,"Bgt";#N/A,#N/A,FALSE,"Act";#N/A,#N/A,FALSE,"Chrt Data";#N/A,#N/A,FALSE,"Bus Result";#N/A,#N/A,FALSE,"Main Charts";#N/A,#N/A,FALSE,"P&amp;L Ttl";#N/A,#N/A,FALSE,"P&amp;L C_Ttl";#N/A,#N/A,FALSE,"P&amp;L C_Oct";#N/A,#N/A,FALSE,"P&amp;L C_Sep";#N/A,#N/A,FALSE,"1996";#N/A,#N/A,FALSE,"Data"}</definedName>
    <definedName name="FRCP_1to5">"2015-16 to 2019-20"</definedName>
    <definedName name="FRCP_span">#N/A</definedName>
    <definedName name="FRCP_y5">'[28]Business &amp; other details'!$G$35</definedName>
    <definedName name="gbes"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hidden="1">{#N/A,#N/A,FALSE,"pcf";#N/A,#N/A,FALSE,"pcr"}</definedName>
    <definedName name="grrrr" hidden="1">{#N/A,#N/A,FALSE,"Bgt";#N/A,#N/A,FALSE,"Act";#N/A,#N/A,FALSE,"Chrt Data";#N/A,#N/A,FALSE,"Bus Result";#N/A,#N/A,FALSE,"Main Charts";#N/A,#N/A,FALSE,"P&amp;L Ttl";#N/A,#N/A,FALSE,"P&amp;L C_Ttl";#N/A,#N/A,FALSE,"P&amp;L C_Oct";#N/A,#N/A,FALSE,"P&amp;L C_Sep";#N/A,#N/A,FALSE,"1996";#N/A,#N/A,FALSE,"Data"}</definedName>
    <definedName name="hj" hidden="1">{#N/A,#N/A,FALSE,"pcf";#N/A,#N/A,FALSE,"pcr"}</definedName>
    <definedName name="III"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kmhjyuk" hidden="1">{#N/A,#N/A,FALSE,"pcf";#N/A,#N/A,FALSE,"pcr"}</definedName>
    <definedName name="kmim" hidden="1">{#N/A,#N/A,FALSE,"Bgt";#N/A,#N/A,FALSE,"Act";#N/A,#N/A,FALSE,"Chrt Data";#N/A,#N/A,FALSE,"Bus Result";#N/A,#N/A,FALSE,"Main Charts";#N/A,#N/A,FALSE,"P&amp;L Ttl";#N/A,#N/A,FALSE,"P&amp;L C_Ttl";#N/A,#N/A,FALSE,"P&amp;L C_Oct";#N/A,#N/A,FALSE,"P&amp;L C_Sep";#N/A,#N/A,FALSE,"1996";#N/A,#N/A,FALSE,"Data"}</definedName>
    <definedName name="kti" hidden="1">{#N/A,#N/A,FALSE,"P&amp;L Ttl";#N/A,#N/A,FALSE,"P&amp;L C_Ttl New";#N/A,#N/A,FALSE,"Bus Res";#N/A,#N/A,FALSE,"Chrts";#N/A,#N/A,FALSE,"pcf";#N/A,#N/A,FALSE,"pcr ";#N/A,#N/A,FALSE,"Exp Stmt ";#N/A,#N/A,FALSE,"Cap";#N/A,#N/A,FALSE,"IT Ytd"}</definedName>
    <definedName name="LOLD">1</definedName>
    <definedName name="LOLD_Table">16</definedName>
    <definedName name="NEM_pct_AUS_EE_savings">'[31]Estimate of regional breakdown'!$K$6</definedName>
    <definedName name="nhdtyjdf" hidden="1">{#N/A,#N/A,FALSE,"pcf";#N/A,#N/A,FALSE,"pcr"}</definedName>
    <definedName name="Nominal_to_Real">'[32]Input|Rate of change'!$C$25:$C$30</definedName>
    <definedName name="NSWloss">'[33]Dx losses'!$C$33</definedName>
    <definedName name="NvsASD">"V2002-12-31"</definedName>
    <definedName name="NvsAutoDrillOk">"VN"</definedName>
    <definedName name="NvsElapsedTime">0.00039050925988704</definedName>
    <definedName name="NvsEndTime">38077.7657938657</definedName>
    <definedName name="NvsInstSpec">"%,FPRODUCT,TJOB_BY_OWNER,N90025"</definedName>
    <definedName name="NvsLayoutType">"M3"</definedName>
    <definedName name="NvsNplSpec">"%,X,RZT.ACCOUNT.,CZT.ACCOUNT."</definedName>
    <definedName name="NvsPanelEffdt">"V1998-01-01"</definedName>
    <definedName name="NvsPanelSetid">"VCPR"</definedName>
    <definedName name="NvsReqBU">"VTRUST"</definedName>
    <definedName name="NvsReqBUOnly">"VY"</definedName>
    <definedName name="NvsTransLed">"VN"</definedName>
    <definedName name="NvsTreeASD">"V2002-12-31"</definedName>
    <definedName name="Op_Up_High">[3]Variables!$E$4</definedName>
    <definedName name="Op_Up_Low">[3]Variables!$F$4</definedName>
    <definedName name="Op_Uptake">[3]Variables!$D$4</definedName>
    <definedName name="percent">'[32]Lookup|Tables'!$G$14</definedName>
    <definedName name="PPP" hidden="1">{#N/A,#N/A,FALSE,"Bgt";#N/A,#N/A,FALSE,"Act";#N/A,#N/A,FALSE,"Chrt Data";#N/A,#N/A,FALSE,"Bus Result";#N/A,#N/A,FALSE,"Main Charts";#N/A,#N/A,FALSE,"P&amp;L Ttl";#N/A,#N/A,FALSE,"P&amp;L C_Ttl";#N/A,#N/A,FALSE,"P&amp;L C_Oct";#N/A,#N/A,FALSE,"P&amp;L C_Sep";#N/A,#N/A,FALSE,"1996";#N/A,#N/A,FALSE,"Data"}</definedName>
    <definedName name="Prosp_Up_High">[3]Variables!$E$8</definedName>
    <definedName name="Prosp_Up_Low">[3]Variables!$F$8</definedName>
    <definedName name="Prosp_Uptake">[3]Variables!$D$8</definedName>
    <definedName name="q" hidden="1">{#N/A,#N/A,FALSE,"Bgt";#N/A,#N/A,FALSE,"Act";#N/A,#N/A,FALSE,"Chrt Data";#N/A,#N/A,FALSE,"Bus Result";#N/A,#N/A,FALSE,"Main Charts";#N/A,#N/A,FALSE,"P&amp;L Ttl";#N/A,#N/A,FALSE,"P&amp;L C_Ttl";#N/A,#N/A,FALSE,"P&amp;L C_Oct";#N/A,#N/A,FALSE,"P&amp;L C_Sep";#N/A,#N/A,FALSE,"1996";#N/A,#N/A,FALSE,"Data"}</definedName>
    <definedName name="QLDloss">'[33]Dx losses'!$D$33</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CP_1to5">"2015-16 to 2019-20"</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 hidden="1">{#N/A,#N/A,FALSE,"Bgt";#N/A,#N/A,FALSE,"Act";#N/A,#N/A,FALSE,"Chrt Data";#N/A,#N/A,FALSE,"Bus Result";#N/A,#N/A,FALSE,"Main Charts";#N/A,#N/A,FALSE,"P&amp;L Ttl";#N/A,#N/A,FALSE,"P&amp;L C_Ttl";#N/A,#N/A,FALSE,"P&amp;L C_Oct";#N/A,#N/A,FALSE,"P&amp;L C_Sep";#N/A,#N/A,FALSE,"1996";#N/A,#N/A,FALSE,"Data"}</definedName>
    <definedName name="RRRR" hidden="1">{#N/A,#N/A,FALSE,"pcf";#N/A,#N/A,FALSE,"pcr"}</definedName>
    <definedName name="rtgbr" hidden="1">{#N/A,#N/A,FALSE,"Bgt";#N/A,#N/A,FALSE,"Act";#N/A,#N/A,FALSE,"Chrt Data";#N/A,#N/A,FALSE,"Bus Result";#N/A,#N/A,FALSE,"Main Charts";#N/A,#N/A,FALSE,"P&amp;L Ttl";#N/A,#N/A,FALSE,"P&amp;L C_Ttl";#N/A,#N/A,FALSE,"P&amp;L C_Oct";#N/A,#N/A,FALSE,"P&amp;L C_Sep";#N/A,#N/A,FALSE,"1996";#N/A,#N/A,FALSE,"Data"}</definedName>
    <definedName name="SAloss">'[33]Dx losses'!$E$33</definedName>
    <definedName name="SAPBEXdnldView" hidden="1">"4D0Q4ZKDTZLR4R5LFJNICI02C"</definedName>
    <definedName name="SAPBEXhrIndnt" hidden="1">1</definedName>
    <definedName name="SAPBEXrevision" hidden="1">1</definedName>
    <definedName name="SAPBEXsysID" hidden="1">"BWP"</definedName>
    <definedName name="SAPBEXwbID" hidden="1">"40UUPT0P5GXX8RR8TR6BQRG2M"</definedName>
    <definedName name="SAPsysID" hidden="1">"708C5W7SBKP804JT78WJ0JNKI"</definedName>
    <definedName name="SAPwbID" hidden="1">"ARS"</definedName>
    <definedName name="sdfasdf" hidden="1">{#N/A,#N/A,FALSE,"pcf";#N/A,#N/A,FALSE,"pcr"}</definedName>
    <definedName name="sertyuw"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gdg" hidden="1">{#N/A,#N/A,FALSE,"Bgt";#N/A,#N/A,FALSE,"Act";#N/A,#N/A,FALSE,"Chrt Data";#N/A,#N/A,FALSE,"Bus Result";#N/A,#N/A,FALSE,"Main Charts";#N/A,#N/A,FALSE,"P&amp;L Ttl";#N/A,#N/A,FALSE,"P&amp;L C_Ttl";#N/A,#N/A,FALSE,"P&amp;L C_Oct";#N/A,#N/A,FALSE,"P&amp;L C_Sep";#N/A,#N/A,FALSE,"1996";#N/A,#N/A,FALSE,"Data"}</definedName>
    <definedName name="sgfstryn" hidden="1">{#N/A,#N/A,FALSE,"Bgt";#N/A,#N/A,FALSE,"Act";#N/A,#N/A,FALSE,"Chrt Data";#N/A,#N/A,FALSE,"Bus Result";#N/A,#N/A,FALSE,"Main Charts";#N/A,#N/A,FALSE,"P&amp;L Ttl";#N/A,#N/A,FALSE,"P&amp;L C_Ttl";#N/A,#N/A,FALSE,"P&amp;L C_Oct";#N/A,#N/A,FALSE,"P&amp;L C_Sep";#N/A,#N/A,FALSE,"1996";#N/A,#N/A,FALSE,"Data"}</definedName>
    <definedName name="sggs"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s" hidden="1">{#N/A,#N/A,FALSE,"Bgt";#N/A,#N/A,FALSE,"Act";#N/A,#N/A,FALSE,"Chrt Data";#N/A,#N/A,FALSE,"Bus Result";#N/A,#N/A,FALSE,"Main Charts";#N/A,#N/A,FALSE,"P&amp;L Ttl";#N/A,#N/A,FALSE,"P&amp;L C_Ttl";#N/A,#N/A,FALSE,"P&amp;L C_Oct";#N/A,#N/A,FALSE,"P&amp;L C_Sep";#N/A,#N/A,FALSE,"1996";#N/A,#N/A,FALSE,"Data"}</definedName>
    <definedName name="shsh"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ASloss">'[33]Dx losses'!$F$33</definedName>
    <definedName name="tiimt" hidden="1">{#N/A,#N/A,FALSE,"pcf";#N/A,#N/A,FALSE,"pcr"}</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tle">[34]Contents!$B$1</definedName>
    <definedName name="tiumut" hidden="1">{#N/A,#N/A,FALSE,"SUM QTR 3";#N/A,#N/A,FALSE,"Detail QTR 3 (w_o ly)"}</definedName>
    <definedName name="ujm" hidden="1">{#N/A,#N/A,FALSE,"Bgt";#N/A,#N/A,FALSE,"Act";#N/A,#N/A,FALSE,"Chrt Data";#N/A,#N/A,FALSE,"Bus Result";#N/A,#N/A,FALSE,"Main Charts";#N/A,#N/A,FALSE,"P&amp;L Ttl";#N/A,#N/A,FALSE,"P&amp;L C_Ttl";#N/A,#N/A,FALSE,"P&amp;L C_Oct";#N/A,#N/A,FALSE,"P&amp;L C_Sep";#N/A,#N/A,FALSE,"1996";#N/A,#N/A,FALSE,"Data"}</definedName>
    <definedName name="ukfykf" hidden="1">{#N/A,#N/A,FALSE,"P&amp;L Ttl";#N/A,#N/A,FALSE,"P&amp;L C_Ttl New";#N/A,#N/A,FALSE,"Bus Res";#N/A,#N/A,FALSE,"Chrts";#N/A,#N/A,FALSE,"pcf";#N/A,#N/A,FALSE,"pcr ";#N/A,#N/A,FALSE,"Exp Stmt ";#N/A,#N/A,FALSE,"Cap";#N/A,#N/A,FALSE,"IT Ytd"}</definedName>
    <definedName name="VICloss">'[33]Dx losses'!$G$33</definedName>
    <definedName name="w" hidden="1">{#N/A,#N/A,FALSE,"pcf";#N/A,#N/A,FALSE,"pcr"}</definedName>
    <definedName name="w4yy"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hidden="1">{#N/A,#N/A,FALSE,"P&amp;L Ttl";#N/A,#N/A,FALSE,"P&amp;L C_Ttl New";#N/A,#N/A,FALSE,"Bus Res";#N/A,#N/A,FALSE,"Chrts";#N/A,#N/A,FALSE,"pcf";#N/A,#N/A,FALSE,"pcr ";#N/A,#N/A,FALSE,"Exp Stmt ";#N/A,#N/A,FALSE,"Cap";#N/A,#N/A,FALSE,"IT Ytd"}</definedName>
    <definedName name="wrn.pages." hidden="1">{#N/A,#N/A,FALSE,"Bgt";#N/A,#N/A,FALSE,"Act";#N/A,#N/A,FALSE,"Chrt Data";#N/A,#N/A,FALSE,"Bus Result";#N/A,#N/A,FALSE,"Main Charts";#N/A,#N/A,FALSE,"P&amp;L Ttl";#N/A,#N/A,FALSE,"P&amp;L C_Ttl";#N/A,#N/A,FALSE,"P&amp;L C_Oct";#N/A,#N/A,FALSE,"P&amp;L C_Sep";#N/A,#N/A,FALSE,"1996";#N/A,#N/A,FALSE,"Data"}</definedName>
    <definedName name="wrn.S_R._.tables." hidden="1">{#N/A,#N/A,FALSE,"pcf";#N/A,#N/A,FALSE,"pcr"}</definedName>
    <definedName name="wrn.S_RQTR3." hidden="1">{#N/A,#N/A,FALSE,"SUM QTR 3";#N/A,#N/A,FALSE,"Detail QTR 3 (w_o ly)"}</definedName>
    <definedName name="yht" hidden="1">{#N/A,#N/A,FALSE,"SUM QTR 3";#N/A,#N/A,FALSE,"Detail QTR 3 (w_o ly)"}</definedName>
  </definedNames>
  <calcPr calcId="162913"/>
</workbook>
</file>

<file path=xl/calcChain.xml><?xml version="1.0" encoding="utf-8"?>
<calcChain xmlns="http://schemas.openxmlformats.org/spreadsheetml/2006/main">
  <c r="C11" i="21" l="1"/>
  <c r="C6" i="21"/>
  <c r="D71" i="22" l="1"/>
  <c r="E71" i="22"/>
  <c r="F71" i="22"/>
  <c r="G71" i="22"/>
  <c r="C71" i="22"/>
  <c r="F8" i="25"/>
  <c r="I69" i="27" l="1"/>
  <c r="D45" i="27" s="1"/>
  <c r="D46" i="27" s="1"/>
  <c r="H69" i="27"/>
  <c r="D92" i="27" s="1"/>
  <c r="G69" i="27"/>
  <c r="B60" i="27" s="1"/>
  <c r="F69" i="27"/>
  <c r="E69" i="27"/>
  <c r="D69" i="27"/>
  <c r="C69" i="27"/>
  <c r="B69" i="27"/>
  <c r="J66" i="27"/>
  <c r="J69" i="27" s="1"/>
  <c r="J65" i="27"/>
  <c r="K65" i="27" s="1"/>
  <c r="D60" i="27"/>
  <c r="C60" i="27"/>
  <c r="G59" i="27"/>
  <c r="F55" i="27"/>
  <c r="E55" i="27"/>
  <c r="D55" i="27"/>
  <c r="C55" i="27"/>
  <c r="B55" i="27"/>
  <c r="G54" i="27"/>
  <c r="G53" i="27"/>
  <c r="G52" i="27"/>
  <c r="G44" i="27"/>
  <c r="F40" i="27"/>
  <c r="B40" i="27"/>
  <c r="G39" i="27"/>
  <c r="F38" i="27"/>
  <c r="E38" i="27"/>
  <c r="E40" i="27" s="1"/>
  <c r="D38" i="27"/>
  <c r="D40" i="27" s="1"/>
  <c r="C38" i="27"/>
  <c r="C40" i="27" s="1"/>
  <c r="B38" i="27"/>
  <c r="G37" i="27"/>
  <c r="G36" i="27"/>
  <c r="G28" i="27"/>
  <c r="G23" i="27"/>
  <c r="F20" i="27"/>
  <c r="F22" i="27" s="1"/>
  <c r="F24" i="27" s="1"/>
  <c r="E20" i="27"/>
  <c r="E22" i="27" s="1"/>
  <c r="E24" i="27" s="1"/>
  <c r="D20" i="27"/>
  <c r="D22" i="27" s="1"/>
  <c r="D24" i="27" s="1"/>
  <c r="C20" i="27"/>
  <c r="C22" i="27" s="1"/>
  <c r="C24" i="27" s="1"/>
  <c r="B20" i="27"/>
  <c r="G20" i="27" s="1"/>
  <c r="G19" i="27"/>
  <c r="G18" i="27"/>
  <c r="G17" i="27"/>
  <c r="G16" i="27"/>
  <c r="D10" i="27"/>
  <c r="C10" i="27"/>
  <c r="G9" i="27"/>
  <c r="G5" i="27"/>
  <c r="F92" i="27"/>
  <c r="E60" i="27"/>
  <c r="E10" i="27"/>
  <c r="E45" i="27"/>
  <c r="E46" i="27" s="1"/>
  <c r="E29" i="27"/>
  <c r="E30" i="27" s="1"/>
  <c r="B29" i="27"/>
  <c r="C29" i="27"/>
  <c r="C30" i="27" s="1"/>
  <c r="C45" i="27"/>
  <c r="C46" i="27" s="1"/>
  <c r="K66" i="27"/>
  <c r="K69" i="27" s="1"/>
  <c r="E92" i="27"/>
  <c r="D29" i="27"/>
  <c r="D30" i="27" s="1"/>
  <c r="G55" i="27" l="1"/>
  <c r="B22" i="27"/>
  <c r="G38" i="27"/>
  <c r="G40" i="27"/>
  <c r="B10" i="27"/>
  <c r="B45" i="27"/>
  <c r="G92" i="27"/>
  <c r="H92" i="27" s="1"/>
  <c r="F60" i="27"/>
  <c r="G60" i="27" s="1"/>
  <c r="F10" i="27"/>
  <c r="F29" i="27"/>
  <c r="F30" i="27" s="1"/>
  <c r="F45" i="27"/>
  <c r="F46" i="27" s="1"/>
  <c r="B30" i="27"/>
  <c r="G29" i="27"/>
  <c r="B46" i="27"/>
  <c r="G45" i="27"/>
  <c r="G22" i="27" l="1"/>
  <c r="B24" i="27"/>
  <c r="G24" i="27" s="1"/>
  <c r="G46" i="27"/>
  <c r="G10" i="27"/>
  <c r="G30" i="27"/>
  <c r="I16" i="26" l="1"/>
  <c r="H16" i="26"/>
  <c r="G16" i="26"/>
  <c r="F16" i="26"/>
  <c r="J16" i="26"/>
  <c r="C34" i="26" s="1"/>
  <c r="E16" i="26"/>
  <c r="I13" i="26"/>
  <c r="J13" i="26" s="1"/>
  <c r="C31" i="26" s="1"/>
  <c r="H13" i="26"/>
  <c r="G13" i="26"/>
  <c r="F13" i="26"/>
  <c r="D52" i="26"/>
  <c r="D50" i="26"/>
  <c r="C50" i="26"/>
  <c r="D49" i="26"/>
  <c r="D48" i="26"/>
  <c r="D43" i="26"/>
  <c r="D41" i="26"/>
  <c r="C41" i="26"/>
  <c r="D40" i="26"/>
  <c r="D39" i="26"/>
  <c r="R35" i="26"/>
  <c r="Q35" i="26"/>
  <c r="P35" i="26"/>
  <c r="O35" i="26"/>
  <c r="N35" i="26"/>
  <c r="R32" i="26"/>
  <c r="Q32" i="26"/>
  <c r="P32" i="26"/>
  <c r="O32" i="26"/>
  <c r="N32" i="26"/>
  <c r="J25" i="26"/>
  <c r="J24" i="26"/>
  <c r="J22" i="26"/>
  <c r="J21" i="26"/>
  <c r="J15" i="26"/>
  <c r="C33" i="26" s="1"/>
  <c r="J14" i="26"/>
  <c r="J12" i="26"/>
  <c r="C30" i="26" s="1"/>
  <c r="D30" i="17"/>
  <c r="E30" i="17"/>
  <c r="F30" i="17"/>
  <c r="G30" i="17"/>
  <c r="H30" i="17"/>
  <c r="I30" i="17"/>
  <c r="F35" i="17" s="1"/>
  <c r="J30" i="17"/>
  <c r="K30" i="17"/>
  <c r="L30" i="17"/>
  <c r="D31" i="17"/>
  <c r="E31" i="17"/>
  <c r="F31" i="17"/>
  <c r="G31" i="17"/>
  <c r="F36" i="17" s="1"/>
  <c r="H31" i="17"/>
  <c r="I31" i="17"/>
  <c r="E36" i="17" s="1"/>
  <c r="J31" i="17"/>
  <c r="K31" i="17"/>
  <c r="L31" i="17"/>
  <c r="C31" i="17"/>
  <c r="C30" i="17"/>
  <c r="E35" i="17" s="1"/>
  <c r="D22" i="17"/>
  <c r="E22" i="17"/>
  <c r="F22" i="17"/>
  <c r="G22" i="17"/>
  <c r="H22" i="17"/>
  <c r="I22" i="17"/>
  <c r="J22" i="17"/>
  <c r="K22" i="17"/>
  <c r="L22" i="17"/>
  <c r="D23" i="17"/>
  <c r="E23" i="17"/>
  <c r="F23" i="17"/>
  <c r="G23" i="17"/>
  <c r="H23" i="17"/>
  <c r="I23" i="17"/>
  <c r="J23" i="17"/>
  <c r="K23" i="17"/>
  <c r="L23" i="17"/>
  <c r="C23" i="17"/>
  <c r="C22" i="17"/>
  <c r="D33" i="22"/>
  <c r="E33" i="22"/>
  <c r="F33" i="22"/>
  <c r="G33" i="22"/>
  <c r="H33" i="22"/>
  <c r="D34" i="22"/>
  <c r="E34" i="22"/>
  <c r="F34" i="22"/>
  <c r="G34" i="22"/>
  <c r="H34" i="22"/>
  <c r="D35" i="22"/>
  <c r="E35" i="22"/>
  <c r="F35" i="22"/>
  <c r="G35" i="22"/>
  <c r="H35" i="22"/>
  <c r="D36" i="22"/>
  <c r="E36" i="22"/>
  <c r="F36" i="22"/>
  <c r="G36" i="22"/>
  <c r="H36" i="22"/>
  <c r="D37" i="22"/>
  <c r="E37" i="22"/>
  <c r="F37" i="22"/>
  <c r="G37" i="22"/>
  <c r="H37" i="22"/>
  <c r="D38" i="22"/>
  <c r="E38" i="22"/>
  <c r="F38" i="22"/>
  <c r="G38" i="22"/>
  <c r="H38" i="22"/>
  <c r="D39" i="22"/>
  <c r="E39" i="22"/>
  <c r="F39" i="22"/>
  <c r="G39" i="22"/>
  <c r="H39" i="22"/>
  <c r="E76" i="25"/>
  <c r="D76" i="25"/>
  <c r="E75" i="25"/>
  <c r="D75" i="25"/>
  <c r="E74" i="25"/>
  <c r="D74" i="25"/>
  <c r="E73" i="25"/>
  <c r="D73" i="25"/>
  <c r="E72" i="25"/>
  <c r="D72" i="25"/>
  <c r="E71" i="25"/>
  <c r="D71" i="25"/>
  <c r="E70" i="25"/>
  <c r="D70" i="25"/>
  <c r="E69" i="25"/>
  <c r="D69" i="25"/>
  <c r="E68" i="25"/>
  <c r="D68" i="25"/>
  <c r="E67" i="25"/>
  <c r="D67" i="25"/>
  <c r="E66" i="25"/>
  <c r="D66" i="25"/>
  <c r="E65" i="25"/>
  <c r="D65" i="25"/>
  <c r="E64" i="25"/>
  <c r="D64" i="25"/>
  <c r="E63" i="25"/>
  <c r="D63" i="25"/>
  <c r="E62" i="25"/>
  <c r="D62" i="25"/>
  <c r="E61" i="25"/>
  <c r="D61" i="25"/>
  <c r="E60" i="25"/>
  <c r="D60" i="25"/>
  <c r="E59" i="25"/>
  <c r="D59" i="25"/>
  <c r="E58" i="25"/>
  <c r="D58" i="25"/>
  <c r="E57" i="25"/>
  <c r="D57" i="25"/>
  <c r="E56" i="25"/>
  <c r="D56" i="25"/>
  <c r="E55" i="25"/>
  <c r="D55" i="25"/>
  <c r="E54" i="25"/>
  <c r="D54" i="25"/>
  <c r="E53" i="25"/>
  <c r="D53" i="25"/>
  <c r="E52" i="25"/>
  <c r="D52" i="25"/>
  <c r="E51" i="25"/>
  <c r="D51" i="25"/>
  <c r="E50" i="25"/>
  <c r="D50" i="25"/>
  <c r="E49" i="25"/>
  <c r="D49" i="25"/>
  <c r="E48" i="25"/>
  <c r="D48" i="25"/>
  <c r="E47" i="25"/>
  <c r="D47" i="25"/>
  <c r="E46" i="25"/>
  <c r="D46" i="25"/>
  <c r="E45" i="25"/>
  <c r="D45" i="25"/>
  <c r="E44" i="25"/>
  <c r="D44" i="25"/>
  <c r="E43" i="25"/>
  <c r="D43" i="25"/>
  <c r="E42" i="25"/>
  <c r="D42" i="25"/>
  <c r="E41" i="25"/>
  <c r="D41" i="25"/>
  <c r="E40" i="25"/>
  <c r="D40" i="25"/>
  <c r="E39" i="25"/>
  <c r="D39" i="25"/>
  <c r="E38" i="25"/>
  <c r="D38" i="25"/>
  <c r="E37" i="25"/>
  <c r="D37" i="25"/>
  <c r="E36" i="25"/>
  <c r="D36" i="25"/>
  <c r="E35" i="25"/>
  <c r="D35" i="25"/>
  <c r="E34" i="25"/>
  <c r="D34" i="25"/>
  <c r="E33" i="25"/>
  <c r="D33" i="25"/>
  <c r="E32" i="25"/>
  <c r="D32" i="25"/>
  <c r="E31" i="25"/>
  <c r="D31" i="25"/>
  <c r="E30" i="25"/>
  <c r="D30" i="25"/>
  <c r="E29" i="25"/>
  <c r="D29" i="25"/>
  <c r="E28" i="25"/>
  <c r="D28" i="25"/>
  <c r="E27" i="25"/>
  <c r="D27" i="25"/>
  <c r="E26" i="25"/>
  <c r="D26" i="25"/>
  <c r="E25" i="25"/>
  <c r="D25" i="25"/>
  <c r="E24" i="25"/>
  <c r="D24" i="25"/>
  <c r="E23" i="25"/>
  <c r="D23" i="25"/>
  <c r="E22" i="25"/>
  <c r="D22" i="25"/>
  <c r="E21" i="25"/>
  <c r="D21" i="25"/>
  <c r="E20" i="25"/>
  <c r="D20" i="25"/>
  <c r="E19" i="25"/>
  <c r="D19" i="25"/>
  <c r="E18" i="25"/>
  <c r="D18" i="25"/>
  <c r="E17" i="25"/>
  <c r="D17" i="25"/>
  <c r="E16" i="25"/>
  <c r="D16" i="25"/>
  <c r="E15" i="25"/>
  <c r="D15" i="25"/>
  <c r="E14" i="25"/>
  <c r="D14" i="25"/>
  <c r="E13" i="25"/>
  <c r="D13" i="25"/>
  <c r="P4" i="25" s="1"/>
  <c r="M4" i="25"/>
  <c r="I4" i="25"/>
  <c r="E4" i="25"/>
  <c r="P3" i="25"/>
  <c r="L3" i="25"/>
  <c r="P9" i="25" s="1"/>
  <c r="H3" i="25"/>
  <c r="D3" i="25"/>
  <c r="N2" i="25"/>
  <c r="J2" i="25"/>
  <c r="F2" i="25"/>
  <c r="B2" i="25"/>
  <c r="C35" i="26" l="1"/>
  <c r="H35" i="26" s="1"/>
  <c r="J6" i="26"/>
  <c r="C48" i="26"/>
  <c r="C39" i="26"/>
  <c r="C52" i="26"/>
  <c r="C43" i="26"/>
  <c r="C40" i="26"/>
  <c r="C49" i="26"/>
  <c r="H40" i="22"/>
  <c r="F41" i="22"/>
  <c r="D40" i="22"/>
  <c r="E40" i="22"/>
  <c r="E41" i="22"/>
  <c r="G41" i="22"/>
  <c r="G40" i="22"/>
  <c r="F40" i="22"/>
  <c r="H41" i="22"/>
  <c r="D41" i="22"/>
  <c r="G8" i="25"/>
  <c r="C2" i="25"/>
  <c r="D8" i="25" s="1"/>
  <c r="G2" i="25"/>
  <c r="H8" i="25" s="1"/>
  <c r="K2" i="25"/>
  <c r="O2" i="25"/>
  <c r="E3" i="25"/>
  <c r="E9" i="25" s="1"/>
  <c r="I3" i="25"/>
  <c r="I9" i="25" s="1"/>
  <c r="M3" i="25"/>
  <c r="B4" i="25"/>
  <c r="F4" i="25"/>
  <c r="J4" i="25"/>
  <c r="N4" i="25"/>
  <c r="L8" i="25"/>
  <c r="P8" i="25"/>
  <c r="J9" i="25"/>
  <c r="N9" i="25"/>
  <c r="C8" i="25"/>
  <c r="O8" i="25"/>
  <c r="M9" i="25"/>
  <c r="D2" i="25"/>
  <c r="E8" i="25" s="1"/>
  <c r="H2" i="25"/>
  <c r="L2" i="25"/>
  <c r="B3" i="25"/>
  <c r="F3" i="25"/>
  <c r="F9" i="25" s="1"/>
  <c r="J3" i="25"/>
  <c r="N3" i="25"/>
  <c r="C4" i="25"/>
  <c r="G4" i="25"/>
  <c r="K4" i="25"/>
  <c r="O4" i="25"/>
  <c r="I8" i="25"/>
  <c r="M8" i="25"/>
  <c r="K9" i="25"/>
  <c r="K8" i="25"/>
  <c r="E2" i="25"/>
  <c r="I2" i="25"/>
  <c r="M2" i="25"/>
  <c r="C3" i="25"/>
  <c r="C9" i="25" s="1"/>
  <c r="G3" i="25"/>
  <c r="G9" i="25" s="1"/>
  <c r="K3" i="25"/>
  <c r="O3" i="25"/>
  <c r="O9" i="25" s="1"/>
  <c r="D4" i="25"/>
  <c r="H4" i="25"/>
  <c r="L4" i="25"/>
  <c r="J8" i="25"/>
  <c r="N8" i="25"/>
  <c r="D9" i="25"/>
  <c r="H9" i="25"/>
  <c r="L9" i="25"/>
  <c r="D44" i="26" l="1"/>
  <c r="H44" i="26" s="1"/>
  <c r="K7" i="26" s="1"/>
  <c r="K4" i="26" s="1"/>
  <c r="D53" i="26"/>
  <c r="H53" i="26" s="1"/>
  <c r="L7" i="26" s="1"/>
  <c r="L3" i="26"/>
  <c r="J3" i="26"/>
  <c r="K3" i="26"/>
  <c r="M41" i="22"/>
  <c r="N7" i="26" l="1"/>
  <c r="N4" i="26" s="1"/>
  <c r="G6" i="21" s="1"/>
  <c r="O7" i="26"/>
  <c r="O4" i="26" s="1"/>
  <c r="G11" i="21" s="1"/>
  <c r="L4" i="26"/>
  <c r="C72" i="22" l="1"/>
  <c r="D72" i="22"/>
  <c r="E72" i="22"/>
  <c r="F72" i="22"/>
  <c r="G72" i="22"/>
  <c r="I58" i="22" l="1"/>
  <c r="P63" i="22"/>
  <c r="P64" i="22"/>
  <c r="AE63" i="22"/>
  <c r="AE64" i="22"/>
  <c r="AA58" i="22"/>
  <c r="Z58" i="22"/>
  <c r="Z60" i="22"/>
  <c r="AM63" i="22"/>
  <c r="K58" i="22"/>
  <c r="AA56" i="22"/>
  <c r="Z56" i="22"/>
  <c r="AA59" i="22"/>
  <c r="Z62" i="22"/>
  <c r="AB59" i="22"/>
  <c r="C62" i="22"/>
  <c r="AA62" i="22"/>
  <c r="C61" i="22"/>
  <c r="AA61" i="22"/>
  <c r="Z61" i="22"/>
  <c r="Z57" i="22"/>
  <c r="AA57" i="22"/>
  <c r="AB57" i="22"/>
  <c r="J58" i="22"/>
  <c r="AB58" i="22"/>
  <c r="Z59" i="22"/>
  <c r="AB60" i="22"/>
  <c r="AB61" i="22"/>
  <c r="F56" i="22"/>
  <c r="AB56" i="22"/>
  <c r="AA60" i="22"/>
  <c r="AB62" i="22"/>
  <c r="I57" i="22"/>
  <c r="L56" i="22"/>
  <c r="L60" i="22"/>
  <c r="I61" i="22"/>
  <c r="L59" i="22"/>
  <c r="J60" i="22"/>
  <c r="K62" i="22"/>
  <c r="J56" i="22"/>
  <c r="K61" i="22"/>
  <c r="J59" i="22"/>
  <c r="I62" i="22"/>
  <c r="J57" i="22"/>
  <c r="J61" i="22"/>
  <c r="L58" i="22"/>
  <c r="C59" i="22"/>
  <c r="I59" i="22"/>
  <c r="K60" i="22"/>
  <c r="L62" i="22"/>
  <c r="G61" i="22"/>
  <c r="F58" i="22"/>
  <c r="F59" i="22"/>
  <c r="H60" i="22"/>
  <c r="D60" i="22"/>
  <c r="E62" i="22"/>
  <c r="V63" i="22"/>
  <c r="I56" i="22"/>
  <c r="R63" i="22"/>
  <c r="E56" i="22"/>
  <c r="F61" i="22"/>
  <c r="H57" i="22"/>
  <c r="E58" i="22"/>
  <c r="E59" i="22"/>
  <c r="G60" i="22"/>
  <c r="H62" i="22"/>
  <c r="D62" i="22"/>
  <c r="C56" i="22"/>
  <c r="H56" i="22"/>
  <c r="D56" i="22"/>
  <c r="E61" i="22"/>
  <c r="K57" i="22"/>
  <c r="G57" i="22"/>
  <c r="C58" i="22"/>
  <c r="H58" i="22"/>
  <c r="D58" i="22"/>
  <c r="L57" i="22"/>
  <c r="H59" i="22"/>
  <c r="D59" i="22"/>
  <c r="F60" i="22"/>
  <c r="G62" i="22"/>
  <c r="K56" i="22"/>
  <c r="G56" i="22"/>
  <c r="H61" i="22"/>
  <c r="D61" i="22"/>
  <c r="G58" i="22"/>
  <c r="K59" i="22"/>
  <c r="G59" i="22"/>
  <c r="C60" i="22"/>
  <c r="I60" i="22"/>
  <c r="E60" i="22"/>
  <c r="L61" i="22"/>
  <c r="J62" i="22"/>
  <c r="F62" i="22"/>
  <c r="Y63" i="22"/>
  <c r="W64" i="22"/>
  <c r="X64" i="22"/>
  <c r="T64" i="22"/>
  <c r="AL64" i="22"/>
  <c r="AH64" i="22"/>
  <c r="AK64" i="22"/>
  <c r="W63" i="22"/>
  <c r="S63" i="22"/>
  <c r="Y64" i="22"/>
  <c r="AK63" i="22"/>
  <c r="AN63" i="22"/>
  <c r="U63" i="22"/>
  <c r="AL63" i="22"/>
  <c r="AH63" i="22"/>
  <c r="AG64" i="22"/>
  <c r="X63" i="22"/>
  <c r="T63" i="22"/>
  <c r="V64" i="22"/>
  <c r="R64" i="22"/>
  <c r="AG63" i="22"/>
  <c r="AN64" i="22"/>
  <c r="AJ64" i="22"/>
  <c r="AF64" i="22"/>
  <c r="S64" i="22"/>
  <c r="U64" i="22"/>
  <c r="Q64" i="22"/>
  <c r="AJ63" i="22"/>
  <c r="AF63" i="22"/>
  <c r="AM64" i="22"/>
  <c r="AI64" i="22"/>
  <c r="Q63" i="22"/>
  <c r="AI63" i="22"/>
  <c r="I70" i="22"/>
  <c r="H70" i="22"/>
  <c r="M40" i="22"/>
  <c r="M39" i="22"/>
  <c r="M38" i="22"/>
  <c r="M37" i="22"/>
  <c r="M36" i="22"/>
  <c r="M35" i="22"/>
  <c r="M34" i="22"/>
  <c r="M33" i="22"/>
  <c r="Z63" i="22" l="1"/>
  <c r="AA63" i="22"/>
  <c r="Z64" i="22"/>
  <c r="AB64" i="22"/>
  <c r="AA64" i="22"/>
  <c r="AB63" i="22"/>
  <c r="F64" i="22"/>
  <c r="K63" i="22"/>
  <c r="K64" i="22"/>
  <c r="D64" i="22"/>
  <c r="J64" i="22"/>
  <c r="I64" i="22"/>
  <c r="M61" i="22"/>
  <c r="C63" i="22"/>
  <c r="H63" i="22"/>
  <c r="H64" i="22"/>
  <c r="G63" i="22"/>
  <c r="J63" i="22"/>
  <c r="L63" i="22"/>
  <c r="M62" i="22"/>
  <c r="I63" i="22"/>
  <c r="L64" i="22"/>
  <c r="M57" i="22"/>
  <c r="E63" i="22"/>
  <c r="C64" i="22"/>
  <c r="F63" i="22"/>
  <c r="D63" i="22"/>
  <c r="E64" i="22"/>
  <c r="G64" i="22"/>
  <c r="M59" i="22"/>
  <c r="M58" i="22"/>
  <c r="M56" i="22"/>
  <c r="M60" i="22"/>
  <c r="I71" i="22"/>
  <c r="H71" i="22"/>
  <c r="M64" i="22" l="1"/>
  <c r="M63" i="22"/>
  <c r="I72" i="22"/>
  <c r="E46" i="22" l="1"/>
  <c r="H46" i="22"/>
  <c r="H47" i="22"/>
  <c r="G44" i="22"/>
  <c r="G46" i="22"/>
  <c r="E48" i="22"/>
  <c r="H45" i="22"/>
  <c r="F47" i="22"/>
  <c r="E50" i="22"/>
  <c r="E44" i="22"/>
  <c r="H50" i="22"/>
  <c r="H44" i="22"/>
  <c r="D46" i="22"/>
  <c r="D47" i="22"/>
  <c r="G50" i="22"/>
  <c r="H49" i="22"/>
  <c r="F44" i="22"/>
  <c r="F46" i="22"/>
  <c r="H48" i="22"/>
  <c r="F49" i="22"/>
  <c r="E47" i="22"/>
  <c r="D50" i="22"/>
  <c r="D44" i="22"/>
  <c r="F48" i="22"/>
  <c r="D49" i="22"/>
  <c r="F50" i="22"/>
  <c r="G49" i="22"/>
  <c r="D48" i="22"/>
  <c r="G45" i="22"/>
  <c r="G48" i="22"/>
  <c r="E49" i="22"/>
  <c r="G47" i="22"/>
  <c r="D52" i="22"/>
  <c r="F52" i="22"/>
  <c r="H51" i="22"/>
  <c r="E51" i="22"/>
  <c r="G51" i="22"/>
  <c r="F51" i="22"/>
  <c r="H52" i="22"/>
  <c r="D51" i="22"/>
  <c r="G52" i="22"/>
  <c r="E52" i="22"/>
  <c r="M49" i="22" l="1"/>
  <c r="C27" i="22" s="1"/>
  <c r="M48" i="22"/>
  <c r="C26" i="22" s="1"/>
  <c r="M44" i="22"/>
  <c r="C22" i="22" s="1"/>
  <c r="M51" i="22"/>
  <c r="C29" i="22" s="1"/>
  <c r="M50" i="22"/>
  <c r="C28" i="22" s="1"/>
  <c r="M45" i="22"/>
  <c r="C23" i="22" s="1"/>
  <c r="M52" i="22"/>
  <c r="C30" i="22" s="1"/>
  <c r="M47" i="22"/>
  <c r="C25" i="22" s="1"/>
  <c r="M46" i="22"/>
  <c r="C24" i="22" s="1"/>
  <c r="F23" i="22" l="1"/>
  <c r="F11" i="22" s="1"/>
  <c r="D23" i="22"/>
  <c r="D11" i="22" s="1"/>
  <c r="E23" i="22"/>
  <c r="E11" i="22" s="1"/>
  <c r="D24" i="22"/>
  <c r="D12" i="22" s="1"/>
  <c r="C12" i="22"/>
  <c r="F24" i="22"/>
  <c r="F12" i="22" s="1"/>
  <c r="E24" i="22"/>
  <c r="E12" i="22" s="1"/>
  <c r="C14" i="22"/>
  <c r="F26" i="22"/>
  <c r="F14" i="22" s="1"/>
  <c r="E26" i="22"/>
  <c r="E14" i="22" s="1"/>
  <c r="D26" i="22"/>
  <c r="D14" i="22" s="1"/>
  <c r="C17" i="22"/>
  <c r="F29" i="22"/>
  <c r="F17" i="22" s="1"/>
  <c r="E29" i="22"/>
  <c r="E17" i="22" s="1"/>
  <c r="D29" i="22"/>
  <c r="D17" i="22" s="1"/>
  <c r="C16" i="22"/>
  <c r="F28" i="22"/>
  <c r="F16" i="22" s="1"/>
  <c r="D28" i="22"/>
  <c r="D16" i="22" s="1"/>
  <c r="E28" i="22"/>
  <c r="E16" i="22" s="1"/>
  <c r="C13" i="22"/>
  <c r="D25" i="22"/>
  <c r="D13" i="22" s="1"/>
  <c r="E25" i="22"/>
  <c r="E13" i="22" s="1"/>
  <c r="F25" i="22"/>
  <c r="F13" i="22" s="1"/>
  <c r="C10" i="22"/>
  <c r="D22" i="22"/>
  <c r="C15" i="22"/>
  <c r="F27" i="22"/>
  <c r="F15" i="22" s="1"/>
  <c r="D27" i="22"/>
  <c r="D15" i="22" s="1"/>
  <c r="E27" i="22"/>
  <c r="E15" i="22" s="1"/>
  <c r="C11" i="22"/>
  <c r="C18" i="22"/>
  <c r="F30" i="22"/>
  <c r="F18" i="22" s="1"/>
  <c r="D30" i="22"/>
  <c r="D18" i="22" s="1"/>
  <c r="E30" i="22"/>
  <c r="E18" i="22" s="1"/>
  <c r="E5" i="22" l="1"/>
  <c r="G5" i="22"/>
  <c r="D5" i="22"/>
  <c r="C5" i="22"/>
  <c r="E4" i="22"/>
  <c r="F5" i="22"/>
  <c r="F4" i="22"/>
  <c r="G4" i="22"/>
  <c r="D4" i="22"/>
  <c r="E22" i="22"/>
  <c r="D10" i="22"/>
  <c r="C4" i="22"/>
  <c r="J10" i="21" l="1"/>
  <c r="J5" i="21"/>
  <c r="F22" i="22"/>
  <c r="F10" i="22" s="1"/>
  <c r="E10" i="22"/>
  <c r="F4" i="16" l="1"/>
  <c r="F5" i="16"/>
  <c r="F7" i="16"/>
  <c r="F3" i="16"/>
  <c r="F8" i="16" s="1"/>
  <c r="C35" i="17" l="1"/>
  <c r="D35" i="17"/>
  <c r="D36" i="17"/>
  <c r="C36" i="17" l="1"/>
  <c r="C8" i="16" l="1"/>
  <c r="B40" i="17" l="1"/>
  <c r="B39" i="17"/>
  <c r="E9" i="17"/>
  <c r="F9" i="17" s="1"/>
  <c r="C15" i="17" s="1"/>
  <c r="E39" i="17" l="1"/>
  <c r="E44" i="17" s="1"/>
  <c r="F4" i="17" s="1"/>
  <c r="G5" i="21" s="1"/>
  <c r="G7" i="21" s="1"/>
  <c r="F39" i="17"/>
  <c r="F44" i="17" s="1"/>
  <c r="G4" i="17" s="1"/>
  <c r="G10" i="21" s="1"/>
  <c r="G12" i="21" s="1"/>
  <c r="E40" i="17"/>
  <c r="E45" i="17" s="1"/>
  <c r="F3" i="17" s="1"/>
  <c r="F5" i="21" s="1"/>
  <c r="F7" i="21" s="1"/>
  <c r="F40" i="17"/>
  <c r="F45" i="17" s="1"/>
  <c r="G3" i="17" s="1"/>
  <c r="F10" i="21" s="1"/>
  <c r="F12" i="21" s="1"/>
  <c r="C40" i="17"/>
  <c r="C45" i="17" s="1"/>
  <c r="D3" i="17" s="1"/>
  <c r="C39" i="17"/>
  <c r="C44" i="17" s="1"/>
  <c r="D4" i="17" s="1"/>
  <c r="C5" i="21" s="1"/>
  <c r="D40" i="17"/>
  <c r="D45" i="17" s="1"/>
  <c r="E3" i="17" s="1"/>
  <c r="D39" i="17"/>
  <c r="D44" i="17" s="1"/>
  <c r="E4" i="17" s="1"/>
  <c r="C10" i="21" s="1"/>
  <c r="B10" i="21" l="1"/>
  <c r="B12" i="21" s="1"/>
  <c r="B5" i="21"/>
  <c r="B7" i="21" s="1"/>
  <c r="C7" i="21"/>
  <c r="C12" i="21"/>
  <c r="D7" i="16"/>
  <c r="D4" i="16" l="1"/>
  <c r="D6" i="16"/>
  <c r="D3" i="16"/>
  <c r="D5" i="16"/>
  <c r="D8" i="16" l="1"/>
</calcChain>
</file>

<file path=xl/comments1.xml><?xml version="1.0" encoding="utf-8"?>
<comments xmlns="http://schemas.openxmlformats.org/spreadsheetml/2006/main">
  <authors>
    <author>Author</author>
  </authors>
  <commentList>
    <comment ref="I4" authorId="0" shapeId="0">
      <text>
        <r>
          <rPr>
            <b/>
            <sz val="9"/>
            <color indexed="81"/>
            <rFont val="Tahoma"/>
            <family val="2"/>
          </rPr>
          <t>Author:</t>
        </r>
        <r>
          <rPr>
            <sz val="9"/>
            <color indexed="81"/>
            <rFont val="Tahoma"/>
            <family val="2"/>
          </rPr>
          <t xml:space="preserve">
Non-access network for Ergon has declined over time, use the last available year as the prevailing condition going forward (for OEF adjustment) </t>
        </r>
      </text>
    </comment>
  </commentList>
</comments>
</file>

<file path=xl/comments2.xml><?xml version="1.0" encoding="utf-8"?>
<comments xmlns="http://schemas.openxmlformats.org/spreadsheetml/2006/main">
  <authors>
    <author>Author</author>
  </authors>
  <commentList>
    <comment ref="A31" authorId="0" shapeId="0">
      <text>
        <r>
          <rPr>
            <b/>
            <sz val="9"/>
            <color indexed="81"/>
            <rFont val="Tahoma"/>
            <family val="2"/>
          </rPr>
          <t>Author:</t>
        </r>
        <r>
          <rPr>
            <sz val="9"/>
            <color indexed="81"/>
            <rFont val="Tahoma"/>
            <family val="2"/>
          </rPr>
          <t xml:space="preserve">
Economic Benchmarking RIN responses</t>
        </r>
      </text>
    </comment>
    <comment ref="Q31" authorId="0" shapeId="0">
      <text>
        <r>
          <rPr>
            <b/>
            <sz val="9"/>
            <color indexed="81"/>
            <rFont val="Tahoma"/>
            <family val="2"/>
          </rPr>
          <t>Author:</t>
        </r>
        <r>
          <rPr>
            <sz val="9"/>
            <color indexed="81"/>
            <rFont val="Tahoma"/>
            <family val="2"/>
          </rPr>
          <t xml:space="preserve">
Economic Benchmarking RIN responses</t>
        </r>
      </text>
    </comment>
    <comment ref="O54" authorId="0" shapeId="0">
      <text>
        <r>
          <rPr>
            <b/>
            <sz val="9"/>
            <color indexed="81"/>
            <rFont val="Tahoma"/>
            <family val="2"/>
          </rPr>
          <t>Author:</t>
        </r>
        <r>
          <rPr>
            <sz val="9"/>
            <color indexed="81"/>
            <rFont val="Tahoma"/>
            <family val="2"/>
          </rPr>
          <t xml:space="preserve">
Source: Economic Benchmarking RIN responses</t>
        </r>
      </text>
    </comment>
    <comment ref="AD54" authorId="0" shapeId="0">
      <text>
        <r>
          <rPr>
            <b/>
            <sz val="9"/>
            <color indexed="81"/>
            <rFont val="Tahoma"/>
            <family val="2"/>
          </rPr>
          <t>Author:</t>
        </r>
        <r>
          <rPr>
            <sz val="9"/>
            <color indexed="81"/>
            <rFont val="Tahoma"/>
            <family val="2"/>
          </rPr>
          <t xml:space="preserve">
Economic Benchmarking RIN responses</t>
        </r>
      </text>
    </comment>
  </commentList>
</comments>
</file>

<file path=xl/comments3.xml><?xml version="1.0" encoding="utf-8"?>
<comments xmlns="http://schemas.openxmlformats.org/spreadsheetml/2006/main">
  <authors>
    <author>Author</author>
  </authors>
  <commentList>
    <comment ref="C12" authorId="0" shapeId="0">
      <text>
        <r>
          <rPr>
            <b/>
            <sz val="9"/>
            <color indexed="81"/>
            <rFont val="Tahoma"/>
            <family val="2"/>
          </rPr>
          <t>Author:</t>
        </r>
        <r>
          <rPr>
            <sz val="9"/>
            <color indexed="81"/>
            <rFont val="Tahoma"/>
            <family val="2"/>
          </rPr>
          <t xml:space="preserve">
2014 Electric Line Clearance regulations RIS (ESV)</t>
        </r>
      </text>
    </comment>
  </commentList>
</comments>
</file>

<file path=xl/comments4.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This version further corrections for the two data errors with opex for  bush-fire related obligations identifed in FE (2019), appendix A. </t>
        </r>
      </text>
    </comment>
  </commentList>
</comments>
</file>

<file path=xl/comments5.xml><?xml version="1.0" encoding="utf-8"?>
<comments xmlns="http://schemas.openxmlformats.org/spreadsheetml/2006/main">
  <authors>
    <author>Author</author>
  </authors>
  <commentList>
    <comment ref="M23" authorId="0" shapeId="0">
      <text>
        <r>
          <rPr>
            <b/>
            <sz val="9"/>
            <color indexed="81"/>
            <rFont val="Tahoma"/>
            <family val="2"/>
          </rPr>
          <t>Author:</t>
        </r>
        <r>
          <rPr>
            <sz val="9"/>
            <color indexed="81"/>
            <rFont val="Tahoma"/>
            <family val="2"/>
          </rPr>
          <t xml:space="preserve">
The opex pass through amount is presented in Dec 2012 dollars in the AER's decision document. We converted this to Dec 2010 dollars to enable a comparison with the total opex forecast, which is presented in Dec 2010 dollars.</t>
        </r>
      </text>
    </comment>
    <comment ref="M38" authorId="0" shapeId="0">
      <text>
        <r>
          <rPr>
            <b/>
            <sz val="9"/>
            <color indexed="81"/>
            <rFont val="Tahoma"/>
            <family val="2"/>
          </rPr>
          <t>Author:</t>
        </r>
        <r>
          <rPr>
            <sz val="9"/>
            <color indexed="81"/>
            <rFont val="Tahoma"/>
            <family val="2"/>
          </rPr>
          <t xml:space="preserve">
Table L.66 in the AER's original final decision includes a value of $60297.4 for an Electricity safety regulations step chnage. This was based on the sum of two cost components: Electricity Safety (Electric Line Clearance) Regulations and 'At risk townships'. The forecast costs for Electricity Safety (Electric Line Clearance) Regulations was subsequently varied by the Tribunal. The AER did not publish a revised Table L.66 to account for the Tribunal varied cost forecasts.</t>
        </r>
      </text>
    </comment>
    <comment ref="M39" authorId="0" shapeId="0">
      <text>
        <r>
          <rPr>
            <b/>
            <sz val="9"/>
            <color indexed="81"/>
            <rFont val="Tahoma"/>
            <family val="2"/>
          </rPr>
          <t>Author:</t>
        </r>
        <r>
          <rPr>
            <sz val="9"/>
            <color indexed="81"/>
            <rFont val="Tahoma"/>
            <family val="2"/>
          </rPr>
          <t xml:space="preserve">
The opex pass through amount is presented in Dec 2012 dollars in the AER's decision document. We converted this to Dec 2010 dollars to enable a comparison with the total opex forecast, which is presented in Dec 2010 dollars.</t>
        </r>
      </text>
    </comment>
    <comment ref="M55" authorId="0" shapeId="0">
      <text>
        <r>
          <rPr>
            <b/>
            <sz val="9"/>
            <color indexed="81"/>
            <rFont val="Tahoma"/>
            <family val="2"/>
          </rPr>
          <t>Author:</t>
        </r>
        <r>
          <rPr>
            <sz val="9"/>
            <color indexed="81"/>
            <rFont val="Tahoma"/>
            <family val="2"/>
          </rPr>
          <t xml:space="preserve">
The 'Electricity safety regulations' step change for United Energy as shown in Table L.66 of our October 2010 includes cost escalation. The value we relied upon in this OEF spreadsheet (Row 16 of 'Bushfire obligations') is exclusive of cost escalation. This is inconsistent with our approach to AusNet's step change that applies the cost escalated version (see above row 22).</t>
        </r>
      </text>
    </comment>
  </commentList>
</comments>
</file>

<file path=xl/sharedStrings.xml><?xml version="1.0" encoding="utf-8"?>
<sst xmlns="http://schemas.openxmlformats.org/spreadsheetml/2006/main" count="482" uniqueCount="198">
  <si>
    <t>Total</t>
  </si>
  <si>
    <t>CIT</t>
  </si>
  <si>
    <t>PCR</t>
  </si>
  <si>
    <t>UED</t>
  </si>
  <si>
    <t>Energex</t>
  </si>
  <si>
    <t>Ergon</t>
  </si>
  <si>
    <t>Ergon Energy</t>
  </si>
  <si>
    <t>Source:</t>
  </si>
  <si>
    <t>weight</t>
  </si>
  <si>
    <t>EBT RIN</t>
  </si>
  <si>
    <t>SAPN</t>
  </si>
  <si>
    <t>% of network councils responsible for (length)</t>
  </si>
  <si>
    <t>% costs councils responsible for</t>
  </si>
  <si>
    <t>% veg management undertaken by councils approximation</t>
  </si>
  <si>
    <t>% of network services opex that is vegetation management</t>
  </si>
  <si>
    <t>Adjustment</t>
  </si>
  <si>
    <t>2008/09</t>
  </si>
  <si>
    <t>2009/10</t>
  </si>
  <si>
    <t>2010/11</t>
  </si>
  <si>
    <t>2011/12</t>
  </si>
  <si>
    <t>2012/13</t>
  </si>
  <si>
    <t>$000 nominal</t>
  </si>
  <si>
    <t>2013/14</t>
  </si>
  <si>
    <t>OEF adjustment for division of responsibility for vegetation management</t>
  </si>
  <si>
    <t>AusNet Services' Network</t>
  </si>
  <si>
    <t>Network services opex</t>
  </si>
  <si>
    <t>unit</t>
  </si>
  <si>
    <t>dollars</t>
  </si>
  <si>
    <t>CitiPower</t>
  </si>
  <si>
    <t>000s</t>
  </si>
  <si>
    <t>$2010 Dec</t>
  </si>
  <si>
    <t>Powercor</t>
  </si>
  <si>
    <t>AusNet</t>
  </si>
  <si>
    <t>% of Opex related to new bushfire obligations</t>
  </si>
  <si>
    <t>OEF for bushfire risk</t>
  </si>
  <si>
    <t>Regulatory Determination forecasts for standard control services 2011-15</t>
  </si>
  <si>
    <t>New bushfire related regulatory obligations forecast 2011-15</t>
  </si>
  <si>
    <t>kms Council Responsibility</t>
  </si>
  <si>
    <t>kms MEC</t>
  </si>
  <si>
    <t>km total</t>
  </si>
  <si>
    <t>Percentage  Council responsibility</t>
  </si>
  <si>
    <t>Vegetation management opex</t>
  </si>
  <si>
    <t>Category analysis RIN responses</t>
  </si>
  <si>
    <t>Economic Benchmarking RIN responses</t>
  </si>
  <si>
    <t>% of network services opex incurred due to difference in coucil obligations</t>
  </si>
  <si>
    <t>AusNet services response to AER information request on division of responsibility for vegetation management. 16 February 2015</t>
  </si>
  <si>
    <t>AER, CitiPower Pty Distribution determination 2011-15, September 2012; AER, Final decision - appendices: Victorian electricity distribution network service providers -  Distribution determination 2011-2015, October 2011.</t>
  </si>
  <si>
    <t>AER, Final decision: Powercor cost pass through application of 13 December 2011 for costs arising from the Victorian Bushfire Royal Commission, May 2011; AER, Powercor Australia Ltd Distribution determination 2011-15, October 2012; AER, Final decision - appendices: Victorian electricity distribution network service providers -  Distribution determination 2011-2015, October 2011.</t>
  </si>
  <si>
    <t>AER, Final decision - appendices: Victorian electricity distribution network service providers -  Distribution determination 2011-2015, October 2011</t>
  </si>
  <si>
    <t>AER, Final Decision: SP AusNet cost pass through application of 31 July 2012 for costs arising from the Victorian Bushfire Royal Commission, 19 October 2012; AER, Final decision - appendices: Victorian electricity distribution network service providers -  Distribution determination 2011-2015, October 2011.</t>
  </si>
  <si>
    <t>2006-13</t>
  </si>
  <si>
    <t>2006-17</t>
  </si>
  <si>
    <t>2012-17</t>
  </si>
  <si>
    <t>Customer numbers in 2017</t>
  </si>
  <si>
    <t>AND</t>
  </si>
  <si>
    <t>* SFA CD only</t>
  </si>
  <si>
    <t>Weighted</t>
  </si>
  <si>
    <t>4 Models</t>
  </si>
  <si>
    <t>3 Models</t>
  </si>
  <si>
    <t>1 Model</t>
  </si>
  <si>
    <t>Cost disadvantage faced by comparison firms over the benchmarking period (2019 firms)</t>
  </si>
  <si>
    <t>Cost disadvantage faced by comparison firms over the benchmarking period (2015 firms)</t>
  </si>
  <si>
    <t>2014/15</t>
  </si>
  <si>
    <t>2015/16</t>
  </si>
  <si>
    <t>2016/17</t>
  </si>
  <si>
    <t>2017/18</t>
  </si>
  <si>
    <t>Division of responsibility</t>
  </si>
  <si>
    <t>Bushfire risk</t>
  </si>
  <si>
    <t>2006-13 comparators</t>
  </si>
  <si>
    <t>Customer weights</t>
  </si>
  <si>
    <t>2006-13 comparator firms</t>
  </si>
  <si>
    <t>Weights</t>
  </si>
  <si>
    <t>Forecast cost disadvantage for comparison firms over 2011  to 2015 (2015 firms)</t>
  </si>
  <si>
    <t>Forecast cost disadvantage for comparison firms over 2011 to 2015 (2019 firms)</t>
  </si>
  <si>
    <t>Start period - benchmarking</t>
  </si>
  <si>
    <t>End period - benchmarking</t>
  </si>
  <si>
    <t>Start period affected by bushfire obligations</t>
  </si>
  <si>
    <t>Updated comparator firms</t>
  </si>
  <si>
    <t>OEF adjustment</t>
  </si>
  <si>
    <t>03CIT</t>
  </si>
  <si>
    <t>05ENX</t>
  </si>
  <si>
    <t>06ERG</t>
  </si>
  <si>
    <t>09PCR</t>
  </si>
  <si>
    <t>10SAP</t>
  </si>
  <si>
    <t>11SPD</t>
  </si>
  <si>
    <t>13UED</t>
  </si>
  <si>
    <t>Network services with remediation as a % of network services without remediation (average 2010 to 2014)</t>
  </si>
  <si>
    <t>% of network services for remediation (average 2010 to 2014)</t>
  </si>
  <si>
    <t>Length of network without standard access</t>
  </si>
  <si>
    <t>% of network</t>
  </si>
  <si>
    <t>network without standard vehicle access (km)</t>
  </si>
  <si>
    <t>network route line length (km)</t>
  </si>
  <si>
    <t>Average</t>
  </si>
  <si>
    <t>Source: Ergon Energy response to information request ERG0183(3)</t>
  </si>
  <si>
    <t>$000 per kilometre</t>
  </si>
  <si>
    <t>United Energy</t>
  </si>
  <si>
    <t>Frontier_2015</t>
  </si>
  <si>
    <t>Frontier_2020</t>
  </si>
  <si>
    <t>2010-2014</t>
  </si>
  <si>
    <t>$'000 nominal</t>
  </si>
  <si>
    <t>CPI (Dec)</t>
  </si>
  <si>
    <t>Calander year data (Real June same year)</t>
  </si>
  <si>
    <t>Financial year data (Real December previous year)</t>
  </si>
  <si>
    <t>2005/06</t>
  </si>
  <si>
    <t>2006/07</t>
  </si>
  <si>
    <t>2007/08</t>
  </si>
  <si>
    <t>2018/19</t>
  </si>
  <si>
    <t>Multiplication factor to convert $1 in the financial year to June 2015 $</t>
  </si>
  <si>
    <t>Multiplication factor to convert $1 in the calendar year to June 2015 $</t>
  </si>
  <si>
    <t>ABS A2325846C</t>
  </si>
  <si>
    <t>Index Numbers ;  All groups CPI ;  Australia ;</t>
  </si>
  <si>
    <t>Index Numbers</t>
  </si>
  <si>
    <t>Original</t>
  </si>
  <si>
    <t>INDEX</t>
  </si>
  <si>
    <t>Quarter</t>
  </si>
  <si>
    <t>A2325846C</t>
  </si>
  <si>
    <t>$000 Jun 2015</t>
  </si>
  <si>
    <t>Network services opex ($'000 real Jun 2015)</t>
  </si>
  <si>
    <t>w.r.t Frontier_2015</t>
  </si>
  <si>
    <t>2009-2018</t>
  </si>
  <si>
    <t>2012-2018</t>
  </si>
  <si>
    <t>Network services opex for non-standard network access ($000 Jun 2015)</t>
  </si>
  <si>
    <t>Network services opex ($'000 nominal)</t>
  </si>
  <si>
    <t xml:space="preserve">Source: AER - Final Decision Ergon Energy - OEF calculations summary updated_working_Long period_DRAFT.xlsx, 'CPI-master' worksheet.  </t>
  </si>
  <si>
    <t xml:space="preserve">Average (by adjusting the 2010-2014 opex percentage by scale factor -- ratio of route length of network without standard access between the period considered and the period 2010-2014) </t>
  </si>
  <si>
    <t>2006-2018</t>
  </si>
  <si>
    <t>Source: AER, Victorian Electricity Distribution Network Service Providers, Distribution Decision 2011-2015, Final Decision - Appendices, October 2010, p. 301.  Available at: https://www.aer.gov.au/system/files/Victorian%20distribution%20final%20decision%202011-2015%20-%20appendices%20%2829%20October%202010%29_1.pdf.</t>
  </si>
  <si>
    <t>Source: AER, Final Decision -- Powercor Cost Pass Through Application of 13 December 2011 for Cost arising from the Victorian Bushfire Royal Commission, 7 March 2012, p. 94.  Available at: https://webarchive.nla.gov.au/wayback/20150625200431/http:/www.aer.gov.au/sites/default/files/AER%20final%20decision%207%20March%202012%20-%20Powercor%20VBRC%20passthrough%20application.pdf</t>
  </si>
  <si>
    <t>2006-18</t>
  </si>
  <si>
    <t>2012-18</t>
  </si>
  <si>
    <t>w.r.t Frontier_2019</t>
  </si>
  <si>
    <t>Frontier_2019</t>
  </si>
  <si>
    <t>Step change</t>
  </si>
  <si>
    <t>Source</t>
  </si>
  <si>
    <t>Pages</t>
  </si>
  <si>
    <t>Electricity Safety (Electric Line Clearance) Regulations - Tribunal varied</t>
  </si>
  <si>
    <t>AER 2011-15 vegetation management step change final decision (as varied by Tribunal)</t>
  </si>
  <si>
    <t>p. 2</t>
  </si>
  <si>
    <t>Total opex forecast</t>
  </si>
  <si>
    <t>Nominal forecast</t>
  </si>
  <si>
    <t>AER CitiPower 2011-15 revenue determination (as varied by Tribunal)</t>
  </si>
  <si>
    <t>p. 17</t>
  </si>
  <si>
    <t>Real forecast ('000s, $2010 Dec)</t>
  </si>
  <si>
    <t>AusNet Services</t>
  </si>
  <si>
    <t>Step changes ('000s, $2010 Dec)</t>
  </si>
  <si>
    <t>Electricity Safety (Bushfire Mitigation) Regulations—POEL inspection program</t>
  </si>
  <si>
    <t>AER Victorian DNSPs 2011-15 revenue determination, Appendix L</t>
  </si>
  <si>
    <t>p. 304</t>
  </si>
  <si>
    <t>Electricity Safety (Electric Line Clearance) Regulations, incl. hazard trees</t>
  </si>
  <si>
    <t>p. 301</t>
  </si>
  <si>
    <t>Electricity safety management—Conductor ties</t>
  </si>
  <si>
    <t>Electricity safety management—Enhanced asset inspection programs</t>
  </si>
  <si>
    <t xml:space="preserve">"Electricity safety regulations" step change </t>
  </si>
  <si>
    <t>Cost escalators applied in 2010 decisions</t>
  </si>
  <si>
    <t>"Electricity safety regulations" step change (plus escalations)</t>
  </si>
  <si>
    <t>Table L.66</t>
  </si>
  <si>
    <t>Victorian Bushfire Royal Commission opex pass through</t>
  </si>
  <si>
    <t>AER Final Decision on AusNet Services VBRC cost pass through application</t>
  </si>
  <si>
    <t>p. 3</t>
  </si>
  <si>
    <t>AER AusNet Services 2011-15 revenue determination (as varied by Tribunal)</t>
  </si>
  <si>
    <t>p. 20</t>
  </si>
  <si>
    <t>Real forecast, updated for VBRC pass through</t>
  </si>
  <si>
    <t>'At risk township' protection plans</t>
  </si>
  <si>
    <t>p. 446</t>
  </si>
  <si>
    <t>"Electricity safety regulations" step change</t>
  </si>
  <si>
    <t>Victorian Bushfire Royal Commission pass through</t>
  </si>
  <si>
    <t>AER Final Decision on Powercor's VBRC cost pass through application</t>
  </si>
  <si>
    <t>p. 93</t>
  </si>
  <si>
    <t>AER Powercor 2011-15 revenue determination (as varied by Tribunal)</t>
  </si>
  <si>
    <t>Electrical Safety (Management) Regulations - Compliance</t>
  </si>
  <si>
    <t>p. 226</t>
  </si>
  <si>
    <t>Electricity Safety (Electric Line Clearance) Regulations</t>
  </si>
  <si>
    <t>Electricity Safety (Bushfire Mitigation) Regulations—POELs</t>
  </si>
  <si>
    <t>AER United Energy 2011-15 revenue determination (as varied by Tribunal)</t>
  </si>
  <si>
    <t>p. 19</t>
  </si>
  <si>
    <t>CPI analysis used in October 2010 decisions</t>
  </si>
  <si>
    <t>Conversion factor to change nominal value of $1 in a calendar year to $2010 Dec value</t>
  </si>
  <si>
    <t>Table 1.6: Pass through totals ($nominal)</t>
  </si>
  <si>
    <t>ESV VBRC Letter</t>
  </si>
  <si>
    <t>Operating expenditure</t>
  </si>
  <si>
    <t>Capital expenditure</t>
  </si>
  <si>
    <t>Revised ESMS Acceptance</t>
  </si>
  <si>
    <t>Transition Program Imposition</t>
  </si>
  <si>
    <t>Ergon Energy access track maintenance (2010-2014)</t>
  </si>
  <si>
    <t>Update for final decision</t>
  </si>
  <si>
    <t>Number of years in benchmarking period (minus one)</t>
  </si>
  <si>
    <t>Number of years affected by increasing bushfire obligations within the benchmarking period (minus one)</t>
  </si>
  <si>
    <t>Vegetation management OEF</t>
  </si>
  <si>
    <t>Network access OEF</t>
  </si>
  <si>
    <t>Network access</t>
  </si>
  <si>
    <t>Source: Networks DMS - Library - Benchmarking Data - all worksheets (DNSP).xlsx, 3.7 operating environment, last modified on 15 December 2019 3:34pm, located at: S:\AER\EBTRIN\1. AER modelling\Data analysis\Consolidated RIN spreadsheets.</t>
  </si>
  <si>
    <t>2006-18 comparators</t>
  </si>
  <si>
    <t>2012-18 comparators</t>
  </si>
  <si>
    <t>Source:  Economic Insights, DNSP data for the 2019 Annual Benchmarking Report, 'DNSP consolidated benchmarking data (2018 updated 13062019)_corrected.xlsx'</t>
  </si>
  <si>
    <t xml:space="preserve">Source: EB RINs as submitted by DNSPSs, tab 3.7 operating environment </t>
  </si>
  <si>
    <t>Source: 'Operating Environment Factors - QLD.xlsx', 'Network access'</t>
  </si>
  <si>
    <t>Update for final decision - May 2020</t>
  </si>
  <si>
    <t>Draft decision - 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</si>
</sst>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_);_(* \(#,##0\);_(* &quot;-&quot;_);_(@_)"/>
    <numFmt numFmtId="165" formatCode="_(* #,##0.00_);_(* \(#,##0.00\);_(* &quot;-&quot;??_);_(@_)"/>
    <numFmt numFmtId="166" formatCode="&quot;$&quot;#,##0_);[Red]\(&quot;$&quot;#,##0\)"/>
    <numFmt numFmtId="167" formatCode="_(&quot;$&quot;* #,##0.00_);_(&quot;$&quot;* \(#,##0.00\);_(&quot;$&quot;* &quot;-&quot;??_);_(@_)"/>
    <numFmt numFmtId="168" formatCode="0.0%"/>
    <numFmt numFmtId="169" formatCode="0.000000000000000%"/>
    <numFmt numFmtId="170" formatCode="_-&quot;$&quot;* #,##0_-;\-&quot;$&quot;* #,##0_-;_-&quot;$&quot;* &quot;-&quot;??_-;_-@_-"/>
    <numFmt numFmtId="171" formatCode="_-* #,##0_-;\-* #,##0_-;_-* &quot;-&quot;??_-;_-@_-"/>
    <numFmt numFmtId="172" formatCode="_-* #,##0.0_-;\-* #,##0.0_-;_-* &quot;-&quot;??_-;_-@_-"/>
    <numFmt numFmtId="173" formatCode="0.000"/>
    <numFmt numFmtId="174" formatCode="[$-C09]mmm\-yyyy;@"/>
    <numFmt numFmtId="175" formatCode="mmm\-yyyy"/>
    <numFmt numFmtId="176" formatCode="_-* #,##0.0000_-;\-* #,##0.0000_-;_-* &quot;-&quot;??_-;_-@_-"/>
    <numFmt numFmtId="177" formatCode="0.0"/>
    <numFmt numFmtId="178" formatCode="#,##0.000"/>
    <numFmt numFmtId="179" formatCode="_(&quot;$&quot;* #,##0_);_(&quot;$&quot;* \(#,##0\);_(&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11"/>
      <name val="Calibri"/>
      <family val="2"/>
      <scheme val="minor"/>
    </font>
    <font>
      <sz val="11"/>
      <color theme="0" tint="-0.499984740745262"/>
      <name val="Calibri"/>
      <family val="2"/>
      <scheme val="minor"/>
    </font>
    <font>
      <b/>
      <sz val="11"/>
      <color theme="0" tint="-0.499984740745262"/>
      <name val="Calibri"/>
      <family val="2"/>
      <scheme val="minor"/>
    </font>
    <font>
      <sz val="11"/>
      <name val="Calibri"/>
      <family val="2"/>
    </font>
    <font>
      <b/>
      <sz val="11"/>
      <color indexed="8"/>
      <name val="Calibri"/>
      <family val="2"/>
    </font>
    <font>
      <i/>
      <sz val="11"/>
      <color theme="1"/>
      <name val="Calibri"/>
      <family val="2"/>
      <scheme val="minor"/>
    </font>
    <font>
      <b/>
      <sz val="11"/>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sz val="8"/>
      <color indexed="8"/>
      <name val="Arial"/>
      <family val="2"/>
    </font>
    <font>
      <u/>
      <sz val="11"/>
      <color theme="1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5"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167" fontId="1"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13" fillId="0" borderId="12" applyNumberFormat="0" applyFill="0" applyAlignment="0" applyProtection="0"/>
    <xf numFmtId="0" fontId="14" fillId="4" borderId="13" applyNumberFormat="0" applyAlignment="0" applyProtection="0"/>
    <xf numFmtId="0" fontId="15" fillId="5" borderId="13" applyNumberFormat="0" applyAlignment="0" applyProtection="0"/>
    <xf numFmtId="165" fontId="1" fillId="0" borderId="0" applyFont="0" applyFill="0" applyBorder="0" applyAlignment="0" applyProtection="0"/>
    <xf numFmtId="0" fontId="17" fillId="0" borderId="0" applyNumberFormat="0" applyFill="0" applyBorder="0" applyAlignment="0" applyProtection="0"/>
  </cellStyleXfs>
  <cellXfs count="187">
    <xf numFmtId="0" fontId="0" fillId="0" borderId="0" xfId="0"/>
    <xf numFmtId="0" fontId="0" fillId="0" borderId="0" xfId="0" applyFill="1"/>
    <xf numFmtId="10" fontId="0" fillId="0" borderId="0" xfId="1" applyNumberFormat="1" applyFont="1"/>
    <xf numFmtId="168" fontId="0" fillId="0" borderId="0" xfId="1" applyNumberFormat="1" applyFont="1" applyFill="1"/>
    <xf numFmtId="0" fontId="0" fillId="0" borderId="1" xfId="0" applyBorder="1"/>
    <xf numFmtId="0" fontId="0" fillId="0" borderId="4" xfId="0" applyBorder="1"/>
    <xf numFmtId="0" fontId="2" fillId="0" borderId="0" xfId="0" applyFont="1"/>
    <xf numFmtId="9" fontId="0" fillId="0" borderId="0" xfId="1" applyFont="1"/>
    <xf numFmtId="10" fontId="0" fillId="0" borderId="0" xfId="0" applyNumberFormat="1"/>
    <xf numFmtId="3" fontId="0" fillId="0" borderId="0" xfId="0" applyNumberFormat="1"/>
    <xf numFmtId="9" fontId="0" fillId="0" borderId="0" xfId="0" applyNumberFormat="1"/>
    <xf numFmtId="9" fontId="0" fillId="0" borderId="0" xfId="1" applyNumberFormat="1" applyFont="1"/>
    <xf numFmtId="169" fontId="0" fillId="0" borderId="0" xfId="0" applyNumberFormat="1"/>
    <xf numFmtId="170" fontId="0" fillId="0" borderId="0" xfId="4" applyNumberFormat="1" applyFont="1"/>
    <xf numFmtId="167" fontId="0" fillId="0" borderId="0" xfId="4" applyNumberFormat="1" applyFont="1"/>
    <xf numFmtId="0" fontId="0" fillId="0" borderId="2" xfId="0" applyBorder="1"/>
    <xf numFmtId="0" fontId="0" fillId="2" borderId="0" xfId="0" applyFill="1"/>
    <xf numFmtId="9" fontId="0" fillId="0" borderId="1" xfId="1" applyFont="1" applyBorder="1"/>
    <xf numFmtId="170" fontId="0" fillId="0" borderId="1" xfId="4" applyNumberFormat="1" applyFont="1" applyBorder="1"/>
    <xf numFmtId="0" fontId="0" fillId="0" borderId="0" xfId="0" applyAlignment="1">
      <alignment vertical="top" wrapText="1"/>
    </xf>
    <xf numFmtId="1" fontId="2" fillId="0" borderId="0" xfId="0" applyNumberFormat="1" applyFont="1"/>
    <xf numFmtId="3" fontId="2" fillId="0" borderId="0" xfId="0" applyNumberFormat="1" applyFont="1"/>
    <xf numFmtId="10" fontId="2" fillId="0" borderId="0" xfId="1" applyNumberFormat="1" applyFont="1"/>
    <xf numFmtId="0" fontId="0" fillId="0" borderId="0" xfId="0" applyFill="1" applyAlignment="1">
      <alignment vertical="top" wrapText="1"/>
    </xf>
    <xf numFmtId="10" fontId="0" fillId="0" borderId="0" xfId="1" applyNumberFormat="1" applyFont="1" applyFill="1"/>
    <xf numFmtId="1" fontId="2" fillId="0" borderId="0" xfId="0" applyNumberFormat="1" applyFont="1" applyFill="1"/>
    <xf numFmtId="166" fontId="0" fillId="0" borderId="1" xfId="0" applyNumberFormat="1" applyFill="1" applyBorder="1"/>
    <xf numFmtId="3" fontId="6" fillId="0" borderId="1" xfId="0" applyNumberFormat="1" applyFont="1" applyBorder="1"/>
    <xf numFmtId="0" fontId="0" fillId="0" borderId="1" xfId="0" applyBorder="1" applyAlignment="1">
      <alignment vertical="top" wrapText="1"/>
    </xf>
    <xf numFmtId="171" fontId="0" fillId="0" borderId="1" xfId="3" applyNumberFormat="1" applyFont="1" applyBorder="1"/>
    <xf numFmtId="3" fontId="0" fillId="0" borderId="1" xfId="0" applyNumberFormat="1" applyBorder="1"/>
    <xf numFmtId="10" fontId="0" fillId="0" borderId="1" xfId="1" applyNumberFormat="1" applyFont="1" applyBorder="1"/>
    <xf numFmtId="10" fontId="0" fillId="0" borderId="1" xfId="0" applyNumberFormat="1" applyBorder="1"/>
    <xf numFmtId="168" fontId="0" fillId="0" borderId="0" xfId="0" applyNumberFormat="1" applyFill="1" applyAlignment="1">
      <alignment horizontal="center"/>
    </xf>
    <xf numFmtId="0" fontId="0" fillId="0" borderId="0" xfId="0" applyAlignment="1">
      <alignment horizontal="center"/>
    </xf>
    <xf numFmtId="168" fontId="0" fillId="0" borderId="0" xfId="0" applyNumberFormat="1" applyAlignment="1">
      <alignment horizontal="center"/>
    </xf>
    <xf numFmtId="0" fontId="0" fillId="0" borderId="0" xfId="0" applyFill="1" applyBorder="1"/>
    <xf numFmtId="0" fontId="2" fillId="0" borderId="1" xfId="0" applyFont="1" applyBorder="1"/>
    <xf numFmtId="0" fontId="0" fillId="0" borderId="0" xfId="0" applyFill="1" applyAlignment="1">
      <alignment horizontal="center"/>
    </xf>
    <xf numFmtId="0" fontId="2" fillId="0" borderId="7" xfId="0" applyFont="1" applyBorder="1"/>
    <xf numFmtId="0" fontId="0" fillId="0" borderId="8" xfId="0" applyBorder="1"/>
    <xf numFmtId="0" fontId="0" fillId="0" borderId="7" xfId="0" applyBorder="1"/>
    <xf numFmtId="0" fontId="0" fillId="0" borderId="10" xfId="0" applyBorder="1"/>
    <xf numFmtId="0" fontId="7" fillId="0" borderId="0" xfId="0" applyFont="1"/>
    <xf numFmtId="10" fontId="7" fillId="0" borderId="0" xfId="0" applyNumberFormat="1" applyFont="1"/>
    <xf numFmtId="10" fontId="8" fillId="0" borderId="0" xfId="0" applyNumberFormat="1" applyFont="1"/>
    <xf numFmtId="10" fontId="2" fillId="0" borderId="1" xfId="1" applyNumberFormat="1" applyFont="1" applyFill="1" applyBorder="1"/>
    <xf numFmtId="0" fontId="0" fillId="0" borderId="11" xfId="0" applyFill="1" applyBorder="1"/>
    <xf numFmtId="10" fontId="0" fillId="0" borderId="3" xfId="0" applyNumberFormat="1" applyBorder="1"/>
    <xf numFmtId="10" fontId="0" fillId="0" borderId="5" xfId="0" applyNumberFormat="1" applyBorder="1"/>
    <xf numFmtId="10" fontId="0" fillId="0" borderId="0" xfId="0" applyNumberFormat="1" applyFill="1" applyAlignment="1">
      <alignment horizontal="center"/>
    </xf>
    <xf numFmtId="0" fontId="6" fillId="0" borderId="0" xfId="0" applyFont="1"/>
    <xf numFmtId="0" fontId="0" fillId="0" borderId="1" xfId="0" applyFill="1" applyBorder="1"/>
    <xf numFmtId="0" fontId="6" fillId="0" borderId="1" xfId="0" applyFont="1" applyFill="1" applyBorder="1"/>
    <xf numFmtId="10" fontId="6" fillId="0" borderId="1" xfId="1" applyNumberFormat="1" applyFont="1" applyBorder="1"/>
    <xf numFmtId="0" fontId="12" fillId="0" borderId="1" xfId="0" applyFont="1" applyBorder="1"/>
    <xf numFmtId="10" fontId="12" fillId="0" borderId="1" xfId="1" applyNumberFormat="1" applyFont="1" applyBorder="1"/>
    <xf numFmtId="171" fontId="10" fillId="0" borderId="0" xfId="0" applyNumberFormat="1" applyFont="1" applyFill="1" applyBorder="1" applyAlignment="1">
      <alignment horizontal="center"/>
    </xf>
    <xf numFmtId="3" fontId="9" fillId="0" borderId="0" xfId="0" applyNumberFormat="1" applyFont="1" applyFill="1" applyBorder="1" applyAlignment="1">
      <alignment horizontal="center" vertical="center"/>
    </xf>
    <xf numFmtId="0" fontId="11" fillId="0" borderId="0" xfId="0" applyFont="1" applyFill="1" applyBorder="1"/>
    <xf numFmtId="0" fontId="2" fillId="0" borderId="0" xfId="0" applyFont="1" applyFill="1" applyBorder="1"/>
    <xf numFmtId="0" fontId="7" fillId="0" borderId="0" xfId="0" applyFont="1" applyFill="1" applyBorder="1"/>
    <xf numFmtId="171" fontId="0" fillId="0" borderId="0" xfId="0" applyNumberFormat="1" applyFill="1" applyBorder="1"/>
    <xf numFmtId="168" fontId="0" fillId="0" borderId="0" xfId="1" applyNumberFormat="1" applyFont="1" applyFill="1" applyBorder="1"/>
    <xf numFmtId="171" fontId="2" fillId="0" borderId="0" xfId="0" applyNumberFormat="1" applyFont="1" applyFill="1" applyBorder="1"/>
    <xf numFmtId="10" fontId="2" fillId="0" borderId="0" xfId="1" applyNumberFormat="1" applyFont="1" applyFill="1" applyBorder="1"/>
    <xf numFmtId="172" fontId="0" fillId="0" borderId="0" xfId="3" applyNumberFormat="1" applyFont="1" applyFill="1" applyBorder="1"/>
    <xf numFmtId="168" fontId="0" fillId="0" borderId="0" xfId="0" applyNumberFormat="1" applyFill="1" applyBorder="1"/>
    <xf numFmtId="168" fontId="0" fillId="0" borderId="1" xfId="1" applyNumberFormat="1" applyFont="1" applyFill="1" applyBorder="1"/>
    <xf numFmtId="167" fontId="0" fillId="2" borderId="0" xfId="4" applyFont="1" applyFill="1"/>
    <xf numFmtId="168" fontId="0" fillId="0" borderId="1" xfId="1" applyNumberFormat="1" applyFont="1" applyBorder="1"/>
    <xf numFmtId="167" fontId="0" fillId="0" borderId="0" xfId="4" applyFont="1"/>
    <xf numFmtId="0" fontId="0" fillId="0" borderId="0" xfId="0" applyBorder="1"/>
    <xf numFmtId="0" fontId="0" fillId="0" borderId="9" xfId="0" applyBorder="1"/>
    <xf numFmtId="167" fontId="0" fillId="0" borderId="0" xfId="4" applyFont="1" applyFill="1"/>
    <xf numFmtId="0" fontId="0" fillId="3" borderId="0" xfId="0" applyFill="1"/>
    <xf numFmtId="171" fontId="0" fillId="0" borderId="0" xfId="0" applyNumberFormat="1"/>
    <xf numFmtId="1" fontId="0" fillId="0" borderId="0" xfId="0" applyNumberFormat="1"/>
    <xf numFmtId="1" fontId="0" fillId="0" borderId="0" xfId="3" applyNumberFormat="1" applyFont="1" applyFill="1" applyBorder="1"/>
    <xf numFmtId="1" fontId="0" fillId="0" borderId="1" xfId="3" applyNumberFormat="1" applyFont="1" applyBorder="1"/>
    <xf numFmtId="171" fontId="0" fillId="3" borderId="1" xfId="3" applyNumberFormat="1" applyFont="1" applyFill="1" applyBorder="1"/>
    <xf numFmtId="170" fontId="0" fillId="0" borderId="9" xfId="4" applyNumberFormat="1" applyFont="1" applyBorder="1"/>
    <xf numFmtId="170" fontId="0" fillId="0" borderId="1" xfId="4" applyNumberFormat="1" applyFont="1" applyFill="1" applyBorder="1"/>
    <xf numFmtId="2" fontId="0" fillId="0" borderId="0" xfId="0" applyNumberFormat="1"/>
    <xf numFmtId="0" fontId="0" fillId="3" borderId="10" xfId="0" applyFill="1" applyBorder="1"/>
    <xf numFmtId="0" fontId="13" fillId="0" borderId="12" xfId="9" applyAlignment="1">
      <alignment horizontal="right"/>
    </xf>
    <xf numFmtId="0" fontId="13" fillId="0" borderId="12" xfId="9"/>
    <xf numFmtId="0" fontId="0" fillId="0" borderId="0" xfId="0" applyAlignment="1">
      <alignment horizontal="right"/>
    </xf>
    <xf numFmtId="0" fontId="14" fillId="4" borderId="13" xfId="10" applyAlignment="1">
      <alignment horizontal="right"/>
    </xf>
    <xf numFmtId="173" fontId="15" fillId="5" borderId="13" xfId="11" applyNumberFormat="1"/>
    <xf numFmtId="0" fontId="0" fillId="0" borderId="0" xfId="0" applyAlignment="1">
      <alignment wrapText="1"/>
    </xf>
    <xf numFmtId="174" fontId="16" fillId="0" borderId="0" xfId="0" applyNumberFormat="1" applyFont="1" applyAlignment="1" applyProtection="1">
      <alignment horizontal="left"/>
    </xf>
    <xf numFmtId="175" fontId="0" fillId="0" borderId="0" xfId="0" applyNumberFormat="1"/>
    <xf numFmtId="0" fontId="2" fillId="2" borderId="0" xfId="0" applyFont="1" applyFill="1"/>
    <xf numFmtId="0" fontId="2" fillId="0" borderId="0" xfId="0" applyFont="1" applyFill="1"/>
    <xf numFmtId="167" fontId="2" fillId="0" borderId="1" xfId="4" applyFont="1" applyBorder="1"/>
    <xf numFmtId="167" fontId="2" fillId="0" borderId="0" xfId="4" applyFont="1" applyBorder="1"/>
    <xf numFmtId="170" fontId="0" fillId="0" borderId="0" xfId="4" applyNumberFormat="1" applyFont="1" applyBorder="1"/>
    <xf numFmtId="0" fontId="0" fillId="2" borderId="0" xfId="0" applyFill="1" applyAlignment="1">
      <alignment wrapText="1"/>
    </xf>
    <xf numFmtId="167" fontId="0" fillId="2" borderId="0" xfId="4" applyFont="1" applyFill="1" applyAlignment="1">
      <alignment wrapText="1"/>
    </xf>
    <xf numFmtId="0" fontId="0" fillId="0" borderId="0" xfId="0" applyFill="1" applyAlignment="1">
      <alignment wrapText="1"/>
    </xf>
    <xf numFmtId="167" fontId="0" fillId="0" borderId="0" xfId="4" applyFont="1" applyFill="1" applyAlignment="1">
      <alignment wrapText="1"/>
    </xf>
    <xf numFmtId="168" fontId="2" fillId="0" borderId="1" xfId="1" applyNumberFormat="1" applyFont="1" applyBorder="1"/>
    <xf numFmtId="1" fontId="0" fillId="0" borderId="9" xfId="3" applyNumberFormat="1" applyFont="1" applyBorder="1"/>
    <xf numFmtId="0" fontId="2" fillId="6" borderId="0" xfId="0" applyFont="1" applyFill="1"/>
    <xf numFmtId="0" fontId="0" fillId="0" borderId="0" xfId="0" applyAlignment="1">
      <alignment horizontal="center" vertical="center"/>
    </xf>
    <xf numFmtId="171" fontId="0" fillId="2" borderId="14" xfId="0" applyNumberFormat="1" applyFill="1" applyBorder="1" applyAlignment="1">
      <alignment horizontal="center" vertical="center"/>
    </xf>
    <xf numFmtId="171" fontId="0" fillId="2" borderId="14" xfId="12" applyNumberFormat="1" applyFont="1" applyFill="1" applyBorder="1" applyAlignment="1">
      <alignment horizontal="center" vertical="center"/>
    </xf>
    <xf numFmtId="0" fontId="17" fillId="0" borderId="0" xfId="13"/>
    <xf numFmtId="171" fontId="0" fillId="0" borderId="0" xfId="12" applyNumberFormat="1" applyFont="1" applyAlignment="1">
      <alignment horizontal="center" vertical="center"/>
    </xf>
    <xf numFmtId="171" fontId="0" fillId="0" borderId="0" xfId="0" applyNumberFormat="1" applyAlignment="1">
      <alignment horizontal="center" vertical="center"/>
    </xf>
    <xf numFmtId="0" fontId="2" fillId="6" borderId="0" xfId="0" applyFont="1" applyFill="1" applyAlignment="1">
      <alignment horizontal="center" vertical="center"/>
    </xf>
    <xf numFmtId="0" fontId="0" fillId="0" borderId="15" xfId="0" quotePrefix="1" applyBorder="1"/>
    <xf numFmtId="171" fontId="0" fillId="0" borderId="15" xfId="12" applyNumberFormat="1" applyFont="1" applyBorder="1" applyAlignment="1">
      <alignment horizontal="center" vertical="center"/>
    </xf>
    <xf numFmtId="0" fontId="0" fillId="0" borderId="0" xfId="0" applyFont="1"/>
    <xf numFmtId="168" fontId="0" fillId="0" borderId="0" xfId="1" applyNumberFormat="1" applyFont="1" applyAlignment="1"/>
    <xf numFmtId="176" fontId="0" fillId="0" borderId="0" xfId="12" applyNumberFormat="1" applyFont="1" applyAlignment="1">
      <alignment horizontal="center" vertical="center"/>
    </xf>
    <xf numFmtId="171" fontId="0" fillId="0" borderId="0" xfId="12" applyNumberFormat="1" applyFont="1" applyBorder="1" applyAlignment="1">
      <alignment horizontal="center" vertical="center"/>
    </xf>
    <xf numFmtId="165" fontId="0" fillId="0" borderId="0" xfId="0" applyNumberFormat="1"/>
    <xf numFmtId="0" fontId="0" fillId="0" borderId="0" xfId="0" applyAlignment="1">
      <alignment horizontal="left"/>
    </xf>
    <xf numFmtId="171" fontId="0" fillId="2" borderId="0" xfId="0" applyNumberFormat="1" applyFill="1" applyAlignment="1">
      <alignment horizontal="center" vertical="center"/>
    </xf>
    <xf numFmtId="171" fontId="0" fillId="2" borderId="0" xfId="12" applyNumberFormat="1" applyFont="1" applyFill="1" applyAlignment="1">
      <alignment horizontal="center" vertical="center"/>
    </xf>
    <xf numFmtId="0" fontId="2" fillId="7" borderId="0" xfId="0" applyFont="1" applyFill="1"/>
    <xf numFmtId="177" fontId="0" fillId="0" borderId="1" xfId="0" applyNumberFormat="1" applyFill="1" applyBorder="1"/>
    <xf numFmtId="177" fontId="0" fillId="0" borderId="0" xfId="0" applyNumberFormat="1" applyFill="1"/>
    <xf numFmtId="178" fontId="0" fillId="0" borderId="0" xfId="0" applyNumberFormat="1" applyFill="1" applyBorder="1"/>
    <xf numFmtId="173" fontId="0" fillId="0" borderId="0" xfId="0" applyNumberFormat="1" applyFill="1"/>
    <xf numFmtId="164" fontId="0" fillId="0" borderId="1" xfId="0" applyNumberFormat="1" applyFill="1" applyBorder="1"/>
    <xf numFmtId="164" fontId="0" fillId="0" borderId="16" xfId="0" applyNumberFormat="1" applyFill="1" applyBorder="1"/>
    <xf numFmtId="165" fontId="0" fillId="0" borderId="0" xfId="12" applyFont="1"/>
    <xf numFmtId="171" fontId="0" fillId="0" borderId="1" xfId="3" applyNumberFormat="1" applyFont="1" applyFill="1" applyBorder="1"/>
    <xf numFmtId="0" fontId="6" fillId="0" borderId="9" xfId="0" applyFont="1" applyFill="1" applyBorder="1"/>
    <xf numFmtId="171" fontId="6" fillId="0" borderId="1" xfId="3" applyNumberFormat="1" applyFont="1" applyFill="1" applyBorder="1"/>
    <xf numFmtId="0" fontId="6" fillId="0" borderId="11" xfId="0" applyFont="1" applyFill="1" applyBorder="1"/>
    <xf numFmtId="0" fontId="0" fillId="0" borderId="10" xfId="0" applyFill="1" applyBorder="1"/>
    <xf numFmtId="9" fontId="6" fillId="0" borderId="9" xfId="1" applyFont="1" applyBorder="1"/>
    <xf numFmtId="9" fontId="6" fillId="0" borderId="1" xfId="1" applyFont="1" applyBorder="1"/>
    <xf numFmtId="173" fontId="0" fillId="0" borderId="0" xfId="0" applyNumberFormat="1"/>
    <xf numFmtId="170" fontId="0" fillId="0" borderId="1" xfId="0" applyNumberFormat="1" applyFill="1" applyBorder="1"/>
    <xf numFmtId="49" fontId="0" fillId="0" borderId="1" xfId="0" applyNumberFormat="1" applyFill="1" applyBorder="1"/>
    <xf numFmtId="173" fontId="0" fillId="0" borderId="1" xfId="0" applyNumberFormat="1" applyFill="1" applyBorder="1"/>
    <xf numFmtId="167" fontId="2" fillId="0" borderId="1" xfId="4" applyFont="1" applyFill="1" applyBorder="1"/>
    <xf numFmtId="1" fontId="6" fillId="0" borderId="1" xfId="3" applyNumberFormat="1" applyFont="1" applyFill="1" applyBorder="1"/>
    <xf numFmtId="1" fontId="0" fillId="3" borderId="1" xfId="3" applyNumberFormat="1" applyFont="1" applyFill="1" applyBorder="1"/>
    <xf numFmtId="168" fontId="2" fillId="0" borderId="1" xfId="1" applyNumberFormat="1" applyFont="1" applyFill="1" applyBorder="1"/>
    <xf numFmtId="1" fontId="0" fillId="0" borderId="1" xfId="1" applyNumberFormat="1" applyFont="1" applyFill="1" applyBorder="1"/>
    <xf numFmtId="10" fontId="0" fillId="0" borderId="1" xfId="1" applyNumberFormat="1" applyFont="1" applyFill="1" applyBorder="1"/>
    <xf numFmtId="168" fontId="0" fillId="0" borderId="0" xfId="0" applyNumberFormat="1" applyFill="1"/>
    <xf numFmtId="3" fontId="6" fillId="0" borderId="1" xfId="0" applyNumberFormat="1" applyFont="1" applyFill="1" applyBorder="1"/>
    <xf numFmtId="0" fontId="6" fillId="0" borderId="0" xfId="0" applyFont="1" applyFill="1"/>
    <xf numFmtId="0" fontId="0" fillId="0" borderId="0" xfId="0" applyFont="1" applyFill="1"/>
    <xf numFmtId="0" fontId="7" fillId="0" borderId="0" xfId="0" applyFont="1" applyFill="1"/>
    <xf numFmtId="0" fontId="2" fillId="0" borderId="7" xfId="0" applyFont="1" applyFill="1" applyBorder="1"/>
    <xf numFmtId="0" fontId="0" fillId="0" borderId="7" xfId="0" applyFill="1" applyBorder="1"/>
    <xf numFmtId="0" fontId="0" fillId="0" borderId="8" xfId="0" applyFill="1" applyBorder="1"/>
    <xf numFmtId="10" fontId="0" fillId="0" borderId="8" xfId="1" applyNumberFormat="1" applyFont="1" applyFill="1" applyBorder="1" applyAlignment="1">
      <alignment horizontal="center" vertical="center"/>
    </xf>
    <xf numFmtId="10" fontId="0" fillId="0" borderId="9" xfId="1" applyNumberFormat="1" applyFont="1" applyFill="1" applyBorder="1" applyAlignment="1">
      <alignment horizontal="center" vertical="center"/>
    </xf>
    <xf numFmtId="10" fontId="0" fillId="0" borderId="7" xfId="1" applyNumberFormat="1" applyFont="1" applyFill="1" applyBorder="1"/>
    <xf numFmtId="10" fontId="0" fillId="0" borderId="10" xfId="1" applyNumberFormat="1" applyFont="1" applyFill="1" applyBorder="1"/>
    <xf numFmtId="10" fontId="0" fillId="0" borderId="11" xfId="1" applyNumberFormat="1" applyFont="1" applyFill="1" applyBorder="1" applyAlignment="1">
      <alignment horizontal="center" vertical="center"/>
    </xf>
    <xf numFmtId="10" fontId="0" fillId="0" borderId="1" xfId="1" applyNumberFormat="1" applyFont="1" applyFill="1" applyBorder="1" applyAlignment="1">
      <alignment horizontal="center" vertical="center"/>
    </xf>
    <xf numFmtId="10" fontId="0" fillId="0" borderId="9" xfId="1" applyNumberFormat="1" applyFont="1" applyBorder="1" applyAlignment="1">
      <alignment horizontal="center" vertical="center"/>
    </xf>
    <xf numFmtId="10" fontId="0" fillId="0" borderId="1" xfId="1" applyNumberFormat="1" applyFont="1" applyBorder="1" applyAlignment="1">
      <alignment horizontal="center" vertical="center"/>
    </xf>
    <xf numFmtId="10" fontId="0" fillId="0" borderId="7" xfId="1" applyNumberFormat="1" applyFont="1" applyBorder="1"/>
    <xf numFmtId="10" fontId="0" fillId="0" borderId="10" xfId="1" applyNumberFormat="1" applyFont="1" applyBorder="1"/>
    <xf numFmtId="10" fontId="0" fillId="0" borderId="3" xfId="0" applyNumberFormat="1" applyFill="1" applyBorder="1"/>
    <xf numFmtId="10" fontId="0" fillId="0" borderId="5" xfId="0" applyNumberFormat="1" applyFill="1" applyBorder="1"/>
    <xf numFmtId="167" fontId="0" fillId="0" borderId="0" xfId="4" applyNumberFormat="1" applyFont="1" applyFill="1"/>
    <xf numFmtId="167" fontId="0" fillId="0" borderId="1" xfId="4" applyNumberFormat="1" applyFont="1" applyFill="1" applyBorder="1"/>
    <xf numFmtId="9" fontId="0" fillId="0" borderId="0" xfId="1" applyFont="1" applyFill="1"/>
    <xf numFmtId="9" fontId="6" fillId="0" borderId="0" xfId="1" applyFont="1" applyBorder="1"/>
    <xf numFmtId="9" fontId="0" fillId="0" borderId="0" xfId="1" applyFont="1" applyBorder="1"/>
    <xf numFmtId="171" fontId="6" fillId="0" borderId="0" xfId="3" applyNumberFormat="1" applyFont="1" applyFill="1" applyBorder="1"/>
    <xf numFmtId="171" fontId="0" fillId="3" borderId="0" xfId="3" applyNumberFormat="1" applyFont="1" applyFill="1" applyBorder="1"/>
    <xf numFmtId="171" fontId="0" fillId="0" borderId="0" xfId="3" applyNumberFormat="1" applyFont="1" applyFill="1" applyBorder="1"/>
    <xf numFmtId="9" fontId="6" fillId="0" borderId="0" xfId="1" applyFont="1" applyFill="1" applyBorder="1"/>
    <xf numFmtId="9" fontId="0" fillId="0" borderId="0" xfId="1" applyFont="1" applyFill="1" applyBorder="1"/>
    <xf numFmtId="1" fontId="0" fillId="0" borderId="0" xfId="0" applyNumberFormat="1" applyFill="1"/>
    <xf numFmtId="0" fontId="0" fillId="0" borderId="10" xfId="0" applyFill="1" applyBorder="1" applyAlignment="1">
      <alignment horizontal="left"/>
    </xf>
    <xf numFmtId="0" fontId="0" fillId="0" borderId="17" xfId="0" applyFill="1" applyBorder="1"/>
    <xf numFmtId="10" fontId="0" fillId="0" borderId="17" xfId="0" applyNumberFormat="1" applyFill="1" applyBorder="1"/>
    <xf numFmtId="10" fontId="6" fillId="0" borderId="0" xfId="0" applyNumberFormat="1" applyFont="1" applyFill="1"/>
    <xf numFmtId="0" fontId="6" fillId="0" borderId="0" xfId="0" applyFont="1" applyFill="1" applyAlignment="1"/>
    <xf numFmtId="49" fontId="0" fillId="0" borderId="0" xfId="4" applyNumberFormat="1" applyFont="1" applyFill="1" applyBorder="1" applyAlignment="1"/>
    <xf numFmtId="179" fontId="0" fillId="0" borderId="1" xfId="4" applyNumberFormat="1" applyFont="1" applyFill="1" applyBorder="1"/>
    <xf numFmtId="0" fontId="6" fillId="0" borderId="6" xfId="0" applyFont="1" applyBorder="1" applyAlignment="1">
      <alignment horizontal="center"/>
    </xf>
    <xf numFmtId="0" fontId="0" fillId="0" borderId="6" xfId="0" applyFill="1" applyBorder="1" applyAlignment="1">
      <alignment horizontal="center"/>
    </xf>
  </cellXfs>
  <cellStyles count="14">
    <cellStyle name="Calculation" xfId="11" builtinId="22"/>
    <cellStyle name="Comma" xfId="3" builtinId="3"/>
    <cellStyle name="Comma 2" xfId="5"/>
    <cellStyle name="Comma 3" xfId="12"/>
    <cellStyle name="Currency" xfId="4" builtinId="4"/>
    <cellStyle name="Heading 3" xfId="9" builtinId="18"/>
    <cellStyle name="Hyperlink" xfId="13" builtinId="8"/>
    <cellStyle name="Input" xfId="10" builtinId="20"/>
    <cellStyle name="Normal" xfId="0" builtinId="0"/>
    <cellStyle name="Normal 2" xfId="6"/>
    <cellStyle name="Normal 3" xfId="2"/>
    <cellStyle name="Normal 3 2" xfId="8"/>
    <cellStyle name="Percent" xfId="1" builtinId="5"/>
    <cellStyle name="Percent 2"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9525</xdr:colOff>
      <xdr:row>56</xdr:row>
      <xdr:rowOff>155575</xdr:rowOff>
    </xdr:from>
    <xdr:ext cx="6628571" cy="4476190"/>
    <xdr:pic>
      <xdr:nvPicPr>
        <xdr:cNvPr id="3" name="Picture 2">
          <a:extLst>
            <a:ext uri="{FF2B5EF4-FFF2-40B4-BE49-F238E27FC236}">
              <a16:creationId xmlns:a16="http://schemas.microsoft.com/office/drawing/2014/main" id="{517AA3AB-D883-497B-98CA-E828854B9FC4}"/>
            </a:ext>
          </a:extLst>
        </xdr:cNvPr>
        <xdr:cNvPicPr>
          <a:picLocks noChangeAspect="1"/>
        </xdr:cNvPicPr>
      </xdr:nvPicPr>
      <xdr:blipFill>
        <a:blip xmlns:r="http://schemas.openxmlformats.org/officeDocument/2006/relationships" r:embed="rId1"/>
        <a:stretch>
          <a:fillRect/>
        </a:stretch>
      </xdr:blipFill>
      <xdr:spPr>
        <a:xfrm>
          <a:off x="10728325" y="10766425"/>
          <a:ext cx="6628571" cy="4476190"/>
        </a:xfrm>
        <a:prstGeom prst="rect">
          <a:avLst/>
        </a:prstGeom>
      </xdr:spPr>
    </xdr:pic>
    <xdr:clientData/>
  </xdr:oneCellAnchor>
  <xdr:twoCellAnchor editAs="oneCell">
    <xdr:from>
      <xdr:col>0</xdr:col>
      <xdr:colOff>800101</xdr:colOff>
      <xdr:row>56</xdr:row>
      <xdr:rowOff>133350</xdr:rowOff>
    </xdr:from>
    <xdr:to>
      <xdr:col>8</xdr:col>
      <xdr:colOff>825501</xdr:colOff>
      <xdr:row>70</xdr:row>
      <xdr:rowOff>28575</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1" y="10744200"/>
          <a:ext cx="7454900" cy="247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Essential%202015-16%20-%20Economic%20Benchmarking%20RIN%20Response.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ctewAGL%202013-14%20-%20Economic%20benchmarking%20RIN%20response.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Essential%202013-14%20-%20RIN%20response%20-%20Benchmarking%20-%20Consolidated%20Information.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Endeavour%20Energy%20(D)%202013-14%20-%20Economic%20Benchmarking.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Powercor%202014%20-%20Economic%20Benchmarking.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6.%20June%202011\Meter%20Volumes%20Reports\Meter%20volumes%20report%20May%2020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MKT\INTER-DEPT\DEPT\CMA\2010\12-Dec\Capital\BW%20Capital%20Summary%20Flash%20December%20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ER/EBTRIN/00AER/EBT%20DNSP%20PP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background/SRG%20gathered/ABS/inflatio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AER\EBTRIN\00AER\EBT%20DNSP%20PPI.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ER\EBTRIN\00AER\EBT%20DNSP%20PPI.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nts%20and%20Settings/kcheu/Local%20Settings/Temporary%20Internet%20Files/Content.Outlook/SMGVD7WK/Database%20%20mockup%20-%20EBT%20RIN%20data.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kcheu\Local%20Settings\Temporary%20Internet%20Files\Content.Outlook\SMGVD7WK\Database%20%20mockup%20-%20EBT%20RIN%20data.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ActewAGL%202014-15%20-%20CA%20-%2020151102%20-%20original%20-%20(D15%20165551).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nts%20and%20Settings/areddaway.AEMO/My%20Documents/SharePoint%20Drafts/sharedocs/sites/ts/ef/Electricity/RooftopPvAnalysisNew.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Essential%202014-15%20-%20CA%20-%2020151127%20-%20original%20-%20(D15%20179628).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tegory%20Analysis%20RINs%20(2013-14)/Citipower%202014%20-%20CA%20-%2020150610%20-%20original%20-%20(d15%2059146).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tegory%20Analysis%20RINs%20(2013-14)/Jemena%202014%20-%20CA%20-%2020160106%20-%20revision%20-%20(d15%2059580(v2)).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Ausgrid%202014-15%20-%20CA%20-%2020151030%20-%20original%20-%20(D15%2016504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MLu/Local%20Settings/Temporary%20Internet%20Files/Content.Outlook/C5YE9EN8/NSG%20Forecast%20-%20Updated%20for%20MM.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Energex%202014-15%20-%20CA%20-%2020151030%20-%20original%20-%20(D15%20164823).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Transmission%20Services/Energy%20Forecasting/National%20Forecasting%20Project/2013/5-Energy%20Efficiency/Energy%20efficiency%20modelling%20using%20updated%20E3%20modelling,%20v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background/SRG%20gathered/opex/AER%20Draft%20decision%20Ausgrid%20distribution%20determination%20-%20Ausgrid%202014%20-%20Opex%20model%20-%20November%202014.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Transmission%20Services/Energy%20Forecasting/National%20Forecasting%20Project/2013/5-Energy%20Efficiency/EE%20Combined%20results,%20v5%20(including%20comparison%20with%20last%20year)%20v2.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tegory%20Analysis%20RINs%20(2013-14)/Powercor%202014%20-%20CA%20-%2020150430%20-%20original%20-%20(d15%205929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Powercor%202016%20-%20Economic%20Benchmarking%20RI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usgrid%202014-15%20-%20Economic%20Benchmarking%20RIN%20-%20File%20for%20publicat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usgrid%202015%20-16%20-%20Economic%20Benchmarking%20RIN%20Response%20-%20Attachment.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PowerCor%202015%20-%20Economic%20Benchmarking%20RI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ctewAGL%202015-16%20-%20Economic%20Benchmarking%20RIN%20Response.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ctewAGL%20Distribution%202014-15%20-%20Economic%20Benchmarking%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 val="Corp cap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 val="Sheet1"/>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35">
          <cell r="C35">
            <v>2014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v>0</v>
          </cell>
          <cell r="F15">
            <v>0</v>
          </cell>
          <cell r="G15">
            <v>0</v>
          </cell>
          <cell r="H15">
            <v>0</v>
          </cell>
          <cell r="I15">
            <v>0</v>
          </cell>
          <cell r="J15">
            <v>0</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v>0</v>
          </cell>
          <cell r="H16" t="str">
            <v>WBS (Function Code)</v>
          </cell>
          <cell r="I16" t="str">
            <v>Order</v>
          </cell>
          <cell r="J16">
            <v>0</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v>0</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v>0</v>
          </cell>
          <cell r="F18">
            <v>0</v>
          </cell>
          <cell r="G18">
            <v>0</v>
          </cell>
          <cell r="H18">
            <v>0</v>
          </cell>
          <cell r="I18" t="str">
            <v>Result</v>
          </cell>
          <cell r="J18">
            <v>0</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v>0</v>
          </cell>
          <cell r="G19">
            <v>0</v>
          </cell>
          <cell r="H19" t="str">
            <v>BG/10/MT/BTP/205/01</v>
          </cell>
          <cell r="I19" t="str">
            <v>#</v>
          </cell>
          <cell r="J19" t="str">
            <v>Not assigned</v>
          </cell>
        </row>
        <row r="20">
          <cell r="C20" t="str">
            <v>Order type</v>
          </cell>
          <cell r="D20">
            <v>0</v>
          </cell>
          <cell r="F20">
            <v>0</v>
          </cell>
          <cell r="G20">
            <v>0</v>
          </cell>
          <cell r="H20">
            <v>0</v>
          </cell>
          <cell r="I20" t="str">
            <v>Result</v>
          </cell>
          <cell r="J20">
            <v>0</v>
          </cell>
        </row>
        <row r="21">
          <cell r="C21" t="str">
            <v>Order</v>
          </cell>
          <cell r="D21">
            <v>0</v>
          </cell>
          <cell r="F21">
            <v>0</v>
          </cell>
          <cell r="G21">
            <v>0</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v>0</v>
          </cell>
          <cell r="G22">
            <v>0</v>
          </cell>
          <cell r="H22">
            <v>0</v>
          </cell>
          <cell r="I22" t="str">
            <v>Result</v>
          </cell>
          <cell r="J22">
            <v>0</v>
          </cell>
        </row>
        <row r="23">
          <cell r="C23" t="str">
            <v>WBS (Function Code)</v>
          </cell>
          <cell r="D23">
            <v>0</v>
          </cell>
          <cell r="F23">
            <v>0</v>
          </cell>
          <cell r="G23">
            <v>0</v>
          </cell>
          <cell r="H23" t="str">
            <v>BG/10/MT/FIP/205/01</v>
          </cell>
          <cell r="I23" t="str">
            <v>#</v>
          </cell>
          <cell r="J23" t="str">
            <v>Not assigned</v>
          </cell>
        </row>
        <row r="24">
          <cell r="F24">
            <v>0</v>
          </cell>
          <cell r="G24">
            <v>0</v>
          </cell>
          <cell r="H24">
            <v>0</v>
          </cell>
          <cell r="I24" t="str">
            <v>Result</v>
          </cell>
          <cell r="J24">
            <v>0</v>
          </cell>
        </row>
        <row r="25">
          <cell r="F25">
            <v>0</v>
          </cell>
          <cell r="G25">
            <v>0</v>
          </cell>
          <cell r="H25" t="str">
            <v>BG/10/MT/ITC/205/01</v>
          </cell>
          <cell r="I25" t="str">
            <v>#</v>
          </cell>
          <cell r="J25" t="str">
            <v>Not assigned</v>
          </cell>
        </row>
        <row r="26">
          <cell r="F26">
            <v>0</v>
          </cell>
          <cell r="G26">
            <v>0</v>
          </cell>
          <cell r="H26">
            <v>0</v>
          </cell>
          <cell r="I26" t="str">
            <v>Result</v>
          </cell>
          <cell r="J26">
            <v>0</v>
          </cell>
        </row>
        <row r="27">
          <cell r="F27">
            <v>0</v>
          </cell>
          <cell r="G27">
            <v>0</v>
          </cell>
          <cell r="H27" t="str">
            <v>BG/10/MT/ITP/205/01</v>
          </cell>
          <cell r="I27" t="str">
            <v>#</v>
          </cell>
          <cell r="J27" t="str">
            <v>Not assigned</v>
          </cell>
        </row>
        <row r="28">
          <cell r="F28">
            <v>0</v>
          </cell>
          <cell r="G28">
            <v>0</v>
          </cell>
          <cell r="H28">
            <v>0</v>
          </cell>
          <cell r="I28" t="str">
            <v>Result</v>
          </cell>
          <cell r="J28">
            <v>0</v>
          </cell>
        </row>
        <row r="29">
          <cell r="F29">
            <v>0</v>
          </cell>
          <cell r="G29">
            <v>0</v>
          </cell>
          <cell r="H29" t="str">
            <v>Result</v>
          </cell>
          <cell r="I29">
            <v>0</v>
          </cell>
          <cell r="J29">
            <v>0</v>
          </cell>
        </row>
        <row r="30">
          <cell r="F30" t="str">
            <v>533000</v>
          </cell>
          <cell r="G30" t="str">
            <v>IT Prof Services</v>
          </cell>
          <cell r="H30" t="str">
            <v>BG/10/MT/ITC/205/01</v>
          </cell>
          <cell r="I30" t="str">
            <v>#</v>
          </cell>
          <cell r="J30" t="str">
            <v>Not assigned</v>
          </cell>
        </row>
        <row r="31">
          <cell r="F31">
            <v>0</v>
          </cell>
          <cell r="G31">
            <v>0</v>
          </cell>
          <cell r="H31">
            <v>0</v>
          </cell>
          <cell r="I31" t="str">
            <v>Result</v>
          </cell>
          <cell r="J31">
            <v>0</v>
          </cell>
        </row>
        <row r="32">
          <cell r="F32">
            <v>0</v>
          </cell>
          <cell r="G32">
            <v>0</v>
          </cell>
          <cell r="H32" t="str">
            <v>BG/10/MT/ITP/205/01</v>
          </cell>
          <cell r="I32" t="str">
            <v>#</v>
          </cell>
          <cell r="J32" t="str">
            <v>Not assigned</v>
          </cell>
        </row>
        <row r="33">
          <cell r="F33">
            <v>0</v>
          </cell>
          <cell r="G33">
            <v>0</v>
          </cell>
          <cell r="H33">
            <v>0</v>
          </cell>
          <cell r="I33" t="str">
            <v>Result</v>
          </cell>
          <cell r="J33">
            <v>0</v>
          </cell>
        </row>
        <row r="34">
          <cell r="F34">
            <v>0</v>
          </cell>
          <cell r="G34">
            <v>0</v>
          </cell>
          <cell r="H34" t="str">
            <v>Result</v>
          </cell>
          <cell r="I34">
            <v>0</v>
          </cell>
          <cell r="J34">
            <v>0</v>
          </cell>
        </row>
        <row r="35">
          <cell r="F35" t="str">
            <v>611988</v>
          </cell>
          <cell r="G35" t="str">
            <v>AMI Cpx Prj Mgmt Fee</v>
          </cell>
          <cell r="H35" t="str">
            <v>BG/10/MT/AMC/205/20</v>
          </cell>
          <cell r="I35" t="str">
            <v>#</v>
          </cell>
          <cell r="J35" t="str">
            <v>Not assigned</v>
          </cell>
        </row>
        <row r="36">
          <cell r="F36">
            <v>0</v>
          </cell>
          <cell r="G36">
            <v>0</v>
          </cell>
          <cell r="H36">
            <v>0</v>
          </cell>
          <cell r="I36" t="str">
            <v>Result</v>
          </cell>
          <cell r="J36">
            <v>0</v>
          </cell>
        </row>
        <row r="37">
          <cell r="F37">
            <v>0</v>
          </cell>
          <cell r="G37">
            <v>0</v>
          </cell>
          <cell r="H37" t="str">
            <v>BG/10/MT/AMP/205/20</v>
          </cell>
          <cell r="I37" t="str">
            <v>#</v>
          </cell>
          <cell r="J37" t="str">
            <v>Not assigned</v>
          </cell>
        </row>
        <row r="38">
          <cell r="F38">
            <v>0</v>
          </cell>
          <cell r="G38">
            <v>0</v>
          </cell>
          <cell r="H38">
            <v>0</v>
          </cell>
          <cell r="I38" t="str">
            <v>Result</v>
          </cell>
          <cell r="J38">
            <v>0</v>
          </cell>
        </row>
        <row r="39">
          <cell r="F39">
            <v>0</v>
          </cell>
          <cell r="G39">
            <v>0</v>
          </cell>
          <cell r="H39" t="str">
            <v>BG/10/MT/BTC/205/20</v>
          </cell>
          <cell r="I39" t="str">
            <v>#</v>
          </cell>
          <cell r="J39" t="str">
            <v>Not assigned</v>
          </cell>
        </row>
        <row r="40">
          <cell r="F40">
            <v>0</v>
          </cell>
          <cell r="G40">
            <v>0</v>
          </cell>
          <cell r="H40">
            <v>0</v>
          </cell>
          <cell r="I40" t="str">
            <v>Result</v>
          </cell>
          <cell r="J40">
            <v>0</v>
          </cell>
        </row>
        <row r="41">
          <cell r="F41">
            <v>0</v>
          </cell>
          <cell r="G41">
            <v>0</v>
          </cell>
          <cell r="H41" t="str">
            <v>BG/10/MT/BTP/205/20</v>
          </cell>
          <cell r="I41" t="str">
            <v>#</v>
          </cell>
          <cell r="J41" t="str">
            <v>Not assigned</v>
          </cell>
        </row>
        <row r="42">
          <cell r="F42">
            <v>0</v>
          </cell>
          <cell r="G42">
            <v>0</v>
          </cell>
          <cell r="H42">
            <v>0</v>
          </cell>
          <cell r="I42" t="str">
            <v>Result</v>
          </cell>
          <cell r="J42">
            <v>0</v>
          </cell>
        </row>
        <row r="43">
          <cell r="F43">
            <v>0</v>
          </cell>
          <cell r="G43">
            <v>0</v>
          </cell>
          <cell r="H43" t="str">
            <v>BG/10/MT/FIC/205/20</v>
          </cell>
          <cell r="I43" t="str">
            <v>#</v>
          </cell>
          <cell r="J43" t="str">
            <v>Not assigned</v>
          </cell>
        </row>
        <row r="44">
          <cell r="F44">
            <v>0</v>
          </cell>
          <cell r="G44">
            <v>0</v>
          </cell>
          <cell r="H44">
            <v>0</v>
          </cell>
          <cell r="I44" t="str">
            <v>Result</v>
          </cell>
          <cell r="J44">
            <v>0</v>
          </cell>
        </row>
        <row r="45">
          <cell r="F45">
            <v>0</v>
          </cell>
          <cell r="G45">
            <v>0</v>
          </cell>
          <cell r="H45" t="str">
            <v>BG/10/MT/FIP/205/20</v>
          </cell>
          <cell r="I45" t="str">
            <v>#</v>
          </cell>
          <cell r="J45" t="str">
            <v>Not assigned</v>
          </cell>
        </row>
        <row r="46">
          <cell r="F46">
            <v>0</v>
          </cell>
          <cell r="G46">
            <v>0</v>
          </cell>
          <cell r="H46">
            <v>0</v>
          </cell>
          <cell r="I46" t="str">
            <v>Result</v>
          </cell>
          <cell r="J46">
            <v>0</v>
          </cell>
        </row>
        <row r="47">
          <cell r="F47">
            <v>0</v>
          </cell>
          <cell r="G47">
            <v>0</v>
          </cell>
          <cell r="H47" t="str">
            <v>BG/10/MT/ITC/205/20</v>
          </cell>
          <cell r="I47" t="str">
            <v>#</v>
          </cell>
          <cell r="J47" t="str">
            <v>Not assigned</v>
          </cell>
        </row>
        <row r="48">
          <cell r="F48">
            <v>0</v>
          </cell>
          <cell r="G48">
            <v>0</v>
          </cell>
          <cell r="H48">
            <v>0</v>
          </cell>
          <cell r="I48" t="str">
            <v>Result</v>
          </cell>
          <cell r="J48">
            <v>0</v>
          </cell>
        </row>
        <row r="49">
          <cell r="F49">
            <v>0</v>
          </cell>
          <cell r="G49">
            <v>0</v>
          </cell>
          <cell r="H49" t="str">
            <v>BG/10/MT/ITP/205/20</v>
          </cell>
          <cell r="I49" t="str">
            <v>#</v>
          </cell>
          <cell r="J49" t="str">
            <v>Not assigned</v>
          </cell>
        </row>
        <row r="50">
          <cell r="F50">
            <v>0</v>
          </cell>
          <cell r="G50">
            <v>0</v>
          </cell>
          <cell r="H50">
            <v>0</v>
          </cell>
          <cell r="I50" t="str">
            <v>Result</v>
          </cell>
          <cell r="J50">
            <v>0</v>
          </cell>
        </row>
        <row r="51">
          <cell r="F51">
            <v>0</v>
          </cell>
          <cell r="G51">
            <v>0</v>
          </cell>
          <cell r="H51" t="str">
            <v>BG/10/MT/MDC/205/20</v>
          </cell>
          <cell r="I51" t="str">
            <v>#</v>
          </cell>
          <cell r="J51" t="str">
            <v>Not assigned</v>
          </cell>
        </row>
        <row r="52">
          <cell r="F52">
            <v>0</v>
          </cell>
          <cell r="G52">
            <v>0</v>
          </cell>
          <cell r="H52">
            <v>0</v>
          </cell>
          <cell r="I52" t="str">
            <v>Result</v>
          </cell>
          <cell r="J52">
            <v>0</v>
          </cell>
        </row>
        <row r="53">
          <cell r="F53">
            <v>0</v>
          </cell>
          <cell r="G53">
            <v>0</v>
          </cell>
          <cell r="H53" t="str">
            <v>BG/10/MT/MDP/205/20</v>
          </cell>
          <cell r="I53" t="str">
            <v>#</v>
          </cell>
          <cell r="J53" t="str">
            <v>Not assigned</v>
          </cell>
        </row>
        <row r="54">
          <cell r="F54">
            <v>0</v>
          </cell>
          <cell r="G54">
            <v>0</v>
          </cell>
          <cell r="H54">
            <v>0</v>
          </cell>
          <cell r="I54" t="str">
            <v>Result</v>
          </cell>
          <cell r="J54">
            <v>0</v>
          </cell>
        </row>
        <row r="55">
          <cell r="F55">
            <v>0</v>
          </cell>
          <cell r="G55">
            <v>0</v>
          </cell>
          <cell r="H55" t="str">
            <v>Result</v>
          </cell>
          <cell r="I55">
            <v>0</v>
          </cell>
          <cell r="J55">
            <v>0</v>
          </cell>
        </row>
        <row r="56">
          <cell r="F56" t="str">
            <v>635005</v>
          </cell>
          <cell r="G56" t="str">
            <v>AMI Proj Margin</v>
          </cell>
          <cell r="H56" t="str">
            <v>BG/10/MT/AMC/205/20</v>
          </cell>
          <cell r="I56" t="str">
            <v>#</v>
          </cell>
          <cell r="J56" t="str">
            <v>Not assigned</v>
          </cell>
        </row>
        <row r="57">
          <cell r="F57">
            <v>0</v>
          </cell>
          <cell r="G57">
            <v>0</v>
          </cell>
          <cell r="H57">
            <v>0</v>
          </cell>
          <cell r="I57" t="str">
            <v>Result</v>
          </cell>
          <cell r="J57">
            <v>0</v>
          </cell>
        </row>
        <row r="58">
          <cell r="F58">
            <v>0</v>
          </cell>
          <cell r="G58">
            <v>0</v>
          </cell>
          <cell r="H58" t="str">
            <v>BG/10/MT/AMP/205/20</v>
          </cell>
          <cell r="I58" t="str">
            <v>#</v>
          </cell>
          <cell r="J58" t="str">
            <v>Not assigned</v>
          </cell>
        </row>
        <row r="59">
          <cell r="F59">
            <v>0</v>
          </cell>
          <cell r="G59">
            <v>0</v>
          </cell>
          <cell r="H59">
            <v>0</v>
          </cell>
          <cell r="I59" t="str">
            <v>Result</v>
          </cell>
          <cell r="J59">
            <v>0</v>
          </cell>
        </row>
        <row r="60">
          <cell r="F60">
            <v>0</v>
          </cell>
          <cell r="G60">
            <v>0</v>
          </cell>
          <cell r="H60" t="str">
            <v>BG/10/MT/BTC/205/20</v>
          </cell>
          <cell r="I60" t="str">
            <v>#</v>
          </cell>
          <cell r="J60" t="str">
            <v>Not assigned</v>
          </cell>
        </row>
        <row r="61">
          <cell r="F61">
            <v>0</v>
          </cell>
          <cell r="G61">
            <v>0</v>
          </cell>
          <cell r="H61">
            <v>0</v>
          </cell>
          <cell r="I61" t="str">
            <v>Result</v>
          </cell>
          <cell r="J61">
            <v>0</v>
          </cell>
        </row>
        <row r="62">
          <cell r="F62">
            <v>0</v>
          </cell>
          <cell r="G62">
            <v>0</v>
          </cell>
          <cell r="H62" t="str">
            <v>BG/10/MT/BTP/205/20</v>
          </cell>
          <cell r="I62" t="str">
            <v>#</v>
          </cell>
          <cell r="J62" t="str">
            <v>Not assigned</v>
          </cell>
        </row>
        <row r="63">
          <cell r="F63">
            <v>0</v>
          </cell>
          <cell r="G63">
            <v>0</v>
          </cell>
          <cell r="H63">
            <v>0</v>
          </cell>
          <cell r="I63" t="str">
            <v>Result</v>
          </cell>
          <cell r="J63">
            <v>0</v>
          </cell>
        </row>
        <row r="64">
          <cell r="F64">
            <v>0</v>
          </cell>
          <cell r="G64">
            <v>0</v>
          </cell>
          <cell r="H64" t="str">
            <v>BG/10/MT/FIC/205/20</v>
          </cell>
          <cell r="I64" t="str">
            <v>#</v>
          </cell>
          <cell r="J64" t="str">
            <v>Not assigned</v>
          </cell>
        </row>
        <row r="65">
          <cell r="F65">
            <v>0</v>
          </cell>
          <cell r="G65">
            <v>0</v>
          </cell>
          <cell r="H65">
            <v>0</v>
          </cell>
          <cell r="I65" t="str">
            <v>Result</v>
          </cell>
          <cell r="J65">
            <v>0</v>
          </cell>
        </row>
        <row r="66">
          <cell r="F66">
            <v>0</v>
          </cell>
          <cell r="G66">
            <v>0</v>
          </cell>
          <cell r="H66" t="str">
            <v>BG/10/MT/FIP/205/20</v>
          </cell>
          <cell r="I66" t="str">
            <v>#</v>
          </cell>
          <cell r="J66" t="str">
            <v>Not assigned</v>
          </cell>
        </row>
        <row r="67">
          <cell r="F67">
            <v>0</v>
          </cell>
          <cell r="G67">
            <v>0</v>
          </cell>
          <cell r="H67">
            <v>0</v>
          </cell>
          <cell r="I67" t="str">
            <v>Result</v>
          </cell>
          <cell r="J67">
            <v>0</v>
          </cell>
        </row>
        <row r="68">
          <cell r="F68">
            <v>0</v>
          </cell>
          <cell r="G68">
            <v>0</v>
          </cell>
          <cell r="H68" t="str">
            <v>BG/10/MT/ITC/205/20</v>
          </cell>
          <cell r="I68" t="str">
            <v>#</v>
          </cell>
          <cell r="J68" t="str">
            <v>Not assigned</v>
          </cell>
        </row>
        <row r="69">
          <cell r="F69">
            <v>0</v>
          </cell>
          <cell r="G69">
            <v>0</v>
          </cell>
          <cell r="H69">
            <v>0</v>
          </cell>
          <cell r="I69" t="str">
            <v>Result</v>
          </cell>
          <cell r="J69">
            <v>0</v>
          </cell>
        </row>
        <row r="70">
          <cell r="F70">
            <v>0</v>
          </cell>
          <cell r="G70">
            <v>0</v>
          </cell>
          <cell r="H70" t="str">
            <v>BG/10/MT/ITP/205/20</v>
          </cell>
          <cell r="I70" t="str">
            <v>#</v>
          </cell>
          <cell r="J70" t="str">
            <v>Not assigned</v>
          </cell>
        </row>
        <row r="71">
          <cell r="F71">
            <v>0</v>
          </cell>
          <cell r="G71">
            <v>0</v>
          </cell>
          <cell r="H71">
            <v>0</v>
          </cell>
          <cell r="I71" t="str">
            <v>Result</v>
          </cell>
          <cell r="J71">
            <v>0</v>
          </cell>
        </row>
        <row r="72">
          <cell r="F72">
            <v>0</v>
          </cell>
          <cell r="G72">
            <v>0</v>
          </cell>
          <cell r="H72" t="str">
            <v>BG/10/MT/MDC/205/20</v>
          </cell>
          <cell r="I72" t="str">
            <v>#</v>
          </cell>
          <cell r="J72" t="str">
            <v>Not assigned</v>
          </cell>
        </row>
        <row r="73">
          <cell r="F73">
            <v>0</v>
          </cell>
          <cell r="G73">
            <v>0</v>
          </cell>
          <cell r="H73">
            <v>0</v>
          </cell>
          <cell r="I73" t="str">
            <v>Result</v>
          </cell>
          <cell r="J73">
            <v>0</v>
          </cell>
        </row>
        <row r="74">
          <cell r="F74">
            <v>0</v>
          </cell>
          <cell r="G74">
            <v>0</v>
          </cell>
          <cell r="H74" t="str">
            <v>BG/10/MT/MDP/205/20</v>
          </cell>
          <cell r="I74" t="str">
            <v>#</v>
          </cell>
          <cell r="J74" t="str">
            <v>Not assigned</v>
          </cell>
        </row>
        <row r="75">
          <cell r="F75">
            <v>0</v>
          </cell>
          <cell r="G75">
            <v>0</v>
          </cell>
          <cell r="H75">
            <v>0</v>
          </cell>
          <cell r="I75" t="str">
            <v>Result</v>
          </cell>
          <cell r="J75">
            <v>0</v>
          </cell>
        </row>
        <row r="76">
          <cell r="F76">
            <v>0</v>
          </cell>
          <cell r="G76">
            <v>0</v>
          </cell>
          <cell r="H76" t="str">
            <v>Result</v>
          </cell>
          <cell r="I76">
            <v>0</v>
          </cell>
          <cell r="J76">
            <v>0</v>
          </cell>
        </row>
        <row r="77">
          <cell r="F77" t="str">
            <v>Overall Result</v>
          </cell>
          <cell r="G77">
            <v>0</v>
          </cell>
          <cell r="H77">
            <v>0</v>
          </cell>
          <cell r="I77">
            <v>0</v>
          </cell>
          <cell r="J77">
            <v>0</v>
          </cell>
        </row>
      </sheetData>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Summary-Bus Report"/>
      <sheetName val="Summary-Bus Report Rollout"/>
      <sheetName val="Act Rates"/>
      <sheetName val="Graph Rollout"/>
      <sheetName val="Graph"/>
      <sheetName val="PNS Details (2)"/>
      <sheetName val="Month Report PAL BAU"/>
      <sheetName val="Month Report PAL Rollout"/>
      <sheetName val="Powercor Meters Act"/>
      <sheetName val="Powercor Meters Budget"/>
      <sheetName val="Act Mth"/>
      <sheetName val="Bud Mth"/>
      <sheetName val="Month Report CP"/>
      <sheetName val="Month Report CP Rollout"/>
      <sheetName val="CitiPower Meters Budget"/>
      <sheetName val="CitiPower Meters Act"/>
      <sheetName val="SAP PAL Jan"/>
      <sheetName val="SAP PAL Feb"/>
      <sheetName val="SAP PAL Mar"/>
      <sheetName val="SAP PAL Apr"/>
      <sheetName val="SAP PAL May"/>
      <sheetName val="SAP CP Jan"/>
      <sheetName val="SAP CP Feb"/>
      <sheetName val="SAP CP Mar"/>
      <sheetName val="SAP CP Apr"/>
      <sheetName val="SAP CP May"/>
      <sheetName val="Bud Rates"/>
      <sheetName val="BExRepository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
          <cell r="E1" t="str">
            <v>F200 CCA Global Opexp By F_Code 12 Month Budget 2010</v>
          </cell>
        </row>
        <row r="2">
          <cell r="G2" t="str">
            <v>Author</v>
          </cell>
          <cell r="H2" t="str">
            <v>SGOHIL</v>
          </cell>
          <cell r="J2" t="str">
            <v>Status of Data</v>
          </cell>
          <cell r="K2" t="str">
            <v>4/03/2010 01:45:52</v>
          </cell>
        </row>
        <row r="6">
          <cell r="F6" t="str">
            <v>Author</v>
          </cell>
          <cell r="G6" t="str">
            <v>SGOHIL</v>
          </cell>
          <cell r="I6" t="str">
            <v>Last Refreshed</v>
          </cell>
          <cell r="J6" t="str">
            <v>4/03/2010 17:17:35</v>
          </cell>
          <cell r="L6" t="str">
            <v>Plan Version (Single Value Entry, Required)</v>
          </cell>
          <cell r="M6" t="str">
            <v>1</v>
          </cell>
        </row>
        <row r="7">
          <cell r="F7" t="str">
            <v>Current User</v>
          </cell>
          <cell r="G7" t="str">
            <v>RPARNES</v>
          </cell>
          <cell r="I7" t="str">
            <v>Key Date</v>
          </cell>
          <cell r="J7" t="str">
            <v>4/03/2010</v>
          </cell>
          <cell r="L7" t="str">
            <v>Business Area Intervals Optional</v>
          </cell>
          <cell r="M7" t="str">
            <v>METR</v>
          </cell>
        </row>
        <row r="8">
          <cell r="F8" t="str">
            <v>Last Changed By</v>
          </cell>
          <cell r="G8" t="str">
            <v>VPARTHASARAT</v>
          </cell>
          <cell r="I8" t="str">
            <v>Changed At</v>
          </cell>
          <cell r="J8" t="str">
            <v>8/10/2009 12:48:21</v>
          </cell>
          <cell r="L8" t="str">
            <v>Function Codes Optional Intvl2</v>
          </cell>
          <cell r="M8" t="str">
            <v>Empty Demarcation</v>
          </cell>
        </row>
        <row r="9">
          <cell r="F9" t="str">
            <v>InfoProvider</v>
          </cell>
          <cell r="G9" t="str">
            <v>ZOPEX_M01</v>
          </cell>
          <cell r="I9" t="str">
            <v>Status of Data</v>
          </cell>
          <cell r="J9" t="str">
            <v>4/03/2010 01:45:52</v>
          </cell>
          <cell r="L9" t="str">
            <v>Company Code (Selection Options, Optional)</v>
          </cell>
          <cell r="M9" t="str">
            <v>4550, 4650</v>
          </cell>
        </row>
        <row r="10">
          <cell r="F10" t="str">
            <v>Query Technical Name</v>
          </cell>
          <cell r="G10" t="str">
            <v>ZOPEX_M01_Q0015</v>
          </cell>
          <cell r="I10" t="str">
            <v>Relevance of Data (Date)</v>
          </cell>
          <cell r="J10" t="str">
            <v>4/03/2010</v>
          </cell>
          <cell r="L10" t="str">
            <v>Fiscal Year (Single Value Entry, Required)</v>
          </cell>
          <cell r="M10" t="str">
            <v>2010</v>
          </cell>
        </row>
        <row r="11">
          <cell r="F11" t="str">
            <v>Query Description</v>
          </cell>
          <cell r="G11" t="str">
            <v>F200 CCA Global Opexp By F_Code 12 Month Budget 2010</v>
          </cell>
          <cell r="I11" t="str">
            <v>Relevance of Data (Time)</v>
          </cell>
          <cell r="J11" t="str">
            <v>1:45:52</v>
          </cell>
        </row>
        <row r="15">
          <cell r="C15" t="str">
            <v>Business Area</v>
          </cell>
          <cell r="D15">
            <v>0</v>
          </cell>
          <cell r="F15">
            <v>0</v>
          </cell>
          <cell r="G15">
            <v>0</v>
          </cell>
          <cell r="H15">
            <v>0</v>
          </cell>
          <cell r="I15">
            <v>0</v>
          </cell>
          <cell r="J15">
            <v>0</v>
          </cell>
          <cell r="K15" t="str">
            <v>Jan
2011</v>
          </cell>
          <cell r="L15" t="str">
            <v>Feb
2011</v>
          </cell>
          <cell r="M15" t="str">
            <v>Mar
2011</v>
          </cell>
          <cell r="N15" t="str">
            <v>Apr
2011</v>
          </cell>
          <cell r="O15" t="str">
            <v>May
2011</v>
          </cell>
          <cell r="P15" t="str">
            <v>Jun
2011</v>
          </cell>
          <cell r="Q15" t="str">
            <v>Jul
2011</v>
          </cell>
          <cell r="R15" t="str">
            <v>Aug
2011</v>
          </cell>
          <cell r="S15" t="str">
            <v>Sep
2011</v>
          </cell>
        </row>
        <row r="16">
          <cell r="C16" t="str">
            <v>BWFIN Function Code</v>
          </cell>
          <cell r="D16" t="str">
            <v>430, 991</v>
          </cell>
          <cell r="F16" t="str">
            <v>Company code</v>
          </cell>
          <cell r="G16">
            <v>0</v>
          </cell>
          <cell r="H16" t="str">
            <v>BWFIN Function Code</v>
          </cell>
          <cell r="I16" t="str">
            <v>Cost element</v>
          </cell>
          <cell r="J16">
            <v>0</v>
          </cell>
          <cell r="K16" t="str">
            <v>AUD</v>
          </cell>
          <cell r="L16" t="str">
            <v>AUD</v>
          </cell>
          <cell r="M16" t="str">
            <v>AUD</v>
          </cell>
          <cell r="N16" t="str">
            <v>AUD</v>
          </cell>
          <cell r="O16" t="str">
            <v>AUD</v>
          </cell>
          <cell r="P16" t="str">
            <v>AUD</v>
          </cell>
          <cell r="Q16" t="str">
            <v>AUD</v>
          </cell>
          <cell r="R16" t="str">
            <v>AUD</v>
          </cell>
          <cell r="S16" t="str">
            <v>AUD</v>
          </cell>
        </row>
        <row r="17">
          <cell r="C17" t="str">
            <v>Chart of accounts</v>
          </cell>
          <cell r="D17">
            <v>0</v>
          </cell>
          <cell r="F17" t="str">
            <v>4550</v>
          </cell>
          <cell r="G17" t="str">
            <v>Powercor Australia Ltd</v>
          </cell>
          <cell r="H17" t="str">
            <v>430</v>
          </cell>
          <cell r="I17" t="str">
            <v>4500ALLCSTELEM</v>
          </cell>
          <cell r="J17" t="str">
            <v>All Cost Elements</v>
          </cell>
          <cell r="K17">
            <v>44926.84</v>
          </cell>
          <cell r="L17">
            <v>60447.17</v>
          </cell>
          <cell r="M17">
            <v>86817.24</v>
          </cell>
          <cell r="N17">
            <v>83214.039999999994</v>
          </cell>
          <cell r="O17">
            <v>98784.21</v>
          </cell>
          <cell r="P17">
            <v>122071.26</v>
          </cell>
          <cell r="Q17">
            <v>130242.7</v>
          </cell>
          <cell r="R17">
            <v>141807.46</v>
          </cell>
          <cell r="S17">
            <v>153757.67000000001</v>
          </cell>
        </row>
        <row r="18">
          <cell r="C18" t="str">
            <v>Company code</v>
          </cell>
          <cell r="D18">
            <v>0</v>
          </cell>
          <cell r="F18">
            <v>0</v>
          </cell>
          <cell r="G18">
            <v>0</v>
          </cell>
          <cell r="H18">
            <v>0</v>
          </cell>
          <cell r="I18">
            <v>624055</v>
          </cell>
          <cell r="J18" t="str">
            <v>Cde Tst D/C Metr S P</v>
          </cell>
          <cell r="K18">
            <v>4592.07</v>
          </cell>
          <cell r="L18">
            <v>10496.16</v>
          </cell>
          <cell r="M18">
            <v>8309.4599999999991</v>
          </cell>
          <cell r="N18">
            <v>7653.45</v>
          </cell>
          <cell r="O18">
            <v>7653.45</v>
          </cell>
          <cell r="P18">
            <v>9840.15</v>
          </cell>
          <cell r="Q18">
            <v>7653.45</v>
          </cell>
          <cell r="R18">
            <v>7653.45</v>
          </cell>
          <cell r="S18">
            <v>9840.15</v>
          </cell>
        </row>
        <row r="19">
          <cell r="C19" t="str">
            <v>Cost center</v>
          </cell>
          <cell r="D19">
            <v>0</v>
          </cell>
          <cell r="F19">
            <v>0</v>
          </cell>
          <cell r="G19">
            <v>0</v>
          </cell>
          <cell r="H19">
            <v>0</v>
          </cell>
          <cell r="I19">
            <v>624057</v>
          </cell>
          <cell r="J19" t="str">
            <v>Comp Tst Single Ph M</v>
          </cell>
          <cell r="K19">
            <v>7856.2</v>
          </cell>
          <cell r="L19">
            <v>7463.39</v>
          </cell>
          <cell r="M19">
            <v>9034.6299999999992</v>
          </cell>
          <cell r="N19">
            <v>8249.01</v>
          </cell>
          <cell r="O19">
            <v>8249.01</v>
          </cell>
          <cell r="P19">
            <v>8249.01</v>
          </cell>
          <cell r="Q19">
            <v>8249.01</v>
          </cell>
          <cell r="R19">
            <v>8249.01</v>
          </cell>
          <cell r="S19">
            <v>8249.01</v>
          </cell>
        </row>
        <row r="20">
          <cell r="C20" t="str">
            <v>Cost element</v>
          </cell>
          <cell r="D20">
            <v>0</v>
          </cell>
          <cell r="F20">
            <v>0</v>
          </cell>
          <cell r="G20">
            <v>0</v>
          </cell>
          <cell r="H20">
            <v>0</v>
          </cell>
          <cell r="I20">
            <v>624058</v>
          </cell>
          <cell r="J20" t="str">
            <v>Compl Tst Multi Ph M</v>
          </cell>
          <cell r="K20">
            <v>3666.18</v>
          </cell>
          <cell r="L20">
            <v>7856.1</v>
          </cell>
          <cell r="M20">
            <v>4713.66</v>
          </cell>
          <cell r="N20">
            <v>3666.18</v>
          </cell>
          <cell r="O20">
            <v>3666.18</v>
          </cell>
          <cell r="P20">
            <v>3666.18</v>
          </cell>
          <cell r="Q20">
            <v>4189.92</v>
          </cell>
          <cell r="R20">
            <v>4189.92</v>
          </cell>
          <cell r="S20">
            <v>3666.18</v>
          </cell>
        </row>
        <row r="21">
          <cell r="C21" t="str">
            <v>G/L Account</v>
          </cell>
          <cell r="D21">
            <v>0</v>
          </cell>
          <cell r="F21">
            <v>0</v>
          </cell>
          <cell r="G21">
            <v>0</v>
          </cell>
          <cell r="H21">
            <v>0</v>
          </cell>
          <cell r="I21">
            <v>624067</v>
          </cell>
          <cell r="J21" t="str">
            <v>Mtr Pd Inv AMI-PAL</v>
          </cell>
          <cell r="K21">
            <v>8730.7000000000007</v>
          </cell>
          <cell r="L21">
            <v>9079.4</v>
          </cell>
          <cell r="M21">
            <v>9079.4</v>
          </cell>
          <cell r="N21">
            <v>9079.4</v>
          </cell>
          <cell r="O21">
            <v>9079.4</v>
          </cell>
          <cell r="P21">
            <v>9777.9</v>
          </cell>
          <cell r="Q21">
            <v>9777.9</v>
          </cell>
          <cell r="R21">
            <v>9428.1</v>
          </cell>
          <cell r="S21">
            <v>9079.4</v>
          </cell>
        </row>
        <row r="22">
          <cell r="C22" t="str">
            <v>Partner Activity</v>
          </cell>
          <cell r="D22">
            <v>0</v>
          </cell>
        </row>
        <row r="23">
          <cell r="C23" t="str">
            <v>Partner Business Pro</v>
          </cell>
          <cell r="D23">
            <v>0</v>
          </cell>
        </row>
        <row r="24">
          <cell r="C24" t="str">
            <v>Partner Cost Center</v>
          </cell>
          <cell r="D24">
            <v>0</v>
          </cell>
        </row>
        <row r="25">
          <cell r="C25" t="str">
            <v>Partner Object Type</v>
          </cell>
          <cell r="D25">
            <v>0</v>
          </cell>
        </row>
        <row r="26">
          <cell r="C26" t="str">
            <v>Partner object</v>
          </cell>
          <cell r="D26">
            <v>0</v>
          </cell>
        </row>
        <row r="27">
          <cell r="C27" t="str">
            <v>Partner Order</v>
          </cell>
          <cell r="D27">
            <v>0</v>
          </cell>
        </row>
        <row r="28">
          <cell r="C28" t="str">
            <v>Partner WBS Element</v>
          </cell>
          <cell r="D28">
            <v>0</v>
          </cell>
        </row>
        <row r="29">
          <cell r="C29" t="str">
            <v>Time Analysis. Period 001, 002, ..., 012 and total 001-012</v>
          </cell>
          <cell r="D29">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Dec Forecast"/>
      <sheetName val="Flash V1"/>
      <sheetName val="Busi Rpt V1"/>
      <sheetName val="Busi Rpt Graph"/>
      <sheetName val="Capex Growth"/>
      <sheetName val="Adjustments"/>
      <sheetName val="F220 AMI Services"/>
      <sheetName val="F220"/>
      <sheetName val="REG Capex"/>
      <sheetName val="BW V1"/>
      <sheetName val="7 SERIES "/>
      <sheetName val="1.1A PCA Company P&amp;L Corp"/>
      <sheetName val="A606IT BU Proj"/>
      <sheetName val="A606IT BU Proj FC"/>
      <sheetName val="Capital ord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SP charts"/>
      <sheetName val="Analysis"/>
      <sheetName val="RAB"/>
      <sheetName val="Opex"/>
      <sheetName val="Depreciation"/>
      <sheetName val="Capex"/>
      <sheetName val="Asset cost"/>
      <sheetName val="CPI"/>
      <sheetName val="Physical data"/>
      <sheetName val="Network characteristics charts"/>
      <sheetName val="Reliability"/>
      <sheetName val="Network size table"/>
    </sheetNames>
    <sheetDataSet>
      <sheetData sheetId="0"/>
      <sheetData sheetId="1"/>
      <sheetData sheetId="2">
        <row r="9">
          <cell r="C9">
            <v>1.2200232828870778</v>
          </cell>
        </row>
      </sheetData>
      <sheetData sheetId="3">
        <row r="9">
          <cell r="C9">
            <v>1.2200232828870778</v>
          </cell>
        </row>
      </sheetData>
      <sheetData sheetId="4">
        <row r="8">
          <cell r="C8">
            <v>1.2200232828870778</v>
          </cell>
        </row>
      </sheetData>
      <sheetData sheetId="5">
        <row r="6">
          <cell r="B6">
            <v>2013</v>
          </cell>
        </row>
        <row r="8">
          <cell r="B8">
            <v>104.8</v>
          </cell>
        </row>
      </sheetData>
      <sheetData sheetId="6">
        <row r="2">
          <cell r="B2">
            <v>6.0917429206479495E-2</v>
          </cell>
        </row>
      </sheetData>
      <sheetData sheetId="7">
        <row r="240">
          <cell r="B240">
            <v>83.8</v>
          </cell>
        </row>
      </sheetData>
      <sheetData sheetId="8">
        <row r="8">
          <cell r="F8">
            <v>3868.9319999999998</v>
          </cell>
        </row>
      </sheetData>
      <sheetData sheetId="9"/>
      <sheetData sheetId="10">
        <row r="6">
          <cell r="F6">
            <v>33.01</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Data1"/>
      <sheetName val="MASTER"/>
      <sheetName val="CPI-master"/>
      <sheetName val="CPI"/>
    </sheetNames>
    <sheetDataSet>
      <sheetData sheetId="0"/>
      <sheetData sheetId="1">
        <row r="1">
          <cell r="B1" t="str">
            <v>Index Numbers ;  All groups CPI ;  Sydney ;</v>
          </cell>
          <cell r="C1" t="str">
            <v>Index Numbers ;  All groups CPI ;  Melbourne ;</v>
          </cell>
          <cell r="D1" t="str">
            <v>Index Numbers ;  All groups CPI ;  Brisbane ;</v>
          </cell>
          <cell r="E1" t="str">
            <v>Index Numbers ;  All groups CPI ;  Adelaide ;</v>
          </cell>
          <cell r="F1" t="str">
            <v>Index Numbers ;  All groups CPI ;  Perth ;</v>
          </cell>
          <cell r="G1" t="str">
            <v>Index Numbers ;  All groups CPI ;  Hobart ;</v>
          </cell>
          <cell r="H1" t="str">
            <v>Index Numbers ;  All groups CPI ;  Darwin ;</v>
          </cell>
          <cell r="I1" t="str">
            <v>Index Numbers ;  All groups CPI ;  Canberra ;</v>
          </cell>
          <cell r="J1" t="str">
            <v>Index Numbers ;  All groups CPI ;  Australia ;</v>
          </cell>
          <cell r="K1" t="str">
            <v>Percentage Change from Corresponding Quarter of Previous Year ;  All groups CPI ;  Sydney ;</v>
          </cell>
          <cell r="L1" t="str">
            <v>Percentage Change from Corresponding Quarter of Previous Year ;  All groups CPI ;  Melbourne ;</v>
          </cell>
          <cell r="M1" t="str">
            <v>Percentage Change from Corresponding Quarter of Previous Year ;  All groups CPI ;  Brisbane ;</v>
          </cell>
          <cell r="N1" t="str">
            <v>Percentage Change from Corresponding Quarter of Previous Year ;  All groups CPI ;  Adelaide ;</v>
          </cell>
          <cell r="O1" t="str">
            <v>Percentage Change from Corresponding Quarter of Previous Year ;  All groups CPI ;  Perth ;</v>
          </cell>
          <cell r="P1" t="str">
            <v>Percentage Change from Corresponding Quarter of Previous Year ;  All groups CPI ;  Hobart ;</v>
          </cell>
          <cell r="Q1" t="str">
            <v>Percentage Change from Corresponding Quarter of Previous Year ;  All groups CPI ;  Darwin ;</v>
          </cell>
          <cell r="R1" t="str">
            <v>Percentage Change from Corresponding Quarter of Previous Year ;  All groups CPI ;  Canberra ;</v>
          </cell>
          <cell r="S1" t="str">
            <v>Percentage Change from Corresponding Quarter of Previous Year ;  All groups CPI ;  Australia ;</v>
          </cell>
          <cell r="T1" t="str">
            <v>Percentage Change from Previous Period ;  All groups CPI ;  Sydney ;</v>
          </cell>
          <cell r="U1" t="str">
            <v>Percentage Change from Previous Period ;  All groups CPI ;  Melbourne ;</v>
          </cell>
          <cell r="V1" t="str">
            <v>Percentage Change from Previous Period ;  All groups CPI ;  Brisbane ;</v>
          </cell>
          <cell r="W1" t="str">
            <v>Percentage Change from Previous Period ;  All groups CPI ;  Adelaide ;</v>
          </cell>
          <cell r="X1" t="str">
            <v>Percentage Change from Previous Period ;  All groups CPI ;  Perth ;</v>
          </cell>
          <cell r="Y1" t="str">
            <v>Percentage Change from Previous Period ;  All groups CPI ;  Hobart ;</v>
          </cell>
          <cell r="Z1" t="str">
            <v>Percentage Change from Previous Period ;  All groups CPI ;  Darwin ;</v>
          </cell>
          <cell r="AA1" t="str">
            <v>Percentage Change from Previous Period ;  All groups CPI ;  Canberra ;</v>
          </cell>
          <cell r="AB1" t="str">
            <v>Percentage Change from Previous Period ;  All groups CPI ;  Australia ;</v>
          </cell>
        </row>
        <row r="2">
          <cell r="A2" t="str">
            <v>Unit</v>
          </cell>
          <cell r="B2" t="str">
            <v>Index Numbers</v>
          </cell>
          <cell r="C2" t="str">
            <v>Index Numbers</v>
          </cell>
          <cell r="D2" t="str">
            <v>Index Numbers</v>
          </cell>
          <cell r="E2" t="str">
            <v>Index Numbers</v>
          </cell>
          <cell r="F2" t="str">
            <v>Index Numbers</v>
          </cell>
          <cell r="G2" t="str">
            <v>Index Numbers</v>
          </cell>
          <cell r="H2" t="str">
            <v>Index Numbers</v>
          </cell>
          <cell r="I2" t="str">
            <v>Index Numbers</v>
          </cell>
          <cell r="J2" t="str">
            <v>Index Numbers</v>
          </cell>
          <cell r="K2" t="str">
            <v>Percent</v>
          </cell>
          <cell r="L2" t="str">
            <v>Percent</v>
          </cell>
          <cell r="M2" t="str">
            <v>Percent</v>
          </cell>
          <cell r="N2" t="str">
            <v>Percent</v>
          </cell>
          <cell r="O2" t="str">
            <v>Percent</v>
          </cell>
          <cell r="P2" t="str">
            <v>Percent</v>
          </cell>
          <cell r="Q2" t="str">
            <v>Percent</v>
          </cell>
          <cell r="R2" t="str">
            <v>Percent</v>
          </cell>
          <cell r="S2" t="str">
            <v>Percent</v>
          </cell>
          <cell r="T2" t="str">
            <v>Percent</v>
          </cell>
          <cell r="U2" t="str">
            <v>Percent</v>
          </cell>
          <cell r="V2" t="str">
            <v>Percent</v>
          </cell>
          <cell r="W2" t="str">
            <v>Percent</v>
          </cell>
          <cell r="X2" t="str">
            <v>Percent</v>
          </cell>
          <cell r="Y2" t="str">
            <v>Percent</v>
          </cell>
          <cell r="Z2" t="str">
            <v>Percent</v>
          </cell>
          <cell r="AA2" t="str">
            <v>Percent</v>
          </cell>
          <cell r="AB2" t="str">
            <v>Percent</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row>
        <row r="4">
          <cell r="A4" t="str">
            <v>Data Type</v>
          </cell>
          <cell r="B4" t="str">
            <v>INDEX</v>
          </cell>
          <cell r="C4" t="str">
            <v>INDEX</v>
          </cell>
          <cell r="D4" t="str">
            <v>INDEX</v>
          </cell>
          <cell r="E4" t="str">
            <v>INDEX</v>
          </cell>
          <cell r="F4" t="str">
            <v>INDEX</v>
          </cell>
          <cell r="G4" t="str">
            <v>INDEX</v>
          </cell>
          <cell r="H4" t="str">
            <v>INDEX</v>
          </cell>
          <cell r="I4" t="str">
            <v>INDEX</v>
          </cell>
          <cell r="J4" t="str">
            <v>INDEX</v>
          </cell>
          <cell r="K4" t="str">
            <v>PERCENT</v>
          </cell>
          <cell r="L4" t="str">
            <v>PERCENT</v>
          </cell>
          <cell r="M4" t="str">
            <v>PERCENT</v>
          </cell>
          <cell r="N4" t="str">
            <v>PERCENT</v>
          </cell>
          <cell r="O4" t="str">
            <v>PERCENT</v>
          </cell>
          <cell r="P4" t="str">
            <v>PERCENT</v>
          </cell>
          <cell r="Q4" t="str">
            <v>PERCENT</v>
          </cell>
          <cell r="R4" t="str">
            <v>PERCENT</v>
          </cell>
          <cell r="S4" t="str">
            <v>PERCENT</v>
          </cell>
          <cell r="T4" t="str">
            <v>PERCENT</v>
          </cell>
          <cell r="U4" t="str">
            <v>PERCENT</v>
          </cell>
          <cell r="V4" t="str">
            <v>PERCENT</v>
          </cell>
          <cell r="W4" t="str">
            <v>PERCENT</v>
          </cell>
          <cell r="X4" t="str">
            <v>PERCENT</v>
          </cell>
          <cell r="Y4" t="str">
            <v>PERCENT</v>
          </cell>
          <cell r="Z4" t="str">
            <v>PERCENT</v>
          </cell>
          <cell r="AA4" t="str">
            <v>PERCENT</v>
          </cell>
          <cell r="AB4" t="str">
            <v>PERCENT</v>
          </cell>
        </row>
        <row r="5">
          <cell r="A5" t="str">
            <v>Frequency</v>
          </cell>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row>
        <row r="6">
          <cell r="A6" t="str">
            <v>Collection Month</v>
          </cell>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row>
        <row r="7">
          <cell r="A7" t="str">
            <v>Series Start</v>
          </cell>
          <cell r="B7">
            <v>17777</v>
          </cell>
          <cell r="C7">
            <v>17777</v>
          </cell>
          <cell r="D7">
            <v>17777</v>
          </cell>
          <cell r="E7">
            <v>17777</v>
          </cell>
          <cell r="F7">
            <v>17777</v>
          </cell>
          <cell r="G7">
            <v>17777</v>
          </cell>
          <cell r="H7">
            <v>29465</v>
          </cell>
          <cell r="I7">
            <v>17777</v>
          </cell>
          <cell r="J7">
            <v>17777</v>
          </cell>
          <cell r="K7">
            <v>18142</v>
          </cell>
          <cell r="L7">
            <v>18142</v>
          </cell>
          <cell r="M7">
            <v>18142</v>
          </cell>
          <cell r="N7">
            <v>18142</v>
          </cell>
          <cell r="O7">
            <v>18142</v>
          </cell>
          <cell r="P7">
            <v>18142</v>
          </cell>
          <cell r="Q7">
            <v>29830</v>
          </cell>
          <cell r="R7">
            <v>18142</v>
          </cell>
          <cell r="S7">
            <v>18142</v>
          </cell>
          <cell r="T7">
            <v>17868</v>
          </cell>
          <cell r="U7">
            <v>17868</v>
          </cell>
          <cell r="V7">
            <v>17868</v>
          </cell>
          <cell r="W7">
            <v>17868</v>
          </cell>
          <cell r="X7">
            <v>17868</v>
          </cell>
          <cell r="Y7">
            <v>17868</v>
          </cell>
          <cell r="Z7">
            <v>29556</v>
          </cell>
          <cell r="AA7">
            <v>17868</v>
          </cell>
          <cell r="AB7">
            <v>17868</v>
          </cell>
        </row>
        <row r="8">
          <cell r="A8" t="str">
            <v>Series End</v>
          </cell>
          <cell r="B8">
            <v>42887</v>
          </cell>
          <cell r="C8">
            <v>42887</v>
          </cell>
          <cell r="D8">
            <v>42887</v>
          </cell>
          <cell r="E8">
            <v>42887</v>
          </cell>
          <cell r="F8">
            <v>42887</v>
          </cell>
          <cell r="G8">
            <v>42887</v>
          </cell>
          <cell r="H8">
            <v>42887</v>
          </cell>
          <cell r="I8">
            <v>42887</v>
          </cell>
          <cell r="J8">
            <v>42887</v>
          </cell>
          <cell r="K8">
            <v>42887</v>
          </cell>
          <cell r="L8">
            <v>42887</v>
          </cell>
          <cell r="M8">
            <v>42887</v>
          </cell>
          <cell r="N8">
            <v>42887</v>
          </cell>
          <cell r="O8">
            <v>42887</v>
          </cell>
          <cell r="P8">
            <v>42887</v>
          </cell>
          <cell r="Q8">
            <v>42887</v>
          </cell>
          <cell r="R8">
            <v>42887</v>
          </cell>
          <cell r="S8">
            <v>42887</v>
          </cell>
          <cell r="T8">
            <v>42887</v>
          </cell>
          <cell r="U8">
            <v>42887</v>
          </cell>
          <cell r="V8">
            <v>42887</v>
          </cell>
          <cell r="W8">
            <v>42887</v>
          </cell>
          <cell r="X8">
            <v>42887</v>
          </cell>
          <cell r="Y8">
            <v>42887</v>
          </cell>
          <cell r="Z8">
            <v>42887</v>
          </cell>
          <cell r="AA8">
            <v>42887</v>
          </cell>
          <cell r="AB8">
            <v>42887</v>
          </cell>
        </row>
        <row r="9">
          <cell r="A9" t="str">
            <v>No. Obs</v>
          </cell>
          <cell r="B9">
            <v>276</v>
          </cell>
          <cell r="C9">
            <v>276</v>
          </cell>
          <cell r="D9">
            <v>276</v>
          </cell>
          <cell r="E9">
            <v>276</v>
          </cell>
          <cell r="F9">
            <v>276</v>
          </cell>
          <cell r="G9">
            <v>276</v>
          </cell>
          <cell r="H9">
            <v>148</v>
          </cell>
          <cell r="I9">
            <v>276</v>
          </cell>
          <cell r="J9">
            <v>276</v>
          </cell>
          <cell r="K9">
            <v>272</v>
          </cell>
          <cell r="L9">
            <v>272</v>
          </cell>
          <cell r="M9">
            <v>272</v>
          </cell>
          <cell r="N9">
            <v>272</v>
          </cell>
          <cell r="O9">
            <v>272</v>
          </cell>
          <cell r="P9">
            <v>272</v>
          </cell>
          <cell r="Q9">
            <v>144</v>
          </cell>
          <cell r="R9">
            <v>272</v>
          </cell>
          <cell r="S9">
            <v>272</v>
          </cell>
          <cell r="T9">
            <v>275</v>
          </cell>
          <cell r="U9">
            <v>275</v>
          </cell>
          <cell r="V9">
            <v>275</v>
          </cell>
          <cell r="W9">
            <v>275</v>
          </cell>
          <cell r="X9">
            <v>275</v>
          </cell>
          <cell r="Y9">
            <v>275</v>
          </cell>
          <cell r="Z9">
            <v>147</v>
          </cell>
          <cell r="AA9">
            <v>275</v>
          </cell>
          <cell r="AB9">
            <v>275</v>
          </cell>
        </row>
        <row r="10">
          <cell r="A10" t="str">
            <v>Series ID</v>
          </cell>
          <cell r="B10" t="str">
            <v>A2325806K</v>
          </cell>
          <cell r="C10" t="str">
            <v>A2325811C</v>
          </cell>
          <cell r="D10" t="str">
            <v>A2325816R</v>
          </cell>
          <cell r="E10" t="str">
            <v>A2325821J</v>
          </cell>
          <cell r="F10" t="str">
            <v>A2325826V</v>
          </cell>
          <cell r="G10" t="str">
            <v>A2325831L</v>
          </cell>
          <cell r="H10" t="str">
            <v>A2325836X</v>
          </cell>
          <cell r="I10" t="str">
            <v>A2325841T</v>
          </cell>
          <cell r="J10" t="str">
            <v>A2325846C</v>
          </cell>
          <cell r="K10" t="str">
            <v>A2325807L</v>
          </cell>
          <cell r="L10" t="str">
            <v>A2325812F</v>
          </cell>
          <cell r="M10" t="str">
            <v>A2325817T</v>
          </cell>
          <cell r="N10" t="str">
            <v>A2325822K</v>
          </cell>
          <cell r="O10" t="str">
            <v>A2325827W</v>
          </cell>
          <cell r="P10" t="str">
            <v>A2325832R</v>
          </cell>
          <cell r="Q10" t="str">
            <v>A2325837A</v>
          </cell>
          <cell r="R10" t="str">
            <v>A2325842V</v>
          </cell>
          <cell r="S10" t="str">
            <v>A2325847F</v>
          </cell>
          <cell r="T10" t="str">
            <v>A2325810A</v>
          </cell>
          <cell r="U10" t="str">
            <v>A2325815L</v>
          </cell>
          <cell r="V10" t="str">
            <v>A2325820F</v>
          </cell>
          <cell r="W10" t="str">
            <v>A2325825T</v>
          </cell>
          <cell r="X10" t="str">
            <v>A2325830K</v>
          </cell>
          <cell r="Y10" t="str">
            <v>A2325835W</v>
          </cell>
          <cell r="Z10" t="str">
            <v>A2325840R</v>
          </cell>
          <cell r="AA10" t="str">
            <v>A2325845A</v>
          </cell>
          <cell r="AB10" t="str">
            <v>A2325850V</v>
          </cell>
        </row>
        <row r="11">
          <cell r="A11">
            <v>17777</v>
          </cell>
          <cell r="B11">
            <v>3.7</v>
          </cell>
          <cell r="C11">
            <v>3.8</v>
          </cell>
          <cell r="D11">
            <v>3.7</v>
          </cell>
          <cell r="E11">
            <v>3.8</v>
          </cell>
          <cell r="F11">
            <v>3.7</v>
          </cell>
          <cell r="G11">
            <v>3.8</v>
          </cell>
          <cell r="I11">
            <v>3.9</v>
          </cell>
          <cell r="J11">
            <v>3.7</v>
          </cell>
        </row>
        <row r="12">
          <cell r="A12">
            <v>17868</v>
          </cell>
          <cell r="B12">
            <v>3.7</v>
          </cell>
          <cell r="C12">
            <v>3.8</v>
          </cell>
          <cell r="D12">
            <v>3.7</v>
          </cell>
          <cell r="E12">
            <v>3.9</v>
          </cell>
          <cell r="F12">
            <v>3.8</v>
          </cell>
          <cell r="G12">
            <v>3.9</v>
          </cell>
          <cell r="I12">
            <v>4.0999999999999996</v>
          </cell>
          <cell r="J12">
            <v>3.8</v>
          </cell>
          <cell r="T12">
            <v>0</v>
          </cell>
          <cell r="U12">
            <v>0</v>
          </cell>
          <cell r="V12">
            <v>0</v>
          </cell>
          <cell r="W12">
            <v>2.6</v>
          </cell>
          <cell r="X12">
            <v>2.7</v>
          </cell>
          <cell r="Y12">
            <v>2.6</v>
          </cell>
          <cell r="AA12">
            <v>5.0999999999999996</v>
          </cell>
          <cell r="AB12">
            <v>2.7</v>
          </cell>
        </row>
        <row r="13">
          <cell r="A13">
            <v>17958</v>
          </cell>
          <cell r="B13">
            <v>3.9</v>
          </cell>
          <cell r="C13">
            <v>3.9</v>
          </cell>
          <cell r="D13">
            <v>3.8</v>
          </cell>
          <cell r="E13">
            <v>4</v>
          </cell>
          <cell r="F13">
            <v>3.9</v>
          </cell>
          <cell r="G13">
            <v>4</v>
          </cell>
          <cell r="I13">
            <v>4.0999999999999996</v>
          </cell>
          <cell r="J13">
            <v>3.9</v>
          </cell>
          <cell r="T13">
            <v>5.4</v>
          </cell>
          <cell r="U13">
            <v>2.6</v>
          </cell>
          <cell r="V13">
            <v>2.7</v>
          </cell>
          <cell r="W13">
            <v>2.6</v>
          </cell>
          <cell r="X13">
            <v>2.6</v>
          </cell>
          <cell r="Y13">
            <v>2.6</v>
          </cell>
          <cell r="AA13">
            <v>0</v>
          </cell>
          <cell r="AB13">
            <v>2.6</v>
          </cell>
        </row>
        <row r="14">
          <cell r="A14">
            <v>18050</v>
          </cell>
          <cell r="B14">
            <v>3.9</v>
          </cell>
          <cell r="C14">
            <v>4</v>
          </cell>
          <cell r="D14">
            <v>3.9</v>
          </cell>
          <cell r="E14">
            <v>4</v>
          </cell>
          <cell r="F14">
            <v>4</v>
          </cell>
          <cell r="G14">
            <v>4.0999999999999996</v>
          </cell>
          <cell r="I14">
            <v>4.2</v>
          </cell>
          <cell r="J14">
            <v>4</v>
          </cell>
          <cell r="T14">
            <v>0</v>
          </cell>
          <cell r="U14">
            <v>2.6</v>
          </cell>
          <cell r="V14">
            <v>2.6</v>
          </cell>
          <cell r="W14">
            <v>0</v>
          </cell>
          <cell r="X14">
            <v>2.6</v>
          </cell>
          <cell r="Y14">
            <v>2.5</v>
          </cell>
          <cell r="AA14">
            <v>2.4</v>
          </cell>
          <cell r="AB14">
            <v>2.6</v>
          </cell>
        </row>
        <row r="15">
          <cell r="A15">
            <v>18142</v>
          </cell>
          <cell r="B15">
            <v>4</v>
          </cell>
          <cell r="C15">
            <v>4.0999999999999996</v>
          </cell>
          <cell r="D15">
            <v>4</v>
          </cell>
          <cell r="E15">
            <v>4.0999999999999996</v>
          </cell>
          <cell r="F15">
            <v>4.0999999999999996</v>
          </cell>
          <cell r="G15">
            <v>4.0999999999999996</v>
          </cell>
          <cell r="I15">
            <v>4.3</v>
          </cell>
          <cell r="J15">
            <v>4.0999999999999996</v>
          </cell>
          <cell r="K15">
            <v>8.1</v>
          </cell>
          <cell r="L15">
            <v>7.9</v>
          </cell>
          <cell r="M15">
            <v>8.1</v>
          </cell>
          <cell r="N15">
            <v>7.9</v>
          </cell>
          <cell r="O15">
            <v>10.8</v>
          </cell>
          <cell r="P15">
            <v>7.9</v>
          </cell>
          <cell r="R15">
            <v>10.3</v>
          </cell>
          <cell r="S15">
            <v>10.8</v>
          </cell>
          <cell r="T15">
            <v>2.6</v>
          </cell>
          <cell r="U15">
            <v>2.5</v>
          </cell>
          <cell r="V15">
            <v>2.6</v>
          </cell>
          <cell r="W15">
            <v>2.5</v>
          </cell>
          <cell r="X15">
            <v>2.5</v>
          </cell>
          <cell r="Y15">
            <v>0</v>
          </cell>
          <cell r="AA15">
            <v>2.4</v>
          </cell>
          <cell r="AB15">
            <v>2.5</v>
          </cell>
        </row>
        <row r="16">
          <cell r="A16">
            <v>18233</v>
          </cell>
          <cell r="B16">
            <v>4.0999999999999996</v>
          </cell>
          <cell r="C16">
            <v>4.2</v>
          </cell>
          <cell r="D16">
            <v>4.0999999999999996</v>
          </cell>
          <cell r="E16">
            <v>4.0999999999999996</v>
          </cell>
          <cell r="F16">
            <v>4.2</v>
          </cell>
          <cell r="G16">
            <v>4.2</v>
          </cell>
          <cell r="I16">
            <v>4.3</v>
          </cell>
          <cell r="J16">
            <v>4.0999999999999996</v>
          </cell>
          <cell r="K16">
            <v>10.8</v>
          </cell>
          <cell r="L16">
            <v>10.5</v>
          </cell>
          <cell r="M16">
            <v>10.8</v>
          </cell>
          <cell r="N16">
            <v>5.0999999999999996</v>
          </cell>
          <cell r="O16">
            <v>10.5</v>
          </cell>
          <cell r="P16">
            <v>7.7</v>
          </cell>
          <cell r="R16">
            <v>4.9000000000000004</v>
          </cell>
          <cell r="S16">
            <v>7.9</v>
          </cell>
          <cell r="T16">
            <v>2.5</v>
          </cell>
          <cell r="U16">
            <v>2.4</v>
          </cell>
          <cell r="V16">
            <v>2.5</v>
          </cell>
          <cell r="W16">
            <v>0</v>
          </cell>
          <cell r="X16">
            <v>2.4</v>
          </cell>
          <cell r="Y16">
            <v>2.4</v>
          </cell>
          <cell r="AA16">
            <v>0</v>
          </cell>
          <cell r="AB16">
            <v>0</v>
          </cell>
        </row>
        <row r="17">
          <cell r="A17">
            <v>18323</v>
          </cell>
          <cell r="B17">
            <v>4.0999999999999996</v>
          </cell>
          <cell r="C17">
            <v>4.3</v>
          </cell>
          <cell r="D17">
            <v>4.0999999999999996</v>
          </cell>
          <cell r="E17">
            <v>4.2</v>
          </cell>
          <cell r="F17">
            <v>4.2</v>
          </cell>
          <cell r="G17">
            <v>4.2</v>
          </cell>
          <cell r="I17">
            <v>4.4000000000000004</v>
          </cell>
          <cell r="J17">
            <v>4.2</v>
          </cell>
          <cell r="K17">
            <v>5.0999999999999996</v>
          </cell>
          <cell r="L17">
            <v>10.3</v>
          </cell>
          <cell r="M17">
            <v>7.9</v>
          </cell>
          <cell r="N17">
            <v>5</v>
          </cell>
          <cell r="O17">
            <v>7.7</v>
          </cell>
          <cell r="P17">
            <v>5</v>
          </cell>
          <cell r="R17">
            <v>7.3</v>
          </cell>
          <cell r="S17">
            <v>7.7</v>
          </cell>
          <cell r="T17">
            <v>0</v>
          </cell>
          <cell r="U17">
            <v>2.4</v>
          </cell>
          <cell r="V17">
            <v>0</v>
          </cell>
          <cell r="W17">
            <v>2.4</v>
          </cell>
          <cell r="X17">
            <v>0</v>
          </cell>
          <cell r="Y17">
            <v>0</v>
          </cell>
          <cell r="AA17">
            <v>2.2999999999999998</v>
          </cell>
          <cell r="AB17">
            <v>2.4</v>
          </cell>
        </row>
        <row r="18">
          <cell r="A18">
            <v>18415</v>
          </cell>
          <cell r="B18">
            <v>4.3</v>
          </cell>
          <cell r="C18">
            <v>4.4000000000000004</v>
          </cell>
          <cell r="D18">
            <v>4.2</v>
          </cell>
          <cell r="E18">
            <v>4.4000000000000004</v>
          </cell>
          <cell r="F18">
            <v>4.4000000000000004</v>
          </cell>
          <cell r="G18">
            <v>4.3</v>
          </cell>
          <cell r="I18">
            <v>4.5999999999999996</v>
          </cell>
          <cell r="J18">
            <v>4.3</v>
          </cell>
          <cell r="K18">
            <v>10.3</v>
          </cell>
          <cell r="L18">
            <v>10</v>
          </cell>
          <cell r="M18">
            <v>7.7</v>
          </cell>
          <cell r="N18">
            <v>10</v>
          </cell>
          <cell r="O18">
            <v>10</v>
          </cell>
          <cell r="P18">
            <v>4.9000000000000004</v>
          </cell>
          <cell r="R18">
            <v>9.5</v>
          </cell>
          <cell r="S18">
            <v>7.5</v>
          </cell>
          <cell r="T18">
            <v>4.9000000000000004</v>
          </cell>
          <cell r="U18">
            <v>2.2999999999999998</v>
          </cell>
          <cell r="V18">
            <v>2.4</v>
          </cell>
          <cell r="W18">
            <v>4.8</v>
          </cell>
          <cell r="X18">
            <v>4.8</v>
          </cell>
          <cell r="Y18">
            <v>2.4</v>
          </cell>
          <cell r="AA18">
            <v>4.5</v>
          </cell>
          <cell r="AB18">
            <v>2.4</v>
          </cell>
        </row>
        <row r="19">
          <cell r="A19">
            <v>18507</v>
          </cell>
          <cell r="B19">
            <v>4.4000000000000004</v>
          </cell>
          <cell r="C19">
            <v>4.5</v>
          </cell>
          <cell r="D19">
            <v>4.3</v>
          </cell>
          <cell r="E19">
            <v>4.4000000000000004</v>
          </cell>
          <cell r="F19">
            <v>4.5</v>
          </cell>
          <cell r="G19">
            <v>4.4000000000000004</v>
          </cell>
          <cell r="I19">
            <v>4.7</v>
          </cell>
          <cell r="J19">
            <v>4.4000000000000004</v>
          </cell>
          <cell r="K19">
            <v>10</v>
          </cell>
          <cell r="L19">
            <v>9.8000000000000007</v>
          </cell>
          <cell r="M19">
            <v>7.5</v>
          </cell>
          <cell r="N19">
            <v>7.3</v>
          </cell>
          <cell r="O19">
            <v>9.8000000000000007</v>
          </cell>
          <cell r="P19">
            <v>7.3</v>
          </cell>
          <cell r="R19">
            <v>9.3000000000000007</v>
          </cell>
          <cell r="S19">
            <v>7.3</v>
          </cell>
          <cell r="T19">
            <v>2.2999999999999998</v>
          </cell>
          <cell r="U19">
            <v>2.2999999999999998</v>
          </cell>
          <cell r="V19">
            <v>2.4</v>
          </cell>
          <cell r="W19">
            <v>0</v>
          </cell>
          <cell r="X19">
            <v>2.2999999999999998</v>
          </cell>
          <cell r="Y19">
            <v>2.2999999999999998</v>
          </cell>
          <cell r="AA19">
            <v>2.2000000000000002</v>
          </cell>
          <cell r="AB19">
            <v>2.2999999999999998</v>
          </cell>
        </row>
        <row r="20">
          <cell r="A20">
            <v>18598</v>
          </cell>
          <cell r="B20">
            <v>4.5999999999999996</v>
          </cell>
          <cell r="C20">
            <v>4.5999999999999996</v>
          </cell>
          <cell r="D20">
            <v>4.4000000000000004</v>
          </cell>
          <cell r="E20">
            <v>4.5999999999999996</v>
          </cell>
          <cell r="F20">
            <v>4.5999999999999996</v>
          </cell>
          <cell r="G20">
            <v>4.5</v>
          </cell>
          <cell r="I20">
            <v>4.8</v>
          </cell>
          <cell r="J20">
            <v>4.5999999999999996</v>
          </cell>
          <cell r="K20">
            <v>12.2</v>
          </cell>
          <cell r="L20">
            <v>9.5</v>
          </cell>
          <cell r="M20">
            <v>7.3</v>
          </cell>
          <cell r="N20">
            <v>12.2</v>
          </cell>
          <cell r="O20">
            <v>9.5</v>
          </cell>
          <cell r="P20">
            <v>7.1</v>
          </cell>
          <cell r="R20">
            <v>11.6</v>
          </cell>
          <cell r="S20">
            <v>12.2</v>
          </cell>
          <cell r="T20">
            <v>4.5</v>
          </cell>
          <cell r="U20">
            <v>2.2000000000000002</v>
          </cell>
          <cell r="V20">
            <v>2.2999999999999998</v>
          </cell>
          <cell r="W20">
            <v>4.5</v>
          </cell>
          <cell r="X20">
            <v>2.2000000000000002</v>
          </cell>
          <cell r="Y20">
            <v>2.2999999999999998</v>
          </cell>
          <cell r="AA20">
            <v>2.1</v>
          </cell>
          <cell r="AB20">
            <v>4.5</v>
          </cell>
        </row>
        <row r="21">
          <cell r="A21">
            <v>18688</v>
          </cell>
          <cell r="B21">
            <v>4.7</v>
          </cell>
          <cell r="C21">
            <v>4.9000000000000004</v>
          </cell>
          <cell r="D21">
            <v>4.7</v>
          </cell>
          <cell r="E21">
            <v>4.8</v>
          </cell>
          <cell r="F21">
            <v>4.8</v>
          </cell>
          <cell r="G21">
            <v>4.8</v>
          </cell>
          <cell r="I21">
            <v>5.0999999999999996</v>
          </cell>
          <cell r="J21">
            <v>4.8</v>
          </cell>
          <cell r="K21">
            <v>14.6</v>
          </cell>
          <cell r="L21">
            <v>14</v>
          </cell>
          <cell r="M21">
            <v>14.6</v>
          </cell>
          <cell r="N21">
            <v>14.3</v>
          </cell>
          <cell r="O21">
            <v>14.3</v>
          </cell>
          <cell r="P21">
            <v>14.3</v>
          </cell>
          <cell r="R21">
            <v>15.9</v>
          </cell>
          <cell r="S21">
            <v>14.3</v>
          </cell>
          <cell r="T21">
            <v>2.2000000000000002</v>
          </cell>
          <cell r="U21">
            <v>6.5</v>
          </cell>
          <cell r="V21">
            <v>6.8</v>
          </cell>
          <cell r="W21">
            <v>4.3</v>
          </cell>
          <cell r="X21">
            <v>4.3</v>
          </cell>
          <cell r="Y21">
            <v>6.7</v>
          </cell>
          <cell r="AA21">
            <v>6.3</v>
          </cell>
          <cell r="AB21">
            <v>4.3</v>
          </cell>
        </row>
        <row r="22">
          <cell r="A22">
            <v>18780</v>
          </cell>
          <cell r="B22">
            <v>5.0999999999999996</v>
          </cell>
          <cell r="C22">
            <v>5.0999999999999996</v>
          </cell>
          <cell r="D22">
            <v>4.9000000000000004</v>
          </cell>
          <cell r="E22">
            <v>5.0999999999999996</v>
          </cell>
          <cell r="F22">
            <v>5.0999999999999996</v>
          </cell>
          <cell r="G22">
            <v>5.2</v>
          </cell>
          <cell r="I22">
            <v>5.4</v>
          </cell>
          <cell r="J22">
            <v>5.0999999999999996</v>
          </cell>
          <cell r="K22">
            <v>18.600000000000001</v>
          </cell>
          <cell r="L22">
            <v>15.9</v>
          </cell>
          <cell r="M22">
            <v>16.7</v>
          </cell>
          <cell r="N22">
            <v>15.9</v>
          </cell>
          <cell r="O22">
            <v>15.9</v>
          </cell>
          <cell r="P22">
            <v>20.9</v>
          </cell>
          <cell r="R22">
            <v>17.399999999999999</v>
          </cell>
          <cell r="S22">
            <v>18.600000000000001</v>
          </cell>
          <cell r="T22">
            <v>8.5</v>
          </cell>
          <cell r="U22">
            <v>4.0999999999999996</v>
          </cell>
          <cell r="V22">
            <v>4.3</v>
          </cell>
          <cell r="W22">
            <v>6.3</v>
          </cell>
          <cell r="X22">
            <v>6.3</v>
          </cell>
          <cell r="Y22">
            <v>8.3000000000000007</v>
          </cell>
          <cell r="AA22">
            <v>5.9</v>
          </cell>
          <cell r="AB22">
            <v>6.3</v>
          </cell>
        </row>
        <row r="23">
          <cell r="A23">
            <v>18872</v>
          </cell>
          <cell r="B23">
            <v>5.4</v>
          </cell>
          <cell r="C23">
            <v>5.4</v>
          </cell>
          <cell r="D23">
            <v>5.0999999999999996</v>
          </cell>
          <cell r="E23">
            <v>5.4</v>
          </cell>
          <cell r="F23">
            <v>5.4</v>
          </cell>
          <cell r="G23">
            <v>5.4</v>
          </cell>
          <cell r="I23">
            <v>5.7</v>
          </cell>
          <cell r="J23">
            <v>5.3</v>
          </cell>
          <cell r="K23">
            <v>22.7</v>
          </cell>
          <cell r="L23">
            <v>20</v>
          </cell>
          <cell r="M23">
            <v>18.600000000000001</v>
          </cell>
          <cell r="N23">
            <v>22.7</v>
          </cell>
          <cell r="O23">
            <v>20</v>
          </cell>
          <cell r="P23">
            <v>22.7</v>
          </cell>
          <cell r="R23">
            <v>21.3</v>
          </cell>
          <cell r="S23">
            <v>20.5</v>
          </cell>
          <cell r="T23">
            <v>5.9</v>
          </cell>
          <cell r="U23">
            <v>5.9</v>
          </cell>
          <cell r="V23">
            <v>4.0999999999999996</v>
          </cell>
          <cell r="W23">
            <v>5.9</v>
          </cell>
          <cell r="X23">
            <v>5.9</v>
          </cell>
          <cell r="Y23">
            <v>3.8</v>
          </cell>
          <cell r="AA23">
            <v>5.6</v>
          </cell>
          <cell r="AB23">
            <v>3.9</v>
          </cell>
        </row>
        <row r="24">
          <cell r="A24">
            <v>18963</v>
          </cell>
          <cell r="B24">
            <v>5.7</v>
          </cell>
          <cell r="C24">
            <v>5.8</v>
          </cell>
          <cell r="D24">
            <v>5.6</v>
          </cell>
          <cell r="E24">
            <v>5.7</v>
          </cell>
          <cell r="F24">
            <v>5.7</v>
          </cell>
          <cell r="G24">
            <v>5.8</v>
          </cell>
          <cell r="I24">
            <v>6</v>
          </cell>
          <cell r="J24">
            <v>5.7</v>
          </cell>
          <cell r="K24">
            <v>23.9</v>
          </cell>
          <cell r="L24">
            <v>26.1</v>
          </cell>
          <cell r="M24">
            <v>27.3</v>
          </cell>
          <cell r="N24">
            <v>23.9</v>
          </cell>
          <cell r="O24">
            <v>23.9</v>
          </cell>
          <cell r="P24">
            <v>28.9</v>
          </cell>
          <cell r="R24">
            <v>25</v>
          </cell>
          <cell r="S24">
            <v>23.9</v>
          </cell>
          <cell r="T24">
            <v>5.6</v>
          </cell>
          <cell r="U24">
            <v>7.4</v>
          </cell>
          <cell r="V24">
            <v>9.8000000000000007</v>
          </cell>
          <cell r="W24">
            <v>5.6</v>
          </cell>
          <cell r="X24">
            <v>5.6</v>
          </cell>
          <cell r="Y24">
            <v>7.4</v>
          </cell>
          <cell r="AA24">
            <v>5.3</v>
          </cell>
          <cell r="AB24">
            <v>7.5</v>
          </cell>
        </row>
        <row r="25">
          <cell r="A25">
            <v>19054</v>
          </cell>
          <cell r="B25">
            <v>5.9</v>
          </cell>
          <cell r="C25">
            <v>5.9</v>
          </cell>
          <cell r="D25">
            <v>5.8</v>
          </cell>
          <cell r="E25">
            <v>5.9</v>
          </cell>
          <cell r="F25">
            <v>6</v>
          </cell>
          <cell r="G25">
            <v>6</v>
          </cell>
          <cell r="I25">
            <v>6.2</v>
          </cell>
          <cell r="J25">
            <v>5.9</v>
          </cell>
          <cell r="K25">
            <v>25.5</v>
          </cell>
          <cell r="L25">
            <v>20.399999999999999</v>
          </cell>
          <cell r="M25">
            <v>23.4</v>
          </cell>
          <cell r="N25">
            <v>22.9</v>
          </cell>
          <cell r="O25">
            <v>25</v>
          </cell>
          <cell r="P25">
            <v>25</v>
          </cell>
          <cell r="R25">
            <v>21.6</v>
          </cell>
          <cell r="S25">
            <v>22.9</v>
          </cell>
          <cell r="T25">
            <v>3.5</v>
          </cell>
          <cell r="U25">
            <v>1.7</v>
          </cell>
          <cell r="V25">
            <v>3.6</v>
          </cell>
          <cell r="W25">
            <v>3.5</v>
          </cell>
          <cell r="X25">
            <v>5.3</v>
          </cell>
          <cell r="Y25">
            <v>3.4</v>
          </cell>
          <cell r="AA25">
            <v>3.3</v>
          </cell>
          <cell r="AB25">
            <v>3.5</v>
          </cell>
        </row>
        <row r="26">
          <cell r="A26">
            <v>19146</v>
          </cell>
          <cell r="B26">
            <v>6.1</v>
          </cell>
          <cell r="C26">
            <v>6.2</v>
          </cell>
          <cell r="D26">
            <v>5.9</v>
          </cell>
          <cell r="E26">
            <v>6.2</v>
          </cell>
          <cell r="F26">
            <v>6.2</v>
          </cell>
          <cell r="G26">
            <v>6.2</v>
          </cell>
          <cell r="I26">
            <v>6.5</v>
          </cell>
          <cell r="J26">
            <v>6.1</v>
          </cell>
          <cell r="K26">
            <v>19.600000000000001</v>
          </cell>
          <cell r="L26">
            <v>21.6</v>
          </cell>
          <cell r="M26">
            <v>20.399999999999999</v>
          </cell>
          <cell r="N26">
            <v>21.6</v>
          </cell>
          <cell r="O26">
            <v>21.6</v>
          </cell>
          <cell r="P26">
            <v>19.2</v>
          </cell>
          <cell r="R26">
            <v>20.399999999999999</v>
          </cell>
          <cell r="S26">
            <v>19.600000000000001</v>
          </cell>
          <cell r="T26">
            <v>3.4</v>
          </cell>
          <cell r="U26">
            <v>5.0999999999999996</v>
          </cell>
          <cell r="V26">
            <v>1.7</v>
          </cell>
          <cell r="W26">
            <v>5.0999999999999996</v>
          </cell>
          <cell r="X26">
            <v>3.3</v>
          </cell>
          <cell r="Y26">
            <v>3.3</v>
          </cell>
          <cell r="AA26">
            <v>4.8</v>
          </cell>
          <cell r="AB26">
            <v>3.4</v>
          </cell>
        </row>
        <row r="27">
          <cell r="A27">
            <v>19238</v>
          </cell>
          <cell r="B27">
            <v>6.2</v>
          </cell>
          <cell r="C27">
            <v>6.3</v>
          </cell>
          <cell r="D27">
            <v>6.1</v>
          </cell>
          <cell r="E27">
            <v>6.3</v>
          </cell>
          <cell r="F27">
            <v>6.4</v>
          </cell>
          <cell r="G27">
            <v>6.3</v>
          </cell>
          <cell r="I27">
            <v>6.7</v>
          </cell>
          <cell r="J27">
            <v>6.2</v>
          </cell>
          <cell r="K27">
            <v>14.8</v>
          </cell>
          <cell r="L27">
            <v>16.7</v>
          </cell>
          <cell r="M27">
            <v>19.600000000000001</v>
          </cell>
          <cell r="N27">
            <v>16.7</v>
          </cell>
          <cell r="O27">
            <v>18.5</v>
          </cell>
          <cell r="P27">
            <v>16.7</v>
          </cell>
          <cell r="R27">
            <v>17.5</v>
          </cell>
          <cell r="S27">
            <v>17</v>
          </cell>
          <cell r="T27">
            <v>1.6</v>
          </cell>
          <cell r="U27">
            <v>1.6</v>
          </cell>
          <cell r="V27">
            <v>3.4</v>
          </cell>
          <cell r="W27">
            <v>1.6</v>
          </cell>
          <cell r="X27">
            <v>3.2</v>
          </cell>
          <cell r="Y27">
            <v>1.6</v>
          </cell>
          <cell r="AA27">
            <v>3.1</v>
          </cell>
          <cell r="AB27">
            <v>1.6</v>
          </cell>
        </row>
        <row r="28">
          <cell r="A28">
            <v>19329</v>
          </cell>
          <cell r="B28">
            <v>6.3</v>
          </cell>
          <cell r="C28">
            <v>6.3</v>
          </cell>
          <cell r="D28">
            <v>6.1</v>
          </cell>
          <cell r="E28">
            <v>6.3</v>
          </cell>
          <cell r="F28">
            <v>6.4</v>
          </cell>
          <cell r="G28">
            <v>6.4</v>
          </cell>
          <cell r="I28">
            <v>6.7</v>
          </cell>
          <cell r="J28">
            <v>6.3</v>
          </cell>
          <cell r="K28">
            <v>10.5</v>
          </cell>
          <cell r="L28">
            <v>8.6</v>
          </cell>
          <cell r="M28">
            <v>8.9</v>
          </cell>
          <cell r="N28">
            <v>10.5</v>
          </cell>
          <cell r="O28">
            <v>12.3</v>
          </cell>
          <cell r="P28">
            <v>10.3</v>
          </cell>
          <cell r="R28">
            <v>11.7</v>
          </cell>
          <cell r="S28">
            <v>10.5</v>
          </cell>
          <cell r="T28">
            <v>1.6</v>
          </cell>
          <cell r="U28">
            <v>0</v>
          </cell>
          <cell r="V28">
            <v>0</v>
          </cell>
          <cell r="W28">
            <v>0</v>
          </cell>
          <cell r="X28">
            <v>0</v>
          </cell>
          <cell r="Y28">
            <v>1.6</v>
          </cell>
          <cell r="AA28">
            <v>0</v>
          </cell>
          <cell r="AB28">
            <v>1.6</v>
          </cell>
        </row>
        <row r="29">
          <cell r="A29">
            <v>19419</v>
          </cell>
          <cell r="B29">
            <v>6.3</v>
          </cell>
          <cell r="C29">
            <v>6.4</v>
          </cell>
          <cell r="D29">
            <v>6.1</v>
          </cell>
          <cell r="E29">
            <v>6.4</v>
          </cell>
          <cell r="F29">
            <v>6.5</v>
          </cell>
          <cell r="G29">
            <v>6.5</v>
          </cell>
          <cell r="I29">
            <v>6.8</v>
          </cell>
          <cell r="J29">
            <v>6.3</v>
          </cell>
          <cell r="K29">
            <v>6.8</v>
          </cell>
          <cell r="L29">
            <v>8.5</v>
          </cell>
          <cell r="M29">
            <v>5.2</v>
          </cell>
          <cell r="N29">
            <v>8.5</v>
          </cell>
          <cell r="O29">
            <v>8.3000000000000007</v>
          </cell>
          <cell r="P29">
            <v>8.3000000000000007</v>
          </cell>
          <cell r="R29">
            <v>9.6999999999999993</v>
          </cell>
          <cell r="S29">
            <v>6.8</v>
          </cell>
          <cell r="T29">
            <v>0</v>
          </cell>
          <cell r="U29">
            <v>1.6</v>
          </cell>
          <cell r="V29">
            <v>0</v>
          </cell>
          <cell r="W29">
            <v>1.6</v>
          </cell>
          <cell r="X29">
            <v>1.6</v>
          </cell>
          <cell r="Y29">
            <v>1.6</v>
          </cell>
          <cell r="AA29">
            <v>1.5</v>
          </cell>
          <cell r="AB29">
            <v>0</v>
          </cell>
        </row>
        <row r="30">
          <cell r="A30">
            <v>19511</v>
          </cell>
          <cell r="B30">
            <v>6.4</v>
          </cell>
          <cell r="C30">
            <v>6.5</v>
          </cell>
          <cell r="D30">
            <v>6.2</v>
          </cell>
          <cell r="E30">
            <v>6.4</v>
          </cell>
          <cell r="F30">
            <v>6.5</v>
          </cell>
          <cell r="G30">
            <v>6.6</v>
          </cell>
          <cell r="I30">
            <v>6.8</v>
          </cell>
          <cell r="J30">
            <v>6.4</v>
          </cell>
          <cell r="K30">
            <v>4.9000000000000004</v>
          </cell>
          <cell r="L30">
            <v>4.8</v>
          </cell>
          <cell r="M30">
            <v>5.0999999999999996</v>
          </cell>
          <cell r="N30">
            <v>3.2</v>
          </cell>
          <cell r="O30">
            <v>4.8</v>
          </cell>
          <cell r="P30">
            <v>6.5</v>
          </cell>
          <cell r="R30">
            <v>4.5999999999999996</v>
          </cell>
          <cell r="S30">
            <v>4.9000000000000004</v>
          </cell>
          <cell r="T30">
            <v>1.6</v>
          </cell>
          <cell r="U30">
            <v>1.6</v>
          </cell>
          <cell r="V30">
            <v>1.6</v>
          </cell>
          <cell r="W30">
            <v>0</v>
          </cell>
          <cell r="X30">
            <v>0</v>
          </cell>
          <cell r="Y30">
            <v>1.5</v>
          </cell>
          <cell r="AA30">
            <v>0</v>
          </cell>
          <cell r="AB30">
            <v>1.6</v>
          </cell>
        </row>
        <row r="31">
          <cell r="A31">
            <v>19603</v>
          </cell>
          <cell r="B31">
            <v>6.4</v>
          </cell>
          <cell r="C31">
            <v>6.5</v>
          </cell>
          <cell r="D31">
            <v>6.2</v>
          </cell>
          <cell r="E31">
            <v>6.5</v>
          </cell>
          <cell r="F31">
            <v>6.6</v>
          </cell>
          <cell r="G31">
            <v>6.8</v>
          </cell>
          <cell r="I31">
            <v>6.9</v>
          </cell>
          <cell r="J31">
            <v>6.5</v>
          </cell>
          <cell r="K31">
            <v>3.2</v>
          </cell>
          <cell r="L31">
            <v>3.2</v>
          </cell>
          <cell r="M31">
            <v>1.6</v>
          </cell>
          <cell r="N31">
            <v>3.2</v>
          </cell>
          <cell r="O31">
            <v>3.1</v>
          </cell>
          <cell r="P31">
            <v>7.9</v>
          </cell>
          <cell r="R31">
            <v>3</v>
          </cell>
          <cell r="S31">
            <v>4.8</v>
          </cell>
          <cell r="T31">
            <v>0</v>
          </cell>
          <cell r="U31">
            <v>0</v>
          </cell>
          <cell r="V31">
            <v>0</v>
          </cell>
          <cell r="W31">
            <v>1.6</v>
          </cell>
          <cell r="X31">
            <v>1.5</v>
          </cell>
          <cell r="Y31">
            <v>3</v>
          </cell>
          <cell r="AA31">
            <v>1.5</v>
          </cell>
          <cell r="AB31">
            <v>1.6</v>
          </cell>
        </row>
        <row r="32">
          <cell r="A32">
            <v>19694</v>
          </cell>
          <cell r="B32">
            <v>6.4</v>
          </cell>
          <cell r="C32">
            <v>6.5</v>
          </cell>
          <cell r="D32">
            <v>6.2</v>
          </cell>
          <cell r="E32">
            <v>6.5</v>
          </cell>
          <cell r="F32">
            <v>6.6</v>
          </cell>
          <cell r="G32">
            <v>6.8</v>
          </cell>
          <cell r="I32">
            <v>7</v>
          </cell>
          <cell r="J32">
            <v>6.4</v>
          </cell>
          <cell r="K32">
            <v>1.6</v>
          </cell>
          <cell r="L32">
            <v>3.2</v>
          </cell>
          <cell r="M32">
            <v>1.6</v>
          </cell>
          <cell r="N32">
            <v>3.2</v>
          </cell>
          <cell r="O32">
            <v>3.1</v>
          </cell>
          <cell r="P32">
            <v>6.3</v>
          </cell>
          <cell r="R32">
            <v>4.5</v>
          </cell>
          <cell r="S32">
            <v>1.6</v>
          </cell>
          <cell r="T32">
            <v>0</v>
          </cell>
          <cell r="U32">
            <v>0</v>
          </cell>
          <cell r="V32">
            <v>0</v>
          </cell>
          <cell r="W32">
            <v>0</v>
          </cell>
          <cell r="X32">
            <v>0</v>
          </cell>
          <cell r="Y32">
            <v>0</v>
          </cell>
          <cell r="AA32">
            <v>1.4</v>
          </cell>
          <cell r="AB32">
            <v>-1.5</v>
          </cell>
        </row>
        <row r="33">
          <cell r="A33">
            <v>19784</v>
          </cell>
          <cell r="B33">
            <v>6.4</v>
          </cell>
          <cell r="C33">
            <v>6.5</v>
          </cell>
          <cell r="D33">
            <v>6.2</v>
          </cell>
          <cell r="E33">
            <v>6.5</v>
          </cell>
          <cell r="F33">
            <v>6.6</v>
          </cell>
          <cell r="G33">
            <v>6.8</v>
          </cell>
          <cell r="I33">
            <v>6.9</v>
          </cell>
          <cell r="J33">
            <v>6.5</v>
          </cell>
          <cell r="K33">
            <v>1.6</v>
          </cell>
          <cell r="L33">
            <v>1.6</v>
          </cell>
          <cell r="M33">
            <v>1.6</v>
          </cell>
          <cell r="N33">
            <v>1.6</v>
          </cell>
          <cell r="O33">
            <v>1.5</v>
          </cell>
          <cell r="P33">
            <v>4.5999999999999996</v>
          </cell>
          <cell r="R33">
            <v>1.5</v>
          </cell>
          <cell r="S33">
            <v>3.2</v>
          </cell>
          <cell r="T33">
            <v>0</v>
          </cell>
          <cell r="U33">
            <v>0</v>
          </cell>
          <cell r="V33">
            <v>0</v>
          </cell>
          <cell r="W33">
            <v>0</v>
          </cell>
          <cell r="X33">
            <v>0</v>
          </cell>
          <cell r="Y33">
            <v>0</v>
          </cell>
          <cell r="AA33">
            <v>-1.4</v>
          </cell>
          <cell r="AB33">
            <v>1.6</v>
          </cell>
        </row>
        <row r="34">
          <cell r="A34">
            <v>19876</v>
          </cell>
          <cell r="B34">
            <v>6.4</v>
          </cell>
          <cell r="C34">
            <v>6.5</v>
          </cell>
          <cell r="D34">
            <v>6.2</v>
          </cell>
          <cell r="E34">
            <v>6.5</v>
          </cell>
          <cell r="F34">
            <v>6.7</v>
          </cell>
          <cell r="G34">
            <v>6.8</v>
          </cell>
          <cell r="I34">
            <v>6.9</v>
          </cell>
          <cell r="J34">
            <v>6.5</v>
          </cell>
          <cell r="K34">
            <v>0</v>
          </cell>
          <cell r="L34">
            <v>0</v>
          </cell>
          <cell r="M34">
            <v>0</v>
          </cell>
          <cell r="N34">
            <v>1.6</v>
          </cell>
          <cell r="O34">
            <v>3.1</v>
          </cell>
          <cell r="P34">
            <v>3</v>
          </cell>
          <cell r="R34">
            <v>1.5</v>
          </cell>
          <cell r="S34">
            <v>1.6</v>
          </cell>
          <cell r="T34">
            <v>0</v>
          </cell>
          <cell r="U34">
            <v>0</v>
          </cell>
          <cell r="V34">
            <v>0</v>
          </cell>
          <cell r="W34">
            <v>0</v>
          </cell>
          <cell r="X34">
            <v>1.5</v>
          </cell>
          <cell r="Y34">
            <v>0</v>
          </cell>
          <cell r="AA34">
            <v>0</v>
          </cell>
          <cell r="AB34">
            <v>0</v>
          </cell>
        </row>
        <row r="35">
          <cell r="A35">
            <v>19968</v>
          </cell>
          <cell r="B35">
            <v>6.4</v>
          </cell>
          <cell r="C35">
            <v>6.4</v>
          </cell>
          <cell r="D35">
            <v>6.2</v>
          </cell>
          <cell r="E35">
            <v>6.5</v>
          </cell>
          <cell r="F35">
            <v>6.7</v>
          </cell>
          <cell r="G35">
            <v>6.7</v>
          </cell>
          <cell r="I35">
            <v>6.9</v>
          </cell>
          <cell r="J35">
            <v>6.5</v>
          </cell>
          <cell r="K35">
            <v>0</v>
          </cell>
          <cell r="L35">
            <v>-1.5</v>
          </cell>
          <cell r="M35">
            <v>0</v>
          </cell>
          <cell r="N35">
            <v>0</v>
          </cell>
          <cell r="O35">
            <v>1.5</v>
          </cell>
          <cell r="P35">
            <v>-1.5</v>
          </cell>
          <cell r="R35">
            <v>0</v>
          </cell>
          <cell r="S35">
            <v>0</v>
          </cell>
          <cell r="T35">
            <v>0</v>
          </cell>
          <cell r="U35">
            <v>-1.5</v>
          </cell>
          <cell r="V35">
            <v>0</v>
          </cell>
          <cell r="W35">
            <v>0</v>
          </cell>
          <cell r="X35">
            <v>0</v>
          </cell>
          <cell r="Y35">
            <v>-1.5</v>
          </cell>
          <cell r="AA35">
            <v>0</v>
          </cell>
          <cell r="AB35">
            <v>0</v>
          </cell>
        </row>
        <row r="36">
          <cell r="A36">
            <v>20059</v>
          </cell>
          <cell r="B36">
            <v>6.4</v>
          </cell>
          <cell r="C36">
            <v>6.4</v>
          </cell>
          <cell r="D36">
            <v>6.2</v>
          </cell>
          <cell r="E36">
            <v>6.5</v>
          </cell>
          <cell r="F36">
            <v>6.7</v>
          </cell>
          <cell r="G36">
            <v>6.7</v>
          </cell>
          <cell r="I36">
            <v>7</v>
          </cell>
          <cell r="J36">
            <v>6.5</v>
          </cell>
          <cell r="K36">
            <v>0</v>
          </cell>
          <cell r="L36">
            <v>-1.5</v>
          </cell>
          <cell r="M36">
            <v>0</v>
          </cell>
          <cell r="N36">
            <v>0</v>
          </cell>
          <cell r="O36">
            <v>1.5</v>
          </cell>
          <cell r="P36">
            <v>-1.5</v>
          </cell>
          <cell r="R36">
            <v>0</v>
          </cell>
          <cell r="S36">
            <v>1.6</v>
          </cell>
          <cell r="T36">
            <v>0</v>
          </cell>
          <cell r="U36">
            <v>0</v>
          </cell>
          <cell r="V36">
            <v>0</v>
          </cell>
          <cell r="W36">
            <v>0</v>
          </cell>
          <cell r="X36">
            <v>0</v>
          </cell>
          <cell r="Y36">
            <v>0</v>
          </cell>
          <cell r="AA36">
            <v>1.4</v>
          </cell>
          <cell r="AB36">
            <v>0</v>
          </cell>
        </row>
        <row r="37">
          <cell r="A37">
            <v>20149</v>
          </cell>
          <cell r="B37">
            <v>6.5</v>
          </cell>
          <cell r="C37">
            <v>6.5</v>
          </cell>
          <cell r="D37">
            <v>6.3</v>
          </cell>
          <cell r="E37">
            <v>6.6</v>
          </cell>
          <cell r="F37">
            <v>6.7</v>
          </cell>
          <cell r="G37">
            <v>6.8</v>
          </cell>
          <cell r="I37">
            <v>7</v>
          </cell>
          <cell r="J37">
            <v>6.5</v>
          </cell>
          <cell r="K37">
            <v>1.6</v>
          </cell>
          <cell r="L37">
            <v>0</v>
          </cell>
          <cell r="M37">
            <v>1.6</v>
          </cell>
          <cell r="N37">
            <v>1.5</v>
          </cell>
          <cell r="O37">
            <v>1.5</v>
          </cell>
          <cell r="P37">
            <v>0</v>
          </cell>
          <cell r="R37">
            <v>1.4</v>
          </cell>
          <cell r="S37">
            <v>0</v>
          </cell>
          <cell r="T37">
            <v>1.6</v>
          </cell>
          <cell r="U37">
            <v>1.6</v>
          </cell>
          <cell r="V37">
            <v>1.6</v>
          </cell>
          <cell r="W37">
            <v>1.5</v>
          </cell>
          <cell r="X37">
            <v>0</v>
          </cell>
          <cell r="Y37">
            <v>1.5</v>
          </cell>
          <cell r="AA37">
            <v>0</v>
          </cell>
          <cell r="AB37">
            <v>0</v>
          </cell>
        </row>
        <row r="38">
          <cell r="A38">
            <v>20241</v>
          </cell>
          <cell r="B38">
            <v>6.5</v>
          </cell>
          <cell r="C38">
            <v>6.6</v>
          </cell>
          <cell r="D38">
            <v>6.3</v>
          </cell>
          <cell r="E38">
            <v>6.6</v>
          </cell>
          <cell r="F38">
            <v>6.8</v>
          </cell>
          <cell r="G38">
            <v>6.8</v>
          </cell>
          <cell r="I38">
            <v>7.1</v>
          </cell>
          <cell r="J38">
            <v>6.6</v>
          </cell>
          <cell r="K38">
            <v>1.6</v>
          </cell>
          <cell r="L38">
            <v>1.5</v>
          </cell>
          <cell r="M38">
            <v>1.6</v>
          </cell>
          <cell r="N38">
            <v>1.5</v>
          </cell>
          <cell r="O38">
            <v>1.5</v>
          </cell>
          <cell r="P38">
            <v>0</v>
          </cell>
          <cell r="R38">
            <v>2.9</v>
          </cell>
          <cell r="S38">
            <v>1.5</v>
          </cell>
          <cell r="T38">
            <v>0</v>
          </cell>
          <cell r="U38">
            <v>1.5</v>
          </cell>
          <cell r="V38">
            <v>0</v>
          </cell>
          <cell r="W38">
            <v>0</v>
          </cell>
          <cell r="X38">
            <v>1.5</v>
          </cell>
          <cell r="Y38">
            <v>0</v>
          </cell>
          <cell r="AA38">
            <v>1.4</v>
          </cell>
          <cell r="AB38">
            <v>1.5</v>
          </cell>
        </row>
        <row r="39">
          <cell r="A39">
            <v>20333</v>
          </cell>
          <cell r="B39">
            <v>6.5</v>
          </cell>
          <cell r="C39">
            <v>6.7</v>
          </cell>
          <cell r="D39">
            <v>6.3</v>
          </cell>
          <cell r="E39">
            <v>6.6</v>
          </cell>
          <cell r="F39">
            <v>6.8</v>
          </cell>
          <cell r="G39">
            <v>7</v>
          </cell>
          <cell r="I39">
            <v>7.2</v>
          </cell>
          <cell r="J39">
            <v>6.6</v>
          </cell>
          <cell r="K39">
            <v>1.6</v>
          </cell>
          <cell r="L39">
            <v>4.7</v>
          </cell>
          <cell r="M39">
            <v>1.6</v>
          </cell>
          <cell r="N39">
            <v>1.5</v>
          </cell>
          <cell r="O39">
            <v>1.5</v>
          </cell>
          <cell r="P39">
            <v>4.5</v>
          </cell>
          <cell r="R39">
            <v>4.3</v>
          </cell>
          <cell r="S39">
            <v>1.5</v>
          </cell>
          <cell r="T39">
            <v>0</v>
          </cell>
          <cell r="U39">
            <v>1.5</v>
          </cell>
          <cell r="V39">
            <v>0</v>
          </cell>
          <cell r="W39">
            <v>0</v>
          </cell>
          <cell r="X39">
            <v>0</v>
          </cell>
          <cell r="Y39">
            <v>2.9</v>
          </cell>
          <cell r="AA39">
            <v>1.4</v>
          </cell>
          <cell r="AB39">
            <v>0</v>
          </cell>
        </row>
        <row r="40">
          <cell r="A40">
            <v>20424</v>
          </cell>
          <cell r="B40">
            <v>6.6</v>
          </cell>
          <cell r="C40">
            <v>6.8</v>
          </cell>
          <cell r="D40">
            <v>6.4</v>
          </cell>
          <cell r="E40">
            <v>6.7</v>
          </cell>
          <cell r="F40">
            <v>6.9</v>
          </cell>
          <cell r="G40">
            <v>7.1</v>
          </cell>
          <cell r="I40">
            <v>7.2</v>
          </cell>
          <cell r="J40">
            <v>6.7</v>
          </cell>
          <cell r="K40">
            <v>3.1</v>
          </cell>
          <cell r="L40">
            <v>6.3</v>
          </cell>
          <cell r="M40">
            <v>3.2</v>
          </cell>
          <cell r="N40">
            <v>3.1</v>
          </cell>
          <cell r="O40">
            <v>3</v>
          </cell>
          <cell r="P40">
            <v>6</v>
          </cell>
          <cell r="R40">
            <v>2.9</v>
          </cell>
          <cell r="S40">
            <v>3.1</v>
          </cell>
          <cell r="T40">
            <v>1.5</v>
          </cell>
          <cell r="U40">
            <v>1.5</v>
          </cell>
          <cell r="V40">
            <v>1.6</v>
          </cell>
          <cell r="W40">
            <v>1.5</v>
          </cell>
          <cell r="X40">
            <v>1.5</v>
          </cell>
          <cell r="Y40">
            <v>1.4</v>
          </cell>
          <cell r="AA40">
            <v>0</v>
          </cell>
          <cell r="AB40">
            <v>1.5</v>
          </cell>
        </row>
        <row r="41">
          <cell r="A41">
            <v>20515</v>
          </cell>
          <cell r="B41">
            <v>6.6</v>
          </cell>
          <cell r="C41">
            <v>6.9</v>
          </cell>
          <cell r="D41">
            <v>6.5</v>
          </cell>
          <cell r="E41">
            <v>6.8</v>
          </cell>
          <cell r="F41">
            <v>6.9</v>
          </cell>
          <cell r="G41">
            <v>7.2</v>
          </cell>
          <cell r="I41">
            <v>7.3</v>
          </cell>
          <cell r="J41">
            <v>6.7</v>
          </cell>
          <cell r="K41">
            <v>1.5</v>
          </cell>
          <cell r="L41">
            <v>6.2</v>
          </cell>
          <cell r="M41">
            <v>3.2</v>
          </cell>
          <cell r="N41">
            <v>3</v>
          </cell>
          <cell r="O41">
            <v>3</v>
          </cell>
          <cell r="P41">
            <v>5.9</v>
          </cell>
          <cell r="R41">
            <v>4.3</v>
          </cell>
          <cell r="S41">
            <v>3.1</v>
          </cell>
          <cell r="T41">
            <v>0</v>
          </cell>
          <cell r="U41">
            <v>1.5</v>
          </cell>
          <cell r="V41">
            <v>1.6</v>
          </cell>
          <cell r="W41">
            <v>1.5</v>
          </cell>
          <cell r="X41">
            <v>0</v>
          </cell>
          <cell r="Y41">
            <v>1.4</v>
          </cell>
          <cell r="AA41">
            <v>1.4</v>
          </cell>
          <cell r="AB41">
            <v>0</v>
          </cell>
        </row>
        <row r="42">
          <cell r="A42">
            <v>20607</v>
          </cell>
          <cell r="B42">
            <v>6.9</v>
          </cell>
          <cell r="C42">
            <v>7.2</v>
          </cell>
          <cell r="D42">
            <v>6.7</v>
          </cell>
          <cell r="E42">
            <v>7</v>
          </cell>
          <cell r="F42">
            <v>7.1</v>
          </cell>
          <cell r="G42">
            <v>7.4</v>
          </cell>
          <cell r="I42">
            <v>7.4</v>
          </cell>
          <cell r="J42">
            <v>7</v>
          </cell>
          <cell r="K42">
            <v>6.2</v>
          </cell>
          <cell r="L42">
            <v>9.1</v>
          </cell>
          <cell r="M42">
            <v>6.3</v>
          </cell>
          <cell r="N42">
            <v>6.1</v>
          </cell>
          <cell r="O42">
            <v>4.4000000000000004</v>
          </cell>
          <cell r="P42">
            <v>8.8000000000000007</v>
          </cell>
          <cell r="R42">
            <v>4.2</v>
          </cell>
          <cell r="S42">
            <v>6.1</v>
          </cell>
          <cell r="T42">
            <v>4.5</v>
          </cell>
          <cell r="U42">
            <v>4.3</v>
          </cell>
          <cell r="V42">
            <v>3.1</v>
          </cell>
          <cell r="W42">
            <v>2.9</v>
          </cell>
          <cell r="X42">
            <v>2.9</v>
          </cell>
          <cell r="Y42">
            <v>2.8</v>
          </cell>
          <cell r="AA42">
            <v>1.4</v>
          </cell>
          <cell r="AB42">
            <v>4.5</v>
          </cell>
        </row>
        <row r="43">
          <cell r="A43">
            <v>20699</v>
          </cell>
          <cell r="B43">
            <v>7.1</v>
          </cell>
          <cell r="C43">
            <v>7.3</v>
          </cell>
          <cell r="D43">
            <v>6.8</v>
          </cell>
          <cell r="E43">
            <v>7.1</v>
          </cell>
          <cell r="F43">
            <v>7.1</v>
          </cell>
          <cell r="G43">
            <v>7.5</v>
          </cell>
          <cell r="I43">
            <v>7.6</v>
          </cell>
          <cell r="J43">
            <v>7.1</v>
          </cell>
          <cell r="K43">
            <v>9.1999999999999993</v>
          </cell>
          <cell r="L43">
            <v>9</v>
          </cell>
          <cell r="M43">
            <v>7.9</v>
          </cell>
          <cell r="N43">
            <v>7.6</v>
          </cell>
          <cell r="O43">
            <v>4.4000000000000004</v>
          </cell>
          <cell r="P43">
            <v>7.1</v>
          </cell>
          <cell r="R43">
            <v>5.6</v>
          </cell>
          <cell r="S43">
            <v>7.6</v>
          </cell>
          <cell r="T43">
            <v>2.9</v>
          </cell>
          <cell r="U43">
            <v>1.4</v>
          </cell>
          <cell r="V43">
            <v>1.5</v>
          </cell>
          <cell r="W43">
            <v>1.4</v>
          </cell>
          <cell r="X43">
            <v>0</v>
          </cell>
          <cell r="Y43">
            <v>1.4</v>
          </cell>
          <cell r="AA43">
            <v>2.7</v>
          </cell>
          <cell r="AB43">
            <v>1.4</v>
          </cell>
        </row>
        <row r="44">
          <cell r="A44">
            <v>20790</v>
          </cell>
          <cell r="B44">
            <v>7.1</v>
          </cell>
          <cell r="C44">
            <v>7.3</v>
          </cell>
          <cell r="D44">
            <v>6.8</v>
          </cell>
          <cell r="E44">
            <v>7.1</v>
          </cell>
          <cell r="F44">
            <v>7.2</v>
          </cell>
          <cell r="G44">
            <v>7.6</v>
          </cell>
          <cell r="I44">
            <v>7.7</v>
          </cell>
          <cell r="J44">
            <v>7.1</v>
          </cell>
          <cell r="K44">
            <v>7.6</v>
          </cell>
          <cell r="L44">
            <v>7.4</v>
          </cell>
          <cell r="M44">
            <v>6.3</v>
          </cell>
          <cell r="N44">
            <v>6</v>
          </cell>
          <cell r="O44">
            <v>4.3</v>
          </cell>
          <cell r="P44">
            <v>7</v>
          </cell>
          <cell r="R44">
            <v>6.9</v>
          </cell>
          <cell r="S44">
            <v>6</v>
          </cell>
          <cell r="T44">
            <v>0</v>
          </cell>
          <cell r="U44">
            <v>0</v>
          </cell>
          <cell r="V44">
            <v>0</v>
          </cell>
          <cell r="W44">
            <v>0</v>
          </cell>
          <cell r="X44">
            <v>1.4</v>
          </cell>
          <cell r="Y44">
            <v>1.3</v>
          </cell>
          <cell r="AA44">
            <v>1.3</v>
          </cell>
          <cell r="AB44">
            <v>0</v>
          </cell>
        </row>
        <row r="45">
          <cell r="A45">
            <v>20880</v>
          </cell>
          <cell r="B45">
            <v>7.1</v>
          </cell>
          <cell r="C45">
            <v>7.2</v>
          </cell>
          <cell r="D45">
            <v>6.8</v>
          </cell>
          <cell r="E45">
            <v>7</v>
          </cell>
          <cell r="F45">
            <v>7.2</v>
          </cell>
          <cell r="G45">
            <v>7.6</v>
          </cell>
          <cell r="I45">
            <v>7.7</v>
          </cell>
          <cell r="J45">
            <v>7.1</v>
          </cell>
          <cell r="K45">
            <v>7.6</v>
          </cell>
          <cell r="L45">
            <v>4.3</v>
          </cell>
          <cell r="M45">
            <v>4.5999999999999996</v>
          </cell>
          <cell r="N45">
            <v>2.9</v>
          </cell>
          <cell r="O45">
            <v>4.3</v>
          </cell>
          <cell r="P45">
            <v>5.6</v>
          </cell>
          <cell r="R45">
            <v>5.5</v>
          </cell>
          <cell r="S45">
            <v>6</v>
          </cell>
          <cell r="T45">
            <v>0</v>
          </cell>
          <cell r="U45">
            <v>-1.4</v>
          </cell>
          <cell r="V45">
            <v>0</v>
          </cell>
          <cell r="W45">
            <v>-1.4</v>
          </cell>
          <cell r="X45">
            <v>0</v>
          </cell>
          <cell r="Y45">
            <v>0</v>
          </cell>
          <cell r="AA45">
            <v>0</v>
          </cell>
          <cell r="AB45">
            <v>0</v>
          </cell>
        </row>
        <row r="46">
          <cell r="A46">
            <v>20972</v>
          </cell>
          <cell r="B46">
            <v>7.1</v>
          </cell>
          <cell r="C46">
            <v>7.3</v>
          </cell>
          <cell r="D46">
            <v>6.9</v>
          </cell>
          <cell r="E46">
            <v>7.1</v>
          </cell>
          <cell r="F46">
            <v>7.3</v>
          </cell>
          <cell r="G46">
            <v>7.6</v>
          </cell>
          <cell r="I46">
            <v>7.7</v>
          </cell>
          <cell r="J46">
            <v>7.2</v>
          </cell>
          <cell r="K46">
            <v>2.9</v>
          </cell>
          <cell r="L46">
            <v>1.4</v>
          </cell>
          <cell r="M46">
            <v>3</v>
          </cell>
          <cell r="N46">
            <v>1.4</v>
          </cell>
          <cell r="O46">
            <v>2.8</v>
          </cell>
          <cell r="P46">
            <v>2.7</v>
          </cell>
          <cell r="R46">
            <v>4.0999999999999996</v>
          </cell>
          <cell r="S46">
            <v>2.9</v>
          </cell>
          <cell r="T46">
            <v>0</v>
          </cell>
          <cell r="U46">
            <v>1.4</v>
          </cell>
          <cell r="V46">
            <v>1.5</v>
          </cell>
          <cell r="W46">
            <v>1.4</v>
          </cell>
          <cell r="X46">
            <v>1.4</v>
          </cell>
          <cell r="Y46">
            <v>0</v>
          </cell>
          <cell r="AA46">
            <v>0</v>
          </cell>
          <cell r="AB46">
            <v>1.4</v>
          </cell>
        </row>
        <row r="47">
          <cell r="A47">
            <v>21064</v>
          </cell>
          <cell r="B47">
            <v>7.2</v>
          </cell>
          <cell r="C47">
            <v>7.3</v>
          </cell>
          <cell r="D47">
            <v>6.9</v>
          </cell>
          <cell r="E47">
            <v>7.1</v>
          </cell>
          <cell r="F47">
            <v>7.3</v>
          </cell>
          <cell r="G47">
            <v>7.6</v>
          </cell>
          <cell r="I47">
            <v>7.7</v>
          </cell>
          <cell r="J47">
            <v>7.2</v>
          </cell>
          <cell r="K47">
            <v>1.4</v>
          </cell>
          <cell r="L47">
            <v>0</v>
          </cell>
          <cell r="M47">
            <v>1.5</v>
          </cell>
          <cell r="N47">
            <v>0</v>
          </cell>
          <cell r="O47">
            <v>2.8</v>
          </cell>
          <cell r="P47">
            <v>1.3</v>
          </cell>
          <cell r="R47">
            <v>1.3</v>
          </cell>
          <cell r="S47">
            <v>1.4</v>
          </cell>
          <cell r="T47">
            <v>1.4</v>
          </cell>
          <cell r="U47">
            <v>0</v>
          </cell>
          <cell r="V47">
            <v>0</v>
          </cell>
          <cell r="W47">
            <v>0</v>
          </cell>
          <cell r="X47">
            <v>0</v>
          </cell>
          <cell r="Y47">
            <v>0</v>
          </cell>
          <cell r="AA47">
            <v>0</v>
          </cell>
          <cell r="AB47">
            <v>0</v>
          </cell>
        </row>
        <row r="48">
          <cell r="A48">
            <v>21155</v>
          </cell>
          <cell r="B48">
            <v>7.2</v>
          </cell>
          <cell r="C48">
            <v>7.3</v>
          </cell>
          <cell r="D48">
            <v>6.9</v>
          </cell>
          <cell r="E48">
            <v>7.1</v>
          </cell>
          <cell r="F48">
            <v>7.2</v>
          </cell>
          <cell r="G48">
            <v>7.6</v>
          </cell>
          <cell r="I48">
            <v>7.7</v>
          </cell>
          <cell r="J48">
            <v>7.2</v>
          </cell>
          <cell r="K48">
            <v>1.4</v>
          </cell>
          <cell r="L48">
            <v>0</v>
          </cell>
          <cell r="M48">
            <v>1.5</v>
          </cell>
          <cell r="N48">
            <v>0</v>
          </cell>
          <cell r="O48">
            <v>0</v>
          </cell>
          <cell r="P48">
            <v>0</v>
          </cell>
          <cell r="R48">
            <v>0</v>
          </cell>
          <cell r="S48">
            <v>1.4</v>
          </cell>
          <cell r="T48">
            <v>0</v>
          </cell>
          <cell r="U48">
            <v>0</v>
          </cell>
          <cell r="V48">
            <v>0</v>
          </cell>
          <cell r="W48">
            <v>0</v>
          </cell>
          <cell r="X48">
            <v>-1.4</v>
          </cell>
          <cell r="Y48">
            <v>0</v>
          </cell>
          <cell r="AA48">
            <v>0</v>
          </cell>
          <cell r="AB48">
            <v>0</v>
          </cell>
        </row>
        <row r="49">
          <cell r="A49">
            <v>21245</v>
          </cell>
          <cell r="B49">
            <v>7.3</v>
          </cell>
          <cell r="C49">
            <v>7.3</v>
          </cell>
          <cell r="D49">
            <v>7</v>
          </cell>
          <cell r="E49">
            <v>7.1</v>
          </cell>
          <cell r="F49">
            <v>7.2</v>
          </cell>
          <cell r="G49">
            <v>7.6</v>
          </cell>
          <cell r="I49">
            <v>7.7</v>
          </cell>
          <cell r="J49">
            <v>7.2</v>
          </cell>
          <cell r="K49">
            <v>2.8</v>
          </cell>
          <cell r="L49">
            <v>1.4</v>
          </cell>
          <cell r="M49">
            <v>2.9</v>
          </cell>
          <cell r="N49">
            <v>1.4</v>
          </cell>
          <cell r="O49">
            <v>0</v>
          </cell>
          <cell r="P49">
            <v>0</v>
          </cell>
          <cell r="R49">
            <v>0</v>
          </cell>
          <cell r="S49">
            <v>1.4</v>
          </cell>
          <cell r="T49">
            <v>1.4</v>
          </cell>
          <cell r="U49">
            <v>0</v>
          </cell>
          <cell r="V49">
            <v>1.4</v>
          </cell>
          <cell r="W49">
            <v>0</v>
          </cell>
          <cell r="X49">
            <v>0</v>
          </cell>
          <cell r="Y49">
            <v>0</v>
          </cell>
          <cell r="AA49">
            <v>0</v>
          </cell>
          <cell r="AB49">
            <v>0</v>
          </cell>
        </row>
        <row r="50">
          <cell r="A50">
            <v>21337</v>
          </cell>
          <cell r="B50">
            <v>7.3</v>
          </cell>
          <cell r="C50">
            <v>7.3</v>
          </cell>
          <cell r="D50">
            <v>7</v>
          </cell>
          <cell r="E50">
            <v>7.1</v>
          </cell>
          <cell r="F50">
            <v>7.3</v>
          </cell>
          <cell r="G50">
            <v>7.6</v>
          </cell>
          <cell r="I50">
            <v>7.8</v>
          </cell>
          <cell r="J50">
            <v>7.2</v>
          </cell>
          <cell r="K50">
            <v>2.8</v>
          </cell>
          <cell r="L50">
            <v>0</v>
          </cell>
          <cell r="M50">
            <v>1.4</v>
          </cell>
          <cell r="N50">
            <v>0</v>
          </cell>
          <cell r="O50">
            <v>0</v>
          </cell>
          <cell r="P50">
            <v>0</v>
          </cell>
          <cell r="R50">
            <v>1.3</v>
          </cell>
          <cell r="S50">
            <v>0</v>
          </cell>
          <cell r="T50">
            <v>0</v>
          </cell>
          <cell r="U50">
            <v>0</v>
          </cell>
          <cell r="V50">
            <v>0</v>
          </cell>
          <cell r="W50">
            <v>0</v>
          </cell>
          <cell r="X50">
            <v>1.4</v>
          </cell>
          <cell r="Y50">
            <v>0</v>
          </cell>
          <cell r="AA50">
            <v>1.3</v>
          </cell>
          <cell r="AB50">
            <v>0</v>
          </cell>
        </row>
        <row r="51">
          <cell r="A51">
            <v>21429</v>
          </cell>
          <cell r="B51">
            <v>7.2</v>
          </cell>
          <cell r="C51">
            <v>7.3</v>
          </cell>
          <cell r="D51">
            <v>7.1</v>
          </cell>
          <cell r="E51">
            <v>7.2</v>
          </cell>
          <cell r="F51">
            <v>7.3</v>
          </cell>
          <cell r="G51">
            <v>7.6</v>
          </cell>
          <cell r="I51">
            <v>7.7</v>
          </cell>
          <cell r="J51">
            <v>7.2</v>
          </cell>
          <cell r="K51">
            <v>0</v>
          </cell>
          <cell r="L51">
            <v>0</v>
          </cell>
          <cell r="M51">
            <v>2.9</v>
          </cell>
          <cell r="N51">
            <v>1.4</v>
          </cell>
          <cell r="O51">
            <v>0</v>
          </cell>
          <cell r="P51">
            <v>0</v>
          </cell>
          <cell r="R51">
            <v>0</v>
          </cell>
          <cell r="S51">
            <v>0</v>
          </cell>
          <cell r="T51">
            <v>-1.4</v>
          </cell>
          <cell r="U51">
            <v>0</v>
          </cell>
          <cell r="V51">
            <v>1.4</v>
          </cell>
          <cell r="W51">
            <v>1.4</v>
          </cell>
          <cell r="X51">
            <v>0</v>
          </cell>
          <cell r="Y51">
            <v>0</v>
          </cell>
          <cell r="AA51">
            <v>-1.3</v>
          </cell>
          <cell r="AB51">
            <v>0</v>
          </cell>
        </row>
        <row r="52">
          <cell r="A52">
            <v>21520</v>
          </cell>
          <cell r="B52">
            <v>7.3</v>
          </cell>
          <cell r="C52">
            <v>7.5</v>
          </cell>
          <cell r="D52">
            <v>7.2</v>
          </cell>
          <cell r="E52">
            <v>7.2</v>
          </cell>
          <cell r="F52">
            <v>7.3</v>
          </cell>
          <cell r="G52">
            <v>7.7</v>
          </cell>
          <cell r="I52">
            <v>7.8</v>
          </cell>
          <cell r="J52">
            <v>7.3</v>
          </cell>
          <cell r="K52">
            <v>1.4</v>
          </cell>
          <cell r="L52">
            <v>2.7</v>
          </cell>
          <cell r="M52">
            <v>4.3</v>
          </cell>
          <cell r="N52">
            <v>1.4</v>
          </cell>
          <cell r="O52">
            <v>1.4</v>
          </cell>
          <cell r="P52">
            <v>1.3</v>
          </cell>
          <cell r="R52">
            <v>1.3</v>
          </cell>
          <cell r="S52">
            <v>1.4</v>
          </cell>
          <cell r="T52">
            <v>1.4</v>
          </cell>
          <cell r="U52">
            <v>2.7</v>
          </cell>
          <cell r="V52">
            <v>1.4</v>
          </cell>
          <cell r="W52">
            <v>0</v>
          </cell>
          <cell r="X52">
            <v>0</v>
          </cell>
          <cell r="Y52">
            <v>1.3</v>
          </cell>
          <cell r="AA52">
            <v>1.3</v>
          </cell>
          <cell r="AB52">
            <v>1.4</v>
          </cell>
        </row>
        <row r="53">
          <cell r="A53">
            <v>21610</v>
          </cell>
          <cell r="B53">
            <v>7.3</v>
          </cell>
          <cell r="C53">
            <v>7.5</v>
          </cell>
          <cell r="D53">
            <v>7.2</v>
          </cell>
          <cell r="E53">
            <v>7.3</v>
          </cell>
          <cell r="F53">
            <v>7.4</v>
          </cell>
          <cell r="G53">
            <v>7.7</v>
          </cell>
          <cell r="I53">
            <v>7.8</v>
          </cell>
          <cell r="J53">
            <v>7.3</v>
          </cell>
          <cell r="K53">
            <v>0</v>
          </cell>
          <cell r="L53">
            <v>2.7</v>
          </cell>
          <cell r="M53">
            <v>2.9</v>
          </cell>
          <cell r="N53">
            <v>2.8</v>
          </cell>
          <cell r="O53">
            <v>2.8</v>
          </cell>
          <cell r="P53">
            <v>1.3</v>
          </cell>
          <cell r="R53">
            <v>1.3</v>
          </cell>
          <cell r="S53">
            <v>1.4</v>
          </cell>
          <cell r="T53">
            <v>0</v>
          </cell>
          <cell r="U53">
            <v>0</v>
          </cell>
          <cell r="V53">
            <v>0</v>
          </cell>
          <cell r="W53">
            <v>1.4</v>
          </cell>
          <cell r="X53">
            <v>1.4</v>
          </cell>
          <cell r="Y53">
            <v>0</v>
          </cell>
          <cell r="AA53">
            <v>0</v>
          </cell>
          <cell r="AB53">
            <v>0</v>
          </cell>
        </row>
        <row r="54">
          <cell r="A54">
            <v>21702</v>
          </cell>
          <cell r="B54">
            <v>7.3</v>
          </cell>
          <cell r="C54">
            <v>7.5</v>
          </cell>
          <cell r="D54">
            <v>7.2</v>
          </cell>
          <cell r="E54">
            <v>7.3</v>
          </cell>
          <cell r="F54">
            <v>7.4</v>
          </cell>
          <cell r="G54">
            <v>7.7</v>
          </cell>
          <cell r="I54">
            <v>7.9</v>
          </cell>
          <cell r="J54">
            <v>7.3</v>
          </cell>
          <cell r="K54">
            <v>0</v>
          </cell>
          <cell r="L54">
            <v>2.7</v>
          </cell>
          <cell r="M54">
            <v>2.9</v>
          </cell>
          <cell r="N54">
            <v>2.8</v>
          </cell>
          <cell r="O54">
            <v>1.4</v>
          </cell>
          <cell r="P54">
            <v>1.3</v>
          </cell>
          <cell r="R54">
            <v>1.3</v>
          </cell>
          <cell r="S54">
            <v>1.4</v>
          </cell>
          <cell r="T54">
            <v>0</v>
          </cell>
          <cell r="U54">
            <v>0</v>
          </cell>
          <cell r="V54">
            <v>0</v>
          </cell>
          <cell r="W54">
            <v>0</v>
          </cell>
          <cell r="X54">
            <v>0</v>
          </cell>
          <cell r="Y54">
            <v>0</v>
          </cell>
          <cell r="AA54">
            <v>1.3</v>
          </cell>
          <cell r="AB54">
            <v>0</v>
          </cell>
        </row>
        <row r="55">
          <cell r="A55">
            <v>21794</v>
          </cell>
          <cell r="B55">
            <v>7.3</v>
          </cell>
          <cell r="C55">
            <v>7.6</v>
          </cell>
          <cell r="D55">
            <v>7.3</v>
          </cell>
          <cell r="E55">
            <v>7.4</v>
          </cell>
          <cell r="F55">
            <v>7.4</v>
          </cell>
          <cell r="G55">
            <v>7.7</v>
          </cell>
          <cell r="I55">
            <v>7.9</v>
          </cell>
          <cell r="J55">
            <v>7.4</v>
          </cell>
          <cell r="K55">
            <v>1.4</v>
          </cell>
          <cell r="L55">
            <v>4.0999999999999996</v>
          </cell>
          <cell r="M55">
            <v>2.8</v>
          </cell>
          <cell r="N55">
            <v>2.8</v>
          </cell>
          <cell r="O55">
            <v>1.4</v>
          </cell>
          <cell r="P55">
            <v>1.3</v>
          </cell>
          <cell r="R55">
            <v>2.6</v>
          </cell>
          <cell r="S55">
            <v>2.8</v>
          </cell>
          <cell r="T55">
            <v>0</v>
          </cell>
          <cell r="U55">
            <v>1.3</v>
          </cell>
          <cell r="V55">
            <v>1.4</v>
          </cell>
          <cell r="W55">
            <v>1.4</v>
          </cell>
          <cell r="X55">
            <v>0</v>
          </cell>
          <cell r="Y55">
            <v>0</v>
          </cell>
          <cell r="AA55">
            <v>0</v>
          </cell>
          <cell r="AB55">
            <v>1.4</v>
          </cell>
        </row>
        <row r="56">
          <cell r="A56">
            <v>21885</v>
          </cell>
          <cell r="B56">
            <v>7.4</v>
          </cell>
          <cell r="C56">
            <v>7.6</v>
          </cell>
          <cell r="D56">
            <v>7.4</v>
          </cell>
          <cell r="E56">
            <v>7.4</v>
          </cell>
          <cell r="F56">
            <v>7.4</v>
          </cell>
          <cell r="G56">
            <v>7.7</v>
          </cell>
          <cell r="I56">
            <v>7.9</v>
          </cell>
          <cell r="J56">
            <v>7.5</v>
          </cell>
          <cell r="K56">
            <v>1.4</v>
          </cell>
          <cell r="L56">
            <v>1.3</v>
          </cell>
          <cell r="M56">
            <v>2.8</v>
          </cell>
          <cell r="N56">
            <v>2.8</v>
          </cell>
          <cell r="O56">
            <v>1.4</v>
          </cell>
          <cell r="P56">
            <v>0</v>
          </cell>
          <cell r="R56">
            <v>1.3</v>
          </cell>
          <cell r="S56">
            <v>2.7</v>
          </cell>
          <cell r="T56">
            <v>1.4</v>
          </cell>
          <cell r="U56">
            <v>0</v>
          </cell>
          <cell r="V56">
            <v>1.4</v>
          </cell>
          <cell r="W56">
            <v>0</v>
          </cell>
          <cell r="X56">
            <v>0</v>
          </cell>
          <cell r="Y56">
            <v>0</v>
          </cell>
          <cell r="AA56">
            <v>0</v>
          </cell>
          <cell r="AB56">
            <v>1.4</v>
          </cell>
        </row>
        <row r="57">
          <cell r="A57">
            <v>21976</v>
          </cell>
          <cell r="B57">
            <v>7.4</v>
          </cell>
          <cell r="C57">
            <v>7.7</v>
          </cell>
          <cell r="D57">
            <v>7.4</v>
          </cell>
          <cell r="E57">
            <v>7.5</v>
          </cell>
          <cell r="F57">
            <v>7.5</v>
          </cell>
          <cell r="G57">
            <v>7.8</v>
          </cell>
          <cell r="I57">
            <v>8</v>
          </cell>
          <cell r="J57">
            <v>7.5</v>
          </cell>
          <cell r="K57">
            <v>1.4</v>
          </cell>
          <cell r="L57">
            <v>2.7</v>
          </cell>
          <cell r="M57">
            <v>2.8</v>
          </cell>
          <cell r="N57">
            <v>2.7</v>
          </cell>
          <cell r="O57">
            <v>1.4</v>
          </cell>
          <cell r="P57">
            <v>1.3</v>
          </cell>
          <cell r="R57">
            <v>2.6</v>
          </cell>
          <cell r="S57">
            <v>2.7</v>
          </cell>
          <cell r="T57">
            <v>0</v>
          </cell>
          <cell r="U57">
            <v>1.3</v>
          </cell>
          <cell r="V57">
            <v>0</v>
          </cell>
          <cell r="W57">
            <v>1.4</v>
          </cell>
          <cell r="X57">
            <v>1.4</v>
          </cell>
          <cell r="Y57">
            <v>1.3</v>
          </cell>
          <cell r="AA57">
            <v>1.3</v>
          </cell>
          <cell r="AB57">
            <v>0</v>
          </cell>
        </row>
        <row r="58">
          <cell r="A58">
            <v>22068</v>
          </cell>
          <cell r="B58">
            <v>7.5</v>
          </cell>
          <cell r="C58">
            <v>7.9</v>
          </cell>
          <cell r="D58">
            <v>7.4</v>
          </cell>
          <cell r="E58">
            <v>7.6</v>
          </cell>
          <cell r="F58">
            <v>7.6</v>
          </cell>
          <cell r="G58">
            <v>7.9</v>
          </cell>
          <cell r="I58">
            <v>8</v>
          </cell>
          <cell r="J58">
            <v>7.6</v>
          </cell>
          <cell r="K58">
            <v>2.7</v>
          </cell>
          <cell r="L58">
            <v>5.3</v>
          </cell>
          <cell r="M58">
            <v>2.8</v>
          </cell>
          <cell r="N58">
            <v>4.0999999999999996</v>
          </cell>
          <cell r="O58">
            <v>2.7</v>
          </cell>
          <cell r="P58">
            <v>2.6</v>
          </cell>
          <cell r="R58">
            <v>1.3</v>
          </cell>
          <cell r="S58">
            <v>4.0999999999999996</v>
          </cell>
          <cell r="T58">
            <v>1.4</v>
          </cell>
          <cell r="U58">
            <v>2.6</v>
          </cell>
          <cell r="V58">
            <v>0</v>
          </cell>
          <cell r="W58">
            <v>1.3</v>
          </cell>
          <cell r="X58">
            <v>1.3</v>
          </cell>
          <cell r="Y58">
            <v>1.3</v>
          </cell>
          <cell r="AA58">
            <v>0</v>
          </cell>
          <cell r="AB58">
            <v>1.3</v>
          </cell>
        </row>
        <row r="59">
          <cell r="A59">
            <v>22160</v>
          </cell>
          <cell r="B59">
            <v>7.6</v>
          </cell>
          <cell r="C59">
            <v>8</v>
          </cell>
          <cell r="D59">
            <v>7.5</v>
          </cell>
          <cell r="E59">
            <v>7.7</v>
          </cell>
          <cell r="F59">
            <v>7.7</v>
          </cell>
          <cell r="G59">
            <v>8.1</v>
          </cell>
          <cell r="I59">
            <v>8.1999999999999993</v>
          </cell>
          <cell r="J59">
            <v>7.7</v>
          </cell>
          <cell r="K59">
            <v>4.0999999999999996</v>
          </cell>
          <cell r="L59">
            <v>5.3</v>
          </cell>
          <cell r="M59">
            <v>2.7</v>
          </cell>
          <cell r="N59">
            <v>4.0999999999999996</v>
          </cell>
          <cell r="O59">
            <v>4.0999999999999996</v>
          </cell>
          <cell r="P59">
            <v>5.2</v>
          </cell>
          <cell r="R59">
            <v>3.8</v>
          </cell>
          <cell r="S59">
            <v>4.0999999999999996</v>
          </cell>
          <cell r="T59">
            <v>1.3</v>
          </cell>
          <cell r="U59">
            <v>1.3</v>
          </cell>
          <cell r="V59">
            <v>1.4</v>
          </cell>
          <cell r="W59">
            <v>1.3</v>
          </cell>
          <cell r="X59">
            <v>1.3</v>
          </cell>
          <cell r="Y59">
            <v>2.5</v>
          </cell>
          <cell r="AA59">
            <v>2.5</v>
          </cell>
          <cell r="AB59">
            <v>1.3</v>
          </cell>
        </row>
        <row r="60">
          <cell r="A60">
            <v>22251</v>
          </cell>
          <cell r="B60">
            <v>7.7</v>
          </cell>
          <cell r="C60">
            <v>8</v>
          </cell>
          <cell r="D60">
            <v>7.6</v>
          </cell>
          <cell r="E60">
            <v>7.8</v>
          </cell>
          <cell r="F60">
            <v>7.7</v>
          </cell>
          <cell r="G60">
            <v>8.1999999999999993</v>
          </cell>
          <cell r="I60">
            <v>8.1999999999999993</v>
          </cell>
          <cell r="J60">
            <v>7.8</v>
          </cell>
          <cell r="K60">
            <v>4.0999999999999996</v>
          </cell>
          <cell r="L60">
            <v>5.3</v>
          </cell>
          <cell r="M60">
            <v>2.7</v>
          </cell>
          <cell r="N60">
            <v>5.4</v>
          </cell>
          <cell r="O60">
            <v>4.0999999999999996</v>
          </cell>
          <cell r="P60">
            <v>6.5</v>
          </cell>
          <cell r="R60">
            <v>3.8</v>
          </cell>
          <cell r="S60">
            <v>4</v>
          </cell>
          <cell r="T60">
            <v>1.3</v>
          </cell>
          <cell r="U60">
            <v>0</v>
          </cell>
          <cell r="V60">
            <v>1.3</v>
          </cell>
          <cell r="W60">
            <v>1.3</v>
          </cell>
          <cell r="X60">
            <v>0</v>
          </cell>
          <cell r="Y60">
            <v>1.2</v>
          </cell>
          <cell r="AA60">
            <v>0</v>
          </cell>
          <cell r="AB60">
            <v>1.3</v>
          </cell>
        </row>
        <row r="61">
          <cell r="A61">
            <v>22341</v>
          </cell>
          <cell r="B61">
            <v>7.7</v>
          </cell>
          <cell r="C61">
            <v>8</v>
          </cell>
          <cell r="D61">
            <v>7.7</v>
          </cell>
          <cell r="E61">
            <v>7.8</v>
          </cell>
          <cell r="F61">
            <v>7.8</v>
          </cell>
          <cell r="G61">
            <v>8.3000000000000007</v>
          </cell>
          <cell r="I61">
            <v>8.1999999999999993</v>
          </cell>
          <cell r="J61">
            <v>7.8</v>
          </cell>
          <cell r="K61">
            <v>4.0999999999999996</v>
          </cell>
          <cell r="L61">
            <v>3.9</v>
          </cell>
          <cell r="M61">
            <v>4.0999999999999996</v>
          </cell>
          <cell r="N61">
            <v>4</v>
          </cell>
          <cell r="O61">
            <v>4</v>
          </cell>
          <cell r="P61">
            <v>6.4</v>
          </cell>
          <cell r="R61">
            <v>2.5</v>
          </cell>
          <cell r="S61">
            <v>4</v>
          </cell>
          <cell r="T61">
            <v>0</v>
          </cell>
          <cell r="U61">
            <v>0</v>
          </cell>
          <cell r="V61">
            <v>1.3</v>
          </cell>
          <cell r="W61">
            <v>0</v>
          </cell>
          <cell r="X61">
            <v>1.3</v>
          </cell>
          <cell r="Y61">
            <v>1.2</v>
          </cell>
          <cell r="AA61">
            <v>0</v>
          </cell>
          <cell r="AB61">
            <v>0</v>
          </cell>
        </row>
        <row r="62">
          <cell r="A62">
            <v>22433</v>
          </cell>
          <cell r="B62">
            <v>7.8</v>
          </cell>
          <cell r="C62">
            <v>8.1</v>
          </cell>
          <cell r="D62">
            <v>7.7</v>
          </cell>
          <cell r="E62">
            <v>7.9</v>
          </cell>
          <cell r="F62">
            <v>7.9</v>
          </cell>
          <cell r="G62">
            <v>8.3000000000000007</v>
          </cell>
          <cell r="I62">
            <v>8.3000000000000007</v>
          </cell>
          <cell r="J62">
            <v>7.9</v>
          </cell>
          <cell r="K62">
            <v>4</v>
          </cell>
          <cell r="L62">
            <v>2.5</v>
          </cell>
          <cell r="M62">
            <v>4.0999999999999996</v>
          </cell>
          <cell r="N62">
            <v>3.9</v>
          </cell>
          <cell r="O62">
            <v>3.9</v>
          </cell>
          <cell r="P62">
            <v>5.0999999999999996</v>
          </cell>
          <cell r="R62">
            <v>3.8</v>
          </cell>
          <cell r="S62">
            <v>3.9</v>
          </cell>
          <cell r="T62">
            <v>1.3</v>
          </cell>
          <cell r="U62">
            <v>1.3</v>
          </cell>
          <cell r="V62">
            <v>0</v>
          </cell>
          <cell r="W62">
            <v>1.3</v>
          </cell>
          <cell r="X62">
            <v>1.3</v>
          </cell>
          <cell r="Y62">
            <v>0</v>
          </cell>
          <cell r="AA62">
            <v>1.2</v>
          </cell>
          <cell r="AB62">
            <v>1.3</v>
          </cell>
        </row>
        <row r="63">
          <cell r="A63">
            <v>22525</v>
          </cell>
          <cell r="B63">
            <v>7.7</v>
          </cell>
          <cell r="C63">
            <v>8.1</v>
          </cell>
          <cell r="D63">
            <v>7.7</v>
          </cell>
          <cell r="E63">
            <v>7.8</v>
          </cell>
          <cell r="F63">
            <v>7.8</v>
          </cell>
          <cell r="G63">
            <v>8.4</v>
          </cell>
          <cell r="I63">
            <v>8.3000000000000007</v>
          </cell>
          <cell r="J63">
            <v>7.8</v>
          </cell>
          <cell r="K63">
            <v>1.3</v>
          </cell>
          <cell r="L63">
            <v>1.3</v>
          </cell>
          <cell r="M63">
            <v>2.7</v>
          </cell>
          <cell r="N63">
            <v>1.3</v>
          </cell>
          <cell r="O63">
            <v>1.3</v>
          </cell>
          <cell r="P63">
            <v>3.7</v>
          </cell>
          <cell r="R63">
            <v>1.2</v>
          </cell>
          <cell r="S63">
            <v>1.3</v>
          </cell>
          <cell r="T63">
            <v>-1.3</v>
          </cell>
          <cell r="U63">
            <v>0</v>
          </cell>
          <cell r="V63">
            <v>0</v>
          </cell>
          <cell r="W63">
            <v>-1.3</v>
          </cell>
          <cell r="X63">
            <v>-1.3</v>
          </cell>
          <cell r="Y63">
            <v>1.2</v>
          </cell>
          <cell r="AA63">
            <v>0</v>
          </cell>
          <cell r="AB63">
            <v>-1.3</v>
          </cell>
        </row>
        <row r="64">
          <cell r="A64">
            <v>22616</v>
          </cell>
          <cell r="B64">
            <v>7.7</v>
          </cell>
          <cell r="C64">
            <v>8.1</v>
          </cell>
          <cell r="D64">
            <v>7.7</v>
          </cell>
          <cell r="E64">
            <v>7.8</v>
          </cell>
          <cell r="F64">
            <v>7.7</v>
          </cell>
          <cell r="G64">
            <v>8.3000000000000007</v>
          </cell>
          <cell r="I64">
            <v>8.4</v>
          </cell>
          <cell r="J64">
            <v>7.8</v>
          </cell>
          <cell r="K64">
            <v>0</v>
          </cell>
          <cell r="L64">
            <v>1.3</v>
          </cell>
          <cell r="M64">
            <v>1.3</v>
          </cell>
          <cell r="N64">
            <v>0</v>
          </cell>
          <cell r="O64">
            <v>0</v>
          </cell>
          <cell r="P64">
            <v>1.2</v>
          </cell>
          <cell r="R64">
            <v>2.4</v>
          </cell>
          <cell r="S64">
            <v>0</v>
          </cell>
          <cell r="T64">
            <v>0</v>
          </cell>
          <cell r="U64">
            <v>0</v>
          </cell>
          <cell r="V64">
            <v>0</v>
          </cell>
          <cell r="W64">
            <v>0</v>
          </cell>
          <cell r="X64">
            <v>-1.3</v>
          </cell>
          <cell r="Y64">
            <v>-1.2</v>
          </cell>
          <cell r="AA64">
            <v>1.2</v>
          </cell>
          <cell r="AB64">
            <v>0</v>
          </cell>
        </row>
        <row r="65">
          <cell r="A65">
            <v>22706</v>
          </cell>
          <cell r="B65">
            <v>7.7</v>
          </cell>
          <cell r="C65">
            <v>8</v>
          </cell>
          <cell r="D65">
            <v>7.8</v>
          </cell>
          <cell r="E65">
            <v>7.7</v>
          </cell>
          <cell r="F65">
            <v>7.8</v>
          </cell>
          <cell r="G65">
            <v>8.3000000000000007</v>
          </cell>
          <cell r="I65">
            <v>8.3000000000000007</v>
          </cell>
          <cell r="J65">
            <v>7.8</v>
          </cell>
          <cell r="K65">
            <v>0</v>
          </cell>
          <cell r="L65">
            <v>0</v>
          </cell>
          <cell r="M65">
            <v>1.3</v>
          </cell>
          <cell r="N65">
            <v>-1.3</v>
          </cell>
          <cell r="O65">
            <v>0</v>
          </cell>
          <cell r="P65">
            <v>0</v>
          </cell>
          <cell r="R65">
            <v>1.2</v>
          </cell>
          <cell r="S65">
            <v>0</v>
          </cell>
          <cell r="T65">
            <v>0</v>
          </cell>
          <cell r="U65">
            <v>-1.2</v>
          </cell>
          <cell r="V65">
            <v>1.3</v>
          </cell>
          <cell r="W65">
            <v>-1.3</v>
          </cell>
          <cell r="X65">
            <v>1.3</v>
          </cell>
          <cell r="Y65">
            <v>0</v>
          </cell>
          <cell r="AA65">
            <v>-1.2</v>
          </cell>
          <cell r="AB65">
            <v>0</v>
          </cell>
        </row>
        <row r="66">
          <cell r="A66">
            <v>22798</v>
          </cell>
          <cell r="B66">
            <v>7.7</v>
          </cell>
          <cell r="C66">
            <v>8</v>
          </cell>
          <cell r="D66">
            <v>7.8</v>
          </cell>
          <cell r="E66">
            <v>7.7</v>
          </cell>
          <cell r="F66">
            <v>7.8</v>
          </cell>
          <cell r="G66">
            <v>8.3000000000000007</v>
          </cell>
          <cell r="I66">
            <v>8.3000000000000007</v>
          </cell>
          <cell r="J66">
            <v>7.8</v>
          </cell>
          <cell r="K66">
            <v>-1.3</v>
          </cell>
          <cell r="L66">
            <v>-1.2</v>
          </cell>
          <cell r="M66">
            <v>1.3</v>
          </cell>
          <cell r="N66">
            <v>-2.5</v>
          </cell>
          <cell r="O66">
            <v>-1.3</v>
          </cell>
          <cell r="P66">
            <v>0</v>
          </cell>
          <cell r="R66">
            <v>0</v>
          </cell>
          <cell r="S66">
            <v>-1.3</v>
          </cell>
          <cell r="T66">
            <v>0</v>
          </cell>
          <cell r="U66">
            <v>0</v>
          </cell>
          <cell r="V66">
            <v>0</v>
          </cell>
          <cell r="W66">
            <v>0</v>
          </cell>
          <cell r="X66">
            <v>0</v>
          </cell>
          <cell r="Y66">
            <v>0</v>
          </cell>
          <cell r="AA66">
            <v>0</v>
          </cell>
          <cell r="AB66">
            <v>0</v>
          </cell>
        </row>
        <row r="67">
          <cell r="A67">
            <v>22890</v>
          </cell>
          <cell r="B67">
            <v>7.7</v>
          </cell>
          <cell r="C67">
            <v>8</v>
          </cell>
          <cell r="D67">
            <v>7.8</v>
          </cell>
          <cell r="E67">
            <v>7.7</v>
          </cell>
          <cell r="F67">
            <v>7.8</v>
          </cell>
          <cell r="G67">
            <v>8.3000000000000007</v>
          </cell>
          <cell r="I67">
            <v>8.3000000000000007</v>
          </cell>
          <cell r="J67">
            <v>7.8</v>
          </cell>
          <cell r="K67">
            <v>0</v>
          </cell>
          <cell r="L67">
            <v>-1.2</v>
          </cell>
          <cell r="M67">
            <v>1.3</v>
          </cell>
          <cell r="N67">
            <v>-1.3</v>
          </cell>
          <cell r="O67">
            <v>0</v>
          </cell>
          <cell r="P67">
            <v>-1.2</v>
          </cell>
          <cell r="R67">
            <v>0</v>
          </cell>
          <cell r="S67">
            <v>0</v>
          </cell>
          <cell r="T67">
            <v>0</v>
          </cell>
          <cell r="U67">
            <v>0</v>
          </cell>
          <cell r="V67">
            <v>0</v>
          </cell>
          <cell r="W67">
            <v>0</v>
          </cell>
          <cell r="X67">
            <v>0</v>
          </cell>
          <cell r="Y67">
            <v>0</v>
          </cell>
          <cell r="AA67">
            <v>0</v>
          </cell>
          <cell r="AB67">
            <v>0</v>
          </cell>
        </row>
        <row r="68">
          <cell r="A68">
            <v>22981</v>
          </cell>
          <cell r="B68">
            <v>7.8</v>
          </cell>
          <cell r="C68">
            <v>8</v>
          </cell>
          <cell r="D68">
            <v>7.8</v>
          </cell>
          <cell r="E68">
            <v>7.7</v>
          </cell>
          <cell r="F68">
            <v>7.8</v>
          </cell>
          <cell r="G68">
            <v>8.3000000000000007</v>
          </cell>
          <cell r="I68">
            <v>8.4</v>
          </cell>
          <cell r="J68">
            <v>7.8</v>
          </cell>
          <cell r="K68">
            <v>1.3</v>
          </cell>
          <cell r="L68">
            <v>-1.2</v>
          </cell>
          <cell r="M68">
            <v>1.3</v>
          </cell>
          <cell r="N68">
            <v>-1.3</v>
          </cell>
          <cell r="O68">
            <v>1.3</v>
          </cell>
          <cell r="P68">
            <v>0</v>
          </cell>
          <cell r="R68">
            <v>0</v>
          </cell>
          <cell r="S68">
            <v>0</v>
          </cell>
          <cell r="T68">
            <v>1.3</v>
          </cell>
          <cell r="U68">
            <v>0</v>
          </cell>
          <cell r="V68">
            <v>0</v>
          </cell>
          <cell r="W68">
            <v>0</v>
          </cell>
          <cell r="X68">
            <v>0</v>
          </cell>
          <cell r="Y68">
            <v>0</v>
          </cell>
          <cell r="AA68">
            <v>1.2</v>
          </cell>
          <cell r="AB68">
            <v>0</v>
          </cell>
        </row>
        <row r="69">
          <cell r="A69">
            <v>23071</v>
          </cell>
          <cell r="B69">
            <v>7.8</v>
          </cell>
          <cell r="C69">
            <v>8</v>
          </cell>
          <cell r="D69">
            <v>7.8</v>
          </cell>
          <cell r="E69">
            <v>7.7</v>
          </cell>
          <cell r="F69">
            <v>7.9</v>
          </cell>
          <cell r="G69">
            <v>8.3000000000000007</v>
          </cell>
          <cell r="I69">
            <v>8.3000000000000007</v>
          </cell>
          <cell r="J69">
            <v>7.8</v>
          </cell>
          <cell r="K69">
            <v>1.3</v>
          </cell>
          <cell r="L69">
            <v>0</v>
          </cell>
          <cell r="M69">
            <v>0</v>
          </cell>
          <cell r="N69">
            <v>0</v>
          </cell>
          <cell r="O69">
            <v>1.3</v>
          </cell>
          <cell r="P69">
            <v>0</v>
          </cell>
          <cell r="R69">
            <v>0</v>
          </cell>
          <cell r="S69">
            <v>0</v>
          </cell>
          <cell r="T69">
            <v>0</v>
          </cell>
          <cell r="U69">
            <v>0</v>
          </cell>
          <cell r="V69">
            <v>0</v>
          </cell>
          <cell r="W69">
            <v>0</v>
          </cell>
          <cell r="X69">
            <v>1.3</v>
          </cell>
          <cell r="Y69">
            <v>0</v>
          </cell>
          <cell r="AA69">
            <v>-1.2</v>
          </cell>
          <cell r="AB69">
            <v>0</v>
          </cell>
        </row>
        <row r="70">
          <cell r="A70">
            <v>23163</v>
          </cell>
          <cell r="B70">
            <v>7.8</v>
          </cell>
          <cell r="C70">
            <v>8.1</v>
          </cell>
          <cell r="D70">
            <v>7.8</v>
          </cell>
          <cell r="E70">
            <v>7.8</v>
          </cell>
          <cell r="F70">
            <v>7.9</v>
          </cell>
          <cell r="G70">
            <v>8.3000000000000007</v>
          </cell>
          <cell r="I70">
            <v>8.3000000000000007</v>
          </cell>
          <cell r="J70">
            <v>7.8</v>
          </cell>
          <cell r="K70">
            <v>1.3</v>
          </cell>
          <cell r="L70">
            <v>1.3</v>
          </cell>
          <cell r="M70">
            <v>0</v>
          </cell>
          <cell r="N70">
            <v>1.3</v>
          </cell>
          <cell r="O70">
            <v>1.3</v>
          </cell>
          <cell r="P70">
            <v>0</v>
          </cell>
          <cell r="R70">
            <v>0</v>
          </cell>
          <cell r="S70">
            <v>0</v>
          </cell>
          <cell r="T70">
            <v>0</v>
          </cell>
          <cell r="U70">
            <v>1.3</v>
          </cell>
          <cell r="V70">
            <v>0</v>
          </cell>
          <cell r="W70">
            <v>1.3</v>
          </cell>
          <cell r="X70">
            <v>0</v>
          </cell>
          <cell r="Y70">
            <v>0</v>
          </cell>
          <cell r="AA70">
            <v>0</v>
          </cell>
          <cell r="AB70">
            <v>0</v>
          </cell>
        </row>
        <row r="71">
          <cell r="A71">
            <v>23255</v>
          </cell>
          <cell r="B71">
            <v>7.8</v>
          </cell>
          <cell r="C71">
            <v>8.1</v>
          </cell>
          <cell r="D71">
            <v>7.8</v>
          </cell>
          <cell r="E71">
            <v>7.8</v>
          </cell>
          <cell r="F71">
            <v>7.9</v>
          </cell>
          <cell r="G71">
            <v>8.3000000000000007</v>
          </cell>
          <cell r="I71">
            <v>8.4</v>
          </cell>
          <cell r="J71">
            <v>7.9</v>
          </cell>
          <cell r="K71">
            <v>1.3</v>
          </cell>
          <cell r="L71">
            <v>1.3</v>
          </cell>
          <cell r="M71">
            <v>0</v>
          </cell>
          <cell r="N71">
            <v>1.3</v>
          </cell>
          <cell r="O71">
            <v>1.3</v>
          </cell>
          <cell r="P71">
            <v>0</v>
          </cell>
          <cell r="R71">
            <v>1.2</v>
          </cell>
          <cell r="S71">
            <v>1.3</v>
          </cell>
          <cell r="T71">
            <v>0</v>
          </cell>
          <cell r="U71">
            <v>0</v>
          </cell>
          <cell r="V71">
            <v>0</v>
          </cell>
          <cell r="W71">
            <v>0</v>
          </cell>
          <cell r="X71">
            <v>0</v>
          </cell>
          <cell r="Y71">
            <v>0</v>
          </cell>
          <cell r="AA71">
            <v>1.2</v>
          </cell>
          <cell r="AB71">
            <v>1.3</v>
          </cell>
        </row>
        <row r="72">
          <cell r="A72">
            <v>23346</v>
          </cell>
          <cell r="B72">
            <v>7.8</v>
          </cell>
          <cell r="C72">
            <v>8.1</v>
          </cell>
          <cell r="D72">
            <v>7.8</v>
          </cell>
          <cell r="E72">
            <v>7.8</v>
          </cell>
          <cell r="F72">
            <v>7.9</v>
          </cell>
          <cell r="G72">
            <v>8.4</v>
          </cell>
          <cell r="I72">
            <v>8.4</v>
          </cell>
          <cell r="J72">
            <v>7.9</v>
          </cell>
          <cell r="K72">
            <v>0</v>
          </cell>
          <cell r="L72">
            <v>1.3</v>
          </cell>
          <cell r="M72">
            <v>0</v>
          </cell>
          <cell r="N72">
            <v>1.3</v>
          </cell>
          <cell r="O72">
            <v>1.3</v>
          </cell>
          <cell r="P72">
            <v>1.2</v>
          </cell>
          <cell r="R72">
            <v>0</v>
          </cell>
          <cell r="S72">
            <v>1.3</v>
          </cell>
          <cell r="T72">
            <v>0</v>
          </cell>
          <cell r="U72">
            <v>0</v>
          </cell>
          <cell r="V72">
            <v>0</v>
          </cell>
          <cell r="W72">
            <v>0</v>
          </cell>
          <cell r="X72">
            <v>0</v>
          </cell>
          <cell r="Y72">
            <v>1.2</v>
          </cell>
          <cell r="AA72">
            <v>0</v>
          </cell>
          <cell r="AB72">
            <v>0</v>
          </cell>
        </row>
        <row r="73">
          <cell r="A73">
            <v>23437</v>
          </cell>
          <cell r="B73">
            <v>7.8</v>
          </cell>
          <cell r="C73">
            <v>8.1</v>
          </cell>
          <cell r="D73">
            <v>7.9</v>
          </cell>
          <cell r="E73">
            <v>7.8</v>
          </cell>
          <cell r="F73">
            <v>8</v>
          </cell>
          <cell r="G73">
            <v>8.4</v>
          </cell>
          <cell r="I73">
            <v>8.4</v>
          </cell>
          <cell r="J73">
            <v>8</v>
          </cell>
          <cell r="K73">
            <v>0</v>
          </cell>
          <cell r="L73">
            <v>1.3</v>
          </cell>
          <cell r="M73">
            <v>1.3</v>
          </cell>
          <cell r="N73">
            <v>1.3</v>
          </cell>
          <cell r="O73">
            <v>1.3</v>
          </cell>
          <cell r="P73">
            <v>1.2</v>
          </cell>
          <cell r="R73">
            <v>1.2</v>
          </cell>
          <cell r="S73">
            <v>2.6</v>
          </cell>
          <cell r="T73">
            <v>0</v>
          </cell>
          <cell r="U73">
            <v>0</v>
          </cell>
          <cell r="V73">
            <v>1.3</v>
          </cell>
          <cell r="W73">
            <v>0</v>
          </cell>
          <cell r="X73">
            <v>1.3</v>
          </cell>
          <cell r="Y73">
            <v>0</v>
          </cell>
          <cell r="AA73">
            <v>0</v>
          </cell>
          <cell r="AB73">
            <v>1.3</v>
          </cell>
        </row>
        <row r="74">
          <cell r="A74">
            <v>23529</v>
          </cell>
          <cell r="B74">
            <v>7.9</v>
          </cell>
          <cell r="C74">
            <v>8.1999999999999993</v>
          </cell>
          <cell r="D74">
            <v>8</v>
          </cell>
          <cell r="E74">
            <v>8</v>
          </cell>
          <cell r="F74">
            <v>8</v>
          </cell>
          <cell r="G74">
            <v>8.4</v>
          </cell>
          <cell r="I74">
            <v>8.4</v>
          </cell>
          <cell r="J74">
            <v>8</v>
          </cell>
          <cell r="K74">
            <v>1.3</v>
          </cell>
          <cell r="L74">
            <v>1.2</v>
          </cell>
          <cell r="M74">
            <v>2.6</v>
          </cell>
          <cell r="N74">
            <v>2.6</v>
          </cell>
          <cell r="O74">
            <v>1.3</v>
          </cell>
          <cell r="P74">
            <v>1.2</v>
          </cell>
          <cell r="R74">
            <v>1.2</v>
          </cell>
          <cell r="S74">
            <v>2.6</v>
          </cell>
          <cell r="T74">
            <v>1.3</v>
          </cell>
          <cell r="U74">
            <v>1.2</v>
          </cell>
          <cell r="V74">
            <v>1.3</v>
          </cell>
          <cell r="W74">
            <v>2.6</v>
          </cell>
          <cell r="X74">
            <v>0</v>
          </cell>
          <cell r="Y74">
            <v>0</v>
          </cell>
          <cell r="AA74">
            <v>0</v>
          </cell>
          <cell r="AB74">
            <v>0</v>
          </cell>
        </row>
        <row r="75">
          <cell r="A75">
            <v>23621</v>
          </cell>
          <cell r="B75">
            <v>8</v>
          </cell>
          <cell r="C75">
            <v>8.1999999999999993</v>
          </cell>
          <cell r="D75">
            <v>8.1</v>
          </cell>
          <cell r="E75">
            <v>8.1</v>
          </cell>
          <cell r="F75">
            <v>8.1</v>
          </cell>
          <cell r="G75">
            <v>8.5</v>
          </cell>
          <cell r="I75">
            <v>8.5</v>
          </cell>
          <cell r="J75">
            <v>8.1</v>
          </cell>
          <cell r="K75">
            <v>2.6</v>
          </cell>
          <cell r="L75">
            <v>1.2</v>
          </cell>
          <cell r="M75">
            <v>3.8</v>
          </cell>
          <cell r="N75">
            <v>3.8</v>
          </cell>
          <cell r="O75">
            <v>2.5</v>
          </cell>
          <cell r="P75">
            <v>2.4</v>
          </cell>
          <cell r="R75">
            <v>1.2</v>
          </cell>
          <cell r="S75">
            <v>2.5</v>
          </cell>
          <cell r="T75">
            <v>1.3</v>
          </cell>
          <cell r="U75">
            <v>0</v>
          </cell>
          <cell r="V75">
            <v>1.3</v>
          </cell>
          <cell r="W75">
            <v>1.3</v>
          </cell>
          <cell r="X75">
            <v>1.3</v>
          </cell>
          <cell r="Y75">
            <v>1.2</v>
          </cell>
          <cell r="AA75">
            <v>1.2</v>
          </cell>
          <cell r="AB75">
            <v>1.3</v>
          </cell>
        </row>
        <row r="76">
          <cell r="A76">
            <v>23712</v>
          </cell>
          <cell r="B76">
            <v>8.1</v>
          </cell>
          <cell r="C76">
            <v>8.4</v>
          </cell>
          <cell r="D76">
            <v>8.1</v>
          </cell>
          <cell r="E76">
            <v>8.1999999999999993</v>
          </cell>
          <cell r="F76">
            <v>8.1</v>
          </cell>
          <cell r="G76">
            <v>8.6</v>
          </cell>
          <cell r="I76">
            <v>8.6999999999999993</v>
          </cell>
          <cell r="J76">
            <v>8.1999999999999993</v>
          </cell>
          <cell r="K76">
            <v>3.8</v>
          </cell>
          <cell r="L76">
            <v>3.7</v>
          </cell>
          <cell r="M76">
            <v>3.8</v>
          </cell>
          <cell r="N76">
            <v>5.0999999999999996</v>
          </cell>
          <cell r="O76">
            <v>2.5</v>
          </cell>
          <cell r="P76">
            <v>2.4</v>
          </cell>
          <cell r="R76">
            <v>3.6</v>
          </cell>
          <cell r="S76">
            <v>3.8</v>
          </cell>
          <cell r="T76">
            <v>1.3</v>
          </cell>
          <cell r="U76">
            <v>2.4</v>
          </cell>
          <cell r="V76">
            <v>0</v>
          </cell>
          <cell r="W76">
            <v>1.2</v>
          </cell>
          <cell r="X76">
            <v>0</v>
          </cell>
          <cell r="Y76">
            <v>1.2</v>
          </cell>
          <cell r="AA76">
            <v>2.4</v>
          </cell>
          <cell r="AB76">
            <v>1.2</v>
          </cell>
        </row>
        <row r="77">
          <cell r="A77">
            <v>23802</v>
          </cell>
          <cell r="B77">
            <v>8.1</v>
          </cell>
          <cell r="C77">
            <v>8.5</v>
          </cell>
          <cell r="D77">
            <v>8.1999999999999993</v>
          </cell>
          <cell r="E77">
            <v>8.1999999999999993</v>
          </cell>
          <cell r="F77">
            <v>8.1999999999999993</v>
          </cell>
          <cell r="G77">
            <v>8.6</v>
          </cell>
          <cell r="I77">
            <v>8.6999999999999993</v>
          </cell>
          <cell r="J77">
            <v>8.1999999999999993</v>
          </cell>
          <cell r="K77">
            <v>3.8</v>
          </cell>
          <cell r="L77">
            <v>4.9000000000000004</v>
          </cell>
          <cell r="M77">
            <v>3.8</v>
          </cell>
          <cell r="N77">
            <v>5.0999999999999996</v>
          </cell>
          <cell r="O77">
            <v>2.5</v>
          </cell>
          <cell r="P77">
            <v>2.4</v>
          </cell>
          <cell r="R77">
            <v>3.6</v>
          </cell>
          <cell r="S77">
            <v>2.5</v>
          </cell>
          <cell r="T77">
            <v>0</v>
          </cell>
          <cell r="U77">
            <v>1.2</v>
          </cell>
          <cell r="V77">
            <v>1.2</v>
          </cell>
          <cell r="W77">
            <v>0</v>
          </cell>
          <cell r="X77">
            <v>1.2</v>
          </cell>
          <cell r="Y77">
            <v>0</v>
          </cell>
          <cell r="AA77">
            <v>0</v>
          </cell>
          <cell r="AB77">
            <v>0</v>
          </cell>
        </row>
        <row r="78">
          <cell r="A78">
            <v>23894</v>
          </cell>
          <cell r="B78">
            <v>8.1999999999999993</v>
          </cell>
          <cell r="C78">
            <v>8.6</v>
          </cell>
          <cell r="D78">
            <v>8.3000000000000007</v>
          </cell>
          <cell r="E78">
            <v>8.1999999999999993</v>
          </cell>
          <cell r="F78">
            <v>8.3000000000000007</v>
          </cell>
          <cell r="G78">
            <v>8.8000000000000007</v>
          </cell>
          <cell r="I78">
            <v>8.8000000000000007</v>
          </cell>
          <cell r="J78">
            <v>8.3000000000000007</v>
          </cell>
          <cell r="K78">
            <v>3.8</v>
          </cell>
          <cell r="L78">
            <v>4.9000000000000004</v>
          </cell>
          <cell r="M78">
            <v>3.8</v>
          </cell>
          <cell r="N78">
            <v>2.5</v>
          </cell>
          <cell r="O78">
            <v>3.8</v>
          </cell>
          <cell r="P78">
            <v>4.8</v>
          </cell>
          <cell r="R78">
            <v>4.8</v>
          </cell>
          <cell r="S78">
            <v>3.8</v>
          </cell>
          <cell r="T78">
            <v>1.2</v>
          </cell>
          <cell r="U78">
            <v>1.2</v>
          </cell>
          <cell r="V78">
            <v>1.2</v>
          </cell>
          <cell r="W78">
            <v>0</v>
          </cell>
          <cell r="X78">
            <v>1.2</v>
          </cell>
          <cell r="Y78">
            <v>2.2999999999999998</v>
          </cell>
          <cell r="AA78">
            <v>1.1000000000000001</v>
          </cell>
          <cell r="AB78">
            <v>1.2</v>
          </cell>
        </row>
        <row r="79">
          <cell r="A79">
            <v>23986</v>
          </cell>
          <cell r="B79">
            <v>8.3000000000000007</v>
          </cell>
          <cell r="C79">
            <v>8.6</v>
          </cell>
          <cell r="D79">
            <v>8.4</v>
          </cell>
          <cell r="E79">
            <v>8.3000000000000007</v>
          </cell>
          <cell r="F79">
            <v>8.4</v>
          </cell>
          <cell r="G79">
            <v>8.9</v>
          </cell>
          <cell r="I79">
            <v>8.8000000000000007</v>
          </cell>
          <cell r="J79">
            <v>8.4</v>
          </cell>
          <cell r="K79">
            <v>3.8</v>
          </cell>
          <cell r="L79">
            <v>4.9000000000000004</v>
          </cell>
          <cell r="M79">
            <v>3.7</v>
          </cell>
          <cell r="N79">
            <v>2.5</v>
          </cell>
          <cell r="O79">
            <v>3.7</v>
          </cell>
          <cell r="P79">
            <v>4.7</v>
          </cell>
          <cell r="R79">
            <v>3.5</v>
          </cell>
          <cell r="S79">
            <v>3.7</v>
          </cell>
          <cell r="T79">
            <v>1.2</v>
          </cell>
          <cell r="U79">
            <v>0</v>
          </cell>
          <cell r="V79">
            <v>1.2</v>
          </cell>
          <cell r="W79">
            <v>1.2</v>
          </cell>
          <cell r="X79">
            <v>1.2</v>
          </cell>
          <cell r="Y79">
            <v>1.1000000000000001</v>
          </cell>
          <cell r="AA79">
            <v>0</v>
          </cell>
          <cell r="AB79">
            <v>1.2</v>
          </cell>
        </row>
        <row r="80">
          <cell r="A80">
            <v>24077</v>
          </cell>
          <cell r="B80">
            <v>8.4</v>
          </cell>
          <cell r="C80">
            <v>8.8000000000000007</v>
          </cell>
          <cell r="D80">
            <v>8.5</v>
          </cell>
          <cell r="E80">
            <v>8.4</v>
          </cell>
          <cell r="F80">
            <v>8.4</v>
          </cell>
          <cell r="G80">
            <v>9</v>
          </cell>
          <cell r="I80">
            <v>8.9</v>
          </cell>
          <cell r="J80">
            <v>8.5</v>
          </cell>
          <cell r="K80">
            <v>3.7</v>
          </cell>
          <cell r="L80">
            <v>4.8</v>
          </cell>
          <cell r="M80">
            <v>4.9000000000000004</v>
          </cell>
          <cell r="N80">
            <v>2.4</v>
          </cell>
          <cell r="O80">
            <v>3.7</v>
          </cell>
          <cell r="P80">
            <v>4.7</v>
          </cell>
          <cell r="R80">
            <v>2.2999999999999998</v>
          </cell>
          <cell r="S80">
            <v>3.7</v>
          </cell>
          <cell r="T80">
            <v>1.2</v>
          </cell>
          <cell r="U80">
            <v>2.2999999999999998</v>
          </cell>
          <cell r="V80">
            <v>1.2</v>
          </cell>
          <cell r="W80">
            <v>1.2</v>
          </cell>
          <cell r="X80">
            <v>0</v>
          </cell>
          <cell r="Y80">
            <v>1.1000000000000001</v>
          </cell>
          <cell r="AA80">
            <v>1.1000000000000001</v>
          </cell>
          <cell r="AB80">
            <v>1.2</v>
          </cell>
        </row>
        <row r="81">
          <cell r="A81">
            <v>24167</v>
          </cell>
          <cell r="B81">
            <v>8.4</v>
          </cell>
          <cell r="C81">
            <v>8.8000000000000007</v>
          </cell>
          <cell r="D81">
            <v>8.6</v>
          </cell>
          <cell r="E81">
            <v>8.4</v>
          </cell>
          <cell r="F81">
            <v>8.5</v>
          </cell>
          <cell r="G81">
            <v>8.9</v>
          </cell>
          <cell r="I81">
            <v>8.9</v>
          </cell>
          <cell r="J81">
            <v>8.6</v>
          </cell>
          <cell r="K81">
            <v>3.7</v>
          </cell>
          <cell r="L81">
            <v>3.5</v>
          </cell>
          <cell r="M81">
            <v>4.9000000000000004</v>
          </cell>
          <cell r="N81">
            <v>2.4</v>
          </cell>
          <cell r="O81">
            <v>3.7</v>
          </cell>
          <cell r="P81">
            <v>3.5</v>
          </cell>
          <cell r="R81">
            <v>2.2999999999999998</v>
          </cell>
          <cell r="S81">
            <v>4.9000000000000004</v>
          </cell>
          <cell r="T81">
            <v>0</v>
          </cell>
          <cell r="U81">
            <v>0</v>
          </cell>
          <cell r="V81">
            <v>1.2</v>
          </cell>
          <cell r="W81">
            <v>0</v>
          </cell>
          <cell r="X81">
            <v>1.2</v>
          </cell>
          <cell r="Y81">
            <v>-1.1000000000000001</v>
          </cell>
          <cell r="AA81">
            <v>0</v>
          </cell>
          <cell r="AB81">
            <v>1.2</v>
          </cell>
        </row>
        <row r="82">
          <cell r="A82">
            <v>24259</v>
          </cell>
          <cell r="B82">
            <v>8.4</v>
          </cell>
          <cell r="C82">
            <v>8.8000000000000007</v>
          </cell>
          <cell r="D82">
            <v>8.6999999999999993</v>
          </cell>
          <cell r="E82">
            <v>8.6</v>
          </cell>
          <cell r="F82">
            <v>8.6999999999999993</v>
          </cell>
          <cell r="G82">
            <v>9</v>
          </cell>
          <cell r="I82">
            <v>8.9</v>
          </cell>
          <cell r="J82">
            <v>8.6</v>
          </cell>
          <cell r="K82">
            <v>2.4</v>
          </cell>
          <cell r="L82">
            <v>2.2999999999999998</v>
          </cell>
          <cell r="M82">
            <v>4.8</v>
          </cell>
          <cell r="N82">
            <v>4.9000000000000004</v>
          </cell>
          <cell r="O82">
            <v>4.8</v>
          </cell>
          <cell r="P82">
            <v>2.2999999999999998</v>
          </cell>
          <cell r="R82">
            <v>1.1000000000000001</v>
          </cell>
          <cell r="S82">
            <v>3.6</v>
          </cell>
          <cell r="T82">
            <v>0</v>
          </cell>
          <cell r="U82">
            <v>0</v>
          </cell>
          <cell r="V82">
            <v>1.2</v>
          </cell>
          <cell r="W82">
            <v>2.4</v>
          </cell>
          <cell r="X82">
            <v>2.4</v>
          </cell>
          <cell r="Y82">
            <v>1.1000000000000001</v>
          </cell>
          <cell r="AA82">
            <v>0</v>
          </cell>
          <cell r="AB82">
            <v>0</v>
          </cell>
        </row>
        <row r="83">
          <cell r="A83">
            <v>24351</v>
          </cell>
          <cell r="B83">
            <v>8.5</v>
          </cell>
          <cell r="C83">
            <v>8.9</v>
          </cell>
          <cell r="D83">
            <v>8.6999999999999993</v>
          </cell>
          <cell r="E83">
            <v>8.6</v>
          </cell>
          <cell r="F83">
            <v>8.6999999999999993</v>
          </cell>
          <cell r="G83">
            <v>9</v>
          </cell>
          <cell r="I83">
            <v>9</v>
          </cell>
          <cell r="J83">
            <v>8.6</v>
          </cell>
          <cell r="K83">
            <v>2.4</v>
          </cell>
          <cell r="L83">
            <v>3.5</v>
          </cell>
          <cell r="M83">
            <v>3.6</v>
          </cell>
          <cell r="N83">
            <v>3.6</v>
          </cell>
          <cell r="O83">
            <v>3.6</v>
          </cell>
          <cell r="P83">
            <v>1.1000000000000001</v>
          </cell>
          <cell r="R83">
            <v>2.2999999999999998</v>
          </cell>
          <cell r="S83">
            <v>2.4</v>
          </cell>
          <cell r="T83">
            <v>1.2</v>
          </cell>
          <cell r="U83">
            <v>1.1000000000000001</v>
          </cell>
          <cell r="V83">
            <v>0</v>
          </cell>
          <cell r="W83">
            <v>0</v>
          </cell>
          <cell r="X83">
            <v>0</v>
          </cell>
          <cell r="Y83">
            <v>0</v>
          </cell>
          <cell r="AA83">
            <v>1.1000000000000001</v>
          </cell>
          <cell r="AB83">
            <v>0</v>
          </cell>
        </row>
        <row r="84">
          <cell r="A84">
            <v>24442</v>
          </cell>
          <cell r="B84">
            <v>8.5</v>
          </cell>
          <cell r="C84">
            <v>8.9</v>
          </cell>
          <cell r="D84">
            <v>8.8000000000000007</v>
          </cell>
          <cell r="E84">
            <v>8.6999999999999993</v>
          </cell>
          <cell r="F84">
            <v>8.8000000000000007</v>
          </cell>
          <cell r="G84">
            <v>9</v>
          </cell>
          <cell r="I84">
            <v>9</v>
          </cell>
          <cell r="J84">
            <v>8.6999999999999993</v>
          </cell>
          <cell r="K84">
            <v>1.2</v>
          </cell>
          <cell r="L84">
            <v>1.1000000000000001</v>
          </cell>
          <cell r="M84">
            <v>3.5</v>
          </cell>
          <cell r="N84">
            <v>3.6</v>
          </cell>
          <cell r="O84">
            <v>4.8</v>
          </cell>
          <cell r="P84">
            <v>0</v>
          </cell>
          <cell r="R84">
            <v>1.1000000000000001</v>
          </cell>
          <cell r="S84">
            <v>2.4</v>
          </cell>
          <cell r="T84">
            <v>0</v>
          </cell>
          <cell r="U84">
            <v>0</v>
          </cell>
          <cell r="V84">
            <v>1.1000000000000001</v>
          </cell>
          <cell r="W84">
            <v>1.2</v>
          </cell>
          <cell r="X84">
            <v>1.1000000000000001</v>
          </cell>
          <cell r="Y84">
            <v>0</v>
          </cell>
          <cell r="AA84">
            <v>0</v>
          </cell>
          <cell r="AB84">
            <v>1.2</v>
          </cell>
        </row>
        <row r="85">
          <cell r="A85">
            <v>24532</v>
          </cell>
          <cell r="B85">
            <v>8.6</v>
          </cell>
          <cell r="C85">
            <v>9</v>
          </cell>
          <cell r="D85">
            <v>8.8000000000000007</v>
          </cell>
          <cell r="E85">
            <v>8.6999999999999993</v>
          </cell>
          <cell r="F85">
            <v>8.9</v>
          </cell>
          <cell r="G85">
            <v>9.1999999999999993</v>
          </cell>
          <cell r="I85">
            <v>9.1</v>
          </cell>
          <cell r="J85">
            <v>8.8000000000000007</v>
          </cell>
          <cell r="K85">
            <v>2.4</v>
          </cell>
          <cell r="L85">
            <v>2.2999999999999998</v>
          </cell>
          <cell r="M85">
            <v>2.2999999999999998</v>
          </cell>
          <cell r="N85">
            <v>3.6</v>
          </cell>
          <cell r="O85">
            <v>4.7</v>
          </cell>
          <cell r="P85">
            <v>3.4</v>
          </cell>
          <cell r="R85">
            <v>2.2000000000000002</v>
          </cell>
          <cell r="S85">
            <v>2.2999999999999998</v>
          </cell>
          <cell r="T85">
            <v>1.2</v>
          </cell>
          <cell r="U85">
            <v>1.1000000000000001</v>
          </cell>
          <cell r="V85">
            <v>0</v>
          </cell>
          <cell r="W85">
            <v>0</v>
          </cell>
          <cell r="X85">
            <v>1.1000000000000001</v>
          </cell>
          <cell r="Y85">
            <v>2.2000000000000002</v>
          </cell>
          <cell r="AA85">
            <v>1.1000000000000001</v>
          </cell>
          <cell r="AB85">
            <v>1.1000000000000001</v>
          </cell>
        </row>
        <row r="86">
          <cell r="A86">
            <v>24624</v>
          </cell>
          <cell r="B86">
            <v>8.6999999999999993</v>
          </cell>
          <cell r="C86">
            <v>9.1999999999999993</v>
          </cell>
          <cell r="D86">
            <v>8.9</v>
          </cell>
          <cell r="E86">
            <v>8.8000000000000007</v>
          </cell>
          <cell r="F86">
            <v>9</v>
          </cell>
          <cell r="G86">
            <v>9.3000000000000007</v>
          </cell>
          <cell r="I86">
            <v>9.1999999999999993</v>
          </cell>
          <cell r="J86">
            <v>8.9</v>
          </cell>
          <cell r="K86">
            <v>3.6</v>
          </cell>
          <cell r="L86">
            <v>4.5</v>
          </cell>
          <cell r="M86">
            <v>2.2999999999999998</v>
          </cell>
          <cell r="N86">
            <v>2.2999999999999998</v>
          </cell>
          <cell r="O86">
            <v>3.4</v>
          </cell>
          <cell r="P86">
            <v>3.3</v>
          </cell>
          <cell r="R86">
            <v>3.4</v>
          </cell>
          <cell r="S86">
            <v>3.5</v>
          </cell>
          <cell r="T86">
            <v>1.2</v>
          </cell>
          <cell r="U86">
            <v>2.2000000000000002</v>
          </cell>
          <cell r="V86">
            <v>1.1000000000000001</v>
          </cell>
          <cell r="W86">
            <v>1.1000000000000001</v>
          </cell>
          <cell r="X86">
            <v>1.1000000000000001</v>
          </cell>
          <cell r="Y86">
            <v>1.1000000000000001</v>
          </cell>
          <cell r="AA86">
            <v>1.1000000000000001</v>
          </cell>
          <cell r="AB86">
            <v>1.1000000000000001</v>
          </cell>
        </row>
        <row r="87">
          <cell r="A87">
            <v>24716</v>
          </cell>
          <cell r="B87">
            <v>8.8000000000000007</v>
          </cell>
          <cell r="C87">
            <v>9.3000000000000007</v>
          </cell>
          <cell r="D87">
            <v>9</v>
          </cell>
          <cell r="E87">
            <v>8.9</v>
          </cell>
          <cell r="F87">
            <v>9</v>
          </cell>
          <cell r="G87">
            <v>9.5</v>
          </cell>
          <cell r="I87">
            <v>9.3000000000000007</v>
          </cell>
          <cell r="J87">
            <v>9</v>
          </cell>
          <cell r="K87">
            <v>3.5</v>
          </cell>
          <cell r="L87">
            <v>4.5</v>
          </cell>
          <cell r="M87">
            <v>3.4</v>
          </cell>
          <cell r="N87">
            <v>3.5</v>
          </cell>
          <cell r="O87">
            <v>3.4</v>
          </cell>
          <cell r="P87">
            <v>5.6</v>
          </cell>
          <cell r="R87">
            <v>3.3</v>
          </cell>
          <cell r="S87">
            <v>4.7</v>
          </cell>
          <cell r="T87">
            <v>1.1000000000000001</v>
          </cell>
          <cell r="U87">
            <v>1.1000000000000001</v>
          </cell>
          <cell r="V87">
            <v>1.1000000000000001</v>
          </cell>
          <cell r="W87">
            <v>1.1000000000000001</v>
          </cell>
          <cell r="X87">
            <v>0</v>
          </cell>
          <cell r="Y87">
            <v>2.2000000000000002</v>
          </cell>
          <cell r="AA87">
            <v>1.1000000000000001</v>
          </cell>
          <cell r="AB87">
            <v>1.1000000000000001</v>
          </cell>
        </row>
        <row r="88">
          <cell r="A88">
            <v>24807</v>
          </cell>
          <cell r="B88">
            <v>8.8000000000000007</v>
          </cell>
          <cell r="C88">
            <v>9.3000000000000007</v>
          </cell>
          <cell r="D88">
            <v>9</v>
          </cell>
          <cell r="E88">
            <v>8.9</v>
          </cell>
          <cell r="F88">
            <v>9.1</v>
          </cell>
          <cell r="G88">
            <v>9.6</v>
          </cell>
          <cell r="I88">
            <v>9.3000000000000007</v>
          </cell>
          <cell r="J88">
            <v>9</v>
          </cell>
          <cell r="K88">
            <v>3.5</v>
          </cell>
          <cell r="L88">
            <v>4.5</v>
          </cell>
          <cell r="M88">
            <v>2.2999999999999998</v>
          </cell>
          <cell r="N88">
            <v>2.2999999999999998</v>
          </cell>
          <cell r="O88">
            <v>3.4</v>
          </cell>
          <cell r="P88">
            <v>6.7</v>
          </cell>
          <cell r="R88">
            <v>3.3</v>
          </cell>
          <cell r="S88">
            <v>3.4</v>
          </cell>
          <cell r="T88">
            <v>0</v>
          </cell>
          <cell r="U88">
            <v>0</v>
          </cell>
          <cell r="V88">
            <v>0</v>
          </cell>
          <cell r="W88">
            <v>0</v>
          </cell>
          <cell r="X88">
            <v>1.1000000000000001</v>
          </cell>
          <cell r="Y88">
            <v>1.1000000000000001</v>
          </cell>
          <cell r="AA88">
            <v>0</v>
          </cell>
          <cell r="AB88">
            <v>0</v>
          </cell>
        </row>
        <row r="89">
          <cell r="A89">
            <v>24898</v>
          </cell>
          <cell r="B89">
            <v>8.9</v>
          </cell>
          <cell r="C89">
            <v>9.3000000000000007</v>
          </cell>
          <cell r="D89">
            <v>9.1</v>
          </cell>
          <cell r="E89">
            <v>8.9</v>
          </cell>
          <cell r="F89">
            <v>9.1</v>
          </cell>
          <cell r="G89">
            <v>9.5</v>
          </cell>
          <cell r="I89">
            <v>9.3000000000000007</v>
          </cell>
          <cell r="J89">
            <v>9.1</v>
          </cell>
          <cell r="K89">
            <v>3.5</v>
          </cell>
          <cell r="L89">
            <v>3.3</v>
          </cell>
          <cell r="M89">
            <v>3.4</v>
          </cell>
          <cell r="N89">
            <v>2.2999999999999998</v>
          </cell>
          <cell r="O89">
            <v>2.2000000000000002</v>
          </cell>
          <cell r="P89">
            <v>3.3</v>
          </cell>
          <cell r="R89">
            <v>2.2000000000000002</v>
          </cell>
          <cell r="S89">
            <v>3.4</v>
          </cell>
          <cell r="T89">
            <v>1.1000000000000001</v>
          </cell>
          <cell r="U89">
            <v>0</v>
          </cell>
          <cell r="V89">
            <v>1.1000000000000001</v>
          </cell>
          <cell r="W89">
            <v>0</v>
          </cell>
          <cell r="X89">
            <v>0</v>
          </cell>
          <cell r="Y89">
            <v>-1</v>
          </cell>
          <cell r="AA89">
            <v>0</v>
          </cell>
          <cell r="AB89">
            <v>1.1000000000000001</v>
          </cell>
        </row>
        <row r="90">
          <cell r="A90">
            <v>24990</v>
          </cell>
          <cell r="B90">
            <v>8.9</v>
          </cell>
          <cell r="C90">
            <v>9.4</v>
          </cell>
          <cell r="D90">
            <v>9.1</v>
          </cell>
          <cell r="E90">
            <v>9</v>
          </cell>
          <cell r="F90">
            <v>9.1999999999999993</v>
          </cell>
          <cell r="G90">
            <v>9.5</v>
          </cell>
          <cell r="I90">
            <v>9.4</v>
          </cell>
          <cell r="J90">
            <v>9.1</v>
          </cell>
          <cell r="K90">
            <v>2.2999999999999998</v>
          </cell>
          <cell r="L90">
            <v>2.2000000000000002</v>
          </cell>
          <cell r="M90">
            <v>2.2000000000000002</v>
          </cell>
          <cell r="N90">
            <v>2.2999999999999998</v>
          </cell>
          <cell r="O90">
            <v>2.2000000000000002</v>
          </cell>
          <cell r="P90">
            <v>2.2000000000000002</v>
          </cell>
          <cell r="R90">
            <v>2.2000000000000002</v>
          </cell>
          <cell r="S90">
            <v>2.2000000000000002</v>
          </cell>
          <cell r="T90">
            <v>0</v>
          </cell>
          <cell r="U90">
            <v>1.1000000000000001</v>
          </cell>
          <cell r="V90">
            <v>0</v>
          </cell>
          <cell r="W90">
            <v>1.1000000000000001</v>
          </cell>
          <cell r="X90">
            <v>1.1000000000000001</v>
          </cell>
          <cell r="Y90">
            <v>0</v>
          </cell>
          <cell r="AA90">
            <v>1.1000000000000001</v>
          </cell>
          <cell r="AB90">
            <v>0</v>
          </cell>
        </row>
        <row r="91">
          <cell r="A91">
            <v>25082</v>
          </cell>
          <cell r="B91">
            <v>8.9</v>
          </cell>
          <cell r="C91">
            <v>9.4</v>
          </cell>
          <cell r="D91">
            <v>9.1999999999999993</v>
          </cell>
          <cell r="E91">
            <v>9</v>
          </cell>
          <cell r="F91">
            <v>9.1999999999999993</v>
          </cell>
          <cell r="G91">
            <v>9.6</v>
          </cell>
          <cell r="I91">
            <v>9.4</v>
          </cell>
          <cell r="J91">
            <v>9.1999999999999993</v>
          </cell>
          <cell r="K91">
            <v>1.1000000000000001</v>
          </cell>
          <cell r="L91">
            <v>1.1000000000000001</v>
          </cell>
          <cell r="M91">
            <v>2.2000000000000002</v>
          </cell>
          <cell r="N91">
            <v>1.1000000000000001</v>
          </cell>
          <cell r="O91">
            <v>2.2000000000000002</v>
          </cell>
          <cell r="P91">
            <v>1.1000000000000001</v>
          </cell>
          <cell r="R91">
            <v>1.1000000000000001</v>
          </cell>
          <cell r="S91">
            <v>2.2000000000000002</v>
          </cell>
          <cell r="T91">
            <v>0</v>
          </cell>
          <cell r="U91">
            <v>0</v>
          </cell>
          <cell r="V91">
            <v>1.1000000000000001</v>
          </cell>
          <cell r="W91">
            <v>0</v>
          </cell>
          <cell r="X91">
            <v>0</v>
          </cell>
          <cell r="Y91">
            <v>1.1000000000000001</v>
          </cell>
          <cell r="AA91">
            <v>0</v>
          </cell>
          <cell r="AB91">
            <v>1.1000000000000001</v>
          </cell>
        </row>
        <row r="92">
          <cell r="A92">
            <v>25173</v>
          </cell>
          <cell r="B92">
            <v>9.1</v>
          </cell>
          <cell r="C92">
            <v>9.5</v>
          </cell>
          <cell r="D92">
            <v>9.1999999999999993</v>
          </cell>
          <cell r="E92">
            <v>9.1</v>
          </cell>
          <cell r="F92">
            <v>9.1999999999999993</v>
          </cell>
          <cell r="G92">
            <v>9.6999999999999993</v>
          </cell>
          <cell r="I92">
            <v>9.4</v>
          </cell>
          <cell r="J92">
            <v>9.1999999999999993</v>
          </cell>
          <cell r="K92">
            <v>3.4</v>
          </cell>
          <cell r="L92">
            <v>2.2000000000000002</v>
          </cell>
          <cell r="M92">
            <v>2.2000000000000002</v>
          </cell>
          <cell r="N92">
            <v>2.2000000000000002</v>
          </cell>
          <cell r="O92">
            <v>1.1000000000000001</v>
          </cell>
          <cell r="P92">
            <v>1</v>
          </cell>
          <cell r="R92">
            <v>1.1000000000000001</v>
          </cell>
          <cell r="S92">
            <v>2.2000000000000002</v>
          </cell>
          <cell r="T92">
            <v>2.2000000000000002</v>
          </cell>
          <cell r="U92">
            <v>1.1000000000000001</v>
          </cell>
          <cell r="V92">
            <v>0</v>
          </cell>
          <cell r="W92">
            <v>1.1000000000000001</v>
          </cell>
          <cell r="X92">
            <v>0</v>
          </cell>
          <cell r="Y92">
            <v>1</v>
          </cell>
          <cell r="AA92">
            <v>0</v>
          </cell>
          <cell r="AB92">
            <v>0</v>
          </cell>
        </row>
        <row r="93">
          <cell r="A93">
            <v>25263</v>
          </cell>
          <cell r="B93">
            <v>9.1999999999999993</v>
          </cell>
          <cell r="C93">
            <v>9.5</v>
          </cell>
          <cell r="D93">
            <v>9.3000000000000007</v>
          </cell>
          <cell r="E93">
            <v>9.1999999999999993</v>
          </cell>
          <cell r="F93">
            <v>9.4</v>
          </cell>
          <cell r="G93">
            <v>9.6999999999999993</v>
          </cell>
          <cell r="I93">
            <v>9.5</v>
          </cell>
          <cell r="J93">
            <v>9.4</v>
          </cell>
          <cell r="K93">
            <v>3.4</v>
          </cell>
          <cell r="L93">
            <v>2.2000000000000002</v>
          </cell>
          <cell r="M93">
            <v>2.2000000000000002</v>
          </cell>
          <cell r="N93">
            <v>3.4</v>
          </cell>
          <cell r="O93">
            <v>3.3</v>
          </cell>
          <cell r="P93">
            <v>2.1</v>
          </cell>
          <cell r="R93">
            <v>2.2000000000000002</v>
          </cell>
          <cell r="S93">
            <v>3.3</v>
          </cell>
          <cell r="T93">
            <v>1.1000000000000001</v>
          </cell>
          <cell r="U93">
            <v>0</v>
          </cell>
          <cell r="V93">
            <v>1.1000000000000001</v>
          </cell>
          <cell r="W93">
            <v>1.1000000000000001</v>
          </cell>
          <cell r="X93">
            <v>2.2000000000000002</v>
          </cell>
          <cell r="Y93">
            <v>0</v>
          </cell>
          <cell r="AA93">
            <v>1.1000000000000001</v>
          </cell>
          <cell r="AB93">
            <v>2.2000000000000002</v>
          </cell>
        </row>
        <row r="94">
          <cell r="A94">
            <v>25355</v>
          </cell>
          <cell r="B94">
            <v>9.1999999999999993</v>
          </cell>
          <cell r="C94">
            <v>9.6</v>
          </cell>
          <cell r="D94">
            <v>9.4</v>
          </cell>
          <cell r="E94">
            <v>9.1999999999999993</v>
          </cell>
          <cell r="F94">
            <v>9.5</v>
          </cell>
          <cell r="G94">
            <v>9.8000000000000007</v>
          </cell>
          <cell r="I94">
            <v>9.5</v>
          </cell>
          <cell r="J94">
            <v>9.4</v>
          </cell>
          <cell r="K94">
            <v>3.4</v>
          </cell>
          <cell r="L94">
            <v>2.1</v>
          </cell>
          <cell r="M94">
            <v>3.3</v>
          </cell>
          <cell r="N94">
            <v>2.2000000000000002</v>
          </cell>
          <cell r="O94">
            <v>3.3</v>
          </cell>
          <cell r="P94">
            <v>3.2</v>
          </cell>
          <cell r="R94">
            <v>1.1000000000000001</v>
          </cell>
          <cell r="S94">
            <v>3.3</v>
          </cell>
          <cell r="T94">
            <v>0</v>
          </cell>
          <cell r="U94">
            <v>1.1000000000000001</v>
          </cell>
          <cell r="V94">
            <v>1.1000000000000001</v>
          </cell>
          <cell r="W94">
            <v>0</v>
          </cell>
          <cell r="X94">
            <v>1.1000000000000001</v>
          </cell>
          <cell r="Y94">
            <v>1</v>
          </cell>
          <cell r="AA94">
            <v>0</v>
          </cell>
          <cell r="AB94">
            <v>0</v>
          </cell>
        </row>
        <row r="95">
          <cell r="A95">
            <v>25447</v>
          </cell>
          <cell r="B95">
            <v>9.3000000000000007</v>
          </cell>
          <cell r="C95">
            <v>9.6999999999999993</v>
          </cell>
          <cell r="D95">
            <v>9.4</v>
          </cell>
          <cell r="E95">
            <v>9.3000000000000007</v>
          </cell>
          <cell r="F95">
            <v>9.5</v>
          </cell>
          <cell r="G95">
            <v>9.8000000000000007</v>
          </cell>
          <cell r="I95">
            <v>9.6</v>
          </cell>
          <cell r="J95">
            <v>9.5</v>
          </cell>
          <cell r="K95">
            <v>4.5</v>
          </cell>
          <cell r="L95">
            <v>3.2</v>
          </cell>
          <cell r="M95">
            <v>2.2000000000000002</v>
          </cell>
          <cell r="N95">
            <v>3.3</v>
          </cell>
          <cell r="O95">
            <v>3.3</v>
          </cell>
          <cell r="P95">
            <v>2.1</v>
          </cell>
          <cell r="R95">
            <v>2.1</v>
          </cell>
          <cell r="S95">
            <v>3.3</v>
          </cell>
          <cell r="T95">
            <v>1.1000000000000001</v>
          </cell>
          <cell r="U95">
            <v>1</v>
          </cell>
          <cell r="V95">
            <v>0</v>
          </cell>
          <cell r="W95">
            <v>1.1000000000000001</v>
          </cell>
          <cell r="X95">
            <v>0</v>
          </cell>
          <cell r="Y95">
            <v>0</v>
          </cell>
          <cell r="AA95">
            <v>1.1000000000000001</v>
          </cell>
          <cell r="AB95">
            <v>1.1000000000000001</v>
          </cell>
        </row>
        <row r="96">
          <cell r="A96">
            <v>25538</v>
          </cell>
          <cell r="B96">
            <v>9.4</v>
          </cell>
          <cell r="C96">
            <v>9.6999999999999993</v>
          </cell>
          <cell r="D96">
            <v>9.5</v>
          </cell>
          <cell r="E96">
            <v>9.3000000000000007</v>
          </cell>
          <cell r="F96">
            <v>9.6</v>
          </cell>
          <cell r="G96">
            <v>9.9</v>
          </cell>
          <cell r="I96">
            <v>9.6999999999999993</v>
          </cell>
          <cell r="J96">
            <v>9.5</v>
          </cell>
          <cell r="K96">
            <v>3.3</v>
          </cell>
          <cell r="L96">
            <v>2.1</v>
          </cell>
          <cell r="M96">
            <v>3.3</v>
          </cell>
          <cell r="N96">
            <v>2.2000000000000002</v>
          </cell>
          <cell r="O96">
            <v>4.3</v>
          </cell>
          <cell r="P96">
            <v>2.1</v>
          </cell>
          <cell r="R96">
            <v>3.2</v>
          </cell>
          <cell r="S96">
            <v>3.3</v>
          </cell>
          <cell r="T96">
            <v>1.1000000000000001</v>
          </cell>
          <cell r="U96">
            <v>0</v>
          </cell>
          <cell r="V96">
            <v>1.1000000000000001</v>
          </cell>
          <cell r="W96">
            <v>0</v>
          </cell>
          <cell r="X96">
            <v>1.1000000000000001</v>
          </cell>
          <cell r="Y96">
            <v>1</v>
          </cell>
          <cell r="AA96">
            <v>1</v>
          </cell>
          <cell r="AB96">
            <v>0</v>
          </cell>
        </row>
        <row r="97">
          <cell r="A97">
            <v>25628</v>
          </cell>
          <cell r="B97">
            <v>9.5</v>
          </cell>
          <cell r="C97">
            <v>9.8000000000000007</v>
          </cell>
          <cell r="D97">
            <v>9.6</v>
          </cell>
          <cell r="E97">
            <v>9.4</v>
          </cell>
          <cell r="F97">
            <v>9.6999999999999993</v>
          </cell>
          <cell r="G97">
            <v>9.9</v>
          </cell>
          <cell r="I97">
            <v>9.8000000000000007</v>
          </cell>
          <cell r="J97">
            <v>9.6</v>
          </cell>
          <cell r="K97">
            <v>3.3</v>
          </cell>
          <cell r="L97">
            <v>3.2</v>
          </cell>
          <cell r="M97">
            <v>3.2</v>
          </cell>
          <cell r="N97">
            <v>2.2000000000000002</v>
          </cell>
          <cell r="O97">
            <v>3.2</v>
          </cell>
          <cell r="P97">
            <v>2.1</v>
          </cell>
          <cell r="R97">
            <v>3.2</v>
          </cell>
          <cell r="S97">
            <v>2.1</v>
          </cell>
          <cell r="T97">
            <v>1.1000000000000001</v>
          </cell>
          <cell r="U97">
            <v>1</v>
          </cell>
          <cell r="V97">
            <v>1.1000000000000001</v>
          </cell>
          <cell r="W97">
            <v>1.1000000000000001</v>
          </cell>
          <cell r="X97">
            <v>1</v>
          </cell>
          <cell r="Y97">
            <v>0</v>
          </cell>
          <cell r="AA97">
            <v>1</v>
          </cell>
          <cell r="AB97">
            <v>1.1000000000000001</v>
          </cell>
        </row>
        <row r="98">
          <cell r="A98">
            <v>25720</v>
          </cell>
          <cell r="B98">
            <v>9.6999999999999993</v>
          </cell>
          <cell r="C98">
            <v>9.9</v>
          </cell>
          <cell r="D98">
            <v>9.6</v>
          </cell>
          <cell r="E98">
            <v>9.5</v>
          </cell>
          <cell r="F98">
            <v>9.9</v>
          </cell>
          <cell r="G98">
            <v>10</v>
          </cell>
          <cell r="I98">
            <v>9.9</v>
          </cell>
          <cell r="J98">
            <v>9.6999999999999993</v>
          </cell>
          <cell r="K98">
            <v>5.4</v>
          </cell>
          <cell r="L98">
            <v>3.1</v>
          </cell>
          <cell r="M98">
            <v>2.1</v>
          </cell>
          <cell r="N98">
            <v>3.3</v>
          </cell>
          <cell r="O98">
            <v>4.2</v>
          </cell>
          <cell r="P98">
            <v>2</v>
          </cell>
          <cell r="R98">
            <v>4.2</v>
          </cell>
          <cell r="S98">
            <v>3.2</v>
          </cell>
          <cell r="T98">
            <v>2.1</v>
          </cell>
          <cell r="U98">
            <v>1</v>
          </cell>
          <cell r="V98">
            <v>0</v>
          </cell>
          <cell r="W98">
            <v>1.1000000000000001</v>
          </cell>
          <cell r="X98">
            <v>2.1</v>
          </cell>
          <cell r="Y98">
            <v>1</v>
          </cell>
          <cell r="AA98">
            <v>1</v>
          </cell>
          <cell r="AB98">
            <v>1</v>
          </cell>
        </row>
        <row r="99">
          <cell r="A99">
            <v>25812</v>
          </cell>
          <cell r="B99">
            <v>9.6999999999999993</v>
          </cell>
          <cell r="C99">
            <v>9.9</v>
          </cell>
          <cell r="D99">
            <v>9.6999999999999993</v>
          </cell>
          <cell r="E99">
            <v>9.5</v>
          </cell>
          <cell r="F99">
            <v>9.9</v>
          </cell>
          <cell r="G99">
            <v>10</v>
          </cell>
          <cell r="I99">
            <v>10</v>
          </cell>
          <cell r="J99">
            <v>9.8000000000000007</v>
          </cell>
          <cell r="K99">
            <v>4.3</v>
          </cell>
          <cell r="L99">
            <v>2.1</v>
          </cell>
          <cell r="M99">
            <v>3.2</v>
          </cell>
          <cell r="N99">
            <v>2.2000000000000002</v>
          </cell>
          <cell r="O99">
            <v>4.2</v>
          </cell>
          <cell r="P99">
            <v>2</v>
          </cell>
          <cell r="R99">
            <v>4.2</v>
          </cell>
          <cell r="S99">
            <v>3.2</v>
          </cell>
          <cell r="T99">
            <v>0</v>
          </cell>
          <cell r="U99">
            <v>0</v>
          </cell>
          <cell r="V99">
            <v>1</v>
          </cell>
          <cell r="W99">
            <v>0</v>
          </cell>
          <cell r="X99">
            <v>0</v>
          </cell>
          <cell r="Y99">
            <v>0</v>
          </cell>
          <cell r="AA99">
            <v>1</v>
          </cell>
          <cell r="AB99">
            <v>1</v>
          </cell>
        </row>
        <row r="100">
          <cell r="A100">
            <v>25903</v>
          </cell>
          <cell r="B100">
            <v>9.9</v>
          </cell>
          <cell r="C100">
            <v>10.1</v>
          </cell>
          <cell r="D100">
            <v>10</v>
          </cell>
          <cell r="E100">
            <v>9.6999999999999993</v>
          </cell>
          <cell r="F100">
            <v>10</v>
          </cell>
          <cell r="G100">
            <v>10.3</v>
          </cell>
          <cell r="I100">
            <v>10.3</v>
          </cell>
          <cell r="J100">
            <v>10</v>
          </cell>
          <cell r="K100">
            <v>5.3</v>
          </cell>
          <cell r="L100">
            <v>4.0999999999999996</v>
          </cell>
          <cell r="M100">
            <v>5.3</v>
          </cell>
          <cell r="N100">
            <v>4.3</v>
          </cell>
          <cell r="O100">
            <v>4.2</v>
          </cell>
          <cell r="P100">
            <v>4</v>
          </cell>
          <cell r="R100">
            <v>6.2</v>
          </cell>
          <cell r="S100">
            <v>5.3</v>
          </cell>
          <cell r="T100">
            <v>2.1</v>
          </cell>
          <cell r="U100">
            <v>2</v>
          </cell>
          <cell r="V100">
            <v>3.1</v>
          </cell>
          <cell r="W100">
            <v>2.1</v>
          </cell>
          <cell r="X100">
            <v>1</v>
          </cell>
          <cell r="Y100">
            <v>3</v>
          </cell>
          <cell r="AA100">
            <v>3</v>
          </cell>
          <cell r="AB100">
            <v>2</v>
          </cell>
        </row>
        <row r="101">
          <cell r="A101">
            <v>25993</v>
          </cell>
          <cell r="B101">
            <v>10.1</v>
          </cell>
          <cell r="C101">
            <v>10.199999999999999</v>
          </cell>
          <cell r="D101">
            <v>10.1</v>
          </cell>
          <cell r="E101">
            <v>9.8000000000000007</v>
          </cell>
          <cell r="F101">
            <v>10.1</v>
          </cell>
          <cell r="G101">
            <v>10.3</v>
          </cell>
          <cell r="I101">
            <v>10.3</v>
          </cell>
          <cell r="J101">
            <v>10.1</v>
          </cell>
          <cell r="K101">
            <v>6.3</v>
          </cell>
          <cell r="L101">
            <v>4.0999999999999996</v>
          </cell>
          <cell r="M101">
            <v>5.2</v>
          </cell>
          <cell r="N101">
            <v>4.3</v>
          </cell>
          <cell r="O101">
            <v>4.0999999999999996</v>
          </cell>
          <cell r="P101">
            <v>4</v>
          </cell>
          <cell r="R101">
            <v>5.0999999999999996</v>
          </cell>
          <cell r="S101">
            <v>5.2</v>
          </cell>
          <cell r="T101">
            <v>2</v>
          </cell>
          <cell r="U101">
            <v>1</v>
          </cell>
          <cell r="V101">
            <v>1</v>
          </cell>
          <cell r="W101">
            <v>1</v>
          </cell>
          <cell r="X101">
            <v>1</v>
          </cell>
          <cell r="Y101">
            <v>0</v>
          </cell>
          <cell r="AA101">
            <v>0</v>
          </cell>
          <cell r="AB101">
            <v>1</v>
          </cell>
        </row>
        <row r="102">
          <cell r="A102">
            <v>26085</v>
          </cell>
          <cell r="B102">
            <v>10.3</v>
          </cell>
          <cell r="C102">
            <v>10.3</v>
          </cell>
          <cell r="D102">
            <v>10.3</v>
          </cell>
          <cell r="E102">
            <v>10</v>
          </cell>
          <cell r="F102">
            <v>10.3</v>
          </cell>
          <cell r="G102">
            <v>10.5</v>
          </cell>
          <cell r="I102">
            <v>10.5</v>
          </cell>
          <cell r="J102">
            <v>10.199999999999999</v>
          </cell>
          <cell r="K102">
            <v>6.2</v>
          </cell>
          <cell r="L102">
            <v>4</v>
          </cell>
          <cell r="M102">
            <v>7.3</v>
          </cell>
          <cell r="N102">
            <v>5.3</v>
          </cell>
          <cell r="O102">
            <v>4</v>
          </cell>
          <cell r="P102">
            <v>5</v>
          </cell>
          <cell r="R102">
            <v>6.1</v>
          </cell>
          <cell r="S102">
            <v>5.2</v>
          </cell>
          <cell r="T102">
            <v>2</v>
          </cell>
          <cell r="U102">
            <v>1</v>
          </cell>
          <cell r="V102">
            <v>2</v>
          </cell>
          <cell r="W102">
            <v>2</v>
          </cell>
          <cell r="X102">
            <v>2</v>
          </cell>
          <cell r="Y102">
            <v>1.9</v>
          </cell>
          <cell r="AA102">
            <v>1.9</v>
          </cell>
          <cell r="AB102">
            <v>1</v>
          </cell>
        </row>
        <row r="103">
          <cell r="A103">
            <v>26177</v>
          </cell>
          <cell r="B103">
            <v>10.6</v>
          </cell>
          <cell r="C103">
            <v>10.5</v>
          </cell>
          <cell r="D103">
            <v>10.4</v>
          </cell>
          <cell r="E103">
            <v>10.1</v>
          </cell>
          <cell r="F103">
            <v>10.4</v>
          </cell>
          <cell r="G103">
            <v>10.7</v>
          </cell>
          <cell r="I103">
            <v>10.7</v>
          </cell>
          <cell r="J103">
            <v>10.5</v>
          </cell>
          <cell r="K103">
            <v>9.3000000000000007</v>
          </cell>
          <cell r="L103">
            <v>6.1</v>
          </cell>
          <cell r="M103">
            <v>7.2</v>
          </cell>
          <cell r="N103">
            <v>6.3</v>
          </cell>
          <cell r="O103">
            <v>5.0999999999999996</v>
          </cell>
          <cell r="P103">
            <v>7</v>
          </cell>
          <cell r="R103">
            <v>7</v>
          </cell>
          <cell r="S103">
            <v>7.1</v>
          </cell>
          <cell r="T103">
            <v>2.9</v>
          </cell>
          <cell r="U103">
            <v>1.9</v>
          </cell>
          <cell r="V103">
            <v>1</v>
          </cell>
          <cell r="W103">
            <v>1</v>
          </cell>
          <cell r="X103">
            <v>1</v>
          </cell>
          <cell r="Y103">
            <v>1.9</v>
          </cell>
          <cell r="AA103">
            <v>1.9</v>
          </cell>
          <cell r="AB103">
            <v>2.9</v>
          </cell>
        </row>
        <row r="104">
          <cell r="A104">
            <v>26268</v>
          </cell>
          <cell r="B104">
            <v>10.8</v>
          </cell>
          <cell r="C104">
            <v>10.7</v>
          </cell>
          <cell r="D104">
            <v>10.7</v>
          </cell>
          <cell r="E104">
            <v>10.3</v>
          </cell>
          <cell r="F104">
            <v>10.6</v>
          </cell>
          <cell r="G104">
            <v>11</v>
          </cell>
          <cell r="I104">
            <v>10.8</v>
          </cell>
          <cell r="J104">
            <v>10.7</v>
          </cell>
          <cell r="K104">
            <v>9.1</v>
          </cell>
          <cell r="L104">
            <v>5.9</v>
          </cell>
          <cell r="M104">
            <v>7</v>
          </cell>
          <cell r="N104">
            <v>6.2</v>
          </cell>
          <cell r="O104">
            <v>6</v>
          </cell>
          <cell r="P104">
            <v>6.8</v>
          </cell>
          <cell r="R104">
            <v>4.9000000000000004</v>
          </cell>
          <cell r="S104">
            <v>7</v>
          </cell>
          <cell r="T104">
            <v>1.9</v>
          </cell>
          <cell r="U104">
            <v>1.9</v>
          </cell>
          <cell r="V104">
            <v>2.9</v>
          </cell>
          <cell r="W104">
            <v>2</v>
          </cell>
          <cell r="X104">
            <v>1.9</v>
          </cell>
          <cell r="Y104">
            <v>2.8</v>
          </cell>
          <cell r="AA104">
            <v>0.9</v>
          </cell>
          <cell r="AB104">
            <v>1.9</v>
          </cell>
        </row>
        <row r="105">
          <cell r="A105">
            <v>26359</v>
          </cell>
          <cell r="B105">
            <v>10.9</v>
          </cell>
          <cell r="C105">
            <v>10.8</v>
          </cell>
          <cell r="D105">
            <v>10.8</v>
          </cell>
          <cell r="E105">
            <v>10.4</v>
          </cell>
          <cell r="F105">
            <v>10.8</v>
          </cell>
          <cell r="G105">
            <v>11.1</v>
          </cell>
          <cell r="I105">
            <v>10.9</v>
          </cell>
          <cell r="J105">
            <v>10.8</v>
          </cell>
          <cell r="K105">
            <v>7.9</v>
          </cell>
          <cell r="L105">
            <v>5.9</v>
          </cell>
          <cell r="M105">
            <v>6.9</v>
          </cell>
          <cell r="N105">
            <v>6.1</v>
          </cell>
          <cell r="O105">
            <v>6.9</v>
          </cell>
          <cell r="P105">
            <v>7.8</v>
          </cell>
          <cell r="R105">
            <v>5.8</v>
          </cell>
          <cell r="S105">
            <v>6.9</v>
          </cell>
          <cell r="T105">
            <v>0.9</v>
          </cell>
          <cell r="U105">
            <v>0.9</v>
          </cell>
          <cell r="V105">
            <v>0.9</v>
          </cell>
          <cell r="W105">
            <v>1</v>
          </cell>
          <cell r="X105">
            <v>1.9</v>
          </cell>
          <cell r="Y105">
            <v>0.9</v>
          </cell>
          <cell r="AA105">
            <v>0.9</v>
          </cell>
          <cell r="AB105">
            <v>0.9</v>
          </cell>
        </row>
        <row r="106">
          <cell r="A106">
            <v>26451</v>
          </cell>
          <cell r="B106">
            <v>11.1</v>
          </cell>
          <cell r="C106">
            <v>11</v>
          </cell>
          <cell r="D106">
            <v>10.9</v>
          </cell>
          <cell r="E106">
            <v>10.5</v>
          </cell>
          <cell r="F106">
            <v>10.9</v>
          </cell>
          <cell r="G106">
            <v>11.1</v>
          </cell>
          <cell r="I106">
            <v>11</v>
          </cell>
          <cell r="J106">
            <v>10.9</v>
          </cell>
          <cell r="K106">
            <v>7.8</v>
          </cell>
          <cell r="L106">
            <v>6.8</v>
          </cell>
          <cell r="M106">
            <v>5.8</v>
          </cell>
          <cell r="N106">
            <v>5</v>
          </cell>
          <cell r="O106">
            <v>5.8</v>
          </cell>
          <cell r="P106">
            <v>5.7</v>
          </cell>
          <cell r="R106">
            <v>4.8</v>
          </cell>
          <cell r="S106">
            <v>6.9</v>
          </cell>
          <cell r="T106">
            <v>1.8</v>
          </cell>
          <cell r="U106">
            <v>1.9</v>
          </cell>
          <cell r="V106">
            <v>0.9</v>
          </cell>
          <cell r="W106">
            <v>1</v>
          </cell>
          <cell r="X106">
            <v>0.9</v>
          </cell>
          <cell r="Y106">
            <v>0</v>
          </cell>
          <cell r="AA106">
            <v>0.9</v>
          </cell>
          <cell r="AB106">
            <v>0.9</v>
          </cell>
        </row>
        <row r="107">
          <cell r="A107">
            <v>26543</v>
          </cell>
          <cell r="B107">
            <v>11.2</v>
          </cell>
          <cell r="C107">
            <v>11.1</v>
          </cell>
          <cell r="D107">
            <v>10.9</v>
          </cell>
          <cell r="E107">
            <v>10.7</v>
          </cell>
          <cell r="F107">
            <v>11</v>
          </cell>
          <cell r="G107">
            <v>11.3</v>
          </cell>
          <cell r="I107">
            <v>11.2</v>
          </cell>
          <cell r="J107">
            <v>11.1</v>
          </cell>
          <cell r="K107">
            <v>5.7</v>
          </cell>
          <cell r="L107">
            <v>5.7</v>
          </cell>
          <cell r="M107">
            <v>4.8</v>
          </cell>
          <cell r="N107">
            <v>5.9</v>
          </cell>
          <cell r="O107">
            <v>5.8</v>
          </cell>
          <cell r="P107">
            <v>5.6</v>
          </cell>
          <cell r="R107">
            <v>4.7</v>
          </cell>
          <cell r="S107">
            <v>5.7</v>
          </cell>
          <cell r="T107">
            <v>0.9</v>
          </cell>
          <cell r="U107">
            <v>0.9</v>
          </cell>
          <cell r="V107">
            <v>0</v>
          </cell>
          <cell r="W107">
            <v>1.9</v>
          </cell>
          <cell r="X107">
            <v>0.9</v>
          </cell>
          <cell r="Y107">
            <v>1.8</v>
          </cell>
          <cell r="AA107">
            <v>1.8</v>
          </cell>
          <cell r="AB107">
            <v>1.8</v>
          </cell>
        </row>
        <row r="108">
          <cell r="A108">
            <v>26634</v>
          </cell>
          <cell r="B108">
            <v>11.3</v>
          </cell>
          <cell r="C108">
            <v>11.2</v>
          </cell>
          <cell r="D108">
            <v>11.1</v>
          </cell>
          <cell r="E108">
            <v>10.8</v>
          </cell>
          <cell r="F108">
            <v>11.1</v>
          </cell>
          <cell r="G108">
            <v>11.4</v>
          </cell>
          <cell r="I108">
            <v>11.3</v>
          </cell>
          <cell r="J108">
            <v>11.2</v>
          </cell>
          <cell r="K108">
            <v>4.5999999999999996</v>
          </cell>
          <cell r="L108">
            <v>4.7</v>
          </cell>
          <cell r="M108">
            <v>3.7</v>
          </cell>
          <cell r="N108">
            <v>4.9000000000000004</v>
          </cell>
          <cell r="O108">
            <v>4.7</v>
          </cell>
          <cell r="P108">
            <v>3.6</v>
          </cell>
          <cell r="R108">
            <v>4.5999999999999996</v>
          </cell>
          <cell r="S108">
            <v>4.7</v>
          </cell>
          <cell r="T108">
            <v>0.9</v>
          </cell>
          <cell r="U108">
            <v>0.9</v>
          </cell>
          <cell r="V108">
            <v>1.8</v>
          </cell>
          <cell r="W108">
            <v>0.9</v>
          </cell>
          <cell r="X108">
            <v>0.9</v>
          </cell>
          <cell r="Y108">
            <v>0.9</v>
          </cell>
          <cell r="AA108">
            <v>0.9</v>
          </cell>
          <cell r="AB108">
            <v>0.9</v>
          </cell>
        </row>
        <row r="109">
          <cell r="A109">
            <v>26724</v>
          </cell>
          <cell r="B109">
            <v>11.6</v>
          </cell>
          <cell r="C109">
            <v>11.5</v>
          </cell>
          <cell r="D109">
            <v>11.4</v>
          </cell>
          <cell r="E109">
            <v>11</v>
          </cell>
          <cell r="F109">
            <v>11.3</v>
          </cell>
          <cell r="G109">
            <v>11.6</v>
          </cell>
          <cell r="I109">
            <v>11.5</v>
          </cell>
          <cell r="J109">
            <v>11.4</v>
          </cell>
          <cell r="K109">
            <v>6.4</v>
          </cell>
          <cell r="L109">
            <v>6.5</v>
          </cell>
          <cell r="M109">
            <v>5.6</v>
          </cell>
          <cell r="N109">
            <v>5.8</v>
          </cell>
          <cell r="O109">
            <v>4.5999999999999996</v>
          </cell>
          <cell r="P109">
            <v>4.5</v>
          </cell>
          <cell r="R109">
            <v>5.5</v>
          </cell>
          <cell r="S109">
            <v>5.6</v>
          </cell>
          <cell r="T109">
            <v>2.7</v>
          </cell>
          <cell r="U109">
            <v>2.7</v>
          </cell>
          <cell r="V109">
            <v>2.7</v>
          </cell>
          <cell r="W109">
            <v>1.9</v>
          </cell>
          <cell r="X109">
            <v>1.8</v>
          </cell>
          <cell r="Y109">
            <v>1.8</v>
          </cell>
          <cell r="AA109">
            <v>1.8</v>
          </cell>
          <cell r="AB109">
            <v>1.8</v>
          </cell>
        </row>
        <row r="110">
          <cell r="A110">
            <v>26816</v>
          </cell>
          <cell r="B110">
            <v>11.9</v>
          </cell>
          <cell r="C110">
            <v>11.9</v>
          </cell>
          <cell r="D110">
            <v>11.7</v>
          </cell>
          <cell r="E110">
            <v>11.4</v>
          </cell>
          <cell r="F110">
            <v>11.6</v>
          </cell>
          <cell r="G110">
            <v>12</v>
          </cell>
          <cell r="I110">
            <v>11.9</v>
          </cell>
          <cell r="J110">
            <v>11.8</v>
          </cell>
          <cell r="K110">
            <v>7.2</v>
          </cell>
          <cell r="L110">
            <v>8.1999999999999993</v>
          </cell>
          <cell r="M110">
            <v>7.3</v>
          </cell>
          <cell r="N110">
            <v>8.6</v>
          </cell>
          <cell r="O110">
            <v>6.4</v>
          </cell>
          <cell r="P110">
            <v>8.1</v>
          </cell>
          <cell r="R110">
            <v>8.1999999999999993</v>
          </cell>
          <cell r="S110">
            <v>8.3000000000000007</v>
          </cell>
          <cell r="T110">
            <v>2.6</v>
          </cell>
          <cell r="U110">
            <v>3.5</v>
          </cell>
          <cell r="V110">
            <v>2.6</v>
          </cell>
          <cell r="W110">
            <v>3.6</v>
          </cell>
          <cell r="X110">
            <v>2.7</v>
          </cell>
          <cell r="Y110">
            <v>3.4</v>
          </cell>
          <cell r="AA110">
            <v>3.5</v>
          </cell>
          <cell r="AB110">
            <v>3.5</v>
          </cell>
        </row>
        <row r="111">
          <cell r="A111">
            <v>26908</v>
          </cell>
          <cell r="B111">
            <v>12.3</v>
          </cell>
          <cell r="C111">
            <v>12.3</v>
          </cell>
          <cell r="D111">
            <v>12.2</v>
          </cell>
          <cell r="E111">
            <v>11.8</v>
          </cell>
          <cell r="F111">
            <v>11.9</v>
          </cell>
          <cell r="G111">
            <v>12.3</v>
          </cell>
          <cell r="I111">
            <v>12.3</v>
          </cell>
          <cell r="J111">
            <v>12.2</v>
          </cell>
          <cell r="K111">
            <v>9.8000000000000007</v>
          </cell>
          <cell r="L111">
            <v>10.8</v>
          </cell>
          <cell r="M111">
            <v>11.9</v>
          </cell>
          <cell r="N111">
            <v>10.3</v>
          </cell>
          <cell r="O111">
            <v>8.1999999999999993</v>
          </cell>
          <cell r="P111">
            <v>8.8000000000000007</v>
          </cell>
          <cell r="R111">
            <v>9.8000000000000007</v>
          </cell>
          <cell r="S111">
            <v>9.9</v>
          </cell>
          <cell r="T111">
            <v>3.4</v>
          </cell>
          <cell r="U111">
            <v>3.4</v>
          </cell>
          <cell r="V111">
            <v>4.3</v>
          </cell>
          <cell r="W111">
            <v>3.5</v>
          </cell>
          <cell r="X111">
            <v>2.6</v>
          </cell>
          <cell r="Y111">
            <v>2.5</v>
          </cell>
          <cell r="AA111">
            <v>3.4</v>
          </cell>
          <cell r="AB111">
            <v>3.4</v>
          </cell>
        </row>
        <row r="112">
          <cell r="A112">
            <v>26999</v>
          </cell>
          <cell r="B112">
            <v>12.8</v>
          </cell>
          <cell r="C112">
            <v>12.7</v>
          </cell>
          <cell r="D112">
            <v>12.7</v>
          </cell>
          <cell r="E112">
            <v>12.3</v>
          </cell>
          <cell r="F112">
            <v>12.3</v>
          </cell>
          <cell r="G112">
            <v>12.9</v>
          </cell>
          <cell r="I112">
            <v>12.8</v>
          </cell>
          <cell r="J112">
            <v>12.6</v>
          </cell>
          <cell r="K112">
            <v>13.3</v>
          </cell>
          <cell r="L112">
            <v>13.4</v>
          </cell>
          <cell r="M112">
            <v>14.4</v>
          </cell>
          <cell r="N112">
            <v>13.9</v>
          </cell>
          <cell r="O112">
            <v>10.8</v>
          </cell>
          <cell r="P112">
            <v>13.2</v>
          </cell>
          <cell r="R112">
            <v>13.3</v>
          </cell>
          <cell r="S112">
            <v>12.5</v>
          </cell>
          <cell r="T112">
            <v>4.0999999999999996</v>
          </cell>
          <cell r="U112">
            <v>3.3</v>
          </cell>
          <cell r="V112">
            <v>4.0999999999999996</v>
          </cell>
          <cell r="W112">
            <v>4.2</v>
          </cell>
          <cell r="X112">
            <v>3.4</v>
          </cell>
          <cell r="Y112">
            <v>4.9000000000000004</v>
          </cell>
          <cell r="AA112">
            <v>4.0999999999999996</v>
          </cell>
          <cell r="AB112">
            <v>3.3</v>
          </cell>
        </row>
        <row r="113">
          <cell r="A113">
            <v>27089</v>
          </cell>
          <cell r="B113">
            <v>13.1</v>
          </cell>
          <cell r="C113">
            <v>13</v>
          </cell>
          <cell r="D113">
            <v>13</v>
          </cell>
          <cell r="E113">
            <v>12.6</v>
          </cell>
          <cell r="F113">
            <v>12.5</v>
          </cell>
          <cell r="G113">
            <v>13.1</v>
          </cell>
          <cell r="I113">
            <v>13.2</v>
          </cell>
          <cell r="J113">
            <v>13</v>
          </cell>
          <cell r="K113">
            <v>12.9</v>
          </cell>
          <cell r="L113">
            <v>13</v>
          </cell>
          <cell r="M113">
            <v>14</v>
          </cell>
          <cell r="N113">
            <v>14.5</v>
          </cell>
          <cell r="O113">
            <v>10.6</v>
          </cell>
          <cell r="P113">
            <v>12.9</v>
          </cell>
          <cell r="R113">
            <v>14.8</v>
          </cell>
          <cell r="S113">
            <v>14</v>
          </cell>
          <cell r="T113">
            <v>2.2999999999999998</v>
          </cell>
          <cell r="U113">
            <v>2.4</v>
          </cell>
          <cell r="V113">
            <v>2.4</v>
          </cell>
          <cell r="W113">
            <v>2.4</v>
          </cell>
          <cell r="X113">
            <v>1.6</v>
          </cell>
          <cell r="Y113">
            <v>1.6</v>
          </cell>
          <cell r="AA113">
            <v>3.1</v>
          </cell>
          <cell r="AB113">
            <v>3.2</v>
          </cell>
        </row>
        <row r="114">
          <cell r="A114">
            <v>27181</v>
          </cell>
          <cell r="B114">
            <v>13.6</v>
          </cell>
          <cell r="C114">
            <v>13.6</v>
          </cell>
          <cell r="D114">
            <v>13.4</v>
          </cell>
          <cell r="E114">
            <v>13.2</v>
          </cell>
          <cell r="F114">
            <v>13</v>
          </cell>
          <cell r="G114">
            <v>13.7</v>
          </cell>
          <cell r="I114">
            <v>13.6</v>
          </cell>
          <cell r="J114">
            <v>13.5</v>
          </cell>
          <cell r="K114">
            <v>14.3</v>
          </cell>
          <cell r="L114">
            <v>14.3</v>
          </cell>
          <cell r="M114">
            <v>14.5</v>
          </cell>
          <cell r="N114">
            <v>15.8</v>
          </cell>
          <cell r="O114">
            <v>12.1</v>
          </cell>
          <cell r="P114">
            <v>14.2</v>
          </cell>
          <cell r="R114">
            <v>14.3</v>
          </cell>
          <cell r="S114">
            <v>14.4</v>
          </cell>
          <cell r="T114">
            <v>3.8</v>
          </cell>
          <cell r="U114">
            <v>4.5999999999999996</v>
          </cell>
          <cell r="V114">
            <v>3.1</v>
          </cell>
          <cell r="W114">
            <v>4.8</v>
          </cell>
          <cell r="X114">
            <v>4</v>
          </cell>
          <cell r="Y114">
            <v>4.5999999999999996</v>
          </cell>
          <cell r="AA114">
            <v>3</v>
          </cell>
          <cell r="AB114">
            <v>3.8</v>
          </cell>
        </row>
        <row r="115">
          <cell r="A115">
            <v>27273</v>
          </cell>
          <cell r="B115">
            <v>14.4</v>
          </cell>
          <cell r="C115">
            <v>14.3</v>
          </cell>
          <cell r="D115">
            <v>14.2</v>
          </cell>
          <cell r="E115">
            <v>13.8</v>
          </cell>
          <cell r="F115">
            <v>13.6</v>
          </cell>
          <cell r="G115">
            <v>14.4</v>
          </cell>
          <cell r="I115">
            <v>14.3</v>
          </cell>
          <cell r="J115">
            <v>14.2</v>
          </cell>
          <cell r="K115">
            <v>17.100000000000001</v>
          </cell>
          <cell r="L115">
            <v>16.3</v>
          </cell>
          <cell r="M115">
            <v>16.399999999999999</v>
          </cell>
          <cell r="N115">
            <v>16.899999999999999</v>
          </cell>
          <cell r="O115">
            <v>14.3</v>
          </cell>
          <cell r="P115">
            <v>17.100000000000001</v>
          </cell>
          <cell r="R115">
            <v>16.3</v>
          </cell>
          <cell r="S115">
            <v>16.399999999999999</v>
          </cell>
          <cell r="T115">
            <v>5.9</v>
          </cell>
          <cell r="U115">
            <v>5.0999999999999996</v>
          </cell>
          <cell r="V115">
            <v>6</v>
          </cell>
          <cell r="W115">
            <v>4.5</v>
          </cell>
          <cell r="X115">
            <v>4.5999999999999996</v>
          </cell>
          <cell r="Y115">
            <v>5.0999999999999996</v>
          </cell>
          <cell r="AA115">
            <v>5.0999999999999996</v>
          </cell>
          <cell r="AB115">
            <v>5.2</v>
          </cell>
        </row>
        <row r="116">
          <cell r="A116">
            <v>27364</v>
          </cell>
          <cell r="B116">
            <v>14.9</v>
          </cell>
          <cell r="C116">
            <v>14.7</v>
          </cell>
          <cell r="D116">
            <v>14.6</v>
          </cell>
          <cell r="E116">
            <v>14.4</v>
          </cell>
          <cell r="F116">
            <v>14.4</v>
          </cell>
          <cell r="G116">
            <v>15.1</v>
          </cell>
          <cell r="I116">
            <v>14.8</v>
          </cell>
          <cell r="J116">
            <v>14.7</v>
          </cell>
          <cell r="K116">
            <v>16.399999999999999</v>
          </cell>
          <cell r="L116">
            <v>15.7</v>
          </cell>
          <cell r="M116">
            <v>15</v>
          </cell>
          <cell r="N116">
            <v>17.100000000000001</v>
          </cell>
          <cell r="O116">
            <v>17.100000000000001</v>
          </cell>
          <cell r="P116">
            <v>17.100000000000001</v>
          </cell>
          <cell r="R116">
            <v>15.6</v>
          </cell>
          <cell r="S116">
            <v>16.7</v>
          </cell>
          <cell r="T116">
            <v>3.5</v>
          </cell>
          <cell r="U116">
            <v>2.8</v>
          </cell>
          <cell r="V116">
            <v>2.8</v>
          </cell>
          <cell r="W116">
            <v>4.3</v>
          </cell>
          <cell r="X116">
            <v>5.9</v>
          </cell>
          <cell r="Y116">
            <v>4.9000000000000004</v>
          </cell>
          <cell r="AA116">
            <v>3.5</v>
          </cell>
          <cell r="AB116">
            <v>3.5</v>
          </cell>
        </row>
        <row r="117">
          <cell r="A117">
            <v>27454</v>
          </cell>
          <cell r="B117">
            <v>15.3</v>
          </cell>
          <cell r="C117">
            <v>15.4</v>
          </cell>
          <cell r="D117">
            <v>15</v>
          </cell>
          <cell r="E117">
            <v>15.1</v>
          </cell>
          <cell r="F117">
            <v>15</v>
          </cell>
          <cell r="G117">
            <v>15.4</v>
          </cell>
          <cell r="I117">
            <v>15.1</v>
          </cell>
          <cell r="J117">
            <v>15.3</v>
          </cell>
          <cell r="K117">
            <v>16.8</v>
          </cell>
          <cell r="L117">
            <v>18.5</v>
          </cell>
          <cell r="M117">
            <v>15.4</v>
          </cell>
          <cell r="N117">
            <v>19.8</v>
          </cell>
          <cell r="O117">
            <v>20</v>
          </cell>
          <cell r="P117">
            <v>17.600000000000001</v>
          </cell>
          <cell r="R117">
            <v>14.4</v>
          </cell>
          <cell r="S117">
            <v>17.7</v>
          </cell>
          <cell r="T117">
            <v>2.7</v>
          </cell>
          <cell r="U117">
            <v>4.8</v>
          </cell>
          <cell r="V117">
            <v>2.7</v>
          </cell>
          <cell r="W117">
            <v>4.9000000000000004</v>
          </cell>
          <cell r="X117">
            <v>4.2</v>
          </cell>
          <cell r="Y117">
            <v>2</v>
          </cell>
          <cell r="AA117">
            <v>2</v>
          </cell>
          <cell r="AB117">
            <v>4.0999999999999996</v>
          </cell>
        </row>
        <row r="118">
          <cell r="A118">
            <v>27546</v>
          </cell>
          <cell r="B118">
            <v>15.9</v>
          </cell>
          <cell r="C118">
            <v>15.9</v>
          </cell>
          <cell r="D118">
            <v>15.4</v>
          </cell>
          <cell r="E118">
            <v>15.6</v>
          </cell>
          <cell r="F118">
            <v>15.6</v>
          </cell>
          <cell r="G118">
            <v>15.9</v>
          </cell>
          <cell r="I118">
            <v>15.8</v>
          </cell>
          <cell r="J118">
            <v>15.8</v>
          </cell>
          <cell r="K118">
            <v>16.899999999999999</v>
          </cell>
          <cell r="L118">
            <v>16.899999999999999</v>
          </cell>
          <cell r="M118">
            <v>14.9</v>
          </cell>
          <cell r="N118">
            <v>18.2</v>
          </cell>
          <cell r="O118">
            <v>20</v>
          </cell>
          <cell r="P118">
            <v>16.100000000000001</v>
          </cell>
          <cell r="R118">
            <v>16.2</v>
          </cell>
          <cell r="S118">
            <v>17</v>
          </cell>
          <cell r="T118">
            <v>3.9</v>
          </cell>
          <cell r="U118">
            <v>3.2</v>
          </cell>
          <cell r="V118">
            <v>2.7</v>
          </cell>
          <cell r="W118">
            <v>3.3</v>
          </cell>
          <cell r="X118">
            <v>4</v>
          </cell>
          <cell r="Y118">
            <v>3.2</v>
          </cell>
          <cell r="AA118">
            <v>4.5999999999999996</v>
          </cell>
          <cell r="AB118">
            <v>3.3</v>
          </cell>
        </row>
        <row r="119">
          <cell r="A119">
            <v>27638</v>
          </cell>
          <cell r="B119">
            <v>16.100000000000001</v>
          </cell>
          <cell r="C119">
            <v>15.9</v>
          </cell>
          <cell r="D119">
            <v>15.7</v>
          </cell>
          <cell r="E119">
            <v>15.5</v>
          </cell>
          <cell r="F119">
            <v>15.6</v>
          </cell>
          <cell r="G119">
            <v>16.100000000000001</v>
          </cell>
          <cell r="I119">
            <v>15.7</v>
          </cell>
          <cell r="J119">
            <v>15.9</v>
          </cell>
          <cell r="K119">
            <v>11.8</v>
          </cell>
          <cell r="L119">
            <v>11.2</v>
          </cell>
          <cell r="M119">
            <v>10.6</v>
          </cell>
          <cell r="N119">
            <v>12.3</v>
          </cell>
          <cell r="O119">
            <v>14.7</v>
          </cell>
          <cell r="P119">
            <v>11.8</v>
          </cell>
          <cell r="R119">
            <v>9.8000000000000007</v>
          </cell>
          <cell r="S119">
            <v>12</v>
          </cell>
          <cell r="T119">
            <v>1.3</v>
          </cell>
          <cell r="U119">
            <v>0</v>
          </cell>
          <cell r="V119">
            <v>1.9</v>
          </cell>
          <cell r="W119">
            <v>-0.6</v>
          </cell>
          <cell r="X119">
            <v>0</v>
          </cell>
          <cell r="Y119">
            <v>1.3</v>
          </cell>
          <cell r="AA119">
            <v>-0.6</v>
          </cell>
          <cell r="AB119">
            <v>0.6</v>
          </cell>
        </row>
        <row r="120">
          <cell r="A120">
            <v>27729</v>
          </cell>
          <cell r="B120">
            <v>16.899999999999999</v>
          </cell>
          <cell r="C120">
            <v>16.899999999999999</v>
          </cell>
          <cell r="D120">
            <v>16.7</v>
          </cell>
          <cell r="E120">
            <v>16.3</v>
          </cell>
          <cell r="F120">
            <v>16.5</v>
          </cell>
          <cell r="G120">
            <v>17.3</v>
          </cell>
          <cell r="I120">
            <v>17</v>
          </cell>
          <cell r="J120">
            <v>16.8</v>
          </cell>
          <cell r="K120">
            <v>13.4</v>
          </cell>
          <cell r="L120">
            <v>15</v>
          </cell>
          <cell r="M120">
            <v>14.4</v>
          </cell>
          <cell r="N120">
            <v>13.2</v>
          </cell>
          <cell r="O120">
            <v>14.6</v>
          </cell>
          <cell r="P120">
            <v>14.6</v>
          </cell>
          <cell r="R120">
            <v>14.9</v>
          </cell>
          <cell r="S120">
            <v>14.3</v>
          </cell>
          <cell r="T120">
            <v>5</v>
          </cell>
          <cell r="U120">
            <v>6.3</v>
          </cell>
          <cell r="V120">
            <v>6.4</v>
          </cell>
          <cell r="W120">
            <v>5.2</v>
          </cell>
          <cell r="X120">
            <v>5.8</v>
          </cell>
          <cell r="Y120">
            <v>7.5</v>
          </cell>
          <cell r="AA120">
            <v>8.3000000000000007</v>
          </cell>
          <cell r="AB120">
            <v>5.7</v>
          </cell>
        </row>
        <row r="121">
          <cell r="A121">
            <v>27820</v>
          </cell>
          <cell r="B121">
            <v>17.399999999999999</v>
          </cell>
          <cell r="C121">
            <v>17.3</v>
          </cell>
          <cell r="D121">
            <v>17.100000000000001</v>
          </cell>
          <cell r="E121">
            <v>16.899999999999999</v>
          </cell>
          <cell r="F121">
            <v>17.100000000000001</v>
          </cell>
          <cell r="G121">
            <v>17.7</v>
          </cell>
          <cell r="I121">
            <v>17.399999999999999</v>
          </cell>
          <cell r="J121">
            <v>17.3</v>
          </cell>
          <cell r="K121">
            <v>13.7</v>
          </cell>
          <cell r="L121">
            <v>12.3</v>
          </cell>
          <cell r="M121">
            <v>14</v>
          </cell>
          <cell r="N121">
            <v>11.9</v>
          </cell>
          <cell r="O121">
            <v>14</v>
          </cell>
          <cell r="P121">
            <v>14.9</v>
          </cell>
          <cell r="R121">
            <v>15.2</v>
          </cell>
          <cell r="S121">
            <v>13.1</v>
          </cell>
          <cell r="T121">
            <v>3</v>
          </cell>
          <cell r="U121">
            <v>2.4</v>
          </cell>
          <cell r="V121">
            <v>2.4</v>
          </cell>
          <cell r="W121">
            <v>3.7</v>
          </cell>
          <cell r="X121">
            <v>3.6</v>
          </cell>
          <cell r="Y121">
            <v>2.2999999999999998</v>
          </cell>
          <cell r="AA121">
            <v>2.4</v>
          </cell>
          <cell r="AB121">
            <v>3</v>
          </cell>
        </row>
        <row r="122">
          <cell r="A122">
            <v>27912</v>
          </cell>
          <cell r="B122">
            <v>17.8</v>
          </cell>
          <cell r="C122">
            <v>17.8</v>
          </cell>
          <cell r="D122">
            <v>17.600000000000001</v>
          </cell>
          <cell r="E122">
            <v>17.399999999999999</v>
          </cell>
          <cell r="F122">
            <v>17.7</v>
          </cell>
          <cell r="G122">
            <v>18.3</v>
          </cell>
          <cell r="I122">
            <v>18</v>
          </cell>
          <cell r="J122">
            <v>17.7</v>
          </cell>
          <cell r="K122">
            <v>11.9</v>
          </cell>
          <cell r="L122">
            <v>11.9</v>
          </cell>
          <cell r="M122">
            <v>14.3</v>
          </cell>
          <cell r="N122">
            <v>11.5</v>
          </cell>
          <cell r="O122">
            <v>13.5</v>
          </cell>
          <cell r="P122">
            <v>15.1</v>
          </cell>
          <cell r="R122">
            <v>13.9</v>
          </cell>
          <cell r="S122">
            <v>12</v>
          </cell>
          <cell r="T122">
            <v>2.2999999999999998</v>
          </cell>
          <cell r="U122">
            <v>2.9</v>
          </cell>
          <cell r="V122">
            <v>2.9</v>
          </cell>
          <cell r="W122">
            <v>3</v>
          </cell>
          <cell r="X122">
            <v>3.5</v>
          </cell>
          <cell r="Y122">
            <v>3.4</v>
          </cell>
          <cell r="AA122">
            <v>3.4</v>
          </cell>
          <cell r="AB122">
            <v>2.2999999999999998</v>
          </cell>
        </row>
        <row r="123">
          <cell r="A123">
            <v>28004</v>
          </cell>
          <cell r="B123">
            <v>18.100000000000001</v>
          </cell>
          <cell r="C123">
            <v>18.2</v>
          </cell>
          <cell r="D123">
            <v>18</v>
          </cell>
          <cell r="E123">
            <v>17.899999999999999</v>
          </cell>
          <cell r="F123">
            <v>18.2</v>
          </cell>
          <cell r="G123">
            <v>18.7</v>
          </cell>
          <cell r="I123">
            <v>18.399999999999999</v>
          </cell>
          <cell r="J123">
            <v>18.100000000000001</v>
          </cell>
          <cell r="K123">
            <v>12.4</v>
          </cell>
          <cell r="L123">
            <v>14.5</v>
          </cell>
          <cell r="M123">
            <v>14.6</v>
          </cell>
          <cell r="N123">
            <v>15.5</v>
          </cell>
          <cell r="O123">
            <v>16.7</v>
          </cell>
          <cell r="P123">
            <v>16.100000000000001</v>
          </cell>
          <cell r="R123">
            <v>17.2</v>
          </cell>
          <cell r="S123">
            <v>13.8</v>
          </cell>
          <cell r="T123">
            <v>1.7</v>
          </cell>
          <cell r="U123">
            <v>2.2000000000000002</v>
          </cell>
          <cell r="V123">
            <v>2.2999999999999998</v>
          </cell>
          <cell r="W123">
            <v>2.9</v>
          </cell>
          <cell r="X123">
            <v>2.8</v>
          </cell>
          <cell r="Y123">
            <v>2.2000000000000002</v>
          </cell>
          <cell r="AA123">
            <v>2.2000000000000002</v>
          </cell>
          <cell r="AB123">
            <v>2.2999999999999998</v>
          </cell>
        </row>
        <row r="124">
          <cell r="A124">
            <v>28095</v>
          </cell>
          <cell r="B124">
            <v>19.100000000000001</v>
          </cell>
          <cell r="C124">
            <v>19.3</v>
          </cell>
          <cell r="D124">
            <v>19.100000000000001</v>
          </cell>
          <cell r="E124">
            <v>19.100000000000001</v>
          </cell>
          <cell r="F124">
            <v>19.3</v>
          </cell>
          <cell r="G124">
            <v>19.8</v>
          </cell>
          <cell r="I124">
            <v>19.399999999999999</v>
          </cell>
          <cell r="J124">
            <v>19.2</v>
          </cell>
          <cell r="K124">
            <v>13</v>
          </cell>
          <cell r="L124">
            <v>14.2</v>
          </cell>
          <cell r="M124">
            <v>14.4</v>
          </cell>
          <cell r="N124">
            <v>17.2</v>
          </cell>
          <cell r="O124">
            <v>17</v>
          </cell>
          <cell r="P124">
            <v>14.5</v>
          </cell>
          <cell r="R124">
            <v>14.1</v>
          </cell>
          <cell r="S124">
            <v>14.3</v>
          </cell>
          <cell r="T124">
            <v>5.5</v>
          </cell>
          <cell r="U124">
            <v>6</v>
          </cell>
          <cell r="V124">
            <v>6.1</v>
          </cell>
          <cell r="W124">
            <v>6.7</v>
          </cell>
          <cell r="X124">
            <v>6</v>
          </cell>
          <cell r="Y124">
            <v>5.9</v>
          </cell>
          <cell r="AA124">
            <v>5.4</v>
          </cell>
          <cell r="AB124">
            <v>6.1</v>
          </cell>
        </row>
        <row r="125">
          <cell r="A125">
            <v>28185</v>
          </cell>
          <cell r="B125">
            <v>19.5</v>
          </cell>
          <cell r="C125">
            <v>19.8</v>
          </cell>
          <cell r="D125">
            <v>19.5</v>
          </cell>
          <cell r="E125">
            <v>19.5</v>
          </cell>
          <cell r="F125">
            <v>19.8</v>
          </cell>
          <cell r="G125">
            <v>20.2</v>
          </cell>
          <cell r="I125">
            <v>19.7</v>
          </cell>
          <cell r="J125">
            <v>19.600000000000001</v>
          </cell>
          <cell r="K125">
            <v>12.1</v>
          </cell>
          <cell r="L125">
            <v>14.5</v>
          </cell>
          <cell r="M125">
            <v>14</v>
          </cell>
          <cell r="N125">
            <v>15.4</v>
          </cell>
          <cell r="O125">
            <v>15.8</v>
          </cell>
          <cell r="P125">
            <v>14.1</v>
          </cell>
          <cell r="R125">
            <v>13.2</v>
          </cell>
          <cell r="S125">
            <v>13.3</v>
          </cell>
          <cell r="T125">
            <v>2.1</v>
          </cell>
          <cell r="U125">
            <v>2.6</v>
          </cell>
          <cell r="V125">
            <v>2.1</v>
          </cell>
          <cell r="W125">
            <v>2.1</v>
          </cell>
          <cell r="X125">
            <v>2.6</v>
          </cell>
          <cell r="Y125">
            <v>2</v>
          </cell>
          <cell r="AA125">
            <v>1.5</v>
          </cell>
          <cell r="AB125">
            <v>2.1</v>
          </cell>
        </row>
        <row r="126">
          <cell r="A126">
            <v>28277</v>
          </cell>
          <cell r="B126">
            <v>19.899999999999999</v>
          </cell>
          <cell r="C126">
            <v>20.399999999999999</v>
          </cell>
          <cell r="D126">
            <v>19.899999999999999</v>
          </cell>
          <cell r="E126">
            <v>19.899999999999999</v>
          </cell>
          <cell r="F126">
            <v>20.2</v>
          </cell>
          <cell r="G126">
            <v>20.7</v>
          </cell>
          <cell r="I126">
            <v>20</v>
          </cell>
          <cell r="J126">
            <v>20.100000000000001</v>
          </cell>
          <cell r="K126">
            <v>11.8</v>
          </cell>
          <cell r="L126">
            <v>14.6</v>
          </cell>
          <cell r="M126">
            <v>13.1</v>
          </cell>
          <cell r="N126">
            <v>14.4</v>
          </cell>
          <cell r="O126">
            <v>14.1</v>
          </cell>
          <cell r="P126">
            <v>13.1</v>
          </cell>
          <cell r="R126">
            <v>11.1</v>
          </cell>
          <cell r="S126">
            <v>13.6</v>
          </cell>
          <cell r="T126">
            <v>2.1</v>
          </cell>
          <cell r="U126">
            <v>3</v>
          </cell>
          <cell r="V126">
            <v>2.1</v>
          </cell>
          <cell r="W126">
            <v>2.1</v>
          </cell>
          <cell r="X126">
            <v>2</v>
          </cell>
          <cell r="Y126">
            <v>2.5</v>
          </cell>
          <cell r="AA126">
            <v>1.5</v>
          </cell>
          <cell r="AB126">
            <v>2.6</v>
          </cell>
        </row>
        <row r="127">
          <cell r="A127">
            <v>28369</v>
          </cell>
          <cell r="B127">
            <v>20.3</v>
          </cell>
          <cell r="C127">
            <v>20.8</v>
          </cell>
          <cell r="D127">
            <v>20.3</v>
          </cell>
          <cell r="E127">
            <v>20.399999999999999</v>
          </cell>
          <cell r="F127">
            <v>20.7</v>
          </cell>
          <cell r="G127">
            <v>21.2</v>
          </cell>
          <cell r="I127">
            <v>20.399999999999999</v>
          </cell>
          <cell r="J127">
            <v>20.5</v>
          </cell>
          <cell r="K127">
            <v>12.2</v>
          </cell>
          <cell r="L127">
            <v>14.3</v>
          </cell>
          <cell r="M127">
            <v>12.8</v>
          </cell>
          <cell r="N127">
            <v>14</v>
          </cell>
          <cell r="O127">
            <v>13.7</v>
          </cell>
          <cell r="P127">
            <v>13.4</v>
          </cell>
          <cell r="R127">
            <v>10.9</v>
          </cell>
          <cell r="S127">
            <v>13.3</v>
          </cell>
          <cell r="T127">
            <v>2</v>
          </cell>
          <cell r="U127">
            <v>2</v>
          </cell>
          <cell r="V127">
            <v>2</v>
          </cell>
          <cell r="W127">
            <v>2.5</v>
          </cell>
          <cell r="X127">
            <v>2.5</v>
          </cell>
          <cell r="Y127">
            <v>2.4</v>
          </cell>
          <cell r="AA127">
            <v>2</v>
          </cell>
          <cell r="AB127">
            <v>2</v>
          </cell>
        </row>
        <row r="128">
          <cell r="A128">
            <v>28460</v>
          </cell>
          <cell r="B128">
            <v>20.7</v>
          </cell>
          <cell r="C128">
            <v>21.2</v>
          </cell>
          <cell r="D128">
            <v>20.7</v>
          </cell>
          <cell r="E128">
            <v>20.9</v>
          </cell>
          <cell r="F128">
            <v>21.5</v>
          </cell>
          <cell r="G128">
            <v>21.7</v>
          </cell>
          <cell r="I128">
            <v>21.1</v>
          </cell>
          <cell r="J128">
            <v>21</v>
          </cell>
          <cell r="K128">
            <v>8.4</v>
          </cell>
          <cell r="L128">
            <v>9.8000000000000007</v>
          </cell>
          <cell r="M128">
            <v>8.4</v>
          </cell>
          <cell r="N128">
            <v>9.4</v>
          </cell>
          <cell r="O128">
            <v>11.4</v>
          </cell>
          <cell r="P128">
            <v>9.6</v>
          </cell>
          <cell r="R128">
            <v>8.8000000000000007</v>
          </cell>
          <cell r="S128">
            <v>9.4</v>
          </cell>
          <cell r="T128">
            <v>2</v>
          </cell>
          <cell r="U128">
            <v>1.9</v>
          </cell>
          <cell r="V128">
            <v>2</v>
          </cell>
          <cell r="W128">
            <v>2.5</v>
          </cell>
          <cell r="X128">
            <v>3.9</v>
          </cell>
          <cell r="Y128">
            <v>2.4</v>
          </cell>
          <cell r="AA128">
            <v>3.4</v>
          </cell>
          <cell r="AB128">
            <v>2.4</v>
          </cell>
        </row>
        <row r="129">
          <cell r="A129">
            <v>28550</v>
          </cell>
          <cell r="B129">
            <v>21</v>
          </cell>
          <cell r="C129">
            <v>21.5</v>
          </cell>
          <cell r="D129">
            <v>21.1</v>
          </cell>
          <cell r="E129">
            <v>21.1</v>
          </cell>
          <cell r="F129">
            <v>21.7</v>
          </cell>
          <cell r="G129">
            <v>22</v>
          </cell>
          <cell r="I129">
            <v>21.3</v>
          </cell>
          <cell r="J129">
            <v>21.3</v>
          </cell>
          <cell r="K129">
            <v>7.7</v>
          </cell>
          <cell r="L129">
            <v>8.6</v>
          </cell>
          <cell r="M129">
            <v>8.1999999999999993</v>
          </cell>
          <cell r="N129">
            <v>8.1999999999999993</v>
          </cell>
          <cell r="O129">
            <v>9.6</v>
          </cell>
          <cell r="P129">
            <v>8.9</v>
          </cell>
          <cell r="R129">
            <v>8.1</v>
          </cell>
          <cell r="S129">
            <v>8.6999999999999993</v>
          </cell>
          <cell r="T129">
            <v>1.4</v>
          </cell>
          <cell r="U129">
            <v>1.4</v>
          </cell>
          <cell r="V129">
            <v>1.9</v>
          </cell>
          <cell r="W129">
            <v>1</v>
          </cell>
          <cell r="X129">
            <v>0.9</v>
          </cell>
          <cell r="Y129">
            <v>1.4</v>
          </cell>
          <cell r="AA129">
            <v>0.9</v>
          </cell>
          <cell r="AB129">
            <v>1.4</v>
          </cell>
        </row>
        <row r="130">
          <cell r="A130">
            <v>28642</v>
          </cell>
          <cell r="B130">
            <v>21.4</v>
          </cell>
          <cell r="C130">
            <v>22</v>
          </cell>
          <cell r="D130">
            <v>21.5</v>
          </cell>
          <cell r="E130">
            <v>21.5</v>
          </cell>
          <cell r="F130">
            <v>22.1</v>
          </cell>
          <cell r="G130">
            <v>22.4</v>
          </cell>
          <cell r="I130">
            <v>21.6</v>
          </cell>
          <cell r="J130">
            <v>21.7</v>
          </cell>
          <cell r="K130">
            <v>7.5</v>
          </cell>
          <cell r="L130">
            <v>7.8</v>
          </cell>
          <cell r="M130">
            <v>8</v>
          </cell>
          <cell r="N130">
            <v>8</v>
          </cell>
          <cell r="O130">
            <v>9.4</v>
          </cell>
          <cell r="P130">
            <v>8.1999999999999993</v>
          </cell>
          <cell r="R130">
            <v>8</v>
          </cell>
          <cell r="S130">
            <v>8</v>
          </cell>
          <cell r="T130">
            <v>1.9</v>
          </cell>
          <cell r="U130">
            <v>2.2999999999999998</v>
          </cell>
          <cell r="V130">
            <v>1.9</v>
          </cell>
          <cell r="W130">
            <v>1.9</v>
          </cell>
          <cell r="X130">
            <v>1.8</v>
          </cell>
          <cell r="Y130">
            <v>1.8</v>
          </cell>
          <cell r="AA130">
            <v>1.4</v>
          </cell>
          <cell r="AB130">
            <v>1.9</v>
          </cell>
        </row>
        <row r="131">
          <cell r="A131">
            <v>28734</v>
          </cell>
          <cell r="B131">
            <v>21.9</v>
          </cell>
          <cell r="C131">
            <v>22.4</v>
          </cell>
          <cell r="D131">
            <v>21.9</v>
          </cell>
          <cell r="E131">
            <v>22</v>
          </cell>
          <cell r="F131">
            <v>22.5</v>
          </cell>
          <cell r="G131">
            <v>22.7</v>
          </cell>
          <cell r="I131">
            <v>22.1</v>
          </cell>
          <cell r="J131">
            <v>22.1</v>
          </cell>
          <cell r="K131">
            <v>7.9</v>
          </cell>
          <cell r="L131">
            <v>7.7</v>
          </cell>
          <cell r="M131">
            <v>7.9</v>
          </cell>
          <cell r="N131">
            <v>7.8</v>
          </cell>
          <cell r="O131">
            <v>8.6999999999999993</v>
          </cell>
          <cell r="P131">
            <v>7.1</v>
          </cell>
          <cell r="R131">
            <v>8.3000000000000007</v>
          </cell>
          <cell r="S131">
            <v>7.8</v>
          </cell>
          <cell r="T131">
            <v>2.2999999999999998</v>
          </cell>
          <cell r="U131">
            <v>1.8</v>
          </cell>
          <cell r="V131">
            <v>1.9</v>
          </cell>
          <cell r="W131">
            <v>2.2999999999999998</v>
          </cell>
          <cell r="X131">
            <v>1.8</v>
          </cell>
          <cell r="Y131">
            <v>1.3</v>
          </cell>
          <cell r="AA131">
            <v>2.2999999999999998</v>
          </cell>
          <cell r="AB131">
            <v>1.8</v>
          </cell>
        </row>
        <row r="132">
          <cell r="A132">
            <v>28825</v>
          </cell>
          <cell r="B132">
            <v>22.4</v>
          </cell>
          <cell r="C132">
            <v>22.8</v>
          </cell>
          <cell r="D132">
            <v>22.6</v>
          </cell>
          <cell r="E132">
            <v>22.3</v>
          </cell>
          <cell r="F132">
            <v>23</v>
          </cell>
          <cell r="G132">
            <v>23.2</v>
          </cell>
          <cell r="I132">
            <v>22.6</v>
          </cell>
          <cell r="J132">
            <v>22.6</v>
          </cell>
          <cell r="K132">
            <v>8.1999999999999993</v>
          </cell>
          <cell r="L132">
            <v>7.5</v>
          </cell>
          <cell r="M132">
            <v>9.1999999999999993</v>
          </cell>
          <cell r="N132">
            <v>6.7</v>
          </cell>
          <cell r="O132">
            <v>7</v>
          </cell>
          <cell r="P132">
            <v>6.9</v>
          </cell>
          <cell r="R132">
            <v>7.1</v>
          </cell>
          <cell r="S132">
            <v>7.6</v>
          </cell>
          <cell r="T132">
            <v>2.2999999999999998</v>
          </cell>
          <cell r="U132">
            <v>1.8</v>
          </cell>
          <cell r="V132">
            <v>3.2</v>
          </cell>
          <cell r="W132">
            <v>1.4</v>
          </cell>
          <cell r="X132">
            <v>2.2000000000000002</v>
          </cell>
          <cell r="Y132">
            <v>2.2000000000000002</v>
          </cell>
          <cell r="AA132">
            <v>2.2999999999999998</v>
          </cell>
          <cell r="AB132">
            <v>2.2999999999999998</v>
          </cell>
        </row>
        <row r="133">
          <cell r="A133">
            <v>28915</v>
          </cell>
          <cell r="B133">
            <v>22.8</v>
          </cell>
          <cell r="C133">
            <v>23.2</v>
          </cell>
          <cell r="D133">
            <v>22.8</v>
          </cell>
          <cell r="E133">
            <v>22.7</v>
          </cell>
          <cell r="F133">
            <v>23.3</v>
          </cell>
          <cell r="G133">
            <v>23.7</v>
          </cell>
          <cell r="I133">
            <v>23</v>
          </cell>
          <cell r="J133">
            <v>23</v>
          </cell>
          <cell r="K133">
            <v>8.6</v>
          </cell>
          <cell r="L133">
            <v>7.9</v>
          </cell>
          <cell r="M133">
            <v>8.1</v>
          </cell>
          <cell r="N133">
            <v>7.6</v>
          </cell>
          <cell r="O133">
            <v>7.4</v>
          </cell>
          <cell r="P133">
            <v>7.7</v>
          </cell>
          <cell r="R133">
            <v>8</v>
          </cell>
          <cell r="S133">
            <v>8</v>
          </cell>
          <cell r="T133">
            <v>1.8</v>
          </cell>
          <cell r="U133">
            <v>1.8</v>
          </cell>
          <cell r="V133">
            <v>0.9</v>
          </cell>
          <cell r="W133">
            <v>1.8</v>
          </cell>
          <cell r="X133">
            <v>1.3</v>
          </cell>
          <cell r="Y133">
            <v>2.2000000000000002</v>
          </cell>
          <cell r="AA133">
            <v>1.8</v>
          </cell>
          <cell r="AB133">
            <v>1.8</v>
          </cell>
        </row>
        <row r="134">
          <cell r="A134">
            <v>29007</v>
          </cell>
          <cell r="B134">
            <v>23.5</v>
          </cell>
          <cell r="C134">
            <v>23.8</v>
          </cell>
          <cell r="D134">
            <v>23.3</v>
          </cell>
          <cell r="E134">
            <v>23.3</v>
          </cell>
          <cell r="F134">
            <v>24</v>
          </cell>
          <cell r="G134">
            <v>24.4</v>
          </cell>
          <cell r="I134">
            <v>23.7</v>
          </cell>
          <cell r="J134">
            <v>23.6</v>
          </cell>
          <cell r="K134">
            <v>9.8000000000000007</v>
          </cell>
          <cell r="L134">
            <v>8.1999999999999993</v>
          </cell>
          <cell r="M134">
            <v>8.4</v>
          </cell>
          <cell r="N134">
            <v>8.4</v>
          </cell>
          <cell r="O134">
            <v>8.6</v>
          </cell>
          <cell r="P134">
            <v>8.9</v>
          </cell>
          <cell r="R134">
            <v>9.6999999999999993</v>
          </cell>
          <cell r="S134">
            <v>8.8000000000000007</v>
          </cell>
          <cell r="T134">
            <v>3.1</v>
          </cell>
          <cell r="U134">
            <v>2.6</v>
          </cell>
          <cell r="V134">
            <v>2.2000000000000002</v>
          </cell>
          <cell r="W134">
            <v>2.6</v>
          </cell>
          <cell r="X134">
            <v>3</v>
          </cell>
          <cell r="Y134">
            <v>3</v>
          </cell>
          <cell r="AA134">
            <v>3</v>
          </cell>
          <cell r="AB134">
            <v>2.6</v>
          </cell>
        </row>
        <row r="135">
          <cell r="A135">
            <v>29099</v>
          </cell>
          <cell r="B135">
            <v>24.1</v>
          </cell>
          <cell r="C135">
            <v>24.5</v>
          </cell>
          <cell r="D135">
            <v>23.8</v>
          </cell>
          <cell r="E135">
            <v>23.7</v>
          </cell>
          <cell r="F135">
            <v>24.4</v>
          </cell>
          <cell r="G135">
            <v>25</v>
          </cell>
          <cell r="I135">
            <v>24.3</v>
          </cell>
          <cell r="J135">
            <v>24.2</v>
          </cell>
          <cell r="K135">
            <v>10</v>
          </cell>
          <cell r="L135">
            <v>9.4</v>
          </cell>
          <cell r="M135">
            <v>8.6999999999999993</v>
          </cell>
          <cell r="N135">
            <v>7.7</v>
          </cell>
          <cell r="O135">
            <v>8.4</v>
          </cell>
          <cell r="P135">
            <v>10.1</v>
          </cell>
          <cell r="R135">
            <v>10</v>
          </cell>
          <cell r="S135">
            <v>9.5</v>
          </cell>
          <cell r="T135">
            <v>2.6</v>
          </cell>
          <cell r="U135">
            <v>2.9</v>
          </cell>
          <cell r="V135">
            <v>2.1</v>
          </cell>
          <cell r="W135">
            <v>1.7</v>
          </cell>
          <cell r="X135">
            <v>1.7</v>
          </cell>
          <cell r="Y135">
            <v>2.5</v>
          </cell>
          <cell r="AA135">
            <v>2.5</v>
          </cell>
          <cell r="AB135">
            <v>2.5</v>
          </cell>
        </row>
        <row r="136">
          <cell r="A136">
            <v>29190</v>
          </cell>
          <cell r="B136">
            <v>24.7</v>
          </cell>
          <cell r="C136">
            <v>25.1</v>
          </cell>
          <cell r="D136">
            <v>24.6</v>
          </cell>
          <cell r="E136">
            <v>24.6</v>
          </cell>
          <cell r="F136">
            <v>25.2</v>
          </cell>
          <cell r="G136">
            <v>25.7</v>
          </cell>
          <cell r="I136">
            <v>24.9</v>
          </cell>
          <cell r="J136">
            <v>24.9</v>
          </cell>
          <cell r="K136">
            <v>10.3</v>
          </cell>
          <cell r="L136">
            <v>10.1</v>
          </cell>
          <cell r="M136">
            <v>8.8000000000000007</v>
          </cell>
          <cell r="N136">
            <v>10.3</v>
          </cell>
          <cell r="O136">
            <v>9.6</v>
          </cell>
          <cell r="P136">
            <v>10.8</v>
          </cell>
          <cell r="R136">
            <v>10.199999999999999</v>
          </cell>
          <cell r="S136">
            <v>10.199999999999999</v>
          </cell>
          <cell r="T136">
            <v>2.5</v>
          </cell>
          <cell r="U136">
            <v>2.4</v>
          </cell>
          <cell r="V136">
            <v>3.4</v>
          </cell>
          <cell r="W136">
            <v>3.8</v>
          </cell>
          <cell r="X136">
            <v>3.3</v>
          </cell>
          <cell r="Y136">
            <v>2.8</v>
          </cell>
          <cell r="AA136">
            <v>2.5</v>
          </cell>
          <cell r="AB136">
            <v>2.9</v>
          </cell>
        </row>
        <row r="137">
          <cell r="A137">
            <v>29281</v>
          </cell>
          <cell r="B137">
            <v>25.4</v>
          </cell>
          <cell r="C137">
            <v>25.5</v>
          </cell>
          <cell r="D137">
            <v>25.2</v>
          </cell>
          <cell r="E137">
            <v>25.1</v>
          </cell>
          <cell r="F137">
            <v>25.7</v>
          </cell>
          <cell r="G137">
            <v>26.2</v>
          </cell>
          <cell r="I137">
            <v>25.6</v>
          </cell>
          <cell r="J137">
            <v>25.4</v>
          </cell>
          <cell r="K137">
            <v>11.4</v>
          </cell>
          <cell r="L137">
            <v>9.9</v>
          </cell>
          <cell r="M137">
            <v>10.5</v>
          </cell>
          <cell r="N137">
            <v>10.6</v>
          </cell>
          <cell r="O137">
            <v>10.3</v>
          </cell>
          <cell r="P137">
            <v>10.5</v>
          </cell>
          <cell r="R137">
            <v>11.3</v>
          </cell>
          <cell r="S137">
            <v>10.4</v>
          </cell>
          <cell r="T137">
            <v>2.8</v>
          </cell>
          <cell r="U137">
            <v>1.6</v>
          </cell>
          <cell r="V137">
            <v>2.4</v>
          </cell>
          <cell r="W137">
            <v>2</v>
          </cell>
          <cell r="X137">
            <v>2</v>
          </cell>
          <cell r="Y137">
            <v>1.9</v>
          </cell>
          <cell r="AA137">
            <v>2.8</v>
          </cell>
          <cell r="AB137">
            <v>2</v>
          </cell>
        </row>
        <row r="138">
          <cell r="A138">
            <v>29373</v>
          </cell>
          <cell r="B138">
            <v>26.1</v>
          </cell>
          <cell r="C138">
            <v>26.3</v>
          </cell>
          <cell r="D138">
            <v>25.8</v>
          </cell>
          <cell r="E138">
            <v>25.8</v>
          </cell>
          <cell r="F138">
            <v>26.3</v>
          </cell>
          <cell r="G138">
            <v>26.8</v>
          </cell>
          <cell r="I138">
            <v>26.3</v>
          </cell>
          <cell r="J138">
            <v>26.2</v>
          </cell>
          <cell r="K138">
            <v>11.1</v>
          </cell>
          <cell r="L138">
            <v>10.5</v>
          </cell>
          <cell r="M138">
            <v>10.7</v>
          </cell>
          <cell r="N138">
            <v>10.7</v>
          </cell>
          <cell r="O138">
            <v>9.6</v>
          </cell>
          <cell r="P138">
            <v>9.8000000000000007</v>
          </cell>
          <cell r="R138">
            <v>11</v>
          </cell>
          <cell r="S138">
            <v>11</v>
          </cell>
          <cell r="T138">
            <v>2.8</v>
          </cell>
          <cell r="U138">
            <v>3.1</v>
          </cell>
          <cell r="V138">
            <v>2.4</v>
          </cell>
          <cell r="W138">
            <v>2.8</v>
          </cell>
          <cell r="X138">
            <v>2.2999999999999998</v>
          </cell>
          <cell r="Y138">
            <v>2.2999999999999998</v>
          </cell>
          <cell r="AA138">
            <v>2.7</v>
          </cell>
          <cell r="AB138">
            <v>3.1</v>
          </cell>
        </row>
        <row r="139">
          <cell r="A139">
            <v>29465</v>
          </cell>
          <cell r="B139">
            <v>26.6</v>
          </cell>
          <cell r="C139">
            <v>26.8</v>
          </cell>
          <cell r="D139">
            <v>26.2</v>
          </cell>
          <cell r="E139">
            <v>26.1</v>
          </cell>
          <cell r="F139">
            <v>26.9</v>
          </cell>
          <cell r="G139">
            <v>27.5</v>
          </cell>
          <cell r="H139">
            <v>28.8</v>
          </cell>
          <cell r="I139">
            <v>26.8</v>
          </cell>
          <cell r="J139">
            <v>26.6</v>
          </cell>
          <cell r="K139">
            <v>10.4</v>
          </cell>
          <cell r="L139">
            <v>9.4</v>
          </cell>
          <cell r="M139">
            <v>10.1</v>
          </cell>
          <cell r="N139">
            <v>10.1</v>
          </cell>
          <cell r="O139">
            <v>10.199999999999999</v>
          </cell>
          <cell r="P139">
            <v>10</v>
          </cell>
          <cell r="R139">
            <v>10.3</v>
          </cell>
          <cell r="S139">
            <v>9.9</v>
          </cell>
          <cell r="T139">
            <v>1.9</v>
          </cell>
          <cell r="U139">
            <v>1.9</v>
          </cell>
          <cell r="V139">
            <v>1.6</v>
          </cell>
          <cell r="W139">
            <v>1.2</v>
          </cell>
          <cell r="X139">
            <v>2.2999999999999998</v>
          </cell>
          <cell r="Y139">
            <v>2.6</v>
          </cell>
          <cell r="AA139">
            <v>1.9</v>
          </cell>
          <cell r="AB139">
            <v>1.5</v>
          </cell>
        </row>
        <row r="140">
          <cell r="A140">
            <v>29556</v>
          </cell>
          <cell r="B140">
            <v>27.1</v>
          </cell>
          <cell r="C140">
            <v>27.4</v>
          </cell>
          <cell r="D140">
            <v>26.8</v>
          </cell>
          <cell r="E140">
            <v>26.7</v>
          </cell>
          <cell r="F140">
            <v>27.3</v>
          </cell>
          <cell r="G140">
            <v>28</v>
          </cell>
          <cell r="H140">
            <v>29.5</v>
          </cell>
          <cell r="I140">
            <v>27.4</v>
          </cell>
          <cell r="J140">
            <v>27.2</v>
          </cell>
          <cell r="K140">
            <v>9.6999999999999993</v>
          </cell>
          <cell r="L140">
            <v>9.1999999999999993</v>
          </cell>
          <cell r="M140">
            <v>8.9</v>
          </cell>
          <cell r="N140">
            <v>8.5</v>
          </cell>
          <cell r="O140">
            <v>8.3000000000000007</v>
          </cell>
          <cell r="P140">
            <v>8.9</v>
          </cell>
          <cell r="R140">
            <v>10</v>
          </cell>
          <cell r="S140">
            <v>9.1999999999999993</v>
          </cell>
          <cell r="T140">
            <v>1.9</v>
          </cell>
          <cell r="U140">
            <v>2.2000000000000002</v>
          </cell>
          <cell r="V140">
            <v>2.2999999999999998</v>
          </cell>
          <cell r="W140">
            <v>2.2999999999999998</v>
          </cell>
          <cell r="X140">
            <v>1.5</v>
          </cell>
          <cell r="Y140">
            <v>1.8</v>
          </cell>
          <cell r="Z140">
            <v>2.4</v>
          </cell>
          <cell r="AA140">
            <v>2.2000000000000002</v>
          </cell>
          <cell r="AB140">
            <v>2.2999999999999998</v>
          </cell>
        </row>
        <row r="141">
          <cell r="A141">
            <v>29646</v>
          </cell>
          <cell r="B141">
            <v>27.9</v>
          </cell>
          <cell r="C141">
            <v>28</v>
          </cell>
          <cell r="D141">
            <v>27.4</v>
          </cell>
          <cell r="E141">
            <v>27.4</v>
          </cell>
          <cell r="F141">
            <v>27.9</v>
          </cell>
          <cell r="G141">
            <v>28.6</v>
          </cell>
          <cell r="H141">
            <v>30.1</v>
          </cell>
          <cell r="I141">
            <v>28</v>
          </cell>
          <cell r="J141">
            <v>27.8</v>
          </cell>
          <cell r="K141">
            <v>9.8000000000000007</v>
          </cell>
          <cell r="L141">
            <v>9.8000000000000007</v>
          </cell>
          <cell r="M141">
            <v>8.6999999999999993</v>
          </cell>
          <cell r="N141">
            <v>9.1999999999999993</v>
          </cell>
          <cell r="O141">
            <v>8.6</v>
          </cell>
          <cell r="P141">
            <v>9.1999999999999993</v>
          </cell>
          <cell r="R141">
            <v>9.4</v>
          </cell>
          <cell r="S141">
            <v>9.4</v>
          </cell>
          <cell r="T141">
            <v>3</v>
          </cell>
          <cell r="U141">
            <v>2.2000000000000002</v>
          </cell>
          <cell r="V141">
            <v>2.2000000000000002</v>
          </cell>
          <cell r="W141">
            <v>2.6</v>
          </cell>
          <cell r="X141">
            <v>2.2000000000000002</v>
          </cell>
          <cell r="Y141">
            <v>2.1</v>
          </cell>
          <cell r="Z141">
            <v>2</v>
          </cell>
          <cell r="AA141">
            <v>2.2000000000000002</v>
          </cell>
          <cell r="AB141">
            <v>2.2000000000000002</v>
          </cell>
        </row>
        <row r="142">
          <cell r="A142">
            <v>29738</v>
          </cell>
          <cell r="B142">
            <v>28.4</v>
          </cell>
          <cell r="C142">
            <v>28.6</v>
          </cell>
          <cell r="D142">
            <v>28.1</v>
          </cell>
          <cell r="E142">
            <v>28.1</v>
          </cell>
          <cell r="F142">
            <v>28.5</v>
          </cell>
          <cell r="G142">
            <v>29.2</v>
          </cell>
          <cell r="H142">
            <v>30.6</v>
          </cell>
          <cell r="I142">
            <v>28.7</v>
          </cell>
          <cell r="J142">
            <v>28.4</v>
          </cell>
          <cell r="K142">
            <v>8.8000000000000007</v>
          </cell>
          <cell r="L142">
            <v>8.6999999999999993</v>
          </cell>
          <cell r="M142">
            <v>8.9</v>
          </cell>
          <cell r="N142">
            <v>8.9</v>
          </cell>
          <cell r="O142">
            <v>8.4</v>
          </cell>
          <cell r="P142">
            <v>9</v>
          </cell>
          <cell r="R142">
            <v>9.1</v>
          </cell>
          <cell r="S142">
            <v>8.4</v>
          </cell>
          <cell r="T142">
            <v>1.8</v>
          </cell>
          <cell r="U142">
            <v>2.1</v>
          </cell>
          <cell r="V142">
            <v>2.6</v>
          </cell>
          <cell r="W142">
            <v>2.6</v>
          </cell>
          <cell r="X142">
            <v>2.2000000000000002</v>
          </cell>
          <cell r="Y142">
            <v>2.1</v>
          </cell>
          <cell r="Z142">
            <v>1.7</v>
          </cell>
          <cell r="AA142">
            <v>2.5</v>
          </cell>
          <cell r="AB142">
            <v>2.2000000000000002</v>
          </cell>
        </row>
        <row r="143">
          <cell r="A143">
            <v>29830</v>
          </cell>
          <cell r="B143">
            <v>28.9</v>
          </cell>
          <cell r="C143">
            <v>29.3</v>
          </cell>
          <cell r="D143">
            <v>28.8</v>
          </cell>
          <cell r="E143">
            <v>28.7</v>
          </cell>
          <cell r="F143">
            <v>29.4</v>
          </cell>
          <cell r="G143">
            <v>29.9</v>
          </cell>
          <cell r="H143">
            <v>31.3</v>
          </cell>
          <cell r="I143">
            <v>29.3</v>
          </cell>
          <cell r="J143">
            <v>29</v>
          </cell>
          <cell r="K143">
            <v>8.6</v>
          </cell>
          <cell r="L143">
            <v>9.3000000000000007</v>
          </cell>
          <cell r="M143">
            <v>9.9</v>
          </cell>
          <cell r="N143">
            <v>10</v>
          </cell>
          <cell r="O143">
            <v>9.3000000000000007</v>
          </cell>
          <cell r="P143">
            <v>8.6999999999999993</v>
          </cell>
          <cell r="Q143">
            <v>8.6999999999999993</v>
          </cell>
          <cell r="R143">
            <v>9.3000000000000007</v>
          </cell>
          <cell r="S143">
            <v>9</v>
          </cell>
          <cell r="T143">
            <v>1.8</v>
          </cell>
          <cell r="U143">
            <v>2.4</v>
          </cell>
          <cell r="V143">
            <v>2.5</v>
          </cell>
          <cell r="W143">
            <v>2.1</v>
          </cell>
          <cell r="X143">
            <v>3.2</v>
          </cell>
          <cell r="Y143">
            <v>2.4</v>
          </cell>
          <cell r="Z143">
            <v>2.2999999999999998</v>
          </cell>
          <cell r="AA143">
            <v>2.1</v>
          </cell>
          <cell r="AB143">
            <v>2.1</v>
          </cell>
        </row>
        <row r="144">
          <cell r="A144">
            <v>29921</v>
          </cell>
          <cell r="B144">
            <v>30.1</v>
          </cell>
          <cell r="C144">
            <v>30.6</v>
          </cell>
          <cell r="D144">
            <v>29.9</v>
          </cell>
          <cell r="E144">
            <v>29.8</v>
          </cell>
          <cell r="F144">
            <v>30.7</v>
          </cell>
          <cell r="G144">
            <v>31</v>
          </cell>
          <cell r="H144">
            <v>33.1</v>
          </cell>
          <cell r="I144">
            <v>30.5</v>
          </cell>
          <cell r="J144">
            <v>30.2</v>
          </cell>
          <cell r="K144">
            <v>11.1</v>
          </cell>
          <cell r="L144">
            <v>11.7</v>
          </cell>
          <cell r="M144">
            <v>11.6</v>
          </cell>
          <cell r="N144">
            <v>11.6</v>
          </cell>
          <cell r="O144">
            <v>12.5</v>
          </cell>
          <cell r="P144">
            <v>10.7</v>
          </cell>
          <cell r="Q144">
            <v>12.2</v>
          </cell>
          <cell r="R144">
            <v>11.3</v>
          </cell>
          <cell r="S144">
            <v>11</v>
          </cell>
          <cell r="T144">
            <v>4.2</v>
          </cell>
          <cell r="U144">
            <v>4.4000000000000004</v>
          </cell>
          <cell r="V144">
            <v>3.8</v>
          </cell>
          <cell r="W144">
            <v>3.8</v>
          </cell>
          <cell r="X144">
            <v>4.4000000000000004</v>
          </cell>
          <cell r="Y144">
            <v>3.7</v>
          </cell>
          <cell r="Z144">
            <v>5.8</v>
          </cell>
          <cell r="AA144">
            <v>4.0999999999999996</v>
          </cell>
          <cell r="AB144">
            <v>4.0999999999999996</v>
          </cell>
        </row>
        <row r="145">
          <cell r="A145">
            <v>30011</v>
          </cell>
          <cell r="B145">
            <v>30.7</v>
          </cell>
          <cell r="C145">
            <v>31</v>
          </cell>
          <cell r="D145">
            <v>30.6</v>
          </cell>
          <cell r="E145">
            <v>30.2</v>
          </cell>
          <cell r="F145">
            <v>31</v>
          </cell>
          <cell r="G145">
            <v>31.5</v>
          </cell>
          <cell r="H145">
            <v>33.6</v>
          </cell>
          <cell r="I145">
            <v>31</v>
          </cell>
          <cell r="J145">
            <v>30.8</v>
          </cell>
          <cell r="K145">
            <v>10</v>
          </cell>
          <cell r="L145">
            <v>10.7</v>
          </cell>
          <cell r="M145">
            <v>11.7</v>
          </cell>
          <cell r="N145">
            <v>10.199999999999999</v>
          </cell>
          <cell r="O145">
            <v>11.1</v>
          </cell>
          <cell r="P145">
            <v>10.1</v>
          </cell>
          <cell r="Q145">
            <v>11.6</v>
          </cell>
          <cell r="R145">
            <v>10.7</v>
          </cell>
          <cell r="S145">
            <v>10.8</v>
          </cell>
          <cell r="T145">
            <v>2</v>
          </cell>
          <cell r="U145">
            <v>1.3</v>
          </cell>
          <cell r="V145">
            <v>2.2999999999999998</v>
          </cell>
          <cell r="W145">
            <v>1.3</v>
          </cell>
          <cell r="X145">
            <v>1</v>
          </cell>
          <cell r="Y145">
            <v>1.6</v>
          </cell>
          <cell r="Z145">
            <v>1.5</v>
          </cell>
          <cell r="AA145">
            <v>1.6</v>
          </cell>
          <cell r="AB145">
            <v>2</v>
          </cell>
        </row>
        <row r="146">
          <cell r="A146">
            <v>30103</v>
          </cell>
          <cell r="B146">
            <v>31.6</v>
          </cell>
          <cell r="C146">
            <v>31.7</v>
          </cell>
          <cell r="D146">
            <v>31</v>
          </cell>
          <cell r="E146">
            <v>31</v>
          </cell>
          <cell r="F146">
            <v>31.6</v>
          </cell>
          <cell r="G146">
            <v>32.1</v>
          </cell>
          <cell r="H146">
            <v>34.200000000000003</v>
          </cell>
          <cell r="I146">
            <v>31.9</v>
          </cell>
          <cell r="J146">
            <v>31.5</v>
          </cell>
          <cell r="K146">
            <v>11.3</v>
          </cell>
          <cell r="L146">
            <v>10.8</v>
          </cell>
          <cell r="M146">
            <v>10.3</v>
          </cell>
          <cell r="N146">
            <v>10.3</v>
          </cell>
          <cell r="O146">
            <v>10.9</v>
          </cell>
          <cell r="P146">
            <v>9.9</v>
          </cell>
          <cell r="Q146">
            <v>11.8</v>
          </cell>
          <cell r="R146">
            <v>11.1</v>
          </cell>
          <cell r="S146">
            <v>10.9</v>
          </cell>
          <cell r="T146">
            <v>2.9</v>
          </cell>
          <cell r="U146">
            <v>2.2999999999999998</v>
          </cell>
          <cell r="V146">
            <v>1.3</v>
          </cell>
          <cell r="W146">
            <v>2.6</v>
          </cell>
          <cell r="X146">
            <v>1.9</v>
          </cell>
          <cell r="Y146">
            <v>1.9</v>
          </cell>
          <cell r="Z146">
            <v>1.8</v>
          </cell>
          <cell r="AA146">
            <v>2.9</v>
          </cell>
          <cell r="AB146">
            <v>2.2999999999999998</v>
          </cell>
        </row>
        <row r="147">
          <cell r="A147">
            <v>30195</v>
          </cell>
          <cell r="B147">
            <v>32.700000000000003</v>
          </cell>
          <cell r="C147">
            <v>32.799999999999997</v>
          </cell>
          <cell r="D147">
            <v>32</v>
          </cell>
          <cell r="E147">
            <v>32.1</v>
          </cell>
          <cell r="F147">
            <v>32.799999999999997</v>
          </cell>
          <cell r="G147">
            <v>33.1</v>
          </cell>
          <cell r="H147">
            <v>35.299999999999997</v>
          </cell>
          <cell r="I147">
            <v>32.9</v>
          </cell>
          <cell r="J147">
            <v>32.6</v>
          </cell>
          <cell r="K147">
            <v>13.1</v>
          </cell>
          <cell r="L147">
            <v>11.9</v>
          </cell>
          <cell r="M147">
            <v>11.1</v>
          </cell>
          <cell r="N147">
            <v>11.8</v>
          </cell>
          <cell r="O147">
            <v>11.6</v>
          </cell>
          <cell r="P147">
            <v>10.7</v>
          </cell>
          <cell r="Q147">
            <v>12.8</v>
          </cell>
          <cell r="R147">
            <v>12.3</v>
          </cell>
          <cell r="S147">
            <v>12.4</v>
          </cell>
          <cell r="T147">
            <v>3.5</v>
          </cell>
          <cell r="U147">
            <v>3.5</v>
          </cell>
          <cell r="V147">
            <v>3.2</v>
          </cell>
          <cell r="W147">
            <v>3.5</v>
          </cell>
          <cell r="X147">
            <v>3.8</v>
          </cell>
          <cell r="Y147">
            <v>3.1</v>
          </cell>
          <cell r="Z147">
            <v>3.2</v>
          </cell>
          <cell r="AA147">
            <v>3.1</v>
          </cell>
          <cell r="AB147">
            <v>3.5</v>
          </cell>
        </row>
        <row r="148">
          <cell r="A148">
            <v>30286</v>
          </cell>
          <cell r="B148">
            <v>33.700000000000003</v>
          </cell>
          <cell r="C148">
            <v>33.700000000000003</v>
          </cell>
          <cell r="D148">
            <v>33.1</v>
          </cell>
          <cell r="E148">
            <v>33</v>
          </cell>
          <cell r="F148">
            <v>33.700000000000003</v>
          </cell>
          <cell r="G148">
            <v>34.200000000000003</v>
          </cell>
          <cell r="H148">
            <v>36.4</v>
          </cell>
          <cell r="I148">
            <v>34.200000000000003</v>
          </cell>
          <cell r="J148">
            <v>33.6</v>
          </cell>
          <cell r="K148">
            <v>12</v>
          </cell>
          <cell r="L148">
            <v>10.1</v>
          </cell>
          <cell r="M148">
            <v>10.7</v>
          </cell>
          <cell r="N148">
            <v>10.7</v>
          </cell>
          <cell r="O148">
            <v>9.8000000000000007</v>
          </cell>
          <cell r="P148">
            <v>10.3</v>
          </cell>
          <cell r="Q148">
            <v>10</v>
          </cell>
          <cell r="R148">
            <v>12.1</v>
          </cell>
          <cell r="S148">
            <v>11.3</v>
          </cell>
          <cell r="T148">
            <v>3.1</v>
          </cell>
          <cell r="U148">
            <v>2.7</v>
          </cell>
          <cell r="V148">
            <v>3.4</v>
          </cell>
          <cell r="W148">
            <v>2.8</v>
          </cell>
          <cell r="X148">
            <v>2.7</v>
          </cell>
          <cell r="Y148">
            <v>3.3</v>
          </cell>
          <cell r="Z148">
            <v>3.1</v>
          </cell>
          <cell r="AA148">
            <v>4</v>
          </cell>
          <cell r="AB148">
            <v>3.1</v>
          </cell>
        </row>
        <row r="149">
          <cell r="A149">
            <v>30376</v>
          </cell>
          <cell r="B149">
            <v>34.4</v>
          </cell>
          <cell r="C149">
            <v>34.4</v>
          </cell>
          <cell r="D149">
            <v>33.9</v>
          </cell>
          <cell r="E149">
            <v>33.9</v>
          </cell>
          <cell r="F149">
            <v>34.200000000000003</v>
          </cell>
          <cell r="G149">
            <v>35</v>
          </cell>
          <cell r="H149">
            <v>37.1</v>
          </cell>
          <cell r="I149">
            <v>34.9</v>
          </cell>
          <cell r="J149">
            <v>34.299999999999997</v>
          </cell>
          <cell r="K149">
            <v>12.1</v>
          </cell>
          <cell r="L149">
            <v>11</v>
          </cell>
          <cell r="M149">
            <v>10.8</v>
          </cell>
          <cell r="N149">
            <v>12.3</v>
          </cell>
          <cell r="O149">
            <v>10.3</v>
          </cell>
          <cell r="P149">
            <v>11.1</v>
          </cell>
          <cell r="Q149">
            <v>10.4</v>
          </cell>
          <cell r="R149">
            <v>12.6</v>
          </cell>
          <cell r="S149">
            <v>11.4</v>
          </cell>
          <cell r="T149">
            <v>2.1</v>
          </cell>
          <cell r="U149">
            <v>2.1</v>
          </cell>
          <cell r="V149">
            <v>2.4</v>
          </cell>
          <cell r="W149">
            <v>2.7</v>
          </cell>
          <cell r="X149">
            <v>1.5</v>
          </cell>
          <cell r="Y149">
            <v>2.2999999999999998</v>
          </cell>
          <cell r="Z149">
            <v>1.9</v>
          </cell>
          <cell r="AA149">
            <v>2</v>
          </cell>
          <cell r="AB149">
            <v>2.1</v>
          </cell>
        </row>
        <row r="150">
          <cell r="A150">
            <v>30468</v>
          </cell>
          <cell r="B150">
            <v>35.1</v>
          </cell>
          <cell r="C150">
            <v>35.4</v>
          </cell>
          <cell r="D150">
            <v>34.299999999999997</v>
          </cell>
          <cell r="E150">
            <v>34.799999999999997</v>
          </cell>
          <cell r="F150">
            <v>34.799999999999997</v>
          </cell>
          <cell r="G150">
            <v>35.6</v>
          </cell>
          <cell r="H150">
            <v>37.799999999999997</v>
          </cell>
          <cell r="I150">
            <v>35.5</v>
          </cell>
          <cell r="J150">
            <v>35</v>
          </cell>
          <cell r="K150">
            <v>11.1</v>
          </cell>
          <cell r="L150">
            <v>11.7</v>
          </cell>
          <cell r="M150">
            <v>10.6</v>
          </cell>
          <cell r="N150">
            <v>12.3</v>
          </cell>
          <cell r="O150">
            <v>10.1</v>
          </cell>
          <cell r="P150">
            <v>10.9</v>
          </cell>
          <cell r="Q150">
            <v>10.5</v>
          </cell>
          <cell r="R150">
            <v>11.3</v>
          </cell>
          <cell r="S150">
            <v>11.1</v>
          </cell>
          <cell r="T150">
            <v>2</v>
          </cell>
          <cell r="U150">
            <v>2.9</v>
          </cell>
          <cell r="V150">
            <v>1.2</v>
          </cell>
          <cell r="W150">
            <v>2.7</v>
          </cell>
          <cell r="X150">
            <v>1.8</v>
          </cell>
          <cell r="Y150">
            <v>1.7</v>
          </cell>
          <cell r="Z150">
            <v>1.9</v>
          </cell>
          <cell r="AA150">
            <v>1.7</v>
          </cell>
          <cell r="AB150">
            <v>2</v>
          </cell>
        </row>
        <row r="151">
          <cell r="A151">
            <v>30560</v>
          </cell>
          <cell r="B151">
            <v>35.5</v>
          </cell>
          <cell r="C151">
            <v>35.9</v>
          </cell>
          <cell r="D151">
            <v>35.1</v>
          </cell>
          <cell r="E151">
            <v>35.299999999999997</v>
          </cell>
          <cell r="F151">
            <v>35.799999999999997</v>
          </cell>
          <cell r="G151">
            <v>36.1</v>
          </cell>
          <cell r="H151">
            <v>38.299999999999997</v>
          </cell>
          <cell r="I151">
            <v>36</v>
          </cell>
          <cell r="J151">
            <v>35.6</v>
          </cell>
          <cell r="K151">
            <v>8.6</v>
          </cell>
          <cell r="L151">
            <v>9.5</v>
          </cell>
          <cell r="M151">
            <v>9.6999999999999993</v>
          </cell>
          <cell r="N151">
            <v>10</v>
          </cell>
          <cell r="O151">
            <v>9.1</v>
          </cell>
          <cell r="P151">
            <v>9.1</v>
          </cell>
          <cell r="Q151">
            <v>8.5</v>
          </cell>
          <cell r="R151">
            <v>9.4</v>
          </cell>
          <cell r="S151">
            <v>9.1999999999999993</v>
          </cell>
          <cell r="T151">
            <v>1.1000000000000001</v>
          </cell>
          <cell r="U151">
            <v>1.4</v>
          </cell>
          <cell r="V151">
            <v>2.2999999999999998</v>
          </cell>
          <cell r="W151">
            <v>1.4</v>
          </cell>
          <cell r="X151">
            <v>2.9</v>
          </cell>
          <cell r="Y151">
            <v>1.4</v>
          </cell>
          <cell r="Z151">
            <v>1.3</v>
          </cell>
          <cell r="AA151">
            <v>1.4</v>
          </cell>
          <cell r="AB151">
            <v>1.7</v>
          </cell>
        </row>
        <row r="152">
          <cell r="A152">
            <v>30651</v>
          </cell>
          <cell r="B152">
            <v>36.200000000000003</v>
          </cell>
          <cell r="C152">
            <v>37</v>
          </cell>
          <cell r="D152">
            <v>35.799999999999997</v>
          </cell>
          <cell r="E152">
            <v>36</v>
          </cell>
          <cell r="F152">
            <v>36.5</v>
          </cell>
          <cell r="G152">
            <v>36.9</v>
          </cell>
          <cell r="H152">
            <v>38.799999999999997</v>
          </cell>
          <cell r="I152">
            <v>36.9</v>
          </cell>
          <cell r="J152">
            <v>36.5</v>
          </cell>
          <cell r="K152">
            <v>7.4</v>
          </cell>
          <cell r="L152">
            <v>9.8000000000000007</v>
          </cell>
          <cell r="M152">
            <v>8.1999999999999993</v>
          </cell>
          <cell r="N152">
            <v>9.1</v>
          </cell>
          <cell r="O152">
            <v>8.3000000000000007</v>
          </cell>
          <cell r="P152">
            <v>7.9</v>
          </cell>
          <cell r="Q152">
            <v>6.6</v>
          </cell>
          <cell r="R152">
            <v>7.9</v>
          </cell>
          <cell r="S152">
            <v>8.6</v>
          </cell>
          <cell r="T152">
            <v>2</v>
          </cell>
          <cell r="U152">
            <v>3.1</v>
          </cell>
          <cell r="V152">
            <v>2</v>
          </cell>
          <cell r="W152">
            <v>2</v>
          </cell>
          <cell r="X152">
            <v>2</v>
          </cell>
          <cell r="Y152">
            <v>2.2000000000000002</v>
          </cell>
          <cell r="Z152">
            <v>1.3</v>
          </cell>
          <cell r="AA152">
            <v>2.5</v>
          </cell>
          <cell r="AB152">
            <v>2.5</v>
          </cell>
        </row>
        <row r="153">
          <cell r="A153">
            <v>30742</v>
          </cell>
          <cell r="B153">
            <v>36.1</v>
          </cell>
          <cell r="C153">
            <v>36.799999999999997</v>
          </cell>
          <cell r="D153">
            <v>35.9</v>
          </cell>
          <cell r="E153">
            <v>36</v>
          </cell>
          <cell r="F153">
            <v>36.200000000000003</v>
          </cell>
          <cell r="G153">
            <v>37</v>
          </cell>
          <cell r="H153">
            <v>39</v>
          </cell>
          <cell r="I153">
            <v>36.9</v>
          </cell>
          <cell r="J153">
            <v>36.299999999999997</v>
          </cell>
          <cell r="K153">
            <v>4.9000000000000004</v>
          </cell>
          <cell r="L153">
            <v>7</v>
          </cell>
          <cell r="M153">
            <v>5.9</v>
          </cell>
          <cell r="N153">
            <v>6.2</v>
          </cell>
          <cell r="O153">
            <v>5.8</v>
          </cell>
          <cell r="P153">
            <v>5.7</v>
          </cell>
          <cell r="Q153">
            <v>5.0999999999999996</v>
          </cell>
          <cell r="R153">
            <v>5.7</v>
          </cell>
          <cell r="S153">
            <v>5.8</v>
          </cell>
          <cell r="T153">
            <v>-0.3</v>
          </cell>
          <cell r="U153">
            <v>-0.5</v>
          </cell>
          <cell r="V153">
            <v>0.3</v>
          </cell>
          <cell r="W153">
            <v>0</v>
          </cell>
          <cell r="X153">
            <v>-0.8</v>
          </cell>
          <cell r="Y153">
            <v>0.3</v>
          </cell>
          <cell r="Z153">
            <v>0.5</v>
          </cell>
          <cell r="AA153">
            <v>0</v>
          </cell>
          <cell r="AB153">
            <v>-0.5</v>
          </cell>
        </row>
        <row r="154">
          <cell r="A154">
            <v>30834</v>
          </cell>
          <cell r="B154">
            <v>36.1</v>
          </cell>
          <cell r="C154">
            <v>36.9</v>
          </cell>
          <cell r="D154">
            <v>36.200000000000003</v>
          </cell>
          <cell r="E154">
            <v>36.1</v>
          </cell>
          <cell r="F154">
            <v>36.200000000000003</v>
          </cell>
          <cell r="G154">
            <v>37</v>
          </cell>
          <cell r="H154">
            <v>39</v>
          </cell>
          <cell r="I154">
            <v>37</v>
          </cell>
          <cell r="J154">
            <v>36.4</v>
          </cell>
          <cell r="K154">
            <v>2.8</v>
          </cell>
          <cell r="L154">
            <v>4.2</v>
          </cell>
          <cell r="M154">
            <v>5.5</v>
          </cell>
          <cell r="N154">
            <v>3.7</v>
          </cell>
          <cell r="O154">
            <v>4</v>
          </cell>
          <cell r="P154">
            <v>3.9</v>
          </cell>
          <cell r="Q154">
            <v>3.2</v>
          </cell>
          <cell r="R154">
            <v>4.2</v>
          </cell>
          <cell r="S154">
            <v>4</v>
          </cell>
          <cell r="T154">
            <v>0</v>
          </cell>
          <cell r="U154">
            <v>0.3</v>
          </cell>
          <cell r="V154">
            <v>0.8</v>
          </cell>
          <cell r="W154">
            <v>0.3</v>
          </cell>
          <cell r="X154">
            <v>0</v>
          </cell>
          <cell r="Y154">
            <v>0</v>
          </cell>
          <cell r="Z154">
            <v>0</v>
          </cell>
          <cell r="AA154">
            <v>0.3</v>
          </cell>
          <cell r="AB154">
            <v>0.3</v>
          </cell>
        </row>
        <row r="155">
          <cell r="A155">
            <v>30926</v>
          </cell>
          <cell r="B155">
            <v>36.5</v>
          </cell>
          <cell r="C155">
            <v>37.5</v>
          </cell>
          <cell r="D155">
            <v>36.700000000000003</v>
          </cell>
          <cell r="E155">
            <v>36.4</v>
          </cell>
          <cell r="F155">
            <v>36.799999999999997</v>
          </cell>
          <cell r="G155">
            <v>37.4</v>
          </cell>
          <cell r="H155">
            <v>39.5</v>
          </cell>
          <cell r="I155">
            <v>37.5</v>
          </cell>
          <cell r="J155">
            <v>36.9</v>
          </cell>
          <cell r="K155">
            <v>2.8</v>
          </cell>
          <cell r="L155">
            <v>4.5</v>
          </cell>
          <cell r="M155">
            <v>4.5999999999999996</v>
          </cell>
          <cell r="N155">
            <v>3.1</v>
          </cell>
          <cell r="O155">
            <v>2.8</v>
          </cell>
          <cell r="P155">
            <v>3.6</v>
          </cell>
          <cell r="Q155">
            <v>3.1</v>
          </cell>
          <cell r="R155">
            <v>4.2</v>
          </cell>
          <cell r="S155">
            <v>3.7</v>
          </cell>
          <cell r="T155">
            <v>1.1000000000000001</v>
          </cell>
          <cell r="U155">
            <v>1.6</v>
          </cell>
          <cell r="V155">
            <v>1.4</v>
          </cell>
          <cell r="W155">
            <v>0.8</v>
          </cell>
          <cell r="X155">
            <v>1.7</v>
          </cell>
          <cell r="Y155">
            <v>1.1000000000000001</v>
          </cell>
          <cell r="Z155">
            <v>1.3</v>
          </cell>
          <cell r="AA155">
            <v>1.4</v>
          </cell>
          <cell r="AB155">
            <v>1.4</v>
          </cell>
        </row>
        <row r="156">
          <cell r="A156">
            <v>31017</v>
          </cell>
          <cell r="B156">
            <v>37.1</v>
          </cell>
          <cell r="C156">
            <v>37.9</v>
          </cell>
          <cell r="D156">
            <v>37.1</v>
          </cell>
          <cell r="E156">
            <v>37.200000000000003</v>
          </cell>
          <cell r="F156">
            <v>37.200000000000003</v>
          </cell>
          <cell r="G156">
            <v>38.200000000000003</v>
          </cell>
          <cell r="H156">
            <v>39.9</v>
          </cell>
          <cell r="I156">
            <v>38.1</v>
          </cell>
          <cell r="J156">
            <v>37.4</v>
          </cell>
          <cell r="K156">
            <v>2.5</v>
          </cell>
          <cell r="L156">
            <v>2.4</v>
          </cell>
          <cell r="M156">
            <v>3.6</v>
          </cell>
          <cell r="N156">
            <v>3.3</v>
          </cell>
          <cell r="O156">
            <v>1.9</v>
          </cell>
          <cell r="P156">
            <v>3.5</v>
          </cell>
          <cell r="Q156">
            <v>2.8</v>
          </cell>
          <cell r="R156">
            <v>3.3</v>
          </cell>
          <cell r="S156">
            <v>2.5</v>
          </cell>
          <cell r="T156">
            <v>1.6</v>
          </cell>
          <cell r="U156">
            <v>1.1000000000000001</v>
          </cell>
          <cell r="V156">
            <v>1.1000000000000001</v>
          </cell>
          <cell r="W156">
            <v>2.2000000000000002</v>
          </cell>
          <cell r="X156">
            <v>1.1000000000000001</v>
          </cell>
          <cell r="Y156">
            <v>2.1</v>
          </cell>
          <cell r="Z156">
            <v>1</v>
          </cell>
          <cell r="AA156">
            <v>1.6</v>
          </cell>
          <cell r="AB156">
            <v>1.4</v>
          </cell>
        </row>
        <row r="157">
          <cell r="A157">
            <v>31107</v>
          </cell>
          <cell r="B157">
            <v>37.6</v>
          </cell>
          <cell r="C157">
            <v>38.4</v>
          </cell>
          <cell r="D157">
            <v>37.6</v>
          </cell>
          <cell r="E157">
            <v>37.700000000000003</v>
          </cell>
          <cell r="F157">
            <v>37.799999999999997</v>
          </cell>
          <cell r="G157">
            <v>38.799999999999997</v>
          </cell>
          <cell r="H157">
            <v>40.299999999999997</v>
          </cell>
          <cell r="I157">
            <v>38.700000000000003</v>
          </cell>
          <cell r="J157">
            <v>37.9</v>
          </cell>
          <cell r="K157">
            <v>4.2</v>
          </cell>
          <cell r="L157">
            <v>4.3</v>
          </cell>
          <cell r="M157">
            <v>4.7</v>
          </cell>
          <cell r="N157">
            <v>4.7</v>
          </cell>
          <cell r="O157">
            <v>4.4000000000000004</v>
          </cell>
          <cell r="P157">
            <v>4.9000000000000004</v>
          </cell>
          <cell r="Q157">
            <v>3.3</v>
          </cell>
          <cell r="R157">
            <v>4.9000000000000004</v>
          </cell>
          <cell r="S157">
            <v>4.4000000000000004</v>
          </cell>
          <cell r="T157">
            <v>1.3</v>
          </cell>
          <cell r="U157">
            <v>1.3</v>
          </cell>
          <cell r="V157">
            <v>1.3</v>
          </cell>
          <cell r="W157">
            <v>1.3</v>
          </cell>
          <cell r="X157">
            <v>1.6</v>
          </cell>
          <cell r="Y157">
            <v>1.6</v>
          </cell>
          <cell r="Z157">
            <v>1</v>
          </cell>
          <cell r="AA157">
            <v>1.6</v>
          </cell>
          <cell r="AB157">
            <v>1.3</v>
          </cell>
        </row>
        <row r="158">
          <cell r="A158">
            <v>31199</v>
          </cell>
          <cell r="B158">
            <v>38.4</v>
          </cell>
          <cell r="C158">
            <v>39.5</v>
          </cell>
          <cell r="D158">
            <v>38.299999999999997</v>
          </cell>
          <cell r="E158">
            <v>38.700000000000003</v>
          </cell>
          <cell r="F158">
            <v>38.700000000000003</v>
          </cell>
          <cell r="G158">
            <v>39.700000000000003</v>
          </cell>
          <cell r="H158">
            <v>41.2</v>
          </cell>
          <cell r="I158">
            <v>39.6</v>
          </cell>
          <cell r="J158">
            <v>38.799999999999997</v>
          </cell>
          <cell r="K158">
            <v>6.4</v>
          </cell>
          <cell r="L158">
            <v>7</v>
          </cell>
          <cell r="M158">
            <v>5.8</v>
          </cell>
          <cell r="N158">
            <v>7.2</v>
          </cell>
          <cell r="O158">
            <v>6.9</v>
          </cell>
          <cell r="P158">
            <v>7.3</v>
          </cell>
          <cell r="Q158">
            <v>5.6</v>
          </cell>
          <cell r="R158">
            <v>7</v>
          </cell>
          <cell r="S158">
            <v>6.6</v>
          </cell>
          <cell r="T158">
            <v>2.1</v>
          </cell>
          <cell r="U158">
            <v>2.9</v>
          </cell>
          <cell r="V158">
            <v>1.9</v>
          </cell>
          <cell r="W158">
            <v>2.7</v>
          </cell>
          <cell r="X158">
            <v>2.4</v>
          </cell>
          <cell r="Y158">
            <v>2.2999999999999998</v>
          </cell>
          <cell r="Z158">
            <v>2.2000000000000002</v>
          </cell>
          <cell r="AA158">
            <v>2.2999999999999998</v>
          </cell>
          <cell r="AB158">
            <v>2.4</v>
          </cell>
        </row>
        <row r="159">
          <cell r="A159">
            <v>31291</v>
          </cell>
          <cell r="B159">
            <v>39.299999999999997</v>
          </cell>
          <cell r="C159">
            <v>40.299999999999997</v>
          </cell>
          <cell r="D159">
            <v>39.299999999999997</v>
          </cell>
          <cell r="E159">
            <v>39.5</v>
          </cell>
          <cell r="F159">
            <v>39.4</v>
          </cell>
          <cell r="G159">
            <v>40.700000000000003</v>
          </cell>
          <cell r="H159">
            <v>42.6</v>
          </cell>
          <cell r="I159">
            <v>40.5</v>
          </cell>
          <cell r="J159">
            <v>39.700000000000003</v>
          </cell>
          <cell r="K159">
            <v>7.7</v>
          </cell>
          <cell r="L159">
            <v>7.5</v>
          </cell>
          <cell r="M159">
            <v>7.1</v>
          </cell>
          <cell r="N159">
            <v>8.5</v>
          </cell>
          <cell r="O159">
            <v>7.1</v>
          </cell>
          <cell r="P159">
            <v>8.8000000000000007</v>
          </cell>
          <cell r="Q159">
            <v>7.8</v>
          </cell>
          <cell r="R159">
            <v>8</v>
          </cell>
          <cell r="S159">
            <v>7.6</v>
          </cell>
          <cell r="T159">
            <v>2.2999999999999998</v>
          </cell>
          <cell r="U159">
            <v>2</v>
          </cell>
          <cell r="V159">
            <v>2.6</v>
          </cell>
          <cell r="W159">
            <v>2.1</v>
          </cell>
          <cell r="X159">
            <v>1.8</v>
          </cell>
          <cell r="Y159">
            <v>2.5</v>
          </cell>
          <cell r="Z159">
            <v>3.4</v>
          </cell>
          <cell r="AA159">
            <v>2.2999999999999998</v>
          </cell>
          <cell r="AB159">
            <v>2.2999999999999998</v>
          </cell>
        </row>
        <row r="160">
          <cell r="A160">
            <v>31382</v>
          </cell>
          <cell r="B160">
            <v>40.200000000000003</v>
          </cell>
          <cell r="C160">
            <v>41</v>
          </cell>
          <cell r="D160">
            <v>40</v>
          </cell>
          <cell r="E160">
            <v>40.4</v>
          </cell>
          <cell r="F160">
            <v>40.299999999999997</v>
          </cell>
          <cell r="G160">
            <v>41.5</v>
          </cell>
          <cell r="H160">
            <v>43.1</v>
          </cell>
          <cell r="I160">
            <v>41.4</v>
          </cell>
          <cell r="J160">
            <v>40.5</v>
          </cell>
          <cell r="K160">
            <v>8.4</v>
          </cell>
          <cell r="L160">
            <v>8.1999999999999993</v>
          </cell>
          <cell r="M160">
            <v>7.8</v>
          </cell>
          <cell r="N160">
            <v>8.6</v>
          </cell>
          <cell r="O160">
            <v>8.3000000000000007</v>
          </cell>
          <cell r="P160">
            <v>8.6</v>
          </cell>
          <cell r="Q160">
            <v>8</v>
          </cell>
          <cell r="R160">
            <v>8.6999999999999993</v>
          </cell>
          <cell r="S160">
            <v>8.3000000000000007</v>
          </cell>
          <cell r="T160">
            <v>2.2999999999999998</v>
          </cell>
          <cell r="U160">
            <v>1.7</v>
          </cell>
          <cell r="V160">
            <v>1.8</v>
          </cell>
          <cell r="W160">
            <v>2.2999999999999998</v>
          </cell>
          <cell r="X160">
            <v>2.2999999999999998</v>
          </cell>
          <cell r="Y160">
            <v>2</v>
          </cell>
          <cell r="Z160">
            <v>1.2</v>
          </cell>
          <cell r="AA160">
            <v>2.2000000000000002</v>
          </cell>
          <cell r="AB160">
            <v>2</v>
          </cell>
        </row>
        <row r="161">
          <cell r="A161">
            <v>31472</v>
          </cell>
          <cell r="B161">
            <v>41.1</v>
          </cell>
          <cell r="C161">
            <v>42.1</v>
          </cell>
          <cell r="D161">
            <v>41</v>
          </cell>
          <cell r="E161">
            <v>41</v>
          </cell>
          <cell r="F161">
            <v>41</v>
          </cell>
          <cell r="G161">
            <v>42.2</v>
          </cell>
          <cell r="H161">
            <v>43.9</v>
          </cell>
          <cell r="I161">
            <v>42.3</v>
          </cell>
          <cell r="J161">
            <v>41.4</v>
          </cell>
          <cell r="K161">
            <v>9.3000000000000007</v>
          </cell>
          <cell r="L161">
            <v>9.6</v>
          </cell>
          <cell r="M161">
            <v>9</v>
          </cell>
          <cell r="N161">
            <v>8.8000000000000007</v>
          </cell>
          <cell r="O161">
            <v>8.5</v>
          </cell>
          <cell r="P161">
            <v>8.8000000000000007</v>
          </cell>
          <cell r="Q161">
            <v>8.9</v>
          </cell>
          <cell r="R161">
            <v>9.3000000000000007</v>
          </cell>
          <cell r="S161">
            <v>9.1999999999999993</v>
          </cell>
          <cell r="T161">
            <v>2.2000000000000002</v>
          </cell>
          <cell r="U161">
            <v>2.7</v>
          </cell>
          <cell r="V161">
            <v>2.5</v>
          </cell>
          <cell r="W161">
            <v>1.5</v>
          </cell>
          <cell r="X161">
            <v>1.7</v>
          </cell>
          <cell r="Y161">
            <v>1.7</v>
          </cell>
          <cell r="Z161">
            <v>1.9</v>
          </cell>
          <cell r="AA161">
            <v>2.2000000000000002</v>
          </cell>
          <cell r="AB161">
            <v>2.2000000000000002</v>
          </cell>
        </row>
        <row r="162">
          <cell r="A162">
            <v>31564</v>
          </cell>
          <cell r="B162">
            <v>41.8</v>
          </cell>
          <cell r="C162">
            <v>42.8</v>
          </cell>
          <cell r="D162">
            <v>41.4</v>
          </cell>
          <cell r="E162">
            <v>41.8</v>
          </cell>
          <cell r="F162">
            <v>41.7</v>
          </cell>
          <cell r="G162">
            <v>43.1</v>
          </cell>
          <cell r="H162">
            <v>44.4</v>
          </cell>
          <cell r="I162">
            <v>43</v>
          </cell>
          <cell r="J162">
            <v>42.1</v>
          </cell>
          <cell r="K162">
            <v>8.9</v>
          </cell>
          <cell r="L162">
            <v>8.4</v>
          </cell>
          <cell r="M162">
            <v>8.1</v>
          </cell>
          <cell r="N162">
            <v>8</v>
          </cell>
          <cell r="O162">
            <v>7.8</v>
          </cell>
          <cell r="P162">
            <v>8.6</v>
          </cell>
          <cell r="Q162">
            <v>7.8</v>
          </cell>
          <cell r="R162">
            <v>8.6</v>
          </cell>
          <cell r="S162">
            <v>8.5</v>
          </cell>
          <cell r="T162">
            <v>1.7</v>
          </cell>
          <cell r="U162">
            <v>1.7</v>
          </cell>
          <cell r="V162">
            <v>1</v>
          </cell>
          <cell r="W162">
            <v>2</v>
          </cell>
          <cell r="X162">
            <v>1.7</v>
          </cell>
          <cell r="Y162">
            <v>2.1</v>
          </cell>
          <cell r="Z162">
            <v>1.1000000000000001</v>
          </cell>
          <cell r="AA162">
            <v>1.7</v>
          </cell>
          <cell r="AB162">
            <v>1.7</v>
          </cell>
        </row>
        <row r="163">
          <cell r="A163">
            <v>31656</v>
          </cell>
          <cell r="B163">
            <v>42.8</v>
          </cell>
          <cell r="C163">
            <v>43.9</v>
          </cell>
          <cell r="D163">
            <v>42.5</v>
          </cell>
          <cell r="E163">
            <v>43</v>
          </cell>
          <cell r="F163">
            <v>43.1</v>
          </cell>
          <cell r="G163">
            <v>44.2</v>
          </cell>
          <cell r="H163">
            <v>45.6</v>
          </cell>
          <cell r="I163">
            <v>43.9</v>
          </cell>
          <cell r="J163">
            <v>43.2</v>
          </cell>
          <cell r="K163">
            <v>8.9</v>
          </cell>
          <cell r="L163">
            <v>8.9</v>
          </cell>
          <cell r="M163">
            <v>8.1</v>
          </cell>
          <cell r="N163">
            <v>8.9</v>
          </cell>
          <cell r="O163">
            <v>9.4</v>
          </cell>
          <cell r="P163">
            <v>8.6</v>
          </cell>
          <cell r="Q163">
            <v>7</v>
          </cell>
          <cell r="R163">
            <v>8.4</v>
          </cell>
          <cell r="S163">
            <v>8.8000000000000007</v>
          </cell>
          <cell r="T163">
            <v>2.4</v>
          </cell>
          <cell r="U163">
            <v>2.6</v>
          </cell>
          <cell r="V163">
            <v>2.7</v>
          </cell>
          <cell r="W163">
            <v>2.9</v>
          </cell>
          <cell r="X163">
            <v>3.4</v>
          </cell>
          <cell r="Y163">
            <v>2.6</v>
          </cell>
          <cell r="Z163">
            <v>2.7</v>
          </cell>
          <cell r="AA163">
            <v>2.1</v>
          </cell>
          <cell r="AB163">
            <v>2.6</v>
          </cell>
        </row>
        <row r="164">
          <cell r="A164">
            <v>31747</v>
          </cell>
          <cell r="B164">
            <v>44.1</v>
          </cell>
          <cell r="C164">
            <v>45.2</v>
          </cell>
          <cell r="D164">
            <v>43.6</v>
          </cell>
          <cell r="E164">
            <v>44.1</v>
          </cell>
          <cell r="F164">
            <v>44.4</v>
          </cell>
          <cell r="G164">
            <v>45.7</v>
          </cell>
          <cell r="H164">
            <v>47.2</v>
          </cell>
          <cell r="I164">
            <v>45</v>
          </cell>
          <cell r="J164">
            <v>44.4</v>
          </cell>
          <cell r="K164">
            <v>9.6999999999999993</v>
          </cell>
          <cell r="L164">
            <v>10.199999999999999</v>
          </cell>
          <cell r="M164">
            <v>9</v>
          </cell>
          <cell r="N164">
            <v>9.1999999999999993</v>
          </cell>
          <cell r="O164">
            <v>10.199999999999999</v>
          </cell>
          <cell r="P164">
            <v>10.1</v>
          </cell>
          <cell r="Q164">
            <v>9.5</v>
          </cell>
          <cell r="R164">
            <v>8.6999999999999993</v>
          </cell>
          <cell r="S164">
            <v>9.6</v>
          </cell>
          <cell r="T164">
            <v>3</v>
          </cell>
          <cell r="U164">
            <v>3</v>
          </cell>
          <cell r="V164">
            <v>2.6</v>
          </cell>
          <cell r="W164">
            <v>2.6</v>
          </cell>
          <cell r="X164">
            <v>3</v>
          </cell>
          <cell r="Y164">
            <v>3.4</v>
          </cell>
          <cell r="Z164">
            <v>3.5</v>
          </cell>
          <cell r="AA164">
            <v>2.5</v>
          </cell>
          <cell r="AB164">
            <v>2.8</v>
          </cell>
        </row>
        <row r="165">
          <cell r="A165">
            <v>31837</v>
          </cell>
          <cell r="B165">
            <v>45</v>
          </cell>
          <cell r="C165">
            <v>46</v>
          </cell>
          <cell r="D165">
            <v>44.5</v>
          </cell>
          <cell r="E165">
            <v>44.9</v>
          </cell>
          <cell r="F165">
            <v>45.2</v>
          </cell>
          <cell r="G165">
            <v>46.6</v>
          </cell>
          <cell r="H165">
            <v>48</v>
          </cell>
          <cell r="I165">
            <v>45.8</v>
          </cell>
          <cell r="J165">
            <v>45.3</v>
          </cell>
          <cell r="K165">
            <v>9.5</v>
          </cell>
          <cell r="L165">
            <v>9.3000000000000007</v>
          </cell>
          <cell r="M165">
            <v>8.5</v>
          </cell>
          <cell r="N165">
            <v>9.5</v>
          </cell>
          <cell r="O165">
            <v>10.199999999999999</v>
          </cell>
          <cell r="P165">
            <v>10.4</v>
          </cell>
          <cell r="Q165">
            <v>9.3000000000000007</v>
          </cell>
          <cell r="R165">
            <v>8.3000000000000007</v>
          </cell>
          <cell r="S165">
            <v>9.4</v>
          </cell>
          <cell r="T165">
            <v>2</v>
          </cell>
          <cell r="U165">
            <v>1.8</v>
          </cell>
          <cell r="V165">
            <v>2.1</v>
          </cell>
          <cell r="W165">
            <v>1.8</v>
          </cell>
          <cell r="X165">
            <v>1.8</v>
          </cell>
          <cell r="Y165">
            <v>2</v>
          </cell>
          <cell r="Z165">
            <v>1.7</v>
          </cell>
          <cell r="AA165">
            <v>1.8</v>
          </cell>
          <cell r="AB165">
            <v>2</v>
          </cell>
        </row>
        <row r="166">
          <cell r="A166">
            <v>31929</v>
          </cell>
          <cell r="B166">
            <v>45.7</v>
          </cell>
          <cell r="C166">
            <v>46.8</v>
          </cell>
          <cell r="D166">
            <v>45.1</v>
          </cell>
          <cell r="E166">
            <v>45.6</v>
          </cell>
          <cell r="F166">
            <v>46</v>
          </cell>
          <cell r="G166">
            <v>47.4</v>
          </cell>
          <cell r="H166">
            <v>48.8</v>
          </cell>
          <cell r="I166">
            <v>46.5</v>
          </cell>
          <cell r="J166">
            <v>46</v>
          </cell>
          <cell r="K166">
            <v>9.3000000000000007</v>
          </cell>
          <cell r="L166">
            <v>9.3000000000000007</v>
          </cell>
          <cell r="M166">
            <v>8.9</v>
          </cell>
          <cell r="N166">
            <v>9.1</v>
          </cell>
          <cell r="O166">
            <v>10.3</v>
          </cell>
          <cell r="P166">
            <v>10</v>
          </cell>
          <cell r="Q166">
            <v>9.9</v>
          </cell>
          <cell r="R166">
            <v>8.1</v>
          </cell>
          <cell r="S166">
            <v>9.3000000000000007</v>
          </cell>
          <cell r="T166">
            <v>1.6</v>
          </cell>
          <cell r="U166">
            <v>1.7</v>
          </cell>
          <cell r="V166">
            <v>1.3</v>
          </cell>
          <cell r="W166">
            <v>1.6</v>
          </cell>
          <cell r="X166">
            <v>1.8</v>
          </cell>
          <cell r="Y166">
            <v>1.7</v>
          </cell>
          <cell r="Z166">
            <v>1.7</v>
          </cell>
          <cell r="AA166">
            <v>1.5</v>
          </cell>
          <cell r="AB166">
            <v>1.5</v>
          </cell>
        </row>
        <row r="167">
          <cell r="A167">
            <v>32021</v>
          </cell>
          <cell r="B167">
            <v>46.5</v>
          </cell>
          <cell r="C167">
            <v>47.6</v>
          </cell>
          <cell r="D167">
            <v>45.7</v>
          </cell>
          <cell r="E167">
            <v>46.1</v>
          </cell>
          <cell r="F167">
            <v>46.7</v>
          </cell>
          <cell r="G167">
            <v>48.2</v>
          </cell>
          <cell r="H167">
            <v>49.6</v>
          </cell>
          <cell r="I167">
            <v>47.1</v>
          </cell>
          <cell r="J167">
            <v>46.8</v>
          </cell>
          <cell r="K167">
            <v>8.6</v>
          </cell>
          <cell r="L167">
            <v>8.4</v>
          </cell>
          <cell r="M167">
            <v>7.5</v>
          </cell>
          <cell r="N167">
            <v>7.2</v>
          </cell>
          <cell r="O167">
            <v>8.4</v>
          </cell>
          <cell r="P167">
            <v>9</v>
          </cell>
          <cell r="Q167">
            <v>8.8000000000000007</v>
          </cell>
          <cell r="R167">
            <v>7.3</v>
          </cell>
          <cell r="S167">
            <v>8.3000000000000007</v>
          </cell>
          <cell r="T167">
            <v>1.8</v>
          </cell>
          <cell r="U167">
            <v>1.7</v>
          </cell>
          <cell r="V167">
            <v>1.3</v>
          </cell>
          <cell r="W167">
            <v>1.1000000000000001</v>
          </cell>
          <cell r="X167">
            <v>1.5</v>
          </cell>
          <cell r="Y167">
            <v>1.7</v>
          </cell>
          <cell r="Z167">
            <v>1.6</v>
          </cell>
          <cell r="AA167">
            <v>1.3</v>
          </cell>
          <cell r="AB167">
            <v>1.7</v>
          </cell>
        </row>
        <row r="168">
          <cell r="A168">
            <v>32112</v>
          </cell>
          <cell r="B168">
            <v>47.2</v>
          </cell>
          <cell r="C168">
            <v>48.4</v>
          </cell>
          <cell r="D168">
            <v>46.6</v>
          </cell>
          <cell r="E168">
            <v>47.1</v>
          </cell>
          <cell r="F168">
            <v>47.5</v>
          </cell>
          <cell r="G168">
            <v>49</v>
          </cell>
          <cell r="H168">
            <v>50.4</v>
          </cell>
          <cell r="I168">
            <v>48</v>
          </cell>
          <cell r="J168">
            <v>47.6</v>
          </cell>
          <cell r="K168">
            <v>7</v>
          </cell>
          <cell r="L168">
            <v>7.1</v>
          </cell>
          <cell r="M168">
            <v>6.9</v>
          </cell>
          <cell r="N168">
            <v>6.8</v>
          </cell>
          <cell r="O168">
            <v>7</v>
          </cell>
          <cell r="P168">
            <v>7.2</v>
          </cell>
          <cell r="Q168">
            <v>6.8</v>
          </cell>
          <cell r="R168">
            <v>6.7</v>
          </cell>
          <cell r="S168">
            <v>7.2</v>
          </cell>
          <cell r="T168">
            <v>1.5</v>
          </cell>
          <cell r="U168">
            <v>1.7</v>
          </cell>
          <cell r="V168">
            <v>2</v>
          </cell>
          <cell r="W168">
            <v>2.2000000000000002</v>
          </cell>
          <cell r="X168">
            <v>1.7</v>
          </cell>
          <cell r="Y168">
            <v>1.7</v>
          </cell>
          <cell r="Z168">
            <v>1.6</v>
          </cell>
          <cell r="AA168">
            <v>1.9</v>
          </cell>
          <cell r="AB168">
            <v>1.7</v>
          </cell>
        </row>
        <row r="169">
          <cell r="A169">
            <v>32203</v>
          </cell>
          <cell r="B169">
            <v>48.3</v>
          </cell>
          <cell r="C169">
            <v>49.1</v>
          </cell>
          <cell r="D169">
            <v>47.4</v>
          </cell>
          <cell r="E169">
            <v>47.7</v>
          </cell>
          <cell r="F169">
            <v>48.2</v>
          </cell>
          <cell r="G169">
            <v>49.8</v>
          </cell>
          <cell r="H169">
            <v>51.1</v>
          </cell>
          <cell r="I169">
            <v>48.9</v>
          </cell>
          <cell r="J169">
            <v>48.4</v>
          </cell>
          <cell r="K169">
            <v>7.3</v>
          </cell>
          <cell r="L169">
            <v>6.7</v>
          </cell>
          <cell r="M169">
            <v>6.5</v>
          </cell>
          <cell r="N169">
            <v>6.2</v>
          </cell>
          <cell r="O169">
            <v>6.6</v>
          </cell>
          <cell r="P169">
            <v>6.9</v>
          </cell>
          <cell r="Q169">
            <v>6.5</v>
          </cell>
          <cell r="R169">
            <v>6.8</v>
          </cell>
          <cell r="S169">
            <v>6.8</v>
          </cell>
          <cell r="T169">
            <v>2.2999999999999998</v>
          </cell>
          <cell r="U169">
            <v>1.4</v>
          </cell>
          <cell r="V169">
            <v>1.7</v>
          </cell>
          <cell r="W169">
            <v>1.3</v>
          </cell>
          <cell r="X169">
            <v>1.5</v>
          </cell>
          <cell r="Y169">
            <v>1.6</v>
          </cell>
          <cell r="Z169">
            <v>1.4</v>
          </cell>
          <cell r="AA169">
            <v>1.9</v>
          </cell>
          <cell r="AB169">
            <v>1.7</v>
          </cell>
        </row>
        <row r="170">
          <cell r="A170">
            <v>32295</v>
          </cell>
          <cell r="B170">
            <v>49</v>
          </cell>
          <cell r="C170">
            <v>50.1</v>
          </cell>
          <cell r="D170">
            <v>48.3</v>
          </cell>
          <cell r="E170">
            <v>48.5</v>
          </cell>
          <cell r="F170">
            <v>49.1</v>
          </cell>
          <cell r="G170">
            <v>50.5</v>
          </cell>
          <cell r="H170">
            <v>51.9</v>
          </cell>
          <cell r="I170">
            <v>49.8</v>
          </cell>
          <cell r="J170">
            <v>49.3</v>
          </cell>
          <cell r="K170">
            <v>7.2</v>
          </cell>
          <cell r="L170">
            <v>7.1</v>
          </cell>
          <cell r="M170">
            <v>7.1</v>
          </cell>
          <cell r="N170">
            <v>6.4</v>
          </cell>
          <cell r="O170">
            <v>6.7</v>
          </cell>
          <cell r="P170">
            <v>6.5</v>
          </cell>
          <cell r="Q170">
            <v>6.4</v>
          </cell>
          <cell r="R170">
            <v>7.1</v>
          </cell>
          <cell r="S170">
            <v>7.2</v>
          </cell>
          <cell r="T170">
            <v>1.4</v>
          </cell>
          <cell r="U170">
            <v>2</v>
          </cell>
          <cell r="V170">
            <v>1.9</v>
          </cell>
          <cell r="W170">
            <v>1.7</v>
          </cell>
          <cell r="X170">
            <v>1.9</v>
          </cell>
          <cell r="Y170">
            <v>1.4</v>
          </cell>
          <cell r="Z170">
            <v>1.6</v>
          </cell>
          <cell r="AA170">
            <v>1.8</v>
          </cell>
          <cell r="AB170">
            <v>1.9</v>
          </cell>
        </row>
        <row r="171">
          <cell r="A171">
            <v>32387</v>
          </cell>
          <cell r="B171">
            <v>50.3</v>
          </cell>
          <cell r="C171">
            <v>50.8</v>
          </cell>
          <cell r="D171">
            <v>49</v>
          </cell>
          <cell r="E171">
            <v>49.5</v>
          </cell>
          <cell r="F171">
            <v>50.1</v>
          </cell>
          <cell r="G171">
            <v>51.1</v>
          </cell>
          <cell r="H171">
            <v>52.2</v>
          </cell>
          <cell r="I171">
            <v>50.4</v>
          </cell>
          <cell r="J171">
            <v>50.2</v>
          </cell>
          <cell r="K171">
            <v>8.1999999999999993</v>
          </cell>
          <cell r="L171">
            <v>6.7</v>
          </cell>
          <cell r="M171">
            <v>7.2</v>
          </cell>
          <cell r="N171">
            <v>7.4</v>
          </cell>
          <cell r="O171">
            <v>7.3</v>
          </cell>
          <cell r="P171">
            <v>6</v>
          </cell>
          <cell r="Q171">
            <v>5.2</v>
          </cell>
          <cell r="R171">
            <v>7</v>
          </cell>
          <cell r="S171">
            <v>7.3</v>
          </cell>
          <cell r="T171">
            <v>2.7</v>
          </cell>
          <cell r="U171">
            <v>1.4</v>
          </cell>
          <cell r="V171">
            <v>1.4</v>
          </cell>
          <cell r="W171">
            <v>2.1</v>
          </cell>
          <cell r="X171">
            <v>2</v>
          </cell>
          <cell r="Y171">
            <v>1.2</v>
          </cell>
          <cell r="Z171">
            <v>0.6</v>
          </cell>
          <cell r="AA171">
            <v>1.2</v>
          </cell>
          <cell r="AB171">
            <v>1.8</v>
          </cell>
        </row>
        <row r="172">
          <cell r="A172">
            <v>32478</v>
          </cell>
          <cell r="B172">
            <v>51.6</v>
          </cell>
          <cell r="C172">
            <v>51.7</v>
          </cell>
          <cell r="D172">
            <v>49.9</v>
          </cell>
          <cell r="E172">
            <v>50.3</v>
          </cell>
          <cell r="F172">
            <v>51.1</v>
          </cell>
          <cell r="G172">
            <v>51.9</v>
          </cell>
          <cell r="H172">
            <v>52.8</v>
          </cell>
          <cell r="I172">
            <v>51.3</v>
          </cell>
          <cell r="J172">
            <v>51.2</v>
          </cell>
          <cell r="K172">
            <v>9.3000000000000007</v>
          </cell>
          <cell r="L172">
            <v>6.8</v>
          </cell>
          <cell r="M172">
            <v>7.1</v>
          </cell>
          <cell r="N172">
            <v>6.8</v>
          </cell>
          <cell r="O172">
            <v>7.6</v>
          </cell>
          <cell r="P172">
            <v>5.9</v>
          </cell>
          <cell r="Q172">
            <v>4.8</v>
          </cell>
          <cell r="R172">
            <v>6.9</v>
          </cell>
          <cell r="S172">
            <v>7.6</v>
          </cell>
          <cell r="T172">
            <v>2.6</v>
          </cell>
          <cell r="U172">
            <v>1.8</v>
          </cell>
          <cell r="V172">
            <v>1.8</v>
          </cell>
          <cell r="W172">
            <v>1.6</v>
          </cell>
          <cell r="X172">
            <v>2</v>
          </cell>
          <cell r="Y172">
            <v>1.6</v>
          </cell>
          <cell r="Z172">
            <v>1.1000000000000001</v>
          </cell>
          <cell r="AA172">
            <v>1.8</v>
          </cell>
          <cell r="AB172">
            <v>2</v>
          </cell>
        </row>
        <row r="173">
          <cell r="A173">
            <v>32568</v>
          </cell>
          <cell r="B173">
            <v>51.7</v>
          </cell>
          <cell r="C173">
            <v>52.4</v>
          </cell>
          <cell r="D173">
            <v>50.6</v>
          </cell>
          <cell r="E173">
            <v>51.3</v>
          </cell>
          <cell r="F173">
            <v>51.6</v>
          </cell>
          <cell r="G173">
            <v>52.9</v>
          </cell>
          <cell r="H173">
            <v>53.5</v>
          </cell>
          <cell r="I173">
            <v>51.9</v>
          </cell>
          <cell r="J173">
            <v>51.7</v>
          </cell>
          <cell r="K173">
            <v>7</v>
          </cell>
          <cell r="L173">
            <v>6.7</v>
          </cell>
          <cell r="M173">
            <v>6.8</v>
          </cell>
          <cell r="N173">
            <v>7.5</v>
          </cell>
          <cell r="O173">
            <v>7.1</v>
          </cell>
          <cell r="P173">
            <v>6.2</v>
          </cell>
          <cell r="Q173">
            <v>4.7</v>
          </cell>
          <cell r="R173">
            <v>6.1</v>
          </cell>
          <cell r="S173">
            <v>6.8</v>
          </cell>
          <cell r="T173">
            <v>0.2</v>
          </cell>
          <cell r="U173">
            <v>1.4</v>
          </cell>
          <cell r="V173">
            <v>1.4</v>
          </cell>
          <cell r="W173">
            <v>2</v>
          </cell>
          <cell r="X173">
            <v>1</v>
          </cell>
          <cell r="Y173">
            <v>1.9</v>
          </cell>
          <cell r="Z173">
            <v>1.3</v>
          </cell>
          <cell r="AA173">
            <v>1.2</v>
          </cell>
          <cell r="AB173">
            <v>1</v>
          </cell>
        </row>
        <row r="174">
          <cell r="A174">
            <v>32660</v>
          </cell>
          <cell r="B174">
            <v>52.9</v>
          </cell>
          <cell r="C174">
            <v>53.8</v>
          </cell>
          <cell r="D174">
            <v>51.8</v>
          </cell>
          <cell r="E174">
            <v>52.3</v>
          </cell>
          <cell r="F174">
            <v>52.8</v>
          </cell>
          <cell r="G174">
            <v>53.9</v>
          </cell>
          <cell r="H174">
            <v>54.4</v>
          </cell>
          <cell r="I174">
            <v>53.1</v>
          </cell>
          <cell r="J174">
            <v>53</v>
          </cell>
          <cell r="K174">
            <v>8</v>
          </cell>
          <cell r="L174">
            <v>7.4</v>
          </cell>
          <cell r="M174">
            <v>7.2</v>
          </cell>
          <cell r="N174">
            <v>7.8</v>
          </cell>
          <cell r="O174">
            <v>7.5</v>
          </cell>
          <cell r="P174">
            <v>6.7</v>
          </cell>
          <cell r="Q174">
            <v>4.8</v>
          </cell>
          <cell r="R174">
            <v>6.6</v>
          </cell>
          <cell r="S174">
            <v>7.5</v>
          </cell>
          <cell r="T174">
            <v>2.2999999999999998</v>
          </cell>
          <cell r="U174">
            <v>2.7</v>
          </cell>
          <cell r="V174">
            <v>2.4</v>
          </cell>
          <cell r="W174">
            <v>1.9</v>
          </cell>
          <cell r="X174">
            <v>2.2999999999999998</v>
          </cell>
          <cell r="Y174">
            <v>1.9</v>
          </cell>
          <cell r="Z174">
            <v>1.7</v>
          </cell>
          <cell r="AA174">
            <v>2.2999999999999998</v>
          </cell>
          <cell r="AB174">
            <v>2.5</v>
          </cell>
        </row>
        <row r="175">
          <cell r="A175">
            <v>32752</v>
          </cell>
          <cell r="B175">
            <v>54.4</v>
          </cell>
          <cell r="C175">
            <v>55</v>
          </cell>
          <cell r="D175">
            <v>52.8</v>
          </cell>
          <cell r="E175">
            <v>53.2</v>
          </cell>
          <cell r="F175">
            <v>54</v>
          </cell>
          <cell r="G175">
            <v>54.8</v>
          </cell>
          <cell r="H175">
            <v>55.2</v>
          </cell>
          <cell r="I175">
            <v>53.9</v>
          </cell>
          <cell r="J175">
            <v>54.2</v>
          </cell>
          <cell r="K175">
            <v>8.1999999999999993</v>
          </cell>
          <cell r="L175">
            <v>8.3000000000000007</v>
          </cell>
          <cell r="M175">
            <v>7.8</v>
          </cell>
          <cell r="N175">
            <v>7.5</v>
          </cell>
          <cell r="O175">
            <v>7.8</v>
          </cell>
          <cell r="P175">
            <v>7.2</v>
          </cell>
          <cell r="Q175">
            <v>5.7</v>
          </cell>
          <cell r="R175">
            <v>6.9</v>
          </cell>
          <cell r="S175">
            <v>8</v>
          </cell>
          <cell r="T175">
            <v>2.8</v>
          </cell>
          <cell r="U175">
            <v>2.2000000000000002</v>
          </cell>
          <cell r="V175">
            <v>1.9</v>
          </cell>
          <cell r="W175">
            <v>1.7</v>
          </cell>
          <cell r="X175">
            <v>2.2999999999999998</v>
          </cell>
          <cell r="Y175">
            <v>1.7</v>
          </cell>
          <cell r="Z175">
            <v>1.5</v>
          </cell>
          <cell r="AA175">
            <v>1.5</v>
          </cell>
          <cell r="AB175">
            <v>2.2999999999999998</v>
          </cell>
        </row>
        <row r="176">
          <cell r="A176">
            <v>32843</v>
          </cell>
          <cell r="B176">
            <v>55.4</v>
          </cell>
          <cell r="C176">
            <v>56</v>
          </cell>
          <cell r="D176">
            <v>53.7</v>
          </cell>
          <cell r="E176">
            <v>54</v>
          </cell>
          <cell r="F176">
            <v>55.1</v>
          </cell>
          <cell r="G176">
            <v>55.8</v>
          </cell>
          <cell r="H176">
            <v>56.2</v>
          </cell>
          <cell r="I176">
            <v>55.1</v>
          </cell>
          <cell r="J176">
            <v>55.2</v>
          </cell>
          <cell r="K176">
            <v>7.4</v>
          </cell>
          <cell r="L176">
            <v>8.3000000000000007</v>
          </cell>
          <cell r="M176">
            <v>7.6</v>
          </cell>
          <cell r="N176">
            <v>7.4</v>
          </cell>
          <cell r="O176">
            <v>7.8</v>
          </cell>
          <cell r="P176">
            <v>7.5</v>
          </cell>
          <cell r="Q176">
            <v>6.4</v>
          </cell>
          <cell r="R176">
            <v>7.4</v>
          </cell>
          <cell r="S176">
            <v>7.8</v>
          </cell>
          <cell r="T176">
            <v>1.8</v>
          </cell>
          <cell r="U176">
            <v>1.8</v>
          </cell>
          <cell r="V176">
            <v>1.7</v>
          </cell>
          <cell r="W176">
            <v>1.5</v>
          </cell>
          <cell r="X176">
            <v>2</v>
          </cell>
          <cell r="Y176">
            <v>1.8</v>
          </cell>
          <cell r="Z176">
            <v>1.8</v>
          </cell>
          <cell r="AA176">
            <v>2.2000000000000002</v>
          </cell>
          <cell r="AB176">
            <v>1.8</v>
          </cell>
        </row>
        <row r="177">
          <cell r="A177">
            <v>32933</v>
          </cell>
          <cell r="B177">
            <v>56.3</v>
          </cell>
          <cell r="C177">
            <v>56.9</v>
          </cell>
          <cell r="D177">
            <v>54.5</v>
          </cell>
          <cell r="E177">
            <v>54.8</v>
          </cell>
          <cell r="F177">
            <v>56.4</v>
          </cell>
          <cell r="G177">
            <v>56.7</v>
          </cell>
          <cell r="H177">
            <v>56.9</v>
          </cell>
          <cell r="I177">
            <v>56.2</v>
          </cell>
          <cell r="J177">
            <v>56.2</v>
          </cell>
          <cell r="K177">
            <v>8.9</v>
          </cell>
          <cell r="L177">
            <v>8.6</v>
          </cell>
          <cell r="M177">
            <v>7.7</v>
          </cell>
          <cell r="N177">
            <v>6.8</v>
          </cell>
          <cell r="O177">
            <v>9.3000000000000007</v>
          </cell>
          <cell r="P177">
            <v>7.2</v>
          </cell>
          <cell r="Q177">
            <v>6.4</v>
          </cell>
          <cell r="R177">
            <v>8.3000000000000007</v>
          </cell>
          <cell r="S177">
            <v>8.6999999999999993</v>
          </cell>
          <cell r="T177">
            <v>1.6</v>
          </cell>
          <cell r="U177">
            <v>1.6</v>
          </cell>
          <cell r="V177">
            <v>1.5</v>
          </cell>
          <cell r="W177">
            <v>1.5</v>
          </cell>
          <cell r="X177">
            <v>2.4</v>
          </cell>
          <cell r="Y177">
            <v>1.6</v>
          </cell>
          <cell r="Z177">
            <v>1.2</v>
          </cell>
          <cell r="AA177">
            <v>2</v>
          </cell>
          <cell r="AB177">
            <v>1.8</v>
          </cell>
        </row>
        <row r="178">
          <cell r="A178">
            <v>33025</v>
          </cell>
          <cell r="B178">
            <v>57.2</v>
          </cell>
          <cell r="C178">
            <v>58</v>
          </cell>
          <cell r="D178">
            <v>55.3</v>
          </cell>
          <cell r="E178">
            <v>55.8</v>
          </cell>
          <cell r="F178">
            <v>57.3</v>
          </cell>
          <cell r="G178">
            <v>57.2</v>
          </cell>
          <cell r="H178">
            <v>57.9</v>
          </cell>
          <cell r="I178">
            <v>56.8</v>
          </cell>
          <cell r="J178">
            <v>57.1</v>
          </cell>
          <cell r="K178">
            <v>8.1</v>
          </cell>
          <cell r="L178">
            <v>7.8</v>
          </cell>
          <cell r="M178">
            <v>6.8</v>
          </cell>
          <cell r="N178">
            <v>6.7</v>
          </cell>
          <cell r="O178">
            <v>8.5</v>
          </cell>
          <cell r="P178">
            <v>6.1</v>
          </cell>
          <cell r="Q178">
            <v>6.4</v>
          </cell>
          <cell r="R178">
            <v>7</v>
          </cell>
          <cell r="S178">
            <v>7.7</v>
          </cell>
          <cell r="T178">
            <v>1.6</v>
          </cell>
          <cell r="U178">
            <v>1.9</v>
          </cell>
          <cell r="V178">
            <v>1.5</v>
          </cell>
          <cell r="W178">
            <v>1.8</v>
          </cell>
          <cell r="X178">
            <v>1.6</v>
          </cell>
          <cell r="Y178">
            <v>0.9</v>
          </cell>
          <cell r="Z178">
            <v>1.8</v>
          </cell>
          <cell r="AA178">
            <v>1.1000000000000001</v>
          </cell>
          <cell r="AB178">
            <v>1.6</v>
          </cell>
        </row>
        <row r="179">
          <cell r="A179">
            <v>33117</v>
          </cell>
          <cell r="B179">
            <v>57.6</v>
          </cell>
          <cell r="C179">
            <v>58.5</v>
          </cell>
          <cell r="D179">
            <v>55.6</v>
          </cell>
          <cell r="E179">
            <v>56.5</v>
          </cell>
          <cell r="F179">
            <v>57.8</v>
          </cell>
          <cell r="G179">
            <v>57.8</v>
          </cell>
          <cell r="H179">
            <v>58.5</v>
          </cell>
          <cell r="I179">
            <v>57.2</v>
          </cell>
          <cell r="J179">
            <v>57.5</v>
          </cell>
          <cell r="K179">
            <v>5.9</v>
          </cell>
          <cell r="L179">
            <v>6.4</v>
          </cell>
          <cell r="M179">
            <v>5.3</v>
          </cell>
          <cell r="N179">
            <v>6.2</v>
          </cell>
          <cell r="O179">
            <v>7</v>
          </cell>
          <cell r="P179">
            <v>5.5</v>
          </cell>
          <cell r="Q179">
            <v>6</v>
          </cell>
          <cell r="R179">
            <v>6.1</v>
          </cell>
          <cell r="S179">
            <v>6.1</v>
          </cell>
          <cell r="T179">
            <v>0.7</v>
          </cell>
          <cell r="U179">
            <v>0.9</v>
          </cell>
          <cell r="V179">
            <v>0.5</v>
          </cell>
          <cell r="W179">
            <v>1.3</v>
          </cell>
          <cell r="X179">
            <v>0.9</v>
          </cell>
          <cell r="Y179">
            <v>1</v>
          </cell>
          <cell r="Z179">
            <v>1</v>
          </cell>
          <cell r="AA179">
            <v>0.7</v>
          </cell>
          <cell r="AB179">
            <v>0.7</v>
          </cell>
        </row>
        <row r="180">
          <cell r="A180">
            <v>33208</v>
          </cell>
          <cell r="B180">
            <v>58.9</v>
          </cell>
          <cell r="C180">
            <v>60.2</v>
          </cell>
          <cell r="D180">
            <v>57</v>
          </cell>
          <cell r="E180">
            <v>58.2</v>
          </cell>
          <cell r="F180">
            <v>59.2</v>
          </cell>
          <cell r="G180">
            <v>59.2</v>
          </cell>
          <cell r="H180">
            <v>60.2</v>
          </cell>
          <cell r="I180">
            <v>58.8</v>
          </cell>
          <cell r="J180">
            <v>59</v>
          </cell>
          <cell r="K180">
            <v>6.3</v>
          </cell>
          <cell r="L180">
            <v>7.5</v>
          </cell>
          <cell r="M180">
            <v>6.1</v>
          </cell>
          <cell r="N180">
            <v>7.8</v>
          </cell>
          <cell r="O180">
            <v>7.4</v>
          </cell>
          <cell r="P180">
            <v>6.1</v>
          </cell>
          <cell r="Q180">
            <v>7.1</v>
          </cell>
          <cell r="R180">
            <v>6.7</v>
          </cell>
          <cell r="S180">
            <v>6.9</v>
          </cell>
          <cell r="T180">
            <v>2.2999999999999998</v>
          </cell>
          <cell r="U180">
            <v>2.9</v>
          </cell>
          <cell r="V180">
            <v>2.5</v>
          </cell>
          <cell r="W180">
            <v>3</v>
          </cell>
          <cell r="X180">
            <v>2.4</v>
          </cell>
          <cell r="Y180">
            <v>2.4</v>
          </cell>
          <cell r="Z180">
            <v>2.9</v>
          </cell>
          <cell r="AA180">
            <v>2.8</v>
          </cell>
          <cell r="AB180">
            <v>2.6</v>
          </cell>
        </row>
        <row r="181">
          <cell r="A181">
            <v>33298</v>
          </cell>
          <cell r="B181">
            <v>59</v>
          </cell>
          <cell r="C181">
            <v>59.9</v>
          </cell>
          <cell r="D181">
            <v>57.2</v>
          </cell>
          <cell r="E181">
            <v>58.1</v>
          </cell>
          <cell r="F181">
            <v>58.6</v>
          </cell>
          <cell r="G181">
            <v>59.1</v>
          </cell>
          <cell r="H181">
            <v>60</v>
          </cell>
          <cell r="I181">
            <v>58.6</v>
          </cell>
          <cell r="J181">
            <v>58.9</v>
          </cell>
          <cell r="K181">
            <v>4.8</v>
          </cell>
          <cell r="L181">
            <v>5.3</v>
          </cell>
          <cell r="M181">
            <v>5</v>
          </cell>
          <cell r="N181">
            <v>6</v>
          </cell>
          <cell r="O181">
            <v>3.9</v>
          </cell>
          <cell r="P181">
            <v>4.2</v>
          </cell>
          <cell r="Q181">
            <v>5.4</v>
          </cell>
          <cell r="R181">
            <v>4.3</v>
          </cell>
          <cell r="S181">
            <v>4.8</v>
          </cell>
          <cell r="T181">
            <v>0.2</v>
          </cell>
          <cell r="U181">
            <v>-0.5</v>
          </cell>
          <cell r="V181">
            <v>0.4</v>
          </cell>
          <cell r="W181">
            <v>-0.2</v>
          </cell>
          <cell r="X181">
            <v>-1</v>
          </cell>
          <cell r="Y181">
            <v>-0.2</v>
          </cell>
          <cell r="Z181">
            <v>-0.3</v>
          </cell>
          <cell r="AA181">
            <v>-0.3</v>
          </cell>
          <cell r="AB181">
            <v>-0.2</v>
          </cell>
        </row>
        <row r="182">
          <cell r="A182">
            <v>33390</v>
          </cell>
          <cell r="B182">
            <v>58.9</v>
          </cell>
          <cell r="C182">
            <v>60.3</v>
          </cell>
          <cell r="D182">
            <v>57.2</v>
          </cell>
          <cell r="E182">
            <v>58.4</v>
          </cell>
          <cell r="F182">
            <v>58.6</v>
          </cell>
          <cell r="G182">
            <v>59.4</v>
          </cell>
          <cell r="H182">
            <v>60.3</v>
          </cell>
          <cell r="I182">
            <v>58.6</v>
          </cell>
          <cell r="J182">
            <v>59</v>
          </cell>
          <cell r="K182">
            <v>3</v>
          </cell>
          <cell r="L182">
            <v>4</v>
          </cell>
          <cell r="M182">
            <v>3.4</v>
          </cell>
          <cell r="N182">
            <v>4.7</v>
          </cell>
          <cell r="O182">
            <v>2.2999999999999998</v>
          </cell>
          <cell r="P182">
            <v>3.8</v>
          </cell>
          <cell r="Q182">
            <v>4.0999999999999996</v>
          </cell>
          <cell r="R182">
            <v>3.2</v>
          </cell>
          <cell r="S182">
            <v>3.3</v>
          </cell>
          <cell r="T182">
            <v>-0.2</v>
          </cell>
          <cell r="U182">
            <v>0.7</v>
          </cell>
          <cell r="V182">
            <v>0</v>
          </cell>
          <cell r="W182">
            <v>0.5</v>
          </cell>
          <cell r="X182">
            <v>0</v>
          </cell>
          <cell r="Y182">
            <v>0.5</v>
          </cell>
          <cell r="Z182">
            <v>0.5</v>
          </cell>
          <cell r="AA182">
            <v>0</v>
          </cell>
          <cell r="AB182">
            <v>0.2</v>
          </cell>
        </row>
        <row r="183">
          <cell r="A183">
            <v>33482</v>
          </cell>
          <cell r="B183">
            <v>59.2</v>
          </cell>
          <cell r="C183">
            <v>60.8</v>
          </cell>
          <cell r="D183">
            <v>57.4</v>
          </cell>
          <cell r="E183">
            <v>58.8</v>
          </cell>
          <cell r="F183">
            <v>58.9</v>
          </cell>
          <cell r="G183">
            <v>59.9</v>
          </cell>
          <cell r="H183">
            <v>60.4</v>
          </cell>
          <cell r="I183">
            <v>59.4</v>
          </cell>
          <cell r="J183">
            <v>59.3</v>
          </cell>
          <cell r="K183">
            <v>2.8</v>
          </cell>
          <cell r="L183">
            <v>3.9</v>
          </cell>
          <cell r="M183">
            <v>3.2</v>
          </cell>
          <cell r="N183">
            <v>4.0999999999999996</v>
          </cell>
          <cell r="O183">
            <v>1.9</v>
          </cell>
          <cell r="P183">
            <v>3.6</v>
          </cell>
          <cell r="Q183">
            <v>3.2</v>
          </cell>
          <cell r="R183">
            <v>3.8</v>
          </cell>
          <cell r="S183">
            <v>3.1</v>
          </cell>
          <cell r="T183">
            <v>0.5</v>
          </cell>
          <cell r="U183">
            <v>0.8</v>
          </cell>
          <cell r="V183">
            <v>0.3</v>
          </cell>
          <cell r="W183">
            <v>0.7</v>
          </cell>
          <cell r="X183">
            <v>0.5</v>
          </cell>
          <cell r="Y183">
            <v>0.8</v>
          </cell>
          <cell r="Z183">
            <v>0.2</v>
          </cell>
          <cell r="AA183">
            <v>1.4</v>
          </cell>
          <cell r="AB183">
            <v>0.5</v>
          </cell>
        </row>
        <row r="184">
          <cell r="A184">
            <v>33573</v>
          </cell>
          <cell r="B184">
            <v>59.8</v>
          </cell>
          <cell r="C184">
            <v>61.2</v>
          </cell>
          <cell r="D184">
            <v>58</v>
          </cell>
          <cell r="E184">
            <v>59.3</v>
          </cell>
          <cell r="F184">
            <v>59.1</v>
          </cell>
          <cell r="G184">
            <v>60.3</v>
          </cell>
          <cell r="H184">
            <v>61.2</v>
          </cell>
          <cell r="I184">
            <v>59.9</v>
          </cell>
          <cell r="J184">
            <v>59.9</v>
          </cell>
          <cell r="K184">
            <v>1.5</v>
          </cell>
          <cell r="L184">
            <v>1.7</v>
          </cell>
          <cell r="M184">
            <v>1.8</v>
          </cell>
          <cell r="N184">
            <v>1.9</v>
          </cell>
          <cell r="O184">
            <v>-0.2</v>
          </cell>
          <cell r="P184">
            <v>1.9</v>
          </cell>
          <cell r="Q184">
            <v>1.7</v>
          </cell>
          <cell r="R184">
            <v>1.9</v>
          </cell>
          <cell r="S184">
            <v>1.5</v>
          </cell>
          <cell r="T184">
            <v>1</v>
          </cell>
          <cell r="U184">
            <v>0.7</v>
          </cell>
          <cell r="V184">
            <v>1</v>
          </cell>
          <cell r="W184">
            <v>0.9</v>
          </cell>
          <cell r="X184">
            <v>0.3</v>
          </cell>
          <cell r="Y184">
            <v>0.7</v>
          </cell>
          <cell r="Z184">
            <v>1.3</v>
          </cell>
          <cell r="AA184">
            <v>0.8</v>
          </cell>
          <cell r="AB184">
            <v>1</v>
          </cell>
        </row>
        <row r="185">
          <cell r="A185">
            <v>33664</v>
          </cell>
          <cell r="B185">
            <v>59.8</v>
          </cell>
          <cell r="C185">
            <v>61.2</v>
          </cell>
          <cell r="D185">
            <v>58.1</v>
          </cell>
          <cell r="E185">
            <v>59.6</v>
          </cell>
          <cell r="F185">
            <v>59.1</v>
          </cell>
          <cell r="G185">
            <v>60.3</v>
          </cell>
          <cell r="H185">
            <v>61.2</v>
          </cell>
          <cell r="I185">
            <v>60.1</v>
          </cell>
          <cell r="J185">
            <v>59.9</v>
          </cell>
          <cell r="K185">
            <v>1.4</v>
          </cell>
          <cell r="L185">
            <v>2.2000000000000002</v>
          </cell>
          <cell r="M185">
            <v>1.6</v>
          </cell>
          <cell r="N185">
            <v>2.6</v>
          </cell>
          <cell r="O185">
            <v>0.9</v>
          </cell>
          <cell r="P185">
            <v>2</v>
          </cell>
          <cell r="Q185">
            <v>2</v>
          </cell>
          <cell r="R185">
            <v>2.6</v>
          </cell>
          <cell r="S185">
            <v>1.7</v>
          </cell>
          <cell r="T185">
            <v>0</v>
          </cell>
          <cell r="U185">
            <v>0</v>
          </cell>
          <cell r="V185">
            <v>0.2</v>
          </cell>
          <cell r="W185">
            <v>0.5</v>
          </cell>
          <cell r="X185">
            <v>0</v>
          </cell>
          <cell r="Y185">
            <v>0</v>
          </cell>
          <cell r="Z185">
            <v>0</v>
          </cell>
          <cell r="AA185">
            <v>0.3</v>
          </cell>
          <cell r="AB185">
            <v>0</v>
          </cell>
        </row>
        <row r="186">
          <cell r="A186">
            <v>33756</v>
          </cell>
          <cell r="B186">
            <v>59.5</v>
          </cell>
          <cell r="C186">
            <v>61.1</v>
          </cell>
          <cell r="D186">
            <v>57.9</v>
          </cell>
          <cell r="E186">
            <v>59.6</v>
          </cell>
          <cell r="F186">
            <v>58.8</v>
          </cell>
          <cell r="G186">
            <v>60.1</v>
          </cell>
          <cell r="H186">
            <v>61.3</v>
          </cell>
          <cell r="I186">
            <v>59.9</v>
          </cell>
          <cell r="J186">
            <v>59.7</v>
          </cell>
          <cell r="K186">
            <v>1</v>
          </cell>
          <cell r="L186">
            <v>1.3</v>
          </cell>
          <cell r="M186">
            <v>1.2</v>
          </cell>
          <cell r="N186">
            <v>2.1</v>
          </cell>
          <cell r="O186">
            <v>0.3</v>
          </cell>
          <cell r="P186">
            <v>1.2</v>
          </cell>
          <cell r="Q186">
            <v>1.7</v>
          </cell>
          <cell r="R186">
            <v>2.2000000000000002</v>
          </cell>
          <cell r="S186">
            <v>1.2</v>
          </cell>
          <cell r="T186">
            <v>-0.5</v>
          </cell>
          <cell r="U186">
            <v>-0.2</v>
          </cell>
          <cell r="V186">
            <v>-0.3</v>
          </cell>
          <cell r="W186">
            <v>0</v>
          </cell>
          <cell r="X186">
            <v>-0.5</v>
          </cell>
          <cell r="Y186">
            <v>-0.3</v>
          </cell>
          <cell r="Z186">
            <v>0.2</v>
          </cell>
          <cell r="AA186">
            <v>-0.3</v>
          </cell>
          <cell r="AB186">
            <v>-0.3</v>
          </cell>
        </row>
        <row r="187">
          <cell r="A187">
            <v>33848</v>
          </cell>
          <cell r="B187">
            <v>59.7</v>
          </cell>
          <cell r="C187">
            <v>61</v>
          </cell>
          <cell r="D187">
            <v>57.8</v>
          </cell>
          <cell r="E187">
            <v>60</v>
          </cell>
          <cell r="F187">
            <v>58.8</v>
          </cell>
          <cell r="G187">
            <v>60.4</v>
          </cell>
          <cell r="H187">
            <v>61.6</v>
          </cell>
          <cell r="I187">
            <v>60.3</v>
          </cell>
          <cell r="J187">
            <v>59.8</v>
          </cell>
          <cell r="K187">
            <v>0.8</v>
          </cell>
          <cell r="L187">
            <v>0.3</v>
          </cell>
          <cell r="M187">
            <v>0.7</v>
          </cell>
          <cell r="N187">
            <v>2</v>
          </cell>
          <cell r="O187">
            <v>-0.2</v>
          </cell>
          <cell r="P187">
            <v>0.8</v>
          </cell>
          <cell r="Q187">
            <v>2</v>
          </cell>
          <cell r="R187">
            <v>1.5</v>
          </cell>
          <cell r="S187">
            <v>0.8</v>
          </cell>
          <cell r="T187">
            <v>0.3</v>
          </cell>
          <cell r="U187">
            <v>-0.2</v>
          </cell>
          <cell r="V187">
            <v>-0.2</v>
          </cell>
          <cell r="W187">
            <v>0.7</v>
          </cell>
          <cell r="X187">
            <v>0</v>
          </cell>
          <cell r="Y187">
            <v>0.5</v>
          </cell>
          <cell r="Z187">
            <v>0.5</v>
          </cell>
          <cell r="AA187">
            <v>0.7</v>
          </cell>
          <cell r="AB187">
            <v>0.2</v>
          </cell>
        </row>
        <row r="188">
          <cell r="A188">
            <v>33939</v>
          </cell>
          <cell r="B188">
            <v>60</v>
          </cell>
          <cell r="C188">
            <v>61.1</v>
          </cell>
          <cell r="D188">
            <v>58.5</v>
          </cell>
          <cell r="E188">
            <v>60.3</v>
          </cell>
          <cell r="F188">
            <v>59.1</v>
          </cell>
          <cell r="G188">
            <v>60.6</v>
          </cell>
          <cell r="H188">
            <v>61.7</v>
          </cell>
          <cell r="I188">
            <v>60.5</v>
          </cell>
          <cell r="J188">
            <v>60.1</v>
          </cell>
          <cell r="K188">
            <v>0.3</v>
          </cell>
          <cell r="L188">
            <v>-0.2</v>
          </cell>
          <cell r="M188">
            <v>0.9</v>
          </cell>
          <cell r="N188">
            <v>1.7</v>
          </cell>
          <cell r="O188">
            <v>0</v>
          </cell>
          <cell r="P188">
            <v>0.5</v>
          </cell>
          <cell r="Q188">
            <v>0.8</v>
          </cell>
          <cell r="R188">
            <v>1</v>
          </cell>
          <cell r="S188">
            <v>0.3</v>
          </cell>
          <cell r="T188">
            <v>0.5</v>
          </cell>
          <cell r="U188">
            <v>0.2</v>
          </cell>
          <cell r="V188">
            <v>1.2</v>
          </cell>
          <cell r="W188">
            <v>0.5</v>
          </cell>
          <cell r="X188">
            <v>0.5</v>
          </cell>
          <cell r="Y188">
            <v>0.3</v>
          </cell>
          <cell r="Z188">
            <v>0.2</v>
          </cell>
          <cell r="AA188">
            <v>0.3</v>
          </cell>
          <cell r="AB188">
            <v>0.5</v>
          </cell>
        </row>
        <row r="189">
          <cell r="A189">
            <v>34029</v>
          </cell>
          <cell r="B189">
            <v>60.4</v>
          </cell>
          <cell r="C189">
            <v>61.9</v>
          </cell>
          <cell r="D189">
            <v>59</v>
          </cell>
          <cell r="E189">
            <v>60.8</v>
          </cell>
          <cell r="F189">
            <v>59.3</v>
          </cell>
          <cell r="G189">
            <v>61.2</v>
          </cell>
          <cell r="H189">
            <v>62.1</v>
          </cell>
          <cell r="I189">
            <v>61.1</v>
          </cell>
          <cell r="J189">
            <v>60.6</v>
          </cell>
          <cell r="K189">
            <v>1</v>
          </cell>
          <cell r="L189">
            <v>1.1000000000000001</v>
          </cell>
          <cell r="M189">
            <v>1.5</v>
          </cell>
          <cell r="N189">
            <v>2</v>
          </cell>
          <cell r="O189">
            <v>0.3</v>
          </cell>
          <cell r="P189">
            <v>1.5</v>
          </cell>
          <cell r="Q189">
            <v>1.5</v>
          </cell>
          <cell r="R189">
            <v>1.7</v>
          </cell>
          <cell r="S189">
            <v>1.2</v>
          </cell>
          <cell r="T189">
            <v>0.7</v>
          </cell>
          <cell r="U189">
            <v>1.3</v>
          </cell>
          <cell r="V189">
            <v>0.9</v>
          </cell>
          <cell r="W189">
            <v>0.8</v>
          </cell>
          <cell r="X189">
            <v>0.3</v>
          </cell>
          <cell r="Y189">
            <v>1</v>
          </cell>
          <cell r="Z189">
            <v>0.6</v>
          </cell>
          <cell r="AA189">
            <v>1</v>
          </cell>
          <cell r="AB189">
            <v>0.8</v>
          </cell>
        </row>
        <row r="190">
          <cell r="A190">
            <v>34121</v>
          </cell>
          <cell r="B190">
            <v>60.5</v>
          </cell>
          <cell r="C190">
            <v>62.2</v>
          </cell>
          <cell r="D190">
            <v>59.3</v>
          </cell>
          <cell r="E190">
            <v>61.2</v>
          </cell>
          <cell r="F190">
            <v>59.5</v>
          </cell>
          <cell r="G190">
            <v>61.4</v>
          </cell>
          <cell r="H190">
            <v>62.2</v>
          </cell>
          <cell r="I190">
            <v>61.2</v>
          </cell>
          <cell r="J190">
            <v>60.8</v>
          </cell>
          <cell r="K190">
            <v>1.7</v>
          </cell>
          <cell r="L190">
            <v>1.8</v>
          </cell>
          <cell r="M190">
            <v>2.4</v>
          </cell>
          <cell r="N190">
            <v>2.7</v>
          </cell>
          <cell r="O190">
            <v>1.2</v>
          </cell>
          <cell r="P190">
            <v>2.2000000000000002</v>
          </cell>
          <cell r="Q190">
            <v>1.5</v>
          </cell>
          <cell r="R190">
            <v>2.2000000000000002</v>
          </cell>
          <cell r="S190">
            <v>1.8</v>
          </cell>
          <cell r="T190">
            <v>0.2</v>
          </cell>
          <cell r="U190">
            <v>0.5</v>
          </cell>
          <cell r="V190">
            <v>0.5</v>
          </cell>
          <cell r="W190">
            <v>0.7</v>
          </cell>
          <cell r="X190">
            <v>0.3</v>
          </cell>
          <cell r="Y190">
            <v>0.3</v>
          </cell>
          <cell r="Z190">
            <v>0.2</v>
          </cell>
          <cell r="AA190">
            <v>0.2</v>
          </cell>
          <cell r="AB190">
            <v>0.3</v>
          </cell>
        </row>
        <row r="191">
          <cell r="A191">
            <v>34213</v>
          </cell>
          <cell r="B191">
            <v>60.7</v>
          </cell>
          <cell r="C191">
            <v>62.4</v>
          </cell>
          <cell r="D191">
            <v>59.4</v>
          </cell>
          <cell r="E191">
            <v>61.4</v>
          </cell>
          <cell r="F191">
            <v>60.1</v>
          </cell>
          <cell r="G191">
            <v>62.3</v>
          </cell>
          <cell r="H191">
            <v>62.5</v>
          </cell>
          <cell r="I191">
            <v>61.6</v>
          </cell>
          <cell r="J191">
            <v>61.1</v>
          </cell>
          <cell r="K191">
            <v>1.7</v>
          </cell>
          <cell r="L191">
            <v>2.2999999999999998</v>
          </cell>
          <cell r="M191">
            <v>2.8</v>
          </cell>
          <cell r="N191">
            <v>2.2999999999999998</v>
          </cell>
          <cell r="O191">
            <v>2.2000000000000002</v>
          </cell>
          <cell r="P191">
            <v>3.1</v>
          </cell>
          <cell r="Q191">
            <v>1.5</v>
          </cell>
          <cell r="R191">
            <v>2.2000000000000002</v>
          </cell>
          <cell r="S191">
            <v>2.2000000000000002</v>
          </cell>
          <cell r="T191">
            <v>0.3</v>
          </cell>
          <cell r="U191">
            <v>0.3</v>
          </cell>
          <cell r="V191">
            <v>0.2</v>
          </cell>
          <cell r="W191">
            <v>0.3</v>
          </cell>
          <cell r="X191">
            <v>1</v>
          </cell>
          <cell r="Y191">
            <v>1.5</v>
          </cell>
          <cell r="Z191">
            <v>0.5</v>
          </cell>
          <cell r="AA191">
            <v>0.7</v>
          </cell>
          <cell r="AB191">
            <v>0.5</v>
          </cell>
        </row>
        <row r="192">
          <cell r="A192">
            <v>34304</v>
          </cell>
          <cell r="B192">
            <v>60.8</v>
          </cell>
          <cell r="C192">
            <v>62.6</v>
          </cell>
          <cell r="D192">
            <v>59.6</v>
          </cell>
          <cell r="E192">
            <v>61.4</v>
          </cell>
          <cell r="F192">
            <v>60.5</v>
          </cell>
          <cell r="G192">
            <v>62.6</v>
          </cell>
          <cell r="H192">
            <v>63.2</v>
          </cell>
          <cell r="I192">
            <v>61.8</v>
          </cell>
          <cell r="J192">
            <v>61.2</v>
          </cell>
          <cell r="K192">
            <v>1.3</v>
          </cell>
          <cell r="L192">
            <v>2.5</v>
          </cell>
          <cell r="M192">
            <v>1.9</v>
          </cell>
          <cell r="N192">
            <v>1.8</v>
          </cell>
          <cell r="O192">
            <v>2.4</v>
          </cell>
          <cell r="P192">
            <v>3.3</v>
          </cell>
          <cell r="Q192">
            <v>2.4</v>
          </cell>
          <cell r="R192">
            <v>2.1</v>
          </cell>
          <cell r="S192">
            <v>1.8</v>
          </cell>
          <cell r="T192">
            <v>0.2</v>
          </cell>
          <cell r="U192">
            <v>0.3</v>
          </cell>
          <cell r="V192">
            <v>0.3</v>
          </cell>
          <cell r="W192">
            <v>0</v>
          </cell>
          <cell r="X192">
            <v>0.7</v>
          </cell>
          <cell r="Y192">
            <v>0.5</v>
          </cell>
          <cell r="Z192">
            <v>1.1000000000000001</v>
          </cell>
          <cell r="AA192">
            <v>0.3</v>
          </cell>
          <cell r="AB192">
            <v>0.2</v>
          </cell>
        </row>
        <row r="193">
          <cell r="A193">
            <v>34394</v>
          </cell>
          <cell r="B193">
            <v>60.9</v>
          </cell>
          <cell r="C193">
            <v>62.8</v>
          </cell>
          <cell r="D193">
            <v>59.9</v>
          </cell>
          <cell r="E193">
            <v>61.9</v>
          </cell>
          <cell r="F193">
            <v>60.5</v>
          </cell>
          <cell r="G193">
            <v>62.8</v>
          </cell>
          <cell r="H193">
            <v>63</v>
          </cell>
          <cell r="I193">
            <v>61.8</v>
          </cell>
          <cell r="J193">
            <v>61.5</v>
          </cell>
          <cell r="K193">
            <v>0.8</v>
          </cell>
          <cell r="L193">
            <v>1.5</v>
          </cell>
          <cell r="M193">
            <v>1.5</v>
          </cell>
          <cell r="N193">
            <v>1.8</v>
          </cell>
          <cell r="O193">
            <v>2</v>
          </cell>
          <cell r="P193">
            <v>2.6</v>
          </cell>
          <cell r="Q193">
            <v>1.4</v>
          </cell>
          <cell r="R193">
            <v>1.1000000000000001</v>
          </cell>
          <cell r="S193">
            <v>1.5</v>
          </cell>
          <cell r="T193">
            <v>0.2</v>
          </cell>
          <cell r="U193">
            <v>0.3</v>
          </cell>
          <cell r="V193">
            <v>0.5</v>
          </cell>
          <cell r="W193">
            <v>0.8</v>
          </cell>
          <cell r="X193">
            <v>0</v>
          </cell>
          <cell r="Y193">
            <v>0.3</v>
          </cell>
          <cell r="Z193">
            <v>-0.3</v>
          </cell>
          <cell r="AA193">
            <v>0</v>
          </cell>
          <cell r="AB193">
            <v>0.5</v>
          </cell>
        </row>
        <row r="194">
          <cell r="A194">
            <v>34486</v>
          </cell>
          <cell r="B194">
            <v>61.4</v>
          </cell>
          <cell r="C194">
            <v>63.3</v>
          </cell>
          <cell r="D194">
            <v>60.3</v>
          </cell>
          <cell r="E194">
            <v>62.3</v>
          </cell>
          <cell r="F194">
            <v>60.8</v>
          </cell>
          <cell r="G194">
            <v>63.1</v>
          </cell>
          <cell r="H194">
            <v>63.5</v>
          </cell>
          <cell r="I194">
            <v>62.2</v>
          </cell>
          <cell r="J194">
            <v>61.9</v>
          </cell>
          <cell r="K194">
            <v>1.5</v>
          </cell>
          <cell r="L194">
            <v>1.8</v>
          </cell>
          <cell r="M194">
            <v>1.7</v>
          </cell>
          <cell r="N194">
            <v>1.8</v>
          </cell>
          <cell r="O194">
            <v>2.2000000000000002</v>
          </cell>
          <cell r="P194">
            <v>2.8</v>
          </cell>
          <cell r="Q194">
            <v>2.1</v>
          </cell>
          <cell r="R194">
            <v>1.6</v>
          </cell>
          <cell r="S194">
            <v>1.8</v>
          </cell>
          <cell r="T194">
            <v>0.8</v>
          </cell>
          <cell r="U194">
            <v>0.8</v>
          </cell>
          <cell r="V194">
            <v>0.7</v>
          </cell>
          <cell r="W194">
            <v>0.6</v>
          </cell>
          <cell r="X194">
            <v>0.5</v>
          </cell>
          <cell r="Y194">
            <v>0.5</v>
          </cell>
          <cell r="Z194">
            <v>0.8</v>
          </cell>
          <cell r="AA194">
            <v>0.6</v>
          </cell>
          <cell r="AB194">
            <v>0.7</v>
          </cell>
        </row>
        <row r="195">
          <cell r="A195">
            <v>34578</v>
          </cell>
          <cell r="B195">
            <v>62</v>
          </cell>
          <cell r="C195">
            <v>63.4</v>
          </cell>
          <cell r="D195">
            <v>60.9</v>
          </cell>
          <cell r="E195">
            <v>62.6</v>
          </cell>
          <cell r="F195">
            <v>61.3</v>
          </cell>
          <cell r="G195">
            <v>63.6</v>
          </cell>
          <cell r="H195">
            <v>63.9</v>
          </cell>
          <cell r="I195">
            <v>62.5</v>
          </cell>
          <cell r="J195">
            <v>62.3</v>
          </cell>
          <cell r="K195">
            <v>2.1</v>
          </cell>
          <cell r="L195">
            <v>1.6</v>
          </cell>
          <cell r="M195">
            <v>2.5</v>
          </cell>
          <cell r="N195">
            <v>2</v>
          </cell>
          <cell r="O195">
            <v>2</v>
          </cell>
          <cell r="P195">
            <v>2.1</v>
          </cell>
          <cell r="Q195">
            <v>2.2000000000000002</v>
          </cell>
          <cell r="R195">
            <v>1.5</v>
          </cell>
          <cell r="S195">
            <v>2</v>
          </cell>
          <cell r="T195">
            <v>1</v>
          </cell>
          <cell r="U195">
            <v>0.2</v>
          </cell>
          <cell r="V195">
            <v>1</v>
          </cell>
          <cell r="W195">
            <v>0.5</v>
          </cell>
          <cell r="X195">
            <v>0.8</v>
          </cell>
          <cell r="Y195">
            <v>0.8</v>
          </cell>
          <cell r="Z195">
            <v>0.6</v>
          </cell>
          <cell r="AA195">
            <v>0.5</v>
          </cell>
          <cell r="AB195">
            <v>0.6</v>
          </cell>
        </row>
        <row r="196">
          <cell r="A196">
            <v>34669</v>
          </cell>
          <cell r="B196">
            <v>62.4</v>
          </cell>
          <cell r="C196">
            <v>63.9</v>
          </cell>
          <cell r="D196">
            <v>61.5</v>
          </cell>
          <cell r="E196">
            <v>63.2</v>
          </cell>
          <cell r="F196">
            <v>61.8</v>
          </cell>
          <cell r="G196">
            <v>64.099999999999994</v>
          </cell>
          <cell r="H196">
            <v>64.3</v>
          </cell>
          <cell r="I196">
            <v>63.2</v>
          </cell>
          <cell r="J196">
            <v>62.8</v>
          </cell>
          <cell r="K196">
            <v>2.6</v>
          </cell>
          <cell r="L196">
            <v>2.1</v>
          </cell>
          <cell r="M196">
            <v>3.2</v>
          </cell>
          <cell r="N196">
            <v>2.9</v>
          </cell>
          <cell r="O196">
            <v>2.1</v>
          </cell>
          <cell r="P196">
            <v>2.4</v>
          </cell>
          <cell r="Q196">
            <v>1.7</v>
          </cell>
          <cell r="R196">
            <v>2.2999999999999998</v>
          </cell>
          <cell r="S196">
            <v>2.6</v>
          </cell>
          <cell r="T196">
            <v>0.6</v>
          </cell>
          <cell r="U196">
            <v>0.8</v>
          </cell>
          <cell r="V196">
            <v>1</v>
          </cell>
          <cell r="W196">
            <v>1</v>
          </cell>
          <cell r="X196">
            <v>0.8</v>
          </cell>
          <cell r="Y196">
            <v>0.8</v>
          </cell>
          <cell r="Z196">
            <v>0.6</v>
          </cell>
          <cell r="AA196">
            <v>1.1000000000000001</v>
          </cell>
          <cell r="AB196">
            <v>0.8</v>
          </cell>
        </row>
        <row r="197">
          <cell r="A197">
            <v>34759</v>
          </cell>
          <cell r="B197">
            <v>63.5</v>
          </cell>
          <cell r="C197">
            <v>65</v>
          </cell>
          <cell r="D197">
            <v>62.6</v>
          </cell>
          <cell r="E197">
            <v>64.2</v>
          </cell>
          <cell r="F197">
            <v>63</v>
          </cell>
          <cell r="G197">
            <v>65.2</v>
          </cell>
          <cell r="H197">
            <v>65.2</v>
          </cell>
          <cell r="I197">
            <v>64.5</v>
          </cell>
          <cell r="J197">
            <v>63.8</v>
          </cell>
          <cell r="K197">
            <v>4.3</v>
          </cell>
          <cell r="L197">
            <v>3.5</v>
          </cell>
          <cell r="M197">
            <v>4.5</v>
          </cell>
          <cell r="N197">
            <v>3.7</v>
          </cell>
          <cell r="O197">
            <v>4.0999999999999996</v>
          </cell>
          <cell r="P197">
            <v>3.8</v>
          </cell>
          <cell r="Q197">
            <v>3.5</v>
          </cell>
          <cell r="R197">
            <v>4.4000000000000004</v>
          </cell>
          <cell r="S197">
            <v>3.7</v>
          </cell>
          <cell r="T197">
            <v>1.8</v>
          </cell>
          <cell r="U197">
            <v>1.7</v>
          </cell>
          <cell r="V197">
            <v>1.8</v>
          </cell>
          <cell r="W197">
            <v>1.6</v>
          </cell>
          <cell r="X197">
            <v>1.9</v>
          </cell>
          <cell r="Y197">
            <v>1.7</v>
          </cell>
          <cell r="Z197">
            <v>1.4</v>
          </cell>
          <cell r="AA197">
            <v>2.1</v>
          </cell>
          <cell r="AB197">
            <v>1.6</v>
          </cell>
        </row>
        <row r="198">
          <cell r="A198">
            <v>34851</v>
          </cell>
          <cell r="B198">
            <v>64.400000000000006</v>
          </cell>
          <cell r="C198">
            <v>65.599999999999994</v>
          </cell>
          <cell r="D198">
            <v>63.2</v>
          </cell>
          <cell r="E198">
            <v>64.7</v>
          </cell>
          <cell r="F198">
            <v>64</v>
          </cell>
          <cell r="G198">
            <v>65.7</v>
          </cell>
          <cell r="H198">
            <v>66</v>
          </cell>
          <cell r="I198">
            <v>65.3</v>
          </cell>
          <cell r="J198">
            <v>64.7</v>
          </cell>
          <cell r="K198">
            <v>4.9000000000000004</v>
          </cell>
          <cell r="L198">
            <v>3.6</v>
          </cell>
          <cell r="M198">
            <v>4.8</v>
          </cell>
          <cell r="N198">
            <v>3.9</v>
          </cell>
          <cell r="O198">
            <v>5.3</v>
          </cell>
          <cell r="P198">
            <v>4.0999999999999996</v>
          </cell>
          <cell r="Q198">
            <v>3.9</v>
          </cell>
          <cell r="R198">
            <v>5</v>
          </cell>
          <cell r="S198">
            <v>4.5</v>
          </cell>
          <cell r="T198">
            <v>1.4</v>
          </cell>
          <cell r="U198">
            <v>0.9</v>
          </cell>
          <cell r="V198">
            <v>1</v>
          </cell>
          <cell r="W198">
            <v>0.8</v>
          </cell>
          <cell r="X198">
            <v>1.6</v>
          </cell>
          <cell r="Y198">
            <v>0.8</v>
          </cell>
          <cell r="Z198">
            <v>1.2</v>
          </cell>
          <cell r="AA198">
            <v>1.2</v>
          </cell>
          <cell r="AB198">
            <v>1.4</v>
          </cell>
        </row>
        <row r="199">
          <cell r="A199">
            <v>34943</v>
          </cell>
          <cell r="B199">
            <v>65.5</v>
          </cell>
          <cell r="C199">
            <v>66.400000000000006</v>
          </cell>
          <cell r="D199">
            <v>63.8</v>
          </cell>
          <cell r="E199">
            <v>65.400000000000006</v>
          </cell>
          <cell r="F199">
            <v>64.400000000000006</v>
          </cell>
          <cell r="G199">
            <v>66.5</v>
          </cell>
          <cell r="H199">
            <v>66.7</v>
          </cell>
          <cell r="I199">
            <v>66.099999999999994</v>
          </cell>
          <cell r="J199">
            <v>65.5</v>
          </cell>
          <cell r="K199">
            <v>5.6</v>
          </cell>
          <cell r="L199">
            <v>4.7</v>
          </cell>
          <cell r="M199">
            <v>4.8</v>
          </cell>
          <cell r="N199">
            <v>4.5</v>
          </cell>
          <cell r="O199">
            <v>5.0999999999999996</v>
          </cell>
          <cell r="P199">
            <v>4.5999999999999996</v>
          </cell>
          <cell r="Q199">
            <v>4.4000000000000004</v>
          </cell>
          <cell r="R199">
            <v>5.8</v>
          </cell>
          <cell r="S199">
            <v>5.0999999999999996</v>
          </cell>
          <cell r="T199">
            <v>1.7</v>
          </cell>
          <cell r="U199">
            <v>1.2</v>
          </cell>
          <cell r="V199">
            <v>0.9</v>
          </cell>
          <cell r="W199">
            <v>1.1000000000000001</v>
          </cell>
          <cell r="X199">
            <v>0.6</v>
          </cell>
          <cell r="Y199">
            <v>1.2</v>
          </cell>
          <cell r="Z199">
            <v>1.1000000000000001</v>
          </cell>
          <cell r="AA199">
            <v>1.2</v>
          </cell>
          <cell r="AB199">
            <v>1.2</v>
          </cell>
        </row>
        <row r="200">
          <cell r="A200">
            <v>35034</v>
          </cell>
          <cell r="B200">
            <v>66.099999999999994</v>
          </cell>
          <cell r="C200">
            <v>66.900000000000006</v>
          </cell>
          <cell r="D200">
            <v>64.2</v>
          </cell>
          <cell r="E200">
            <v>66</v>
          </cell>
          <cell r="F200">
            <v>64.8</v>
          </cell>
          <cell r="G200">
            <v>66.900000000000006</v>
          </cell>
          <cell r="H200">
            <v>67.400000000000006</v>
          </cell>
          <cell r="I200">
            <v>66.599999999999994</v>
          </cell>
          <cell r="J200">
            <v>66</v>
          </cell>
          <cell r="K200">
            <v>5.9</v>
          </cell>
          <cell r="L200">
            <v>4.7</v>
          </cell>
          <cell r="M200">
            <v>4.4000000000000004</v>
          </cell>
          <cell r="N200">
            <v>4.4000000000000004</v>
          </cell>
          <cell r="O200">
            <v>4.9000000000000004</v>
          </cell>
          <cell r="P200">
            <v>4.4000000000000004</v>
          </cell>
          <cell r="Q200">
            <v>4.8</v>
          </cell>
          <cell r="R200">
            <v>5.4</v>
          </cell>
          <cell r="S200">
            <v>5.0999999999999996</v>
          </cell>
          <cell r="T200">
            <v>0.9</v>
          </cell>
          <cell r="U200">
            <v>0.8</v>
          </cell>
          <cell r="V200">
            <v>0.6</v>
          </cell>
          <cell r="W200">
            <v>0.9</v>
          </cell>
          <cell r="X200">
            <v>0.6</v>
          </cell>
          <cell r="Y200">
            <v>0.6</v>
          </cell>
          <cell r="Z200">
            <v>1</v>
          </cell>
          <cell r="AA200">
            <v>0.8</v>
          </cell>
          <cell r="AB200">
            <v>0.8</v>
          </cell>
        </row>
        <row r="201">
          <cell r="A201">
            <v>35125</v>
          </cell>
          <cell r="B201">
            <v>66.5</v>
          </cell>
          <cell r="C201">
            <v>66.8</v>
          </cell>
          <cell r="D201">
            <v>64.7</v>
          </cell>
          <cell r="E201">
            <v>66.2</v>
          </cell>
          <cell r="F201">
            <v>65.2</v>
          </cell>
          <cell r="G201">
            <v>67.400000000000006</v>
          </cell>
          <cell r="H201">
            <v>67.7</v>
          </cell>
          <cell r="I201">
            <v>67</v>
          </cell>
          <cell r="J201">
            <v>66.2</v>
          </cell>
          <cell r="K201">
            <v>4.7</v>
          </cell>
          <cell r="L201">
            <v>2.8</v>
          </cell>
          <cell r="M201">
            <v>3.4</v>
          </cell>
          <cell r="N201">
            <v>3.1</v>
          </cell>
          <cell r="O201">
            <v>3.5</v>
          </cell>
          <cell r="P201">
            <v>3.4</v>
          </cell>
          <cell r="Q201">
            <v>3.8</v>
          </cell>
          <cell r="R201">
            <v>3.9</v>
          </cell>
          <cell r="S201">
            <v>3.8</v>
          </cell>
          <cell r="T201">
            <v>0.6</v>
          </cell>
          <cell r="U201">
            <v>-0.1</v>
          </cell>
          <cell r="V201">
            <v>0.8</v>
          </cell>
          <cell r="W201">
            <v>0.3</v>
          </cell>
          <cell r="X201">
            <v>0.6</v>
          </cell>
          <cell r="Y201">
            <v>0.7</v>
          </cell>
          <cell r="Z201">
            <v>0.4</v>
          </cell>
          <cell r="AA201">
            <v>0.6</v>
          </cell>
          <cell r="AB201">
            <v>0.3</v>
          </cell>
        </row>
        <row r="202">
          <cell r="A202">
            <v>35217</v>
          </cell>
          <cell r="B202">
            <v>67</v>
          </cell>
          <cell r="C202">
            <v>67.3</v>
          </cell>
          <cell r="D202">
            <v>65.099999999999994</v>
          </cell>
          <cell r="E202">
            <v>66.5</v>
          </cell>
          <cell r="F202">
            <v>65.7</v>
          </cell>
          <cell r="G202">
            <v>67.7</v>
          </cell>
          <cell r="H202">
            <v>68.3</v>
          </cell>
          <cell r="I202">
            <v>67.400000000000006</v>
          </cell>
          <cell r="J202">
            <v>66.7</v>
          </cell>
          <cell r="K202">
            <v>4</v>
          </cell>
          <cell r="L202">
            <v>2.6</v>
          </cell>
          <cell r="M202">
            <v>3</v>
          </cell>
          <cell r="N202">
            <v>2.8</v>
          </cell>
          <cell r="O202">
            <v>2.7</v>
          </cell>
          <cell r="P202">
            <v>3</v>
          </cell>
          <cell r="Q202">
            <v>3.5</v>
          </cell>
          <cell r="R202">
            <v>3.2</v>
          </cell>
          <cell r="S202">
            <v>3.1</v>
          </cell>
          <cell r="T202">
            <v>0.8</v>
          </cell>
          <cell r="U202">
            <v>0.7</v>
          </cell>
          <cell r="V202">
            <v>0.6</v>
          </cell>
          <cell r="W202">
            <v>0.5</v>
          </cell>
          <cell r="X202">
            <v>0.8</v>
          </cell>
          <cell r="Y202">
            <v>0.4</v>
          </cell>
          <cell r="Z202">
            <v>0.9</v>
          </cell>
          <cell r="AA202">
            <v>0.6</v>
          </cell>
          <cell r="AB202">
            <v>0.8</v>
          </cell>
        </row>
        <row r="203">
          <cell r="A203">
            <v>35309</v>
          </cell>
          <cell r="B203">
            <v>67.099999999999994</v>
          </cell>
          <cell r="C203">
            <v>67.599999999999994</v>
          </cell>
          <cell r="D203">
            <v>65.2</v>
          </cell>
          <cell r="E203">
            <v>66.599999999999994</v>
          </cell>
          <cell r="F203">
            <v>65.900000000000006</v>
          </cell>
          <cell r="G203">
            <v>68</v>
          </cell>
          <cell r="H203">
            <v>68.8</v>
          </cell>
          <cell r="I203">
            <v>67.400000000000006</v>
          </cell>
          <cell r="J203">
            <v>66.900000000000006</v>
          </cell>
          <cell r="K203">
            <v>2.4</v>
          </cell>
          <cell r="L203">
            <v>1.8</v>
          </cell>
          <cell r="M203">
            <v>2.2000000000000002</v>
          </cell>
          <cell r="N203">
            <v>1.8</v>
          </cell>
          <cell r="O203">
            <v>2.2999999999999998</v>
          </cell>
          <cell r="P203">
            <v>2.2999999999999998</v>
          </cell>
          <cell r="Q203">
            <v>3.1</v>
          </cell>
          <cell r="R203">
            <v>2</v>
          </cell>
          <cell r="S203">
            <v>2.1</v>
          </cell>
          <cell r="T203">
            <v>0.1</v>
          </cell>
          <cell r="U203">
            <v>0.4</v>
          </cell>
          <cell r="V203">
            <v>0.2</v>
          </cell>
          <cell r="W203">
            <v>0.2</v>
          </cell>
          <cell r="X203">
            <v>0.3</v>
          </cell>
          <cell r="Y203">
            <v>0.4</v>
          </cell>
          <cell r="Z203">
            <v>0.7</v>
          </cell>
          <cell r="AA203">
            <v>0</v>
          </cell>
          <cell r="AB203">
            <v>0.3</v>
          </cell>
        </row>
        <row r="204">
          <cell r="A204">
            <v>35400</v>
          </cell>
          <cell r="B204">
            <v>67.2</v>
          </cell>
          <cell r="C204">
            <v>67.7</v>
          </cell>
          <cell r="D204">
            <v>65.3</v>
          </cell>
          <cell r="E204">
            <v>66.8</v>
          </cell>
          <cell r="F204">
            <v>66</v>
          </cell>
          <cell r="G204">
            <v>68.099999999999994</v>
          </cell>
          <cell r="H204">
            <v>68.8</v>
          </cell>
          <cell r="I204">
            <v>67.400000000000006</v>
          </cell>
          <cell r="J204">
            <v>67</v>
          </cell>
          <cell r="K204">
            <v>1.7</v>
          </cell>
          <cell r="L204">
            <v>1.2</v>
          </cell>
          <cell r="M204">
            <v>1.7</v>
          </cell>
          <cell r="N204">
            <v>1.2</v>
          </cell>
          <cell r="O204">
            <v>1.9</v>
          </cell>
          <cell r="P204">
            <v>1.8</v>
          </cell>
          <cell r="Q204">
            <v>2.1</v>
          </cell>
          <cell r="R204">
            <v>1.2</v>
          </cell>
          <cell r="S204">
            <v>1.5</v>
          </cell>
          <cell r="T204">
            <v>0.1</v>
          </cell>
          <cell r="U204">
            <v>0.1</v>
          </cell>
          <cell r="V204">
            <v>0.2</v>
          </cell>
          <cell r="W204">
            <v>0.3</v>
          </cell>
          <cell r="X204">
            <v>0.2</v>
          </cell>
          <cell r="Y204">
            <v>0.1</v>
          </cell>
          <cell r="Z204">
            <v>0</v>
          </cell>
          <cell r="AA204">
            <v>0</v>
          </cell>
          <cell r="AB204">
            <v>0.1</v>
          </cell>
        </row>
        <row r="205">
          <cell r="A205">
            <v>35490</v>
          </cell>
          <cell r="B205">
            <v>67.3</v>
          </cell>
          <cell r="C205">
            <v>67.8</v>
          </cell>
          <cell r="D205">
            <v>65.7</v>
          </cell>
          <cell r="E205">
            <v>66.8</v>
          </cell>
          <cell r="F205">
            <v>65.900000000000006</v>
          </cell>
          <cell r="G205">
            <v>68.400000000000006</v>
          </cell>
          <cell r="H205">
            <v>68.8</v>
          </cell>
          <cell r="I205">
            <v>67.400000000000006</v>
          </cell>
          <cell r="J205">
            <v>67.099999999999994</v>
          </cell>
          <cell r="K205">
            <v>1.2</v>
          </cell>
          <cell r="L205">
            <v>1.5</v>
          </cell>
          <cell r="M205">
            <v>1.5</v>
          </cell>
          <cell r="N205">
            <v>0.9</v>
          </cell>
          <cell r="O205">
            <v>1.1000000000000001</v>
          </cell>
          <cell r="P205">
            <v>1.5</v>
          </cell>
          <cell r="Q205">
            <v>1.6</v>
          </cell>
          <cell r="R205">
            <v>0.6</v>
          </cell>
          <cell r="S205">
            <v>1.4</v>
          </cell>
          <cell r="T205">
            <v>0.1</v>
          </cell>
          <cell r="U205">
            <v>0.1</v>
          </cell>
          <cell r="V205">
            <v>0.6</v>
          </cell>
          <cell r="W205">
            <v>0</v>
          </cell>
          <cell r="X205">
            <v>-0.2</v>
          </cell>
          <cell r="Y205">
            <v>0.4</v>
          </cell>
          <cell r="Z205">
            <v>0</v>
          </cell>
          <cell r="AA205">
            <v>0</v>
          </cell>
          <cell r="AB205">
            <v>0.1</v>
          </cell>
        </row>
        <row r="206">
          <cell r="A206">
            <v>35582</v>
          </cell>
          <cell r="B206">
            <v>67.099999999999994</v>
          </cell>
          <cell r="C206">
            <v>67.7</v>
          </cell>
          <cell r="D206">
            <v>65.5</v>
          </cell>
          <cell r="E206">
            <v>66.400000000000006</v>
          </cell>
          <cell r="F206">
            <v>65.8</v>
          </cell>
          <cell r="G206">
            <v>68.099999999999994</v>
          </cell>
          <cell r="H206">
            <v>68.7</v>
          </cell>
          <cell r="I206">
            <v>66.8</v>
          </cell>
          <cell r="J206">
            <v>66.900000000000006</v>
          </cell>
          <cell r="K206">
            <v>0.1</v>
          </cell>
          <cell r="L206">
            <v>0.6</v>
          </cell>
          <cell r="M206">
            <v>0.6</v>
          </cell>
          <cell r="N206">
            <v>-0.2</v>
          </cell>
          <cell r="O206">
            <v>0.2</v>
          </cell>
          <cell r="P206">
            <v>0.6</v>
          </cell>
          <cell r="Q206">
            <v>0.6</v>
          </cell>
          <cell r="R206">
            <v>-0.9</v>
          </cell>
          <cell r="S206">
            <v>0.3</v>
          </cell>
          <cell r="T206">
            <v>-0.3</v>
          </cell>
          <cell r="U206">
            <v>-0.1</v>
          </cell>
          <cell r="V206">
            <v>-0.3</v>
          </cell>
          <cell r="W206">
            <v>-0.6</v>
          </cell>
          <cell r="X206">
            <v>-0.2</v>
          </cell>
          <cell r="Y206">
            <v>-0.4</v>
          </cell>
          <cell r="Z206">
            <v>-0.1</v>
          </cell>
          <cell r="AA206">
            <v>-0.9</v>
          </cell>
          <cell r="AB206">
            <v>-0.3</v>
          </cell>
        </row>
        <row r="207">
          <cell r="A207">
            <v>35674</v>
          </cell>
          <cell r="B207">
            <v>66.900000000000006</v>
          </cell>
          <cell r="C207">
            <v>67.5</v>
          </cell>
          <cell r="D207">
            <v>65.3</v>
          </cell>
          <cell r="E207">
            <v>66</v>
          </cell>
          <cell r="F207">
            <v>65.5</v>
          </cell>
          <cell r="G207">
            <v>67.7</v>
          </cell>
          <cell r="H207">
            <v>68.400000000000006</v>
          </cell>
          <cell r="I207">
            <v>66.5</v>
          </cell>
          <cell r="J207">
            <v>66.599999999999994</v>
          </cell>
          <cell r="K207">
            <v>-0.3</v>
          </cell>
          <cell r="L207">
            <v>-0.1</v>
          </cell>
          <cell r="M207">
            <v>0.2</v>
          </cell>
          <cell r="N207">
            <v>-0.9</v>
          </cell>
          <cell r="O207">
            <v>-0.6</v>
          </cell>
          <cell r="P207">
            <v>-0.4</v>
          </cell>
          <cell r="Q207">
            <v>-0.6</v>
          </cell>
          <cell r="R207">
            <v>-1.3</v>
          </cell>
          <cell r="S207">
            <v>-0.4</v>
          </cell>
          <cell r="T207">
            <v>-0.3</v>
          </cell>
          <cell r="U207">
            <v>-0.3</v>
          </cell>
          <cell r="V207">
            <v>-0.3</v>
          </cell>
          <cell r="W207">
            <v>-0.6</v>
          </cell>
          <cell r="X207">
            <v>-0.5</v>
          </cell>
          <cell r="Y207">
            <v>-0.6</v>
          </cell>
          <cell r="Z207">
            <v>-0.4</v>
          </cell>
          <cell r="AA207">
            <v>-0.4</v>
          </cell>
          <cell r="AB207">
            <v>-0.4</v>
          </cell>
        </row>
        <row r="208">
          <cell r="A208">
            <v>35765</v>
          </cell>
          <cell r="B208">
            <v>67.099999999999994</v>
          </cell>
          <cell r="C208">
            <v>67.7</v>
          </cell>
          <cell r="D208">
            <v>65.7</v>
          </cell>
          <cell r="E208">
            <v>66</v>
          </cell>
          <cell r="F208">
            <v>65.5</v>
          </cell>
          <cell r="G208">
            <v>68</v>
          </cell>
          <cell r="H208">
            <v>68.3</v>
          </cell>
          <cell r="I208">
            <v>66.5</v>
          </cell>
          <cell r="J208">
            <v>66.8</v>
          </cell>
          <cell r="K208">
            <v>-0.1</v>
          </cell>
          <cell r="L208">
            <v>0</v>
          </cell>
          <cell r="M208">
            <v>0.6</v>
          </cell>
          <cell r="N208">
            <v>-1.2</v>
          </cell>
          <cell r="O208">
            <v>-0.8</v>
          </cell>
          <cell r="P208">
            <v>-0.1</v>
          </cell>
          <cell r="Q208">
            <v>-0.7</v>
          </cell>
          <cell r="R208">
            <v>-1.3</v>
          </cell>
          <cell r="S208">
            <v>-0.3</v>
          </cell>
          <cell r="T208">
            <v>0.3</v>
          </cell>
          <cell r="U208">
            <v>0.3</v>
          </cell>
          <cell r="V208">
            <v>0.6</v>
          </cell>
          <cell r="W208">
            <v>0</v>
          </cell>
          <cell r="X208">
            <v>0</v>
          </cell>
          <cell r="Y208">
            <v>0.4</v>
          </cell>
          <cell r="Z208">
            <v>-0.1</v>
          </cell>
          <cell r="AA208">
            <v>0</v>
          </cell>
          <cell r="AB208">
            <v>0.3</v>
          </cell>
        </row>
        <row r="209">
          <cell r="A209">
            <v>35855</v>
          </cell>
          <cell r="B209">
            <v>67.400000000000006</v>
          </cell>
          <cell r="C209">
            <v>67.599999999999994</v>
          </cell>
          <cell r="D209">
            <v>65.900000000000006</v>
          </cell>
          <cell r="E209">
            <v>66.3</v>
          </cell>
          <cell r="F209">
            <v>65.7</v>
          </cell>
          <cell r="G209">
            <v>68.2</v>
          </cell>
          <cell r="H209">
            <v>68.7</v>
          </cell>
          <cell r="I209">
            <v>66.900000000000006</v>
          </cell>
          <cell r="J209">
            <v>67</v>
          </cell>
          <cell r="K209">
            <v>0.1</v>
          </cell>
          <cell r="L209">
            <v>-0.3</v>
          </cell>
          <cell r="M209">
            <v>0.3</v>
          </cell>
          <cell r="N209">
            <v>-0.7</v>
          </cell>
          <cell r="O209">
            <v>-0.3</v>
          </cell>
          <cell r="P209">
            <v>-0.3</v>
          </cell>
          <cell r="Q209">
            <v>-0.1</v>
          </cell>
          <cell r="R209">
            <v>-0.7</v>
          </cell>
          <cell r="S209">
            <v>-0.1</v>
          </cell>
          <cell r="T209">
            <v>0.4</v>
          </cell>
          <cell r="U209">
            <v>-0.1</v>
          </cell>
          <cell r="V209">
            <v>0.3</v>
          </cell>
          <cell r="W209">
            <v>0.5</v>
          </cell>
          <cell r="X209">
            <v>0.3</v>
          </cell>
          <cell r="Y209">
            <v>0.3</v>
          </cell>
          <cell r="Z209">
            <v>0.6</v>
          </cell>
          <cell r="AA209">
            <v>0.6</v>
          </cell>
          <cell r="AB209">
            <v>0.3</v>
          </cell>
        </row>
        <row r="210">
          <cell r="A210">
            <v>35947</v>
          </cell>
          <cell r="B210">
            <v>67.8</v>
          </cell>
          <cell r="C210">
            <v>68</v>
          </cell>
          <cell r="D210">
            <v>66.2</v>
          </cell>
          <cell r="E210">
            <v>66.7</v>
          </cell>
          <cell r="F210">
            <v>66.2</v>
          </cell>
          <cell r="G210">
            <v>68.5</v>
          </cell>
          <cell r="H210">
            <v>68.900000000000006</v>
          </cell>
          <cell r="I210">
            <v>67.3</v>
          </cell>
          <cell r="J210">
            <v>67.400000000000006</v>
          </cell>
          <cell r="K210">
            <v>1</v>
          </cell>
          <cell r="L210">
            <v>0.4</v>
          </cell>
          <cell r="M210">
            <v>1.1000000000000001</v>
          </cell>
          <cell r="N210">
            <v>0.5</v>
          </cell>
          <cell r="O210">
            <v>0.6</v>
          </cell>
          <cell r="P210">
            <v>0.6</v>
          </cell>
          <cell r="Q210">
            <v>0.3</v>
          </cell>
          <cell r="R210">
            <v>0.7</v>
          </cell>
          <cell r="S210">
            <v>0.7</v>
          </cell>
          <cell r="T210">
            <v>0.6</v>
          </cell>
          <cell r="U210">
            <v>0.6</v>
          </cell>
          <cell r="V210">
            <v>0.5</v>
          </cell>
          <cell r="W210">
            <v>0.6</v>
          </cell>
          <cell r="X210">
            <v>0.8</v>
          </cell>
          <cell r="Y210">
            <v>0.4</v>
          </cell>
          <cell r="Z210">
            <v>0.3</v>
          </cell>
          <cell r="AA210">
            <v>0.6</v>
          </cell>
          <cell r="AB210">
            <v>0.6</v>
          </cell>
        </row>
        <row r="211">
          <cell r="A211">
            <v>36039</v>
          </cell>
          <cell r="B211">
            <v>68</v>
          </cell>
          <cell r="C211">
            <v>68</v>
          </cell>
          <cell r="D211">
            <v>66.3</v>
          </cell>
          <cell r="E211">
            <v>67</v>
          </cell>
          <cell r="F211">
            <v>66.7</v>
          </cell>
          <cell r="G211">
            <v>68.900000000000006</v>
          </cell>
          <cell r="H211">
            <v>69.099999999999994</v>
          </cell>
          <cell r="I211">
            <v>67.3</v>
          </cell>
          <cell r="J211">
            <v>67.5</v>
          </cell>
          <cell r="K211">
            <v>1.6</v>
          </cell>
          <cell r="L211">
            <v>0.7</v>
          </cell>
          <cell r="M211">
            <v>1.5</v>
          </cell>
          <cell r="N211">
            <v>1.5</v>
          </cell>
          <cell r="O211">
            <v>1.8</v>
          </cell>
          <cell r="P211">
            <v>1.8</v>
          </cell>
          <cell r="Q211">
            <v>1</v>
          </cell>
          <cell r="R211">
            <v>1.2</v>
          </cell>
          <cell r="S211">
            <v>1.4</v>
          </cell>
          <cell r="T211">
            <v>0.3</v>
          </cell>
          <cell r="U211">
            <v>0</v>
          </cell>
          <cell r="V211">
            <v>0.2</v>
          </cell>
          <cell r="W211">
            <v>0.4</v>
          </cell>
          <cell r="X211">
            <v>0.8</v>
          </cell>
          <cell r="Y211">
            <v>0.6</v>
          </cell>
          <cell r="Z211">
            <v>0.3</v>
          </cell>
          <cell r="AA211">
            <v>0</v>
          </cell>
          <cell r="AB211">
            <v>0.1</v>
          </cell>
        </row>
        <row r="212">
          <cell r="A212">
            <v>36130</v>
          </cell>
          <cell r="B212">
            <v>68.400000000000006</v>
          </cell>
          <cell r="C212">
            <v>68.3</v>
          </cell>
          <cell r="D212">
            <v>66.5</v>
          </cell>
          <cell r="E212">
            <v>67.3</v>
          </cell>
          <cell r="F212">
            <v>67</v>
          </cell>
          <cell r="G212">
            <v>68.900000000000006</v>
          </cell>
          <cell r="H212">
            <v>69.3</v>
          </cell>
          <cell r="I212">
            <v>67.5</v>
          </cell>
          <cell r="J212">
            <v>67.8</v>
          </cell>
          <cell r="K212">
            <v>1.9</v>
          </cell>
          <cell r="L212">
            <v>0.9</v>
          </cell>
          <cell r="M212">
            <v>1.2</v>
          </cell>
          <cell r="N212">
            <v>2</v>
          </cell>
          <cell r="O212">
            <v>2.2999999999999998</v>
          </cell>
          <cell r="P212">
            <v>1.3</v>
          </cell>
          <cell r="Q212">
            <v>1.5</v>
          </cell>
          <cell r="R212">
            <v>1.5</v>
          </cell>
          <cell r="S212">
            <v>1.5</v>
          </cell>
          <cell r="T212">
            <v>0.6</v>
          </cell>
          <cell r="U212">
            <v>0.4</v>
          </cell>
          <cell r="V212">
            <v>0.3</v>
          </cell>
          <cell r="W212">
            <v>0.4</v>
          </cell>
          <cell r="X212">
            <v>0.4</v>
          </cell>
          <cell r="Y212">
            <v>0</v>
          </cell>
          <cell r="Z212">
            <v>0.3</v>
          </cell>
          <cell r="AA212">
            <v>0.3</v>
          </cell>
          <cell r="AB212">
            <v>0.4</v>
          </cell>
        </row>
        <row r="213">
          <cell r="A213">
            <v>36220</v>
          </cell>
          <cell r="B213">
            <v>68.400000000000006</v>
          </cell>
          <cell r="C213">
            <v>68.3</v>
          </cell>
          <cell r="D213">
            <v>66.400000000000006</v>
          </cell>
          <cell r="E213">
            <v>66.8</v>
          </cell>
          <cell r="F213">
            <v>66.7</v>
          </cell>
          <cell r="G213">
            <v>68.599999999999994</v>
          </cell>
          <cell r="H213">
            <v>69</v>
          </cell>
          <cell r="I213">
            <v>67.400000000000006</v>
          </cell>
          <cell r="J213">
            <v>67.8</v>
          </cell>
          <cell r="K213">
            <v>1.5</v>
          </cell>
          <cell r="L213">
            <v>1</v>
          </cell>
          <cell r="M213">
            <v>0.8</v>
          </cell>
          <cell r="N213">
            <v>0.8</v>
          </cell>
          <cell r="O213">
            <v>1.5</v>
          </cell>
          <cell r="P213">
            <v>0.6</v>
          </cell>
          <cell r="Q213">
            <v>0.4</v>
          </cell>
          <cell r="R213">
            <v>0.7</v>
          </cell>
          <cell r="S213">
            <v>1.2</v>
          </cell>
          <cell r="T213">
            <v>0</v>
          </cell>
          <cell r="U213">
            <v>0</v>
          </cell>
          <cell r="V213">
            <v>-0.2</v>
          </cell>
          <cell r="W213">
            <v>-0.7</v>
          </cell>
          <cell r="X213">
            <v>-0.4</v>
          </cell>
          <cell r="Y213">
            <v>-0.4</v>
          </cell>
          <cell r="Z213">
            <v>-0.4</v>
          </cell>
          <cell r="AA213">
            <v>-0.1</v>
          </cell>
          <cell r="AB213">
            <v>0</v>
          </cell>
        </row>
        <row r="214">
          <cell r="A214">
            <v>36312</v>
          </cell>
          <cell r="B214">
            <v>68.7</v>
          </cell>
          <cell r="C214">
            <v>68.599999999999994</v>
          </cell>
          <cell r="D214">
            <v>66.599999999999994</v>
          </cell>
          <cell r="E214">
            <v>67.3</v>
          </cell>
          <cell r="F214">
            <v>67.3</v>
          </cell>
          <cell r="G214">
            <v>68.8</v>
          </cell>
          <cell r="H214">
            <v>69.400000000000006</v>
          </cell>
          <cell r="I214">
            <v>67.400000000000006</v>
          </cell>
          <cell r="J214">
            <v>68.099999999999994</v>
          </cell>
          <cell r="K214">
            <v>1.3</v>
          </cell>
          <cell r="L214">
            <v>0.9</v>
          </cell>
          <cell r="M214">
            <v>0.6</v>
          </cell>
          <cell r="N214">
            <v>0.9</v>
          </cell>
          <cell r="O214">
            <v>1.7</v>
          </cell>
          <cell r="P214">
            <v>0.4</v>
          </cell>
          <cell r="Q214">
            <v>0.7</v>
          </cell>
          <cell r="R214">
            <v>0.1</v>
          </cell>
          <cell r="S214">
            <v>1</v>
          </cell>
          <cell r="T214">
            <v>0.4</v>
          </cell>
          <cell r="U214">
            <v>0.4</v>
          </cell>
          <cell r="V214">
            <v>0.3</v>
          </cell>
          <cell r="W214">
            <v>0.7</v>
          </cell>
          <cell r="X214">
            <v>0.9</v>
          </cell>
          <cell r="Y214">
            <v>0.3</v>
          </cell>
          <cell r="Z214">
            <v>0.6</v>
          </cell>
          <cell r="AA214">
            <v>0</v>
          </cell>
          <cell r="AB214">
            <v>0.4</v>
          </cell>
        </row>
        <row r="215">
          <cell r="A215">
            <v>36404</v>
          </cell>
          <cell r="B215">
            <v>69.3</v>
          </cell>
          <cell r="C215">
            <v>69.3</v>
          </cell>
          <cell r="D215">
            <v>67.099999999999994</v>
          </cell>
          <cell r="E215">
            <v>68.099999999999994</v>
          </cell>
          <cell r="F215">
            <v>67.900000000000006</v>
          </cell>
          <cell r="G215">
            <v>69.2</v>
          </cell>
          <cell r="H215">
            <v>69.5</v>
          </cell>
          <cell r="I215">
            <v>68</v>
          </cell>
          <cell r="J215">
            <v>68.7</v>
          </cell>
          <cell r="K215">
            <v>1.9</v>
          </cell>
          <cell r="L215">
            <v>1.9</v>
          </cell>
          <cell r="M215">
            <v>1.2</v>
          </cell>
          <cell r="N215">
            <v>1.6</v>
          </cell>
          <cell r="O215">
            <v>1.8</v>
          </cell>
          <cell r="P215">
            <v>0.4</v>
          </cell>
          <cell r="Q215">
            <v>0.6</v>
          </cell>
          <cell r="R215">
            <v>1</v>
          </cell>
          <cell r="S215">
            <v>1.8</v>
          </cell>
          <cell r="T215">
            <v>0.9</v>
          </cell>
          <cell r="U215">
            <v>1</v>
          </cell>
          <cell r="V215">
            <v>0.8</v>
          </cell>
          <cell r="W215">
            <v>1.2</v>
          </cell>
          <cell r="X215">
            <v>0.9</v>
          </cell>
          <cell r="Y215">
            <v>0.6</v>
          </cell>
          <cell r="Z215">
            <v>0.1</v>
          </cell>
          <cell r="AA215">
            <v>0.9</v>
          </cell>
          <cell r="AB215">
            <v>0.9</v>
          </cell>
        </row>
        <row r="216">
          <cell r="A216">
            <v>36495</v>
          </cell>
          <cell r="B216">
            <v>69.7</v>
          </cell>
          <cell r="C216">
            <v>69.7</v>
          </cell>
          <cell r="D216">
            <v>67.099999999999994</v>
          </cell>
          <cell r="E216">
            <v>68.5</v>
          </cell>
          <cell r="F216">
            <v>68.3</v>
          </cell>
          <cell r="G216">
            <v>69.599999999999994</v>
          </cell>
          <cell r="H216">
            <v>69.900000000000006</v>
          </cell>
          <cell r="I216">
            <v>68.599999999999994</v>
          </cell>
          <cell r="J216">
            <v>69.099999999999994</v>
          </cell>
          <cell r="K216">
            <v>1.9</v>
          </cell>
          <cell r="L216">
            <v>2</v>
          </cell>
          <cell r="M216">
            <v>0.9</v>
          </cell>
          <cell r="N216">
            <v>1.8</v>
          </cell>
          <cell r="O216">
            <v>1.9</v>
          </cell>
          <cell r="P216">
            <v>1</v>
          </cell>
          <cell r="Q216">
            <v>0.9</v>
          </cell>
          <cell r="R216">
            <v>1.6</v>
          </cell>
          <cell r="S216">
            <v>1.9</v>
          </cell>
          <cell r="T216">
            <v>0.6</v>
          </cell>
          <cell r="U216">
            <v>0.6</v>
          </cell>
          <cell r="V216">
            <v>0</v>
          </cell>
          <cell r="W216">
            <v>0.6</v>
          </cell>
          <cell r="X216">
            <v>0.6</v>
          </cell>
          <cell r="Y216">
            <v>0.6</v>
          </cell>
          <cell r="Z216">
            <v>0.6</v>
          </cell>
          <cell r="AA216">
            <v>0.9</v>
          </cell>
          <cell r="AB216">
            <v>0.6</v>
          </cell>
        </row>
        <row r="217">
          <cell r="A217">
            <v>36586</v>
          </cell>
          <cell r="B217">
            <v>70.3</v>
          </cell>
          <cell r="C217">
            <v>70.5</v>
          </cell>
          <cell r="D217">
            <v>67.900000000000006</v>
          </cell>
          <cell r="E217">
            <v>69.099999999999994</v>
          </cell>
          <cell r="F217">
            <v>68.599999999999994</v>
          </cell>
          <cell r="G217">
            <v>70.3</v>
          </cell>
          <cell r="H217">
            <v>70.3</v>
          </cell>
          <cell r="I217">
            <v>69.3</v>
          </cell>
          <cell r="J217">
            <v>69.7</v>
          </cell>
          <cell r="K217">
            <v>2.8</v>
          </cell>
          <cell r="L217">
            <v>3.2</v>
          </cell>
          <cell r="M217">
            <v>2.2999999999999998</v>
          </cell>
          <cell r="N217">
            <v>3.4</v>
          </cell>
          <cell r="O217">
            <v>2.8</v>
          </cell>
          <cell r="P217">
            <v>2.5</v>
          </cell>
          <cell r="Q217">
            <v>1.9</v>
          </cell>
          <cell r="R217">
            <v>2.8</v>
          </cell>
          <cell r="S217">
            <v>2.8</v>
          </cell>
          <cell r="T217">
            <v>0.9</v>
          </cell>
          <cell r="U217">
            <v>1.1000000000000001</v>
          </cell>
          <cell r="V217">
            <v>1.2</v>
          </cell>
          <cell r="W217">
            <v>0.9</v>
          </cell>
          <cell r="X217">
            <v>0.4</v>
          </cell>
          <cell r="Y217">
            <v>1</v>
          </cell>
          <cell r="Z217">
            <v>0.6</v>
          </cell>
          <cell r="AA217">
            <v>1</v>
          </cell>
          <cell r="AB217">
            <v>0.9</v>
          </cell>
        </row>
        <row r="218">
          <cell r="A218">
            <v>36678</v>
          </cell>
          <cell r="B218">
            <v>70.900000000000006</v>
          </cell>
          <cell r="C218">
            <v>70.900000000000006</v>
          </cell>
          <cell r="D218">
            <v>68.3</v>
          </cell>
          <cell r="E218">
            <v>69.5</v>
          </cell>
          <cell r="F218">
            <v>69.099999999999994</v>
          </cell>
          <cell r="G218">
            <v>71</v>
          </cell>
          <cell r="H218">
            <v>71.099999999999994</v>
          </cell>
          <cell r="I218">
            <v>69.900000000000006</v>
          </cell>
          <cell r="J218">
            <v>70.2</v>
          </cell>
          <cell r="K218">
            <v>3.2</v>
          </cell>
          <cell r="L218">
            <v>3.4</v>
          </cell>
          <cell r="M218">
            <v>2.6</v>
          </cell>
          <cell r="N218">
            <v>3.3</v>
          </cell>
          <cell r="O218">
            <v>2.7</v>
          </cell>
          <cell r="P218">
            <v>3.2</v>
          </cell>
          <cell r="Q218">
            <v>2.4</v>
          </cell>
          <cell r="R218">
            <v>3.7</v>
          </cell>
          <cell r="S218">
            <v>3.1</v>
          </cell>
          <cell r="T218">
            <v>0.9</v>
          </cell>
          <cell r="U218">
            <v>0.6</v>
          </cell>
          <cell r="V218">
            <v>0.6</v>
          </cell>
          <cell r="W218">
            <v>0.6</v>
          </cell>
          <cell r="X218">
            <v>0.7</v>
          </cell>
          <cell r="Y218">
            <v>1</v>
          </cell>
          <cell r="Z218">
            <v>1.1000000000000001</v>
          </cell>
          <cell r="AA218">
            <v>0.9</v>
          </cell>
          <cell r="AB218">
            <v>0.7</v>
          </cell>
        </row>
        <row r="219">
          <cell r="A219">
            <v>36770</v>
          </cell>
          <cell r="B219">
            <v>73.5</v>
          </cell>
          <cell r="C219">
            <v>73.599999999999994</v>
          </cell>
          <cell r="D219">
            <v>71</v>
          </cell>
          <cell r="E219">
            <v>72.099999999999994</v>
          </cell>
          <cell r="F219">
            <v>71.599999999999994</v>
          </cell>
          <cell r="G219">
            <v>73.7</v>
          </cell>
          <cell r="H219">
            <v>73.5</v>
          </cell>
          <cell r="I219">
            <v>72.5</v>
          </cell>
          <cell r="J219">
            <v>72.900000000000006</v>
          </cell>
          <cell r="K219">
            <v>6.1</v>
          </cell>
          <cell r="L219">
            <v>6.2</v>
          </cell>
          <cell r="M219">
            <v>5.8</v>
          </cell>
          <cell r="N219">
            <v>5.9</v>
          </cell>
          <cell r="O219">
            <v>5.4</v>
          </cell>
          <cell r="P219">
            <v>6.5</v>
          </cell>
          <cell r="Q219">
            <v>5.8</v>
          </cell>
          <cell r="R219">
            <v>6.6</v>
          </cell>
          <cell r="S219">
            <v>6.1</v>
          </cell>
          <cell r="T219">
            <v>3.7</v>
          </cell>
          <cell r="U219">
            <v>3.8</v>
          </cell>
          <cell r="V219">
            <v>4</v>
          </cell>
          <cell r="W219">
            <v>3.7</v>
          </cell>
          <cell r="X219">
            <v>3.6</v>
          </cell>
          <cell r="Y219">
            <v>3.8</v>
          </cell>
          <cell r="Z219">
            <v>3.4</v>
          </cell>
          <cell r="AA219">
            <v>3.7</v>
          </cell>
          <cell r="AB219">
            <v>3.8</v>
          </cell>
        </row>
        <row r="220">
          <cell r="A220">
            <v>36861</v>
          </cell>
          <cell r="B220">
            <v>73.8</v>
          </cell>
          <cell r="C220">
            <v>73.900000000000006</v>
          </cell>
          <cell r="D220">
            <v>71.2</v>
          </cell>
          <cell r="E220">
            <v>72.2</v>
          </cell>
          <cell r="F220">
            <v>71.8</v>
          </cell>
          <cell r="G220">
            <v>73.7</v>
          </cell>
          <cell r="H220">
            <v>73.900000000000006</v>
          </cell>
          <cell r="I220">
            <v>72.8</v>
          </cell>
          <cell r="J220">
            <v>73.099999999999994</v>
          </cell>
          <cell r="K220">
            <v>5.9</v>
          </cell>
          <cell r="L220">
            <v>6</v>
          </cell>
          <cell r="M220">
            <v>6.1</v>
          </cell>
          <cell r="N220">
            <v>5.4</v>
          </cell>
          <cell r="O220">
            <v>5.0999999999999996</v>
          </cell>
          <cell r="P220">
            <v>5.9</v>
          </cell>
          <cell r="Q220">
            <v>5.7</v>
          </cell>
          <cell r="R220">
            <v>6.1</v>
          </cell>
          <cell r="S220">
            <v>5.8</v>
          </cell>
          <cell r="T220">
            <v>0.4</v>
          </cell>
          <cell r="U220">
            <v>0.4</v>
          </cell>
          <cell r="V220">
            <v>0.3</v>
          </cell>
          <cell r="W220">
            <v>0.1</v>
          </cell>
          <cell r="X220">
            <v>0.3</v>
          </cell>
          <cell r="Y220">
            <v>0</v>
          </cell>
          <cell r="Z220">
            <v>0.5</v>
          </cell>
          <cell r="AA220">
            <v>0.4</v>
          </cell>
          <cell r="AB220">
            <v>0.3</v>
          </cell>
        </row>
        <row r="221">
          <cell r="A221">
            <v>36951</v>
          </cell>
          <cell r="B221">
            <v>74.8</v>
          </cell>
          <cell r="C221">
            <v>74.7</v>
          </cell>
          <cell r="D221">
            <v>71.8</v>
          </cell>
          <cell r="E221">
            <v>73</v>
          </cell>
          <cell r="F221">
            <v>72.2</v>
          </cell>
          <cell r="G221">
            <v>74.2</v>
          </cell>
          <cell r="H221">
            <v>73.900000000000006</v>
          </cell>
          <cell r="I221">
            <v>73.3</v>
          </cell>
          <cell r="J221">
            <v>73.900000000000006</v>
          </cell>
          <cell r="K221">
            <v>6.4</v>
          </cell>
          <cell r="L221">
            <v>6</v>
          </cell>
          <cell r="M221">
            <v>5.7</v>
          </cell>
          <cell r="N221">
            <v>5.6</v>
          </cell>
          <cell r="O221">
            <v>5.2</v>
          </cell>
          <cell r="P221">
            <v>5.5</v>
          </cell>
          <cell r="Q221">
            <v>5.0999999999999996</v>
          </cell>
          <cell r="R221">
            <v>5.8</v>
          </cell>
          <cell r="S221">
            <v>6</v>
          </cell>
          <cell r="T221">
            <v>1.4</v>
          </cell>
          <cell r="U221">
            <v>1.1000000000000001</v>
          </cell>
          <cell r="V221">
            <v>0.8</v>
          </cell>
          <cell r="W221">
            <v>1.1000000000000001</v>
          </cell>
          <cell r="X221">
            <v>0.6</v>
          </cell>
          <cell r="Y221">
            <v>0.7</v>
          </cell>
          <cell r="Z221">
            <v>0</v>
          </cell>
          <cell r="AA221">
            <v>0.7</v>
          </cell>
          <cell r="AB221">
            <v>1.1000000000000001</v>
          </cell>
        </row>
        <row r="222">
          <cell r="A222">
            <v>37043</v>
          </cell>
          <cell r="B222">
            <v>75.400000000000006</v>
          </cell>
          <cell r="C222">
            <v>75.099999999999994</v>
          </cell>
          <cell r="D222">
            <v>72.5</v>
          </cell>
          <cell r="E222">
            <v>73.599999999999994</v>
          </cell>
          <cell r="F222">
            <v>73.2</v>
          </cell>
          <cell r="G222">
            <v>74.900000000000006</v>
          </cell>
          <cell r="H222">
            <v>74.7</v>
          </cell>
          <cell r="I222">
            <v>74</v>
          </cell>
          <cell r="J222">
            <v>74.5</v>
          </cell>
          <cell r="K222">
            <v>6.3</v>
          </cell>
          <cell r="L222">
            <v>5.9</v>
          </cell>
          <cell r="M222">
            <v>6.1</v>
          </cell>
          <cell r="N222">
            <v>5.9</v>
          </cell>
          <cell r="O222">
            <v>5.9</v>
          </cell>
          <cell r="P222">
            <v>5.5</v>
          </cell>
          <cell r="Q222">
            <v>5.0999999999999996</v>
          </cell>
          <cell r="R222">
            <v>5.9</v>
          </cell>
          <cell r="S222">
            <v>6.1</v>
          </cell>
          <cell r="T222">
            <v>0.8</v>
          </cell>
          <cell r="U222">
            <v>0.5</v>
          </cell>
          <cell r="V222">
            <v>1</v>
          </cell>
          <cell r="W222">
            <v>0.8</v>
          </cell>
          <cell r="X222">
            <v>1.4</v>
          </cell>
          <cell r="Y222">
            <v>0.9</v>
          </cell>
          <cell r="Z222">
            <v>1.1000000000000001</v>
          </cell>
          <cell r="AA222">
            <v>1</v>
          </cell>
          <cell r="AB222">
            <v>0.8</v>
          </cell>
        </row>
        <row r="223">
          <cell r="A223">
            <v>37135</v>
          </cell>
          <cell r="B223">
            <v>75.599999999999994</v>
          </cell>
          <cell r="C223">
            <v>75.5</v>
          </cell>
          <cell r="D223">
            <v>72.599999999999994</v>
          </cell>
          <cell r="E223">
            <v>73.7</v>
          </cell>
          <cell r="F223">
            <v>73.3</v>
          </cell>
          <cell r="G223">
            <v>74.599999999999994</v>
          </cell>
          <cell r="H223">
            <v>74.900000000000006</v>
          </cell>
          <cell r="I223">
            <v>74</v>
          </cell>
          <cell r="J223">
            <v>74.7</v>
          </cell>
          <cell r="K223">
            <v>2.9</v>
          </cell>
          <cell r="L223">
            <v>2.6</v>
          </cell>
          <cell r="M223">
            <v>2.2999999999999998</v>
          </cell>
          <cell r="N223">
            <v>2.2000000000000002</v>
          </cell>
          <cell r="O223">
            <v>2.4</v>
          </cell>
          <cell r="P223">
            <v>1.2</v>
          </cell>
          <cell r="Q223">
            <v>1.9</v>
          </cell>
          <cell r="R223">
            <v>2.1</v>
          </cell>
          <cell r="S223">
            <v>2.5</v>
          </cell>
          <cell r="T223">
            <v>0.3</v>
          </cell>
          <cell r="U223">
            <v>0.5</v>
          </cell>
          <cell r="V223">
            <v>0.1</v>
          </cell>
          <cell r="W223">
            <v>0.1</v>
          </cell>
          <cell r="X223">
            <v>0.1</v>
          </cell>
          <cell r="Y223">
            <v>-0.4</v>
          </cell>
          <cell r="Z223">
            <v>0.3</v>
          </cell>
          <cell r="AA223">
            <v>0</v>
          </cell>
          <cell r="AB223">
            <v>0.3</v>
          </cell>
        </row>
        <row r="224">
          <cell r="A224">
            <v>37226</v>
          </cell>
          <cell r="B224">
            <v>76.3</v>
          </cell>
          <cell r="C224">
            <v>76.099999999999994</v>
          </cell>
          <cell r="D224">
            <v>73.5</v>
          </cell>
          <cell r="E224">
            <v>74.400000000000006</v>
          </cell>
          <cell r="F224">
            <v>73.900000000000006</v>
          </cell>
          <cell r="G224">
            <v>75.2</v>
          </cell>
          <cell r="H224">
            <v>75.5</v>
          </cell>
          <cell r="I224">
            <v>74.900000000000006</v>
          </cell>
          <cell r="J224">
            <v>75.400000000000006</v>
          </cell>
          <cell r="K224">
            <v>3.4</v>
          </cell>
          <cell r="L224">
            <v>3</v>
          </cell>
          <cell r="M224">
            <v>3.2</v>
          </cell>
          <cell r="N224">
            <v>3</v>
          </cell>
          <cell r="O224">
            <v>2.9</v>
          </cell>
          <cell r="P224">
            <v>2</v>
          </cell>
          <cell r="Q224">
            <v>2.2000000000000002</v>
          </cell>
          <cell r="R224">
            <v>2.9</v>
          </cell>
          <cell r="S224">
            <v>3.1</v>
          </cell>
          <cell r="T224">
            <v>0.9</v>
          </cell>
          <cell r="U224">
            <v>0.8</v>
          </cell>
          <cell r="V224">
            <v>1.2</v>
          </cell>
          <cell r="W224">
            <v>0.9</v>
          </cell>
          <cell r="X224">
            <v>0.8</v>
          </cell>
          <cell r="Y224">
            <v>0.8</v>
          </cell>
          <cell r="Z224">
            <v>0.8</v>
          </cell>
          <cell r="AA224">
            <v>1.2</v>
          </cell>
          <cell r="AB224">
            <v>0.9</v>
          </cell>
        </row>
        <row r="225">
          <cell r="A225">
            <v>37316</v>
          </cell>
          <cell r="B225">
            <v>77</v>
          </cell>
          <cell r="C225">
            <v>76.900000000000006</v>
          </cell>
          <cell r="D225">
            <v>74.2</v>
          </cell>
          <cell r="E225">
            <v>75</v>
          </cell>
          <cell r="F225">
            <v>74.5</v>
          </cell>
          <cell r="G225">
            <v>75.900000000000006</v>
          </cell>
          <cell r="H225">
            <v>75.7</v>
          </cell>
          <cell r="I225">
            <v>75.3</v>
          </cell>
          <cell r="J225">
            <v>76.099999999999994</v>
          </cell>
          <cell r="K225">
            <v>2.9</v>
          </cell>
          <cell r="L225">
            <v>2.9</v>
          </cell>
          <cell r="M225">
            <v>3.3</v>
          </cell>
          <cell r="N225">
            <v>2.7</v>
          </cell>
          <cell r="O225">
            <v>3.2</v>
          </cell>
          <cell r="P225">
            <v>2.2999999999999998</v>
          </cell>
          <cell r="Q225">
            <v>2.4</v>
          </cell>
          <cell r="R225">
            <v>2.7</v>
          </cell>
          <cell r="S225">
            <v>3</v>
          </cell>
          <cell r="T225">
            <v>0.9</v>
          </cell>
          <cell r="U225">
            <v>1.1000000000000001</v>
          </cell>
          <cell r="V225">
            <v>1</v>
          </cell>
          <cell r="W225">
            <v>0.8</v>
          </cell>
          <cell r="X225">
            <v>0.8</v>
          </cell>
          <cell r="Y225">
            <v>0.9</v>
          </cell>
          <cell r="Z225">
            <v>0.3</v>
          </cell>
          <cell r="AA225">
            <v>0.5</v>
          </cell>
          <cell r="AB225">
            <v>0.9</v>
          </cell>
        </row>
        <row r="226">
          <cell r="A226">
            <v>37408</v>
          </cell>
          <cell r="B226">
            <v>77.5</v>
          </cell>
          <cell r="C226">
            <v>77.3</v>
          </cell>
          <cell r="D226">
            <v>74.7</v>
          </cell>
          <cell r="E226">
            <v>75.7</v>
          </cell>
          <cell r="F226">
            <v>75</v>
          </cell>
          <cell r="G226">
            <v>76.900000000000006</v>
          </cell>
          <cell r="H226">
            <v>76.3</v>
          </cell>
          <cell r="I226">
            <v>76.2</v>
          </cell>
          <cell r="J226">
            <v>76.599999999999994</v>
          </cell>
          <cell r="K226">
            <v>2.8</v>
          </cell>
          <cell r="L226">
            <v>2.9</v>
          </cell>
          <cell r="M226">
            <v>3</v>
          </cell>
          <cell r="N226">
            <v>2.9</v>
          </cell>
          <cell r="O226">
            <v>2.5</v>
          </cell>
          <cell r="P226">
            <v>2.7</v>
          </cell>
          <cell r="Q226">
            <v>2.1</v>
          </cell>
          <cell r="R226">
            <v>3</v>
          </cell>
          <cell r="S226">
            <v>2.8</v>
          </cell>
          <cell r="T226">
            <v>0.6</v>
          </cell>
          <cell r="U226">
            <v>0.5</v>
          </cell>
          <cell r="V226">
            <v>0.7</v>
          </cell>
          <cell r="W226">
            <v>0.9</v>
          </cell>
          <cell r="X226">
            <v>0.7</v>
          </cell>
          <cell r="Y226">
            <v>1.3</v>
          </cell>
          <cell r="Z226">
            <v>0.8</v>
          </cell>
          <cell r="AA226">
            <v>1.2</v>
          </cell>
          <cell r="AB226">
            <v>0.7</v>
          </cell>
        </row>
        <row r="227">
          <cell r="A227">
            <v>37500</v>
          </cell>
          <cell r="B227">
            <v>77.900000000000006</v>
          </cell>
          <cell r="C227">
            <v>77.900000000000006</v>
          </cell>
          <cell r="D227">
            <v>75.3</v>
          </cell>
          <cell r="E227">
            <v>76.400000000000006</v>
          </cell>
          <cell r="F227">
            <v>75.7</v>
          </cell>
          <cell r="G227">
            <v>77.2</v>
          </cell>
          <cell r="H227">
            <v>76.599999999999994</v>
          </cell>
          <cell r="I227">
            <v>76.599999999999994</v>
          </cell>
          <cell r="J227">
            <v>77.099999999999994</v>
          </cell>
          <cell r="K227">
            <v>3</v>
          </cell>
          <cell r="L227">
            <v>3.2</v>
          </cell>
          <cell r="M227">
            <v>3.7</v>
          </cell>
          <cell r="N227">
            <v>3.7</v>
          </cell>
          <cell r="O227">
            <v>3.3</v>
          </cell>
          <cell r="P227">
            <v>3.5</v>
          </cell>
          <cell r="Q227">
            <v>2.2999999999999998</v>
          </cell>
          <cell r="R227">
            <v>3.5</v>
          </cell>
          <cell r="S227">
            <v>3.2</v>
          </cell>
          <cell r="T227">
            <v>0.5</v>
          </cell>
          <cell r="U227">
            <v>0.8</v>
          </cell>
          <cell r="V227">
            <v>0.8</v>
          </cell>
          <cell r="W227">
            <v>0.9</v>
          </cell>
          <cell r="X227">
            <v>0.9</v>
          </cell>
          <cell r="Y227">
            <v>0.4</v>
          </cell>
          <cell r="Z227">
            <v>0.4</v>
          </cell>
          <cell r="AA227">
            <v>0.5</v>
          </cell>
          <cell r="AB227">
            <v>0.7</v>
          </cell>
        </row>
        <row r="228">
          <cell r="A228">
            <v>37591</v>
          </cell>
          <cell r="B228">
            <v>78.400000000000006</v>
          </cell>
          <cell r="C228">
            <v>78.5</v>
          </cell>
          <cell r="D228">
            <v>75.7</v>
          </cell>
          <cell r="E228">
            <v>77.099999999999994</v>
          </cell>
          <cell r="F228">
            <v>76</v>
          </cell>
          <cell r="G228">
            <v>77.5</v>
          </cell>
          <cell r="H228">
            <v>77</v>
          </cell>
          <cell r="I228">
            <v>77.3</v>
          </cell>
          <cell r="J228">
            <v>77.599999999999994</v>
          </cell>
          <cell r="K228">
            <v>2.8</v>
          </cell>
          <cell r="L228">
            <v>3.2</v>
          </cell>
          <cell r="M228">
            <v>3</v>
          </cell>
          <cell r="N228">
            <v>3.6</v>
          </cell>
          <cell r="O228">
            <v>2.8</v>
          </cell>
          <cell r="P228">
            <v>3.1</v>
          </cell>
          <cell r="Q228">
            <v>2</v>
          </cell>
          <cell r="R228">
            <v>3.2</v>
          </cell>
          <cell r="S228">
            <v>2.9</v>
          </cell>
          <cell r="T228">
            <v>0.6</v>
          </cell>
          <cell r="U228">
            <v>0.8</v>
          </cell>
          <cell r="V228">
            <v>0.5</v>
          </cell>
          <cell r="W228">
            <v>0.9</v>
          </cell>
          <cell r="X228">
            <v>0.4</v>
          </cell>
          <cell r="Y228">
            <v>0.4</v>
          </cell>
          <cell r="Z228">
            <v>0.5</v>
          </cell>
          <cell r="AA228">
            <v>0.9</v>
          </cell>
          <cell r="AB228">
            <v>0.6</v>
          </cell>
        </row>
        <row r="229">
          <cell r="A229">
            <v>37681</v>
          </cell>
          <cell r="B229">
            <v>79.400000000000006</v>
          </cell>
          <cell r="C229">
            <v>79.599999999999994</v>
          </cell>
          <cell r="D229">
            <v>76.7</v>
          </cell>
          <cell r="E229">
            <v>78.7</v>
          </cell>
          <cell r="F229">
            <v>76.599999999999994</v>
          </cell>
          <cell r="G229">
            <v>78.599999999999994</v>
          </cell>
          <cell r="H229">
            <v>77.7</v>
          </cell>
          <cell r="I229">
            <v>78.099999999999994</v>
          </cell>
          <cell r="J229">
            <v>78.599999999999994</v>
          </cell>
          <cell r="K229">
            <v>3.1</v>
          </cell>
          <cell r="L229">
            <v>3.5</v>
          </cell>
          <cell r="M229">
            <v>3.4</v>
          </cell>
          <cell r="N229">
            <v>4.9000000000000004</v>
          </cell>
          <cell r="O229">
            <v>2.8</v>
          </cell>
          <cell r="P229">
            <v>3.6</v>
          </cell>
          <cell r="Q229">
            <v>2.6</v>
          </cell>
          <cell r="R229">
            <v>3.7</v>
          </cell>
          <cell r="S229">
            <v>3.3</v>
          </cell>
          <cell r="T229">
            <v>1.3</v>
          </cell>
          <cell r="U229">
            <v>1.4</v>
          </cell>
          <cell r="V229">
            <v>1.3</v>
          </cell>
          <cell r="W229">
            <v>2.1</v>
          </cell>
          <cell r="X229">
            <v>0.8</v>
          </cell>
          <cell r="Y229">
            <v>1.4</v>
          </cell>
          <cell r="Z229">
            <v>0.9</v>
          </cell>
          <cell r="AA229">
            <v>1</v>
          </cell>
          <cell r="AB229">
            <v>1.3</v>
          </cell>
        </row>
        <row r="230">
          <cell r="A230">
            <v>37773</v>
          </cell>
          <cell r="B230">
            <v>79.400000000000006</v>
          </cell>
          <cell r="C230">
            <v>79.599999999999994</v>
          </cell>
          <cell r="D230">
            <v>76.7</v>
          </cell>
          <cell r="E230">
            <v>78.599999999999994</v>
          </cell>
          <cell r="F230">
            <v>76.5</v>
          </cell>
          <cell r="G230">
            <v>79.099999999999994</v>
          </cell>
          <cell r="H230">
            <v>78</v>
          </cell>
          <cell r="I230">
            <v>78.099999999999994</v>
          </cell>
          <cell r="J230">
            <v>78.599999999999994</v>
          </cell>
          <cell r="K230">
            <v>2.5</v>
          </cell>
          <cell r="L230">
            <v>3</v>
          </cell>
          <cell r="M230">
            <v>2.7</v>
          </cell>
          <cell r="N230">
            <v>3.8</v>
          </cell>
          <cell r="O230">
            <v>2</v>
          </cell>
          <cell r="P230">
            <v>2.9</v>
          </cell>
          <cell r="Q230">
            <v>2.2000000000000002</v>
          </cell>
          <cell r="R230">
            <v>2.5</v>
          </cell>
          <cell r="S230">
            <v>2.6</v>
          </cell>
          <cell r="T230">
            <v>0</v>
          </cell>
          <cell r="U230">
            <v>0</v>
          </cell>
          <cell r="V230">
            <v>0</v>
          </cell>
          <cell r="W230">
            <v>-0.1</v>
          </cell>
          <cell r="X230">
            <v>-0.1</v>
          </cell>
          <cell r="Y230">
            <v>0.6</v>
          </cell>
          <cell r="Z230">
            <v>0.4</v>
          </cell>
          <cell r="AA230">
            <v>0</v>
          </cell>
          <cell r="AB230">
            <v>0</v>
          </cell>
        </row>
        <row r="231">
          <cell r="A231">
            <v>37865</v>
          </cell>
          <cell r="B231">
            <v>79.5</v>
          </cell>
          <cell r="C231">
            <v>80.099999999999994</v>
          </cell>
          <cell r="D231">
            <v>77.5</v>
          </cell>
          <cell r="E231">
            <v>79.2</v>
          </cell>
          <cell r="F231">
            <v>77.2</v>
          </cell>
          <cell r="G231">
            <v>79.2</v>
          </cell>
          <cell r="H231">
            <v>77.900000000000006</v>
          </cell>
          <cell r="I231">
            <v>78.8</v>
          </cell>
          <cell r="J231">
            <v>79.099999999999994</v>
          </cell>
          <cell r="K231">
            <v>2.1</v>
          </cell>
          <cell r="L231">
            <v>2.8</v>
          </cell>
          <cell r="M231">
            <v>2.9</v>
          </cell>
          <cell r="N231">
            <v>3.7</v>
          </cell>
          <cell r="O231">
            <v>2</v>
          </cell>
          <cell r="P231">
            <v>2.6</v>
          </cell>
          <cell r="Q231">
            <v>1.7</v>
          </cell>
          <cell r="R231">
            <v>2.9</v>
          </cell>
          <cell r="S231">
            <v>2.6</v>
          </cell>
          <cell r="T231">
            <v>0.1</v>
          </cell>
          <cell r="U231">
            <v>0.6</v>
          </cell>
          <cell r="V231">
            <v>1</v>
          </cell>
          <cell r="W231">
            <v>0.8</v>
          </cell>
          <cell r="X231">
            <v>0.9</v>
          </cell>
          <cell r="Y231">
            <v>0.1</v>
          </cell>
          <cell r="Z231">
            <v>-0.1</v>
          </cell>
          <cell r="AA231">
            <v>0.9</v>
          </cell>
          <cell r="AB231">
            <v>0.6</v>
          </cell>
        </row>
        <row r="232">
          <cell r="A232">
            <v>37956</v>
          </cell>
          <cell r="B232">
            <v>80.2</v>
          </cell>
          <cell r="C232">
            <v>80.3</v>
          </cell>
          <cell r="D232">
            <v>78</v>
          </cell>
          <cell r="E232">
            <v>79.599999999999994</v>
          </cell>
          <cell r="F232">
            <v>77.5</v>
          </cell>
          <cell r="G232">
            <v>79.7</v>
          </cell>
          <cell r="H232">
            <v>78.3</v>
          </cell>
          <cell r="I232">
            <v>79.3</v>
          </cell>
          <cell r="J232">
            <v>79.5</v>
          </cell>
          <cell r="K232">
            <v>2.2999999999999998</v>
          </cell>
          <cell r="L232">
            <v>2.2999999999999998</v>
          </cell>
          <cell r="M232">
            <v>3</v>
          </cell>
          <cell r="N232">
            <v>3.2</v>
          </cell>
          <cell r="O232">
            <v>2</v>
          </cell>
          <cell r="P232">
            <v>2.8</v>
          </cell>
          <cell r="Q232">
            <v>1.7</v>
          </cell>
          <cell r="R232">
            <v>2.6</v>
          </cell>
          <cell r="S232">
            <v>2.4</v>
          </cell>
          <cell r="T232">
            <v>0.9</v>
          </cell>
          <cell r="U232">
            <v>0.2</v>
          </cell>
          <cell r="V232">
            <v>0.6</v>
          </cell>
          <cell r="W232">
            <v>0.5</v>
          </cell>
          <cell r="X232">
            <v>0.4</v>
          </cell>
          <cell r="Y232">
            <v>0.6</v>
          </cell>
          <cell r="Z232">
            <v>0.5</v>
          </cell>
          <cell r="AA232">
            <v>0.6</v>
          </cell>
          <cell r="AB232">
            <v>0.5</v>
          </cell>
        </row>
        <row r="233">
          <cell r="A233">
            <v>38047</v>
          </cell>
          <cell r="B233">
            <v>80.900000000000006</v>
          </cell>
          <cell r="C233">
            <v>81.099999999999994</v>
          </cell>
          <cell r="D233">
            <v>78.7</v>
          </cell>
          <cell r="E233">
            <v>80.400000000000006</v>
          </cell>
          <cell r="F233">
            <v>77.8</v>
          </cell>
          <cell r="G233">
            <v>80.3</v>
          </cell>
          <cell r="H233">
            <v>78.599999999999994</v>
          </cell>
          <cell r="I233">
            <v>79.900000000000006</v>
          </cell>
          <cell r="J233">
            <v>80.2</v>
          </cell>
          <cell r="K233">
            <v>1.9</v>
          </cell>
          <cell r="L233">
            <v>1.9</v>
          </cell>
          <cell r="M233">
            <v>2.6</v>
          </cell>
          <cell r="N233">
            <v>2.2000000000000002</v>
          </cell>
          <cell r="O233">
            <v>1.6</v>
          </cell>
          <cell r="P233">
            <v>2.2000000000000002</v>
          </cell>
          <cell r="Q233">
            <v>1.2</v>
          </cell>
          <cell r="R233">
            <v>2.2999999999999998</v>
          </cell>
          <cell r="S233">
            <v>2</v>
          </cell>
          <cell r="T233">
            <v>0.9</v>
          </cell>
          <cell r="U233">
            <v>1</v>
          </cell>
          <cell r="V233">
            <v>0.9</v>
          </cell>
          <cell r="W233">
            <v>1</v>
          </cell>
          <cell r="X233">
            <v>0.4</v>
          </cell>
          <cell r="Y233">
            <v>0.8</v>
          </cell>
          <cell r="Z233">
            <v>0.4</v>
          </cell>
          <cell r="AA233">
            <v>0.8</v>
          </cell>
          <cell r="AB233">
            <v>0.9</v>
          </cell>
        </row>
        <row r="234">
          <cell r="A234">
            <v>38139</v>
          </cell>
          <cell r="B234">
            <v>81.2</v>
          </cell>
          <cell r="C234">
            <v>81.3</v>
          </cell>
          <cell r="D234">
            <v>79.099999999999994</v>
          </cell>
          <cell r="E234">
            <v>80.900000000000006</v>
          </cell>
          <cell r="F234">
            <v>78.599999999999994</v>
          </cell>
          <cell r="G234">
            <v>81</v>
          </cell>
          <cell r="H234">
            <v>78.900000000000006</v>
          </cell>
          <cell r="I234">
            <v>80.400000000000006</v>
          </cell>
          <cell r="J234">
            <v>80.599999999999994</v>
          </cell>
          <cell r="K234">
            <v>2.2999999999999998</v>
          </cell>
          <cell r="L234">
            <v>2.1</v>
          </cell>
          <cell r="M234">
            <v>3.1</v>
          </cell>
          <cell r="N234">
            <v>2.9</v>
          </cell>
          <cell r="O234">
            <v>2.7</v>
          </cell>
          <cell r="P234">
            <v>2.4</v>
          </cell>
          <cell r="Q234">
            <v>1.2</v>
          </cell>
          <cell r="R234">
            <v>2.9</v>
          </cell>
          <cell r="S234">
            <v>2.5</v>
          </cell>
          <cell r="T234">
            <v>0.4</v>
          </cell>
          <cell r="U234">
            <v>0.2</v>
          </cell>
          <cell r="V234">
            <v>0.5</v>
          </cell>
          <cell r="W234">
            <v>0.6</v>
          </cell>
          <cell r="X234">
            <v>1</v>
          </cell>
          <cell r="Y234">
            <v>0.9</v>
          </cell>
          <cell r="Z234">
            <v>0.4</v>
          </cell>
          <cell r="AA234">
            <v>0.6</v>
          </cell>
          <cell r="AB234">
            <v>0.5</v>
          </cell>
        </row>
        <row r="235">
          <cell r="A235">
            <v>38231</v>
          </cell>
          <cell r="B235">
            <v>81.599999999999994</v>
          </cell>
          <cell r="C235">
            <v>81.5</v>
          </cell>
          <cell r="D235">
            <v>79.400000000000006</v>
          </cell>
          <cell r="E235">
            <v>81.2</v>
          </cell>
          <cell r="F235">
            <v>79.099999999999994</v>
          </cell>
          <cell r="G235">
            <v>81.400000000000006</v>
          </cell>
          <cell r="H235">
            <v>79.599999999999994</v>
          </cell>
          <cell r="I235">
            <v>80.8</v>
          </cell>
          <cell r="J235">
            <v>80.900000000000006</v>
          </cell>
          <cell r="K235">
            <v>2.6</v>
          </cell>
          <cell r="L235">
            <v>1.7</v>
          </cell>
          <cell r="M235">
            <v>2.5</v>
          </cell>
          <cell r="N235">
            <v>2.5</v>
          </cell>
          <cell r="O235">
            <v>2.5</v>
          </cell>
          <cell r="P235">
            <v>2.8</v>
          </cell>
          <cell r="Q235">
            <v>2.2000000000000002</v>
          </cell>
          <cell r="R235">
            <v>2.5</v>
          </cell>
          <cell r="S235">
            <v>2.2999999999999998</v>
          </cell>
          <cell r="T235">
            <v>0.5</v>
          </cell>
          <cell r="U235">
            <v>0.2</v>
          </cell>
          <cell r="V235">
            <v>0.4</v>
          </cell>
          <cell r="W235">
            <v>0.4</v>
          </cell>
          <cell r="X235">
            <v>0.6</v>
          </cell>
          <cell r="Y235">
            <v>0.5</v>
          </cell>
          <cell r="Z235">
            <v>0.9</v>
          </cell>
          <cell r="AA235">
            <v>0.5</v>
          </cell>
          <cell r="AB235">
            <v>0.4</v>
          </cell>
        </row>
        <row r="236">
          <cell r="A236">
            <v>38322</v>
          </cell>
          <cell r="B236">
            <v>82.3</v>
          </cell>
          <cell r="C236">
            <v>82.1</v>
          </cell>
          <cell r="D236">
            <v>80</v>
          </cell>
          <cell r="E236">
            <v>81.7</v>
          </cell>
          <cell r="F236">
            <v>79.8</v>
          </cell>
          <cell r="G236">
            <v>82.4</v>
          </cell>
          <cell r="H236">
            <v>79.8</v>
          </cell>
          <cell r="I236">
            <v>81.2</v>
          </cell>
          <cell r="J236">
            <v>81.5</v>
          </cell>
          <cell r="K236">
            <v>2.6</v>
          </cell>
          <cell r="L236">
            <v>2.2000000000000002</v>
          </cell>
          <cell r="M236">
            <v>2.6</v>
          </cell>
          <cell r="N236">
            <v>2.6</v>
          </cell>
          <cell r="O236">
            <v>3</v>
          </cell>
          <cell r="P236">
            <v>3.4</v>
          </cell>
          <cell r="Q236">
            <v>1.9</v>
          </cell>
          <cell r="R236">
            <v>2.4</v>
          </cell>
          <cell r="S236">
            <v>2.5</v>
          </cell>
          <cell r="T236">
            <v>0.9</v>
          </cell>
          <cell r="U236">
            <v>0.7</v>
          </cell>
          <cell r="V236">
            <v>0.8</v>
          </cell>
          <cell r="W236">
            <v>0.6</v>
          </cell>
          <cell r="X236">
            <v>0.9</v>
          </cell>
          <cell r="Y236">
            <v>1.2</v>
          </cell>
          <cell r="Z236">
            <v>0.3</v>
          </cell>
          <cell r="AA236">
            <v>0.5</v>
          </cell>
          <cell r="AB236">
            <v>0.7</v>
          </cell>
        </row>
        <row r="237">
          <cell r="A237">
            <v>38412</v>
          </cell>
          <cell r="B237">
            <v>82.7</v>
          </cell>
          <cell r="C237">
            <v>82.7</v>
          </cell>
          <cell r="D237">
            <v>80.7</v>
          </cell>
          <cell r="E237">
            <v>82.2</v>
          </cell>
          <cell r="F237">
            <v>80.400000000000006</v>
          </cell>
          <cell r="G237">
            <v>83.1</v>
          </cell>
          <cell r="H237">
            <v>80.2</v>
          </cell>
          <cell r="I237">
            <v>81.599999999999994</v>
          </cell>
          <cell r="J237">
            <v>82.1</v>
          </cell>
          <cell r="K237">
            <v>2.2000000000000002</v>
          </cell>
          <cell r="L237">
            <v>2</v>
          </cell>
          <cell r="M237">
            <v>2.5</v>
          </cell>
          <cell r="N237">
            <v>2.2000000000000002</v>
          </cell>
          <cell r="O237">
            <v>3.3</v>
          </cell>
          <cell r="P237">
            <v>3.5</v>
          </cell>
          <cell r="Q237">
            <v>2</v>
          </cell>
          <cell r="R237">
            <v>2.1</v>
          </cell>
          <cell r="S237">
            <v>2.4</v>
          </cell>
          <cell r="T237">
            <v>0.5</v>
          </cell>
          <cell r="U237">
            <v>0.7</v>
          </cell>
          <cell r="V237">
            <v>0.9</v>
          </cell>
          <cell r="W237">
            <v>0.6</v>
          </cell>
          <cell r="X237">
            <v>0.8</v>
          </cell>
          <cell r="Y237">
            <v>0.8</v>
          </cell>
          <cell r="Z237">
            <v>0.5</v>
          </cell>
          <cell r="AA237">
            <v>0.5</v>
          </cell>
          <cell r="AB237">
            <v>0.7</v>
          </cell>
        </row>
        <row r="238">
          <cell r="A238">
            <v>38504</v>
          </cell>
          <cell r="B238">
            <v>83.2</v>
          </cell>
          <cell r="C238">
            <v>83</v>
          </cell>
          <cell r="D238">
            <v>81.099999999999994</v>
          </cell>
          <cell r="E238">
            <v>82.7</v>
          </cell>
          <cell r="F238">
            <v>81.5</v>
          </cell>
          <cell r="G238">
            <v>83.5</v>
          </cell>
          <cell r="H238">
            <v>80.900000000000006</v>
          </cell>
          <cell r="I238">
            <v>82.1</v>
          </cell>
          <cell r="J238">
            <v>82.6</v>
          </cell>
          <cell r="K238">
            <v>2.5</v>
          </cell>
          <cell r="L238">
            <v>2.1</v>
          </cell>
          <cell r="M238">
            <v>2.5</v>
          </cell>
          <cell r="N238">
            <v>2.2000000000000002</v>
          </cell>
          <cell r="O238">
            <v>3.7</v>
          </cell>
          <cell r="P238">
            <v>3.1</v>
          </cell>
          <cell r="Q238">
            <v>2.5</v>
          </cell>
          <cell r="R238">
            <v>2.1</v>
          </cell>
          <cell r="S238">
            <v>2.5</v>
          </cell>
          <cell r="T238">
            <v>0.6</v>
          </cell>
          <cell r="U238">
            <v>0.4</v>
          </cell>
          <cell r="V238">
            <v>0.5</v>
          </cell>
          <cell r="W238">
            <v>0.6</v>
          </cell>
          <cell r="X238">
            <v>1.4</v>
          </cell>
          <cell r="Y238">
            <v>0.5</v>
          </cell>
          <cell r="Z238">
            <v>0.9</v>
          </cell>
          <cell r="AA238">
            <v>0.6</v>
          </cell>
          <cell r="AB238">
            <v>0.6</v>
          </cell>
        </row>
        <row r="239">
          <cell r="A239">
            <v>38596</v>
          </cell>
          <cell r="B239">
            <v>84</v>
          </cell>
          <cell r="C239">
            <v>83.9</v>
          </cell>
          <cell r="D239">
            <v>81.599999999999994</v>
          </cell>
          <cell r="E239">
            <v>83.6</v>
          </cell>
          <cell r="F239">
            <v>82.4</v>
          </cell>
          <cell r="G239">
            <v>84.3</v>
          </cell>
          <cell r="H239">
            <v>81.8</v>
          </cell>
          <cell r="I239">
            <v>83.1</v>
          </cell>
          <cell r="J239">
            <v>83.4</v>
          </cell>
          <cell r="K239">
            <v>2.9</v>
          </cell>
          <cell r="L239">
            <v>2.9</v>
          </cell>
          <cell r="M239">
            <v>2.8</v>
          </cell>
          <cell r="N239">
            <v>3</v>
          </cell>
          <cell r="O239">
            <v>4.2</v>
          </cell>
          <cell r="P239">
            <v>3.6</v>
          </cell>
          <cell r="Q239">
            <v>2.8</v>
          </cell>
          <cell r="R239">
            <v>2.8</v>
          </cell>
          <cell r="S239">
            <v>3.1</v>
          </cell>
          <cell r="T239">
            <v>1</v>
          </cell>
          <cell r="U239">
            <v>1.1000000000000001</v>
          </cell>
          <cell r="V239">
            <v>0.6</v>
          </cell>
          <cell r="W239">
            <v>1.1000000000000001</v>
          </cell>
          <cell r="X239">
            <v>1.1000000000000001</v>
          </cell>
          <cell r="Y239">
            <v>1</v>
          </cell>
          <cell r="Z239">
            <v>1.1000000000000001</v>
          </cell>
          <cell r="AA239">
            <v>1.2</v>
          </cell>
          <cell r="AB239">
            <v>1</v>
          </cell>
        </row>
        <row r="240">
          <cell r="A240">
            <v>38687</v>
          </cell>
          <cell r="B240">
            <v>84.3</v>
          </cell>
          <cell r="C240">
            <v>84.3</v>
          </cell>
          <cell r="D240">
            <v>82.3</v>
          </cell>
          <cell r="E240">
            <v>83.9</v>
          </cell>
          <cell r="F240">
            <v>83</v>
          </cell>
          <cell r="G240">
            <v>84.8</v>
          </cell>
          <cell r="H240">
            <v>82.2</v>
          </cell>
          <cell r="I240">
            <v>83.7</v>
          </cell>
          <cell r="J240">
            <v>83.8</v>
          </cell>
          <cell r="K240">
            <v>2.4</v>
          </cell>
          <cell r="L240">
            <v>2.7</v>
          </cell>
          <cell r="M240">
            <v>2.9</v>
          </cell>
          <cell r="N240">
            <v>2.7</v>
          </cell>
          <cell r="O240">
            <v>4</v>
          </cell>
          <cell r="P240">
            <v>2.9</v>
          </cell>
          <cell r="Q240">
            <v>3</v>
          </cell>
          <cell r="R240">
            <v>3.1</v>
          </cell>
          <cell r="S240">
            <v>2.8</v>
          </cell>
          <cell r="T240">
            <v>0.4</v>
          </cell>
          <cell r="U240">
            <v>0.5</v>
          </cell>
          <cell r="V240">
            <v>0.9</v>
          </cell>
          <cell r="W240">
            <v>0.4</v>
          </cell>
          <cell r="X240">
            <v>0.7</v>
          </cell>
          <cell r="Y240">
            <v>0.6</v>
          </cell>
          <cell r="Z240">
            <v>0.5</v>
          </cell>
          <cell r="AA240">
            <v>0.7</v>
          </cell>
          <cell r="AB240">
            <v>0.5</v>
          </cell>
        </row>
        <row r="241">
          <cell r="A241">
            <v>38777</v>
          </cell>
          <cell r="B241">
            <v>85</v>
          </cell>
          <cell r="C241">
            <v>85</v>
          </cell>
          <cell r="D241">
            <v>83</v>
          </cell>
          <cell r="E241">
            <v>84.7</v>
          </cell>
          <cell r="F241">
            <v>83.8</v>
          </cell>
          <cell r="G241">
            <v>85.4</v>
          </cell>
          <cell r="H241">
            <v>82.9</v>
          </cell>
          <cell r="I241">
            <v>84.5</v>
          </cell>
          <cell r="J241">
            <v>84.5</v>
          </cell>
          <cell r="K241">
            <v>2.8</v>
          </cell>
          <cell r="L241">
            <v>2.8</v>
          </cell>
          <cell r="M241">
            <v>2.9</v>
          </cell>
          <cell r="N241">
            <v>3</v>
          </cell>
          <cell r="O241">
            <v>4.2</v>
          </cell>
          <cell r="P241">
            <v>2.8</v>
          </cell>
          <cell r="Q241">
            <v>3.4</v>
          </cell>
          <cell r="R241">
            <v>3.6</v>
          </cell>
          <cell r="S241">
            <v>2.9</v>
          </cell>
          <cell r="T241">
            <v>0.8</v>
          </cell>
          <cell r="U241">
            <v>0.8</v>
          </cell>
          <cell r="V241">
            <v>0.9</v>
          </cell>
          <cell r="W241">
            <v>1</v>
          </cell>
          <cell r="X241">
            <v>1</v>
          </cell>
          <cell r="Y241">
            <v>0.7</v>
          </cell>
          <cell r="Z241">
            <v>0.9</v>
          </cell>
          <cell r="AA241">
            <v>1</v>
          </cell>
          <cell r="AB241">
            <v>0.8</v>
          </cell>
        </row>
        <row r="242">
          <cell r="A242">
            <v>38869</v>
          </cell>
          <cell r="B242">
            <v>86.4</v>
          </cell>
          <cell r="C242">
            <v>86.2</v>
          </cell>
          <cell r="D242">
            <v>84.5</v>
          </cell>
          <cell r="E242">
            <v>85.8</v>
          </cell>
          <cell r="F242">
            <v>85.4</v>
          </cell>
          <cell r="G242">
            <v>86.4</v>
          </cell>
          <cell r="H242">
            <v>84.4</v>
          </cell>
          <cell r="I242">
            <v>86</v>
          </cell>
          <cell r="J242">
            <v>85.9</v>
          </cell>
          <cell r="K242">
            <v>3.8</v>
          </cell>
          <cell r="L242">
            <v>3.9</v>
          </cell>
          <cell r="M242">
            <v>4.2</v>
          </cell>
          <cell r="N242">
            <v>3.7</v>
          </cell>
          <cell r="O242">
            <v>4.8</v>
          </cell>
          <cell r="P242">
            <v>3.5</v>
          </cell>
          <cell r="Q242">
            <v>4.3</v>
          </cell>
          <cell r="R242">
            <v>4.8</v>
          </cell>
          <cell r="S242">
            <v>4</v>
          </cell>
          <cell r="T242">
            <v>1.6</v>
          </cell>
          <cell r="U242">
            <v>1.4</v>
          </cell>
          <cell r="V242">
            <v>1.8</v>
          </cell>
          <cell r="W242">
            <v>1.3</v>
          </cell>
          <cell r="X242">
            <v>1.9</v>
          </cell>
          <cell r="Y242">
            <v>1.2</v>
          </cell>
          <cell r="Z242">
            <v>1.8</v>
          </cell>
          <cell r="AA242">
            <v>1.8</v>
          </cell>
          <cell r="AB242">
            <v>1.7</v>
          </cell>
        </row>
        <row r="243">
          <cell r="A243">
            <v>38961</v>
          </cell>
          <cell r="B243">
            <v>87.2</v>
          </cell>
          <cell r="C243">
            <v>86.8</v>
          </cell>
          <cell r="D243">
            <v>85.2</v>
          </cell>
          <cell r="E243">
            <v>86.8</v>
          </cell>
          <cell r="F243">
            <v>86.3</v>
          </cell>
          <cell r="G243">
            <v>87.1</v>
          </cell>
          <cell r="H243">
            <v>85.8</v>
          </cell>
          <cell r="I243">
            <v>86.6</v>
          </cell>
          <cell r="J243">
            <v>86.7</v>
          </cell>
          <cell r="K243">
            <v>3.8</v>
          </cell>
          <cell r="L243">
            <v>3.5</v>
          </cell>
          <cell r="M243">
            <v>4.4000000000000004</v>
          </cell>
          <cell r="N243">
            <v>3.8</v>
          </cell>
          <cell r="O243">
            <v>4.7</v>
          </cell>
          <cell r="P243">
            <v>3.3</v>
          </cell>
          <cell r="Q243">
            <v>4.9000000000000004</v>
          </cell>
          <cell r="R243">
            <v>4.2</v>
          </cell>
          <cell r="S243">
            <v>4</v>
          </cell>
          <cell r="T243">
            <v>0.9</v>
          </cell>
          <cell r="U243">
            <v>0.7</v>
          </cell>
          <cell r="V243">
            <v>0.8</v>
          </cell>
          <cell r="W243">
            <v>1.2</v>
          </cell>
          <cell r="X243">
            <v>1.1000000000000001</v>
          </cell>
          <cell r="Y243">
            <v>0.8</v>
          </cell>
          <cell r="Z243">
            <v>1.7</v>
          </cell>
          <cell r="AA243">
            <v>0.7</v>
          </cell>
          <cell r="AB243">
            <v>0.9</v>
          </cell>
        </row>
        <row r="244">
          <cell r="A244">
            <v>39052</v>
          </cell>
          <cell r="B244">
            <v>87</v>
          </cell>
          <cell r="C244">
            <v>86.7</v>
          </cell>
          <cell r="D244">
            <v>85.1</v>
          </cell>
          <cell r="E244">
            <v>86.5</v>
          </cell>
          <cell r="F244">
            <v>86.6</v>
          </cell>
          <cell r="G244">
            <v>86.8</v>
          </cell>
          <cell r="H244">
            <v>86.3</v>
          </cell>
          <cell r="I244">
            <v>86.4</v>
          </cell>
          <cell r="J244">
            <v>86.6</v>
          </cell>
          <cell r="K244">
            <v>3.2</v>
          </cell>
          <cell r="L244">
            <v>2.8</v>
          </cell>
          <cell r="M244">
            <v>3.4</v>
          </cell>
          <cell r="N244">
            <v>3.1</v>
          </cell>
          <cell r="O244">
            <v>4.3</v>
          </cell>
          <cell r="P244">
            <v>2.4</v>
          </cell>
          <cell r="Q244">
            <v>5</v>
          </cell>
          <cell r="R244">
            <v>3.2</v>
          </cell>
          <cell r="S244">
            <v>3.3</v>
          </cell>
          <cell r="T244">
            <v>-0.2</v>
          </cell>
          <cell r="U244">
            <v>-0.1</v>
          </cell>
          <cell r="V244">
            <v>-0.1</v>
          </cell>
          <cell r="W244">
            <v>-0.3</v>
          </cell>
          <cell r="X244">
            <v>0.3</v>
          </cell>
          <cell r="Y244">
            <v>-0.3</v>
          </cell>
          <cell r="Z244">
            <v>0.6</v>
          </cell>
          <cell r="AA244">
            <v>-0.2</v>
          </cell>
          <cell r="AB244">
            <v>-0.1</v>
          </cell>
        </row>
        <row r="245">
          <cell r="A245">
            <v>39142</v>
          </cell>
          <cell r="B245">
            <v>86.9</v>
          </cell>
          <cell r="C245">
            <v>86.9</v>
          </cell>
          <cell r="D245">
            <v>85.5</v>
          </cell>
          <cell r="E245">
            <v>86.3</v>
          </cell>
          <cell r="F245">
            <v>86.8</v>
          </cell>
          <cell r="G245">
            <v>87.3</v>
          </cell>
          <cell r="H245">
            <v>86.3</v>
          </cell>
          <cell r="I245">
            <v>86.5</v>
          </cell>
          <cell r="J245">
            <v>86.6</v>
          </cell>
          <cell r="K245">
            <v>2.2000000000000002</v>
          </cell>
          <cell r="L245">
            <v>2.2000000000000002</v>
          </cell>
          <cell r="M245">
            <v>3</v>
          </cell>
          <cell r="N245">
            <v>1.9</v>
          </cell>
          <cell r="O245">
            <v>3.6</v>
          </cell>
          <cell r="P245">
            <v>2.2000000000000002</v>
          </cell>
          <cell r="Q245">
            <v>4.0999999999999996</v>
          </cell>
          <cell r="R245">
            <v>2.4</v>
          </cell>
          <cell r="S245">
            <v>2.5</v>
          </cell>
          <cell r="T245">
            <v>-0.1</v>
          </cell>
          <cell r="U245">
            <v>0.2</v>
          </cell>
          <cell r="V245">
            <v>0.5</v>
          </cell>
          <cell r="W245">
            <v>-0.2</v>
          </cell>
          <cell r="X245">
            <v>0.2</v>
          </cell>
          <cell r="Y245">
            <v>0.6</v>
          </cell>
          <cell r="Z245">
            <v>0</v>
          </cell>
          <cell r="AA245">
            <v>0.1</v>
          </cell>
          <cell r="AB245">
            <v>0</v>
          </cell>
        </row>
        <row r="246">
          <cell r="A246">
            <v>39234</v>
          </cell>
          <cell r="B246">
            <v>87.9</v>
          </cell>
          <cell r="C246">
            <v>87.9</v>
          </cell>
          <cell r="D246">
            <v>86.7</v>
          </cell>
          <cell r="E246">
            <v>87.3</v>
          </cell>
          <cell r="F246">
            <v>88</v>
          </cell>
          <cell r="G246">
            <v>88.4</v>
          </cell>
          <cell r="H246">
            <v>87.5</v>
          </cell>
          <cell r="I246">
            <v>87.7</v>
          </cell>
          <cell r="J246">
            <v>87.7</v>
          </cell>
          <cell r="K246">
            <v>1.7</v>
          </cell>
          <cell r="L246">
            <v>2</v>
          </cell>
          <cell r="M246">
            <v>2.6</v>
          </cell>
          <cell r="N246">
            <v>1.7</v>
          </cell>
          <cell r="O246">
            <v>3</v>
          </cell>
          <cell r="P246">
            <v>2.2999999999999998</v>
          </cell>
          <cell r="Q246">
            <v>3.7</v>
          </cell>
          <cell r="R246">
            <v>2</v>
          </cell>
          <cell r="S246">
            <v>2.1</v>
          </cell>
          <cell r="T246">
            <v>1.2</v>
          </cell>
          <cell r="U246">
            <v>1.2</v>
          </cell>
          <cell r="V246">
            <v>1.4</v>
          </cell>
          <cell r="W246">
            <v>1.2</v>
          </cell>
          <cell r="X246">
            <v>1.4</v>
          </cell>
          <cell r="Y246">
            <v>1.3</v>
          </cell>
          <cell r="Z246">
            <v>1.4</v>
          </cell>
          <cell r="AA246">
            <v>1.4</v>
          </cell>
          <cell r="AB246">
            <v>1.3</v>
          </cell>
        </row>
        <row r="247">
          <cell r="A247">
            <v>39326</v>
          </cell>
          <cell r="B247">
            <v>88.3</v>
          </cell>
          <cell r="C247">
            <v>88.6</v>
          </cell>
          <cell r="D247">
            <v>87.5</v>
          </cell>
          <cell r="E247">
            <v>88</v>
          </cell>
          <cell r="F247">
            <v>88.6</v>
          </cell>
          <cell r="G247">
            <v>88.6</v>
          </cell>
          <cell r="H247">
            <v>88.5</v>
          </cell>
          <cell r="I247">
            <v>88.4</v>
          </cell>
          <cell r="J247">
            <v>88.3</v>
          </cell>
          <cell r="K247">
            <v>1.3</v>
          </cell>
          <cell r="L247">
            <v>2.1</v>
          </cell>
          <cell r="M247">
            <v>2.7</v>
          </cell>
          <cell r="N247">
            <v>1.4</v>
          </cell>
          <cell r="O247">
            <v>2.7</v>
          </cell>
          <cell r="P247">
            <v>1.7</v>
          </cell>
          <cell r="Q247">
            <v>3.1</v>
          </cell>
          <cell r="R247">
            <v>2.1</v>
          </cell>
          <cell r="S247">
            <v>1.8</v>
          </cell>
          <cell r="T247">
            <v>0.5</v>
          </cell>
          <cell r="U247">
            <v>0.8</v>
          </cell>
          <cell r="V247">
            <v>0.9</v>
          </cell>
          <cell r="W247">
            <v>0.8</v>
          </cell>
          <cell r="X247">
            <v>0.7</v>
          </cell>
          <cell r="Y247">
            <v>0.2</v>
          </cell>
          <cell r="Z247">
            <v>1.1000000000000001</v>
          </cell>
          <cell r="AA247">
            <v>0.8</v>
          </cell>
          <cell r="AB247">
            <v>0.7</v>
          </cell>
        </row>
        <row r="248">
          <cell r="A248">
            <v>39417</v>
          </cell>
          <cell r="B248">
            <v>89.1</v>
          </cell>
          <cell r="C248">
            <v>89.5</v>
          </cell>
          <cell r="D248">
            <v>88.4</v>
          </cell>
          <cell r="E248">
            <v>88.9</v>
          </cell>
          <cell r="F248">
            <v>89.3</v>
          </cell>
          <cell r="G248">
            <v>89.4</v>
          </cell>
          <cell r="H248">
            <v>88.8</v>
          </cell>
          <cell r="I248">
            <v>89.2</v>
          </cell>
          <cell r="J248">
            <v>89.1</v>
          </cell>
          <cell r="K248">
            <v>2.4</v>
          </cell>
          <cell r="L248">
            <v>3.2</v>
          </cell>
          <cell r="M248">
            <v>3.9</v>
          </cell>
          <cell r="N248">
            <v>2.8</v>
          </cell>
          <cell r="O248">
            <v>3.1</v>
          </cell>
          <cell r="P248">
            <v>3</v>
          </cell>
          <cell r="Q248">
            <v>2.9</v>
          </cell>
          <cell r="R248">
            <v>3.2</v>
          </cell>
          <cell r="S248">
            <v>2.9</v>
          </cell>
          <cell r="T248">
            <v>0.9</v>
          </cell>
          <cell r="U248">
            <v>1</v>
          </cell>
          <cell r="V248">
            <v>1</v>
          </cell>
          <cell r="W248">
            <v>1</v>
          </cell>
          <cell r="X248">
            <v>0.8</v>
          </cell>
          <cell r="Y248">
            <v>0.9</v>
          </cell>
          <cell r="Z248">
            <v>0.3</v>
          </cell>
          <cell r="AA248">
            <v>0.9</v>
          </cell>
          <cell r="AB248">
            <v>0.9</v>
          </cell>
        </row>
        <row r="249">
          <cell r="A249">
            <v>39508</v>
          </cell>
          <cell r="B249">
            <v>90.3</v>
          </cell>
          <cell r="C249">
            <v>90.7</v>
          </cell>
          <cell r="D249">
            <v>89.6</v>
          </cell>
          <cell r="E249">
            <v>90.1</v>
          </cell>
          <cell r="F249">
            <v>90.5</v>
          </cell>
          <cell r="G249">
            <v>90.5</v>
          </cell>
          <cell r="H249">
            <v>89.6</v>
          </cell>
          <cell r="I249">
            <v>90.5</v>
          </cell>
          <cell r="J249">
            <v>90.3</v>
          </cell>
          <cell r="K249">
            <v>3.9</v>
          </cell>
          <cell r="L249">
            <v>4.4000000000000004</v>
          </cell>
          <cell r="M249">
            <v>4.8</v>
          </cell>
          <cell r="N249">
            <v>4.4000000000000004</v>
          </cell>
          <cell r="O249">
            <v>4.3</v>
          </cell>
          <cell r="P249">
            <v>3.7</v>
          </cell>
          <cell r="Q249">
            <v>3.8</v>
          </cell>
          <cell r="R249">
            <v>4.5999999999999996</v>
          </cell>
          <cell r="S249">
            <v>4.3</v>
          </cell>
          <cell r="T249">
            <v>1.3</v>
          </cell>
          <cell r="U249">
            <v>1.3</v>
          </cell>
          <cell r="V249">
            <v>1.4</v>
          </cell>
          <cell r="W249">
            <v>1.3</v>
          </cell>
          <cell r="X249">
            <v>1.3</v>
          </cell>
          <cell r="Y249">
            <v>1.2</v>
          </cell>
          <cell r="Z249">
            <v>0.9</v>
          </cell>
          <cell r="AA249">
            <v>1.5</v>
          </cell>
          <cell r="AB249">
            <v>1.3</v>
          </cell>
        </row>
        <row r="250">
          <cell r="A250">
            <v>39600</v>
          </cell>
          <cell r="B250">
            <v>91.7</v>
          </cell>
          <cell r="C250">
            <v>91.8</v>
          </cell>
          <cell r="D250">
            <v>91.1</v>
          </cell>
          <cell r="E250">
            <v>91.3</v>
          </cell>
          <cell r="F250">
            <v>92</v>
          </cell>
          <cell r="G250">
            <v>91.5</v>
          </cell>
          <cell r="H250">
            <v>90.9</v>
          </cell>
          <cell r="I250">
            <v>91.6</v>
          </cell>
          <cell r="J250">
            <v>91.6</v>
          </cell>
          <cell r="K250">
            <v>4.3</v>
          </cell>
          <cell r="L250">
            <v>4.4000000000000004</v>
          </cell>
          <cell r="M250">
            <v>5.0999999999999996</v>
          </cell>
          <cell r="N250">
            <v>4.5999999999999996</v>
          </cell>
          <cell r="O250">
            <v>4.5</v>
          </cell>
          <cell r="P250">
            <v>3.5</v>
          </cell>
          <cell r="Q250">
            <v>3.9</v>
          </cell>
          <cell r="R250">
            <v>4.4000000000000004</v>
          </cell>
          <cell r="S250">
            <v>4.4000000000000004</v>
          </cell>
          <cell r="T250">
            <v>1.6</v>
          </cell>
          <cell r="U250">
            <v>1.2</v>
          </cell>
          <cell r="V250">
            <v>1.7</v>
          </cell>
          <cell r="W250">
            <v>1.3</v>
          </cell>
          <cell r="X250">
            <v>1.7</v>
          </cell>
          <cell r="Y250">
            <v>1.1000000000000001</v>
          </cell>
          <cell r="Z250">
            <v>1.5</v>
          </cell>
          <cell r="AA250">
            <v>1.2</v>
          </cell>
          <cell r="AB250">
            <v>1.4</v>
          </cell>
        </row>
        <row r="251">
          <cell r="A251">
            <v>39692</v>
          </cell>
          <cell r="B251">
            <v>92.7</v>
          </cell>
          <cell r="C251">
            <v>92.9</v>
          </cell>
          <cell r="D251">
            <v>92.4</v>
          </cell>
          <cell r="E251">
            <v>92.5</v>
          </cell>
          <cell r="F251">
            <v>92.9</v>
          </cell>
          <cell r="G251">
            <v>92.5</v>
          </cell>
          <cell r="H251">
            <v>92.5</v>
          </cell>
          <cell r="I251">
            <v>93</v>
          </cell>
          <cell r="J251">
            <v>92.7</v>
          </cell>
          <cell r="K251">
            <v>5</v>
          </cell>
          <cell r="L251">
            <v>4.9000000000000004</v>
          </cell>
          <cell r="M251">
            <v>5.6</v>
          </cell>
          <cell r="N251">
            <v>5.0999999999999996</v>
          </cell>
          <cell r="O251">
            <v>4.9000000000000004</v>
          </cell>
          <cell r="P251">
            <v>4.4000000000000004</v>
          </cell>
          <cell r="Q251">
            <v>4.5</v>
          </cell>
          <cell r="R251">
            <v>5.2</v>
          </cell>
          <cell r="S251">
            <v>5</v>
          </cell>
          <cell r="T251">
            <v>1.1000000000000001</v>
          </cell>
          <cell r="U251">
            <v>1.2</v>
          </cell>
          <cell r="V251">
            <v>1.4</v>
          </cell>
          <cell r="W251">
            <v>1.3</v>
          </cell>
          <cell r="X251">
            <v>1</v>
          </cell>
          <cell r="Y251">
            <v>1.1000000000000001</v>
          </cell>
          <cell r="Z251">
            <v>1.8</v>
          </cell>
          <cell r="AA251">
            <v>1.5</v>
          </cell>
          <cell r="AB251">
            <v>1.2</v>
          </cell>
        </row>
        <row r="252">
          <cell r="A252">
            <v>39783</v>
          </cell>
          <cell r="B252">
            <v>92.4</v>
          </cell>
          <cell r="C252">
            <v>92.3</v>
          </cell>
          <cell r="D252">
            <v>92.2</v>
          </cell>
          <cell r="E252">
            <v>92.2</v>
          </cell>
          <cell r="F252">
            <v>92.6</v>
          </cell>
          <cell r="G252">
            <v>92.3</v>
          </cell>
          <cell r="H252">
            <v>92.1</v>
          </cell>
          <cell r="I252">
            <v>92.6</v>
          </cell>
          <cell r="J252">
            <v>92.4</v>
          </cell>
          <cell r="K252">
            <v>3.7</v>
          </cell>
          <cell r="L252">
            <v>3.1</v>
          </cell>
          <cell r="M252">
            <v>4.3</v>
          </cell>
          <cell r="N252">
            <v>3.7</v>
          </cell>
          <cell r="O252">
            <v>3.7</v>
          </cell>
          <cell r="P252">
            <v>3.2</v>
          </cell>
          <cell r="Q252">
            <v>3.7</v>
          </cell>
          <cell r="R252">
            <v>3.8</v>
          </cell>
          <cell r="S252">
            <v>3.7</v>
          </cell>
          <cell r="T252">
            <v>-0.3</v>
          </cell>
          <cell r="U252">
            <v>-0.6</v>
          </cell>
          <cell r="V252">
            <v>-0.2</v>
          </cell>
          <cell r="W252">
            <v>-0.3</v>
          </cell>
          <cell r="X252">
            <v>-0.3</v>
          </cell>
          <cell r="Y252">
            <v>-0.2</v>
          </cell>
          <cell r="Z252">
            <v>-0.4</v>
          </cell>
          <cell r="AA252">
            <v>-0.4</v>
          </cell>
          <cell r="AB252">
            <v>-0.3</v>
          </cell>
        </row>
        <row r="253">
          <cell r="A253">
            <v>39873</v>
          </cell>
          <cell r="B253">
            <v>92.5</v>
          </cell>
          <cell r="C253">
            <v>92.6</v>
          </cell>
          <cell r="D253">
            <v>92.4</v>
          </cell>
          <cell r="E253">
            <v>92.2</v>
          </cell>
          <cell r="F253">
            <v>92.5</v>
          </cell>
          <cell r="G253">
            <v>92.5</v>
          </cell>
          <cell r="H253">
            <v>92.2</v>
          </cell>
          <cell r="I253">
            <v>92.9</v>
          </cell>
          <cell r="J253">
            <v>92.5</v>
          </cell>
          <cell r="K253">
            <v>2.4</v>
          </cell>
          <cell r="L253">
            <v>2.1</v>
          </cell>
          <cell r="M253">
            <v>3.1</v>
          </cell>
          <cell r="N253">
            <v>2.2999999999999998</v>
          </cell>
          <cell r="O253">
            <v>2.2000000000000002</v>
          </cell>
          <cell r="P253">
            <v>2.2000000000000002</v>
          </cell>
          <cell r="Q253">
            <v>2.9</v>
          </cell>
          <cell r="R253">
            <v>2.7</v>
          </cell>
          <cell r="S253">
            <v>2.4</v>
          </cell>
          <cell r="T253">
            <v>0.1</v>
          </cell>
          <cell r="U253">
            <v>0.3</v>
          </cell>
          <cell r="V253">
            <v>0.2</v>
          </cell>
          <cell r="W253">
            <v>0</v>
          </cell>
          <cell r="X253">
            <v>-0.1</v>
          </cell>
          <cell r="Y253">
            <v>0.2</v>
          </cell>
          <cell r="Z253">
            <v>0.1</v>
          </cell>
          <cell r="AA253">
            <v>0.3</v>
          </cell>
          <cell r="AB253">
            <v>0.1</v>
          </cell>
        </row>
        <row r="254">
          <cell r="A254">
            <v>39965</v>
          </cell>
          <cell r="B254">
            <v>92.9</v>
          </cell>
          <cell r="C254">
            <v>92.9</v>
          </cell>
          <cell r="D254">
            <v>92.9</v>
          </cell>
          <cell r="E254">
            <v>92.7</v>
          </cell>
          <cell r="F254">
            <v>93.3</v>
          </cell>
          <cell r="G254">
            <v>93</v>
          </cell>
          <cell r="H254">
            <v>93.2</v>
          </cell>
          <cell r="I254">
            <v>93.5</v>
          </cell>
          <cell r="J254">
            <v>92.9</v>
          </cell>
          <cell r="K254">
            <v>1.3</v>
          </cell>
          <cell r="L254">
            <v>1.2</v>
          </cell>
          <cell r="M254">
            <v>2</v>
          </cell>
          <cell r="N254">
            <v>1.5</v>
          </cell>
          <cell r="O254">
            <v>1.4</v>
          </cell>
          <cell r="P254">
            <v>1.6</v>
          </cell>
          <cell r="Q254">
            <v>2.5</v>
          </cell>
          <cell r="R254">
            <v>2.1</v>
          </cell>
          <cell r="S254">
            <v>1.4</v>
          </cell>
          <cell r="T254">
            <v>0.4</v>
          </cell>
          <cell r="U254">
            <v>0.3</v>
          </cell>
          <cell r="V254">
            <v>0.5</v>
          </cell>
          <cell r="W254">
            <v>0.5</v>
          </cell>
          <cell r="X254">
            <v>0.9</v>
          </cell>
          <cell r="Y254">
            <v>0.5</v>
          </cell>
          <cell r="Z254">
            <v>1.1000000000000001</v>
          </cell>
          <cell r="AA254">
            <v>0.6</v>
          </cell>
          <cell r="AB254">
            <v>0.4</v>
          </cell>
        </row>
        <row r="255">
          <cell r="A255">
            <v>40057</v>
          </cell>
          <cell r="B255">
            <v>93.9</v>
          </cell>
          <cell r="C255">
            <v>93.4</v>
          </cell>
          <cell r="D255">
            <v>94.2</v>
          </cell>
          <cell r="E255">
            <v>93.7</v>
          </cell>
          <cell r="F255">
            <v>94</v>
          </cell>
          <cell r="G255">
            <v>94.1</v>
          </cell>
          <cell r="H255">
            <v>95</v>
          </cell>
          <cell r="I255">
            <v>94.3</v>
          </cell>
          <cell r="J255">
            <v>93.8</v>
          </cell>
          <cell r="K255">
            <v>1.3</v>
          </cell>
          <cell r="L255">
            <v>0.5</v>
          </cell>
          <cell r="M255">
            <v>1.9</v>
          </cell>
          <cell r="N255">
            <v>1.3</v>
          </cell>
          <cell r="O255">
            <v>1.2</v>
          </cell>
          <cell r="P255">
            <v>1.7</v>
          </cell>
          <cell r="Q255">
            <v>2.7</v>
          </cell>
          <cell r="R255">
            <v>1.4</v>
          </cell>
          <cell r="S255">
            <v>1.2</v>
          </cell>
          <cell r="T255">
            <v>1.1000000000000001</v>
          </cell>
          <cell r="U255">
            <v>0.5</v>
          </cell>
          <cell r="V255">
            <v>1.4</v>
          </cell>
          <cell r="W255">
            <v>1.1000000000000001</v>
          </cell>
          <cell r="X255">
            <v>0.8</v>
          </cell>
          <cell r="Y255">
            <v>1.2</v>
          </cell>
          <cell r="Z255">
            <v>1.9</v>
          </cell>
          <cell r="AA255">
            <v>0.9</v>
          </cell>
          <cell r="AB255">
            <v>1</v>
          </cell>
        </row>
        <row r="256">
          <cell r="A256">
            <v>40148</v>
          </cell>
          <cell r="B256">
            <v>94.4</v>
          </cell>
          <cell r="C256">
            <v>94</v>
          </cell>
          <cell r="D256">
            <v>94.5</v>
          </cell>
          <cell r="E256">
            <v>94.1</v>
          </cell>
          <cell r="F256">
            <v>94.5</v>
          </cell>
          <cell r="G256">
            <v>94.7</v>
          </cell>
          <cell r="H256">
            <v>94.9</v>
          </cell>
          <cell r="I256">
            <v>94.7</v>
          </cell>
          <cell r="J256">
            <v>94.3</v>
          </cell>
          <cell r="K256">
            <v>2.2000000000000002</v>
          </cell>
          <cell r="L256">
            <v>1.8</v>
          </cell>
          <cell r="M256">
            <v>2.5</v>
          </cell>
          <cell r="N256">
            <v>2.1</v>
          </cell>
          <cell r="O256">
            <v>2.1</v>
          </cell>
          <cell r="P256">
            <v>2.6</v>
          </cell>
          <cell r="Q256">
            <v>3</v>
          </cell>
          <cell r="R256">
            <v>2.2999999999999998</v>
          </cell>
          <cell r="S256">
            <v>2.1</v>
          </cell>
          <cell r="T256">
            <v>0.5</v>
          </cell>
          <cell r="U256">
            <v>0.6</v>
          </cell>
          <cell r="V256">
            <v>0.3</v>
          </cell>
          <cell r="W256">
            <v>0.4</v>
          </cell>
          <cell r="X256">
            <v>0.5</v>
          </cell>
          <cell r="Y256">
            <v>0.6</v>
          </cell>
          <cell r="Z256">
            <v>-0.1</v>
          </cell>
          <cell r="AA256">
            <v>0.4</v>
          </cell>
          <cell r="AB256">
            <v>0.5</v>
          </cell>
        </row>
        <row r="257">
          <cell r="A257">
            <v>40238</v>
          </cell>
          <cell r="B257">
            <v>95.2</v>
          </cell>
          <cell r="C257">
            <v>95.2</v>
          </cell>
          <cell r="D257">
            <v>95.2</v>
          </cell>
          <cell r="E257">
            <v>94.6</v>
          </cell>
          <cell r="F257">
            <v>95.6</v>
          </cell>
          <cell r="G257">
            <v>95.4</v>
          </cell>
          <cell r="H257">
            <v>95.4</v>
          </cell>
          <cell r="I257">
            <v>95.3</v>
          </cell>
          <cell r="J257">
            <v>95.2</v>
          </cell>
          <cell r="K257">
            <v>2.9</v>
          </cell>
          <cell r="L257">
            <v>2.8</v>
          </cell>
          <cell r="M257">
            <v>3</v>
          </cell>
          <cell r="N257">
            <v>2.6</v>
          </cell>
          <cell r="O257">
            <v>3.4</v>
          </cell>
          <cell r="P257">
            <v>3.1</v>
          </cell>
          <cell r="Q257">
            <v>3.5</v>
          </cell>
          <cell r="R257">
            <v>2.6</v>
          </cell>
          <cell r="S257">
            <v>2.9</v>
          </cell>
          <cell r="T257">
            <v>0.8</v>
          </cell>
          <cell r="U257">
            <v>1.3</v>
          </cell>
          <cell r="V257">
            <v>0.7</v>
          </cell>
          <cell r="W257">
            <v>0.5</v>
          </cell>
          <cell r="X257">
            <v>1.2</v>
          </cell>
          <cell r="Y257">
            <v>0.7</v>
          </cell>
          <cell r="Z257">
            <v>0.5</v>
          </cell>
          <cell r="AA257">
            <v>0.6</v>
          </cell>
          <cell r="AB257">
            <v>1</v>
          </cell>
        </row>
        <row r="258">
          <cell r="A258">
            <v>40330</v>
          </cell>
          <cell r="B258">
            <v>95.6</v>
          </cell>
          <cell r="C258">
            <v>95.8</v>
          </cell>
          <cell r="D258">
            <v>95.9</v>
          </cell>
          <cell r="E258">
            <v>95.3</v>
          </cell>
          <cell r="F258">
            <v>96.5</v>
          </cell>
          <cell r="G258">
            <v>95.8</v>
          </cell>
          <cell r="H258">
            <v>96.2</v>
          </cell>
          <cell r="I258">
            <v>95.6</v>
          </cell>
          <cell r="J258">
            <v>95.8</v>
          </cell>
          <cell r="K258">
            <v>2.9</v>
          </cell>
          <cell r="L258">
            <v>3.1</v>
          </cell>
          <cell r="M258">
            <v>3.2</v>
          </cell>
          <cell r="N258">
            <v>2.8</v>
          </cell>
          <cell r="O258">
            <v>3.4</v>
          </cell>
          <cell r="P258">
            <v>3</v>
          </cell>
          <cell r="Q258">
            <v>3.2</v>
          </cell>
          <cell r="R258">
            <v>2.2000000000000002</v>
          </cell>
          <cell r="S258">
            <v>3.1</v>
          </cell>
          <cell r="T258">
            <v>0.4</v>
          </cell>
          <cell r="U258">
            <v>0.6</v>
          </cell>
          <cell r="V258">
            <v>0.7</v>
          </cell>
          <cell r="W258">
            <v>0.7</v>
          </cell>
          <cell r="X258">
            <v>0.9</v>
          </cell>
          <cell r="Y258">
            <v>0.4</v>
          </cell>
          <cell r="Z258">
            <v>0.8</v>
          </cell>
          <cell r="AA258">
            <v>0.3</v>
          </cell>
          <cell r="AB258">
            <v>0.6</v>
          </cell>
        </row>
        <row r="259">
          <cell r="A259">
            <v>40422</v>
          </cell>
          <cell r="B259">
            <v>96.3</v>
          </cell>
          <cell r="C259">
            <v>96.3</v>
          </cell>
          <cell r="D259">
            <v>96.9</v>
          </cell>
          <cell r="E259">
            <v>96.2</v>
          </cell>
          <cell r="F259">
            <v>96.9</v>
          </cell>
          <cell r="G259">
            <v>96.8</v>
          </cell>
          <cell r="H259">
            <v>97.2</v>
          </cell>
          <cell r="I259">
            <v>96.3</v>
          </cell>
          <cell r="J259">
            <v>96.5</v>
          </cell>
          <cell r="K259">
            <v>2.6</v>
          </cell>
          <cell r="L259">
            <v>3.1</v>
          </cell>
          <cell r="M259">
            <v>2.9</v>
          </cell>
          <cell r="N259">
            <v>2.7</v>
          </cell>
          <cell r="O259">
            <v>3.1</v>
          </cell>
          <cell r="P259">
            <v>2.9</v>
          </cell>
          <cell r="Q259">
            <v>2.2999999999999998</v>
          </cell>
          <cell r="R259">
            <v>2.1</v>
          </cell>
          <cell r="S259">
            <v>2.9</v>
          </cell>
          <cell r="T259">
            <v>0.7</v>
          </cell>
          <cell r="U259">
            <v>0.5</v>
          </cell>
          <cell r="V259">
            <v>1</v>
          </cell>
          <cell r="W259">
            <v>0.9</v>
          </cell>
          <cell r="X259">
            <v>0.4</v>
          </cell>
          <cell r="Y259">
            <v>1</v>
          </cell>
          <cell r="Z259">
            <v>1</v>
          </cell>
          <cell r="AA259">
            <v>0.7</v>
          </cell>
          <cell r="AB259">
            <v>0.7</v>
          </cell>
        </row>
        <row r="260">
          <cell r="A260">
            <v>40513</v>
          </cell>
          <cell r="B260">
            <v>96.7</v>
          </cell>
          <cell r="C260">
            <v>96.9</v>
          </cell>
          <cell r="D260">
            <v>97.4</v>
          </cell>
          <cell r="E260">
            <v>96.5</v>
          </cell>
          <cell r="F260">
            <v>97</v>
          </cell>
          <cell r="G260">
            <v>96.9</v>
          </cell>
          <cell r="H260">
            <v>97.1</v>
          </cell>
          <cell r="I260">
            <v>96.7</v>
          </cell>
          <cell r="J260">
            <v>96.9</v>
          </cell>
          <cell r="K260">
            <v>2.4</v>
          </cell>
          <cell r="L260">
            <v>3.1</v>
          </cell>
          <cell r="M260">
            <v>3.1</v>
          </cell>
          <cell r="N260">
            <v>2.6</v>
          </cell>
          <cell r="O260">
            <v>2.6</v>
          </cell>
          <cell r="P260">
            <v>2.2999999999999998</v>
          </cell>
          <cell r="Q260">
            <v>2.2999999999999998</v>
          </cell>
          <cell r="R260">
            <v>2.1</v>
          </cell>
          <cell r="S260">
            <v>2.8</v>
          </cell>
          <cell r="T260">
            <v>0.4</v>
          </cell>
          <cell r="U260">
            <v>0.6</v>
          </cell>
          <cell r="V260">
            <v>0.5</v>
          </cell>
          <cell r="W260">
            <v>0.3</v>
          </cell>
          <cell r="X260">
            <v>0.1</v>
          </cell>
          <cell r="Y260">
            <v>0.1</v>
          </cell>
          <cell r="Z260">
            <v>-0.1</v>
          </cell>
          <cell r="AA260">
            <v>0.4</v>
          </cell>
          <cell r="AB260">
            <v>0.4</v>
          </cell>
        </row>
        <row r="261">
          <cell r="A261">
            <v>40603</v>
          </cell>
          <cell r="B261">
            <v>98.2</v>
          </cell>
          <cell r="C261">
            <v>98.5</v>
          </cell>
          <cell r="D261">
            <v>98.6</v>
          </cell>
          <cell r="E261">
            <v>98.1</v>
          </cell>
          <cell r="F261">
            <v>98.1</v>
          </cell>
          <cell r="G261">
            <v>98.2</v>
          </cell>
          <cell r="H261">
            <v>98.2</v>
          </cell>
          <cell r="I261">
            <v>98.1</v>
          </cell>
          <cell r="J261">
            <v>98.3</v>
          </cell>
          <cell r="K261">
            <v>3.2</v>
          </cell>
          <cell r="L261">
            <v>3.5</v>
          </cell>
          <cell r="M261">
            <v>3.6</v>
          </cell>
          <cell r="N261">
            <v>3.7</v>
          </cell>
          <cell r="O261">
            <v>2.6</v>
          </cell>
          <cell r="P261">
            <v>2.9</v>
          </cell>
          <cell r="Q261">
            <v>2.9</v>
          </cell>
          <cell r="R261">
            <v>2.9</v>
          </cell>
          <cell r="S261">
            <v>3.3</v>
          </cell>
          <cell r="T261">
            <v>1.6</v>
          </cell>
          <cell r="U261">
            <v>1.7</v>
          </cell>
          <cell r="V261">
            <v>1.2</v>
          </cell>
          <cell r="W261">
            <v>1.7</v>
          </cell>
          <cell r="X261">
            <v>1.1000000000000001</v>
          </cell>
          <cell r="Y261">
            <v>1.3</v>
          </cell>
          <cell r="Z261">
            <v>1.1000000000000001</v>
          </cell>
          <cell r="AA261">
            <v>1.4</v>
          </cell>
          <cell r="AB261">
            <v>1.4</v>
          </cell>
        </row>
        <row r="262">
          <cell r="A262">
            <v>40695</v>
          </cell>
          <cell r="B262">
            <v>99.2</v>
          </cell>
          <cell r="C262">
            <v>99.2</v>
          </cell>
          <cell r="D262">
            <v>99.6</v>
          </cell>
          <cell r="E262">
            <v>99</v>
          </cell>
          <cell r="F262">
            <v>99.4</v>
          </cell>
          <cell r="G262">
            <v>99.1</v>
          </cell>
          <cell r="H262">
            <v>99.2</v>
          </cell>
          <cell r="I262">
            <v>99.2</v>
          </cell>
          <cell r="J262">
            <v>99.2</v>
          </cell>
          <cell r="K262">
            <v>3.8</v>
          </cell>
          <cell r="L262">
            <v>3.5</v>
          </cell>
          <cell r="M262">
            <v>3.9</v>
          </cell>
          <cell r="N262">
            <v>3.9</v>
          </cell>
          <cell r="O262">
            <v>3</v>
          </cell>
          <cell r="P262">
            <v>3.4</v>
          </cell>
          <cell r="Q262">
            <v>3.1</v>
          </cell>
          <cell r="R262">
            <v>3.8</v>
          </cell>
          <cell r="S262">
            <v>3.5</v>
          </cell>
          <cell r="T262">
            <v>1</v>
          </cell>
          <cell r="U262">
            <v>0.7</v>
          </cell>
          <cell r="V262">
            <v>1</v>
          </cell>
          <cell r="W262">
            <v>0.9</v>
          </cell>
          <cell r="X262">
            <v>1.3</v>
          </cell>
          <cell r="Y262">
            <v>0.9</v>
          </cell>
          <cell r="Z262">
            <v>1</v>
          </cell>
          <cell r="AA262">
            <v>1.1000000000000001</v>
          </cell>
          <cell r="AB262">
            <v>0.9</v>
          </cell>
        </row>
        <row r="263">
          <cell r="A263">
            <v>40787</v>
          </cell>
          <cell r="B263">
            <v>99.9</v>
          </cell>
          <cell r="C263">
            <v>99.8</v>
          </cell>
          <cell r="D263">
            <v>99.9</v>
          </cell>
          <cell r="E263">
            <v>100</v>
          </cell>
          <cell r="F263">
            <v>99.6</v>
          </cell>
          <cell r="G263">
            <v>99.9</v>
          </cell>
          <cell r="H263">
            <v>99.9</v>
          </cell>
          <cell r="I263">
            <v>99.8</v>
          </cell>
          <cell r="J263">
            <v>99.8</v>
          </cell>
          <cell r="K263">
            <v>3.7</v>
          </cell>
          <cell r="L263">
            <v>3.6</v>
          </cell>
          <cell r="M263">
            <v>3.1</v>
          </cell>
          <cell r="N263">
            <v>4</v>
          </cell>
          <cell r="O263">
            <v>2.8</v>
          </cell>
          <cell r="P263">
            <v>3.2</v>
          </cell>
          <cell r="Q263">
            <v>2.8</v>
          </cell>
          <cell r="R263">
            <v>3.6</v>
          </cell>
          <cell r="S263">
            <v>3.4</v>
          </cell>
          <cell r="T263">
            <v>0.7</v>
          </cell>
          <cell r="U263">
            <v>0.6</v>
          </cell>
          <cell r="V263">
            <v>0.3</v>
          </cell>
          <cell r="W263">
            <v>1</v>
          </cell>
          <cell r="X263">
            <v>0.2</v>
          </cell>
          <cell r="Y263">
            <v>0.8</v>
          </cell>
          <cell r="Z263">
            <v>0.7</v>
          </cell>
          <cell r="AA263">
            <v>0.6</v>
          </cell>
          <cell r="AB263">
            <v>0.6</v>
          </cell>
        </row>
        <row r="264">
          <cell r="A264">
            <v>40878</v>
          </cell>
          <cell r="B264">
            <v>99.8</v>
          </cell>
          <cell r="C264">
            <v>99.9</v>
          </cell>
          <cell r="D264">
            <v>99.7</v>
          </cell>
          <cell r="E264">
            <v>100</v>
          </cell>
          <cell r="F264">
            <v>99.8</v>
          </cell>
          <cell r="G264">
            <v>100</v>
          </cell>
          <cell r="H264">
            <v>99.5</v>
          </cell>
          <cell r="I264">
            <v>100.1</v>
          </cell>
          <cell r="J264">
            <v>99.8</v>
          </cell>
          <cell r="K264">
            <v>3.2</v>
          </cell>
          <cell r="L264">
            <v>3.1</v>
          </cell>
          <cell r="M264">
            <v>2.4</v>
          </cell>
          <cell r="N264">
            <v>3.6</v>
          </cell>
          <cell r="O264">
            <v>2.9</v>
          </cell>
          <cell r="P264">
            <v>3.2</v>
          </cell>
          <cell r="Q264">
            <v>2.5</v>
          </cell>
          <cell r="R264">
            <v>3.5</v>
          </cell>
          <cell r="S264">
            <v>3</v>
          </cell>
          <cell r="T264">
            <v>-0.1</v>
          </cell>
          <cell r="U264">
            <v>0.1</v>
          </cell>
          <cell r="V264">
            <v>-0.2</v>
          </cell>
          <cell r="W264">
            <v>0</v>
          </cell>
          <cell r="X264">
            <v>0.2</v>
          </cell>
          <cell r="Y264">
            <v>0.1</v>
          </cell>
          <cell r="Z264">
            <v>-0.4</v>
          </cell>
          <cell r="AA264">
            <v>0.3</v>
          </cell>
          <cell r="AB264">
            <v>0</v>
          </cell>
        </row>
        <row r="265">
          <cell r="A265">
            <v>40969</v>
          </cell>
          <cell r="B265">
            <v>99.9</v>
          </cell>
          <cell r="C265">
            <v>99.9</v>
          </cell>
          <cell r="D265">
            <v>99.9</v>
          </cell>
          <cell r="E265">
            <v>99.9</v>
          </cell>
          <cell r="F265">
            <v>100</v>
          </cell>
          <cell r="G265">
            <v>100.3</v>
          </cell>
          <cell r="H265">
            <v>99.9</v>
          </cell>
          <cell r="I265">
            <v>99.7</v>
          </cell>
          <cell r="J265">
            <v>99.9</v>
          </cell>
          <cell r="K265">
            <v>1.7</v>
          </cell>
          <cell r="L265">
            <v>1.4</v>
          </cell>
          <cell r="M265">
            <v>1.3</v>
          </cell>
          <cell r="N265">
            <v>1.8</v>
          </cell>
          <cell r="O265">
            <v>1.9</v>
          </cell>
          <cell r="P265">
            <v>2.1</v>
          </cell>
          <cell r="Q265">
            <v>1.7</v>
          </cell>
          <cell r="R265">
            <v>1.6</v>
          </cell>
          <cell r="S265">
            <v>1.6</v>
          </cell>
          <cell r="T265">
            <v>0.1</v>
          </cell>
          <cell r="U265">
            <v>0</v>
          </cell>
          <cell r="V265">
            <v>0.2</v>
          </cell>
          <cell r="W265">
            <v>-0.1</v>
          </cell>
          <cell r="X265">
            <v>0.2</v>
          </cell>
          <cell r="Y265">
            <v>0.3</v>
          </cell>
          <cell r="Z265">
            <v>0.4</v>
          </cell>
          <cell r="AA265">
            <v>-0.4</v>
          </cell>
          <cell r="AB265">
            <v>0.1</v>
          </cell>
        </row>
        <row r="266">
          <cell r="A266">
            <v>41061</v>
          </cell>
          <cell r="B266">
            <v>100.5</v>
          </cell>
          <cell r="C266">
            <v>100.4</v>
          </cell>
          <cell r="D266">
            <v>100.5</v>
          </cell>
          <cell r="E266">
            <v>100.2</v>
          </cell>
          <cell r="F266">
            <v>100.5</v>
          </cell>
          <cell r="G266">
            <v>99.9</v>
          </cell>
          <cell r="H266">
            <v>100.7</v>
          </cell>
          <cell r="I266">
            <v>100.3</v>
          </cell>
          <cell r="J266">
            <v>100.4</v>
          </cell>
          <cell r="K266">
            <v>1.3</v>
          </cell>
          <cell r="L266">
            <v>1.2</v>
          </cell>
          <cell r="M266">
            <v>0.9</v>
          </cell>
          <cell r="N266">
            <v>1.2</v>
          </cell>
          <cell r="O266">
            <v>1.1000000000000001</v>
          </cell>
          <cell r="P266">
            <v>0.8</v>
          </cell>
          <cell r="Q266">
            <v>1.5</v>
          </cell>
          <cell r="R266">
            <v>1.1000000000000001</v>
          </cell>
          <cell r="S266">
            <v>1.2</v>
          </cell>
          <cell r="T266">
            <v>0.6</v>
          </cell>
          <cell r="U266">
            <v>0.5</v>
          </cell>
          <cell r="V266">
            <v>0.6</v>
          </cell>
          <cell r="W266">
            <v>0.3</v>
          </cell>
          <cell r="X266">
            <v>0.5</v>
          </cell>
          <cell r="Y266">
            <v>-0.4</v>
          </cell>
          <cell r="Z266">
            <v>0.8</v>
          </cell>
          <cell r="AA266">
            <v>0.6</v>
          </cell>
          <cell r="AB266">
            <v>0.5</v>
          </cell>
        </row>
        <row r="267">
          <cell r="A267">
            <v>41153</v>
          </cell>
          <cell r="B267">
            <v>102.2</v>
          </cell>
          <cell r="C267">
            <v>101.6</v>
          </cell>
          <cell r="D267">
            <v>101.6</v>
          </cell>
          <cell r="E267">
            <v>101.7</v>
          </cell>
          <cell r="F267">
            <v>101.6</v>
          </cell>
          <cell r="G267">
            <v>100.6</v>
          </cell>
          <cell r="H267">
            <v>102</v>
          </cell>
          <cell r="I267">
            <v>101.4</v>
          </cell>
          <cell r="J267">
            <v>101.8</v>
          </cell>
          <cell r="K267">
            <v>2.2999999999999998</v>
          </cell>
          <cell r="L267">
            <v>1.8</v>
          </cell>
          <cell r="M267">
            <v>1.7</v>
          </cell>
          <cell r="N267">
            <v>1.7</v>
          </cell>
          <cell r="O267">
            <v>2</v>
          </cell>
          <cell r="P267">
            <v>0.7</v>
          </cell>
          <cell r="Q267">
            <v>2.1</v>
          </cell>
          <cell r="R267">
            <v>1.6</v>
          </cell>
          <cell r="S267">
            <v>2</v>
          </cell>
          <cell r="T267">
            <v>1.7</v>
          </cell>
          <cell r="U267">
            <v>1.2</v>
          </cell>
          <cell r="V267">
            <v>1.1000000000000001</v>
          </cell>
          <cell r="W267">
            <v>1.5</v>
          </cell>
          <cell r="X267">
            <v>1.1000000000000001</v>
          </cell>
          <cell r="Y267">
            <v>0.7</v>
          </cell>
          <cell r="Z267">
            <v>1.3</v>
          </cell>
          <cell r="AA267">
            <v>1.1000000000000001</v>
          </cell>
          <cell r="AB267">
            <v>1.4</v>
          </cell>
        </row>
        <row r="268">
          <cell r="A268">
            <v>41244</v>
          </cell>
          <cell r="B268">
            <v>102.3</v>
          </cell>
          <cell r="C268">
            <v>102</v>
          </cell>
          <cell r="D268">
            <v>101.9</v>
          </cell>
          <cell r="E268">
            <v>102.1</v>
          </cell>
          <cell r="F268">
            <v>101.9</v>
          </cell>
          <cell r="G268">
            <v>101</v>
          </cell>
          <cell r="H268">
            <v>102</v>
          </cell>
          <cell r="I268">
            <v>101.8</v>
          </cell>
          <cell r="J268">
            <v>102</v>
          </cell>
          <cell r="K268">
            <v>2.5</v>
          </cell>
          <cell r="L268">
            <v>2.1</v>
          </cell>
          <cell r="M268">
            <v>2.2000000000000002</v>
          </cell>
          <cell r="N268">
            <v>2.1</v>
          </cell>
          <cell r="O268">
            <v>2.1</v>
          </cell>
          <cell r="P268">
            <v>1</v>
          </cell>
          <cell r="Q268">
            <v>2.5</v>
          </cell>
          <cell r="R268">
            <v>1.7</v>
          </cell>
          <cell r="S268">
            <v>2.2000000000000002</v>
          </cell>
          <cell r="T268">
            <v>0.1</v>
          </cell>
          <cell r="U268">
            <v>0.4</v>
          </cell>
          <cell r="V268">
            <v>0.3</v>
          </cell>
          <cell r="W268">
            <v>0.4</v>
          </cell>
          <cell r="X268">
            <v>0.3</v>
          </cell>
          <cell r="Y268">
            <v>0.4</v>
          </cell>
          <cell r="Z268">
            <v>0</v>
          </cell>
          <cell r="AA268">
            <v>0.4</v>
          </cell>
          <cell r="AB268">
            <v>0.2</v>
          </cell>
        </row>
        <row r="269">
          <cell r="A269">
            <v>41334</v>
          </cell>
          <cell r="B269">
            <v>102.7</v>
          </cell>
          <cell r="C269">
            <v>102.4</v>
          </cell>
          <cell r="D269">
            <v>102</v>
          </cell>
          <cell r="E269">
            <v>102.1</v>
          </cell>
          <cell r="F269">
            <v>102.4</v>
          </cell>
          <cell r="G269">
            <v>101.3</v>
          </cell>
          <cell r="H269">
            <v>103.7</v>
          </cell>
          <cell r="I269">
            <v>101.9</v>
          </cell>
          <cell r="J269">
            <v>102.4</v>
          </cell>
          <cell r="K269">
            <v>2.8</v>
          </cell>
          <cell r="L269">
            <v>2.5</v>
          </cell>
          <cell r="M269">
            <v>2.1</v>
          </cell>
          <cell r="N269">
            <v>2.2000000000000002</v>
          </cell>
          <cell r="O269">
            <v>2.4</v>
          </cell>
          <cell r="P269">
            <v>1</v>
          </cell>
          <cell r="Q269">
            <v>3.8</v>
          </cell>
          <cell r="R269">
            <v>2.2000000000000002</v>
          </cell>
          <cell r="S269">
            <v>2.5</v>
          </cell>
          <cell r="T269">
            <v>0.4</v>
          </cell>
          <cell r="U269">
            <v>0.4</v>
          </cell>
          <cell r="V269">
            <v>0.1</v>
          </cell>
          <cell r="W269">
            <v>0</v>
          </cell>
          <cell r="X269">
            <v>0.5</v>
          </cell>
          <cell r="Y269">
            <v>0.3</v>
          </cell>
          <cell r="Z269">
            <v>1.7</v>
          </cell>
          <cell r="AA269">
            <v>0.1</v>
          </cell>
          <cell r="AB269">
            <v>0.4</v>
          </cell>
        </row>
        <row r="270">
          <cell r="A270">
            <v>41426</v>
          </cell>
          <cell r="B270">
            <v>103.1</v>
          </cell>
          <cell r="C270">
            <v>102.6</v>
          </cell>
          <cell r="D270">
            <v>102.5</v>
          </cell>
          <cell r="E270">
            <v>102.3</v>
          </cell>
          <cell r="F270">
            <v>103</v>
          </cell>
          <cell r="G270">
            <v>101.7</v>
          </cell>
          <cell r="H270">
            <v>104.6</v>
          </cell>
          <cell r="I270">
            <v>102.5</v>
          </cell>
          <cell r="J270">
            <v>102.8</v>
          </cell>
          <cell r="K270">
            <v>2.6</v>
          </cell>
          <cell r="L270">
            <v>2.2000000000000002</v>
          </cell>
          <cell r="M270">
            <v>2</v>
          </cell>
          <cell r="N270">
            <v>2.1</v>
          </cell>
          <cell r="O270">
            <v>2.5</v>
          </cell>
          <cell r="P270">
            <v>1.8</v>
          </cell>
          <cell r="Q270">
            <v>3.9</v>
          </cell>
          <cell r="R270">
            <v>2.2000000000000002</v>
          </cell>
          <cell r="S270">
            <v>2.4</v>
          </cell>
          <cell r="T270">
            <v>0.4</v>
          </cell>
          <cell r="U270">
            <v>0.2</v>
          </cell>
          <cell r="V270">
            <v>0.5</v>
          </cell>
          <cell r="W270">
            <v>0.2</v>
          </cell>
          <cell r="X270">
            <v>0.6</v>
          </cell>
          <cell r="Y270">
            <v>0.4</v>
          </cell>
          <cell r="Z270">
            <v>0.9</v>
          </cell>
          <cell r="AA270">
            <v>0.6</v>
          </cell>
          <cell r="AB270">
            <v>0.4</v>
          </cell>
        </row>
        <row r="271">
          <cell r="A271">
            <v>41518</v>
          </cell>
          <cell r="B271">
            <v>104.3</v>
          </cell>
          <cell r="C271">
            <v>104</v>
          </cell>
          <cell r="D271">
            <v>103.8</v>
          </cell>
          <cell r="E271">
            <v>103.7</v>
          </cell>
          <cell r="F271">
            <v>104.2</v>
          </cell>
          <cell r="G271">
            <v>102.6</v>
          </cell>
          <cell r="H271">
            <v>105.5</v>
          </cell>
          <cell r="I271">
            <v>103.1</v>
          </cell>
          <cell r="J271">
            <v>104</v>
          </cell>
          <cell r="K271">
            <v>2.1</v>
          </cell>
          <cell r="L271">
            <v>2.4</v>
          </cell>
          <cell r="M271">
            <v>2.2000000000000002</v>
          </cell>
          <cell r="N271">
            <v>2</v>
          </cell>
          <cell r="O271">
            <v>2.6</v>
          </cell>
          <cell r="P271">
            <v>2</v>
          </cell>
          <cell r="Q271">
            <v>3.4</v>
          </cell>
          <cell r="R271">
            <v>1.7</v>
          </cell>
          <cell r="S271">
            <v>2.2000000000000002</v>
          </cell>
          <cell r="T271">
            <v>1.2</v>
          </cell>
          <cell r="U271">
            <v>1.4</v>
          </cell>
          <cell r="V271">
            <v>1.3</v>
          </cell>
          <cell r="W271">
            <v>1.4</v>
          </cell>
          <cell r="X271">
            <v>1.2</v>
          </cell>
          <cell r="Y271">
            <v>0.9</v>
          </cell>
          <cell r="Z271">
            <v>0.9</v>
          </cell>
          <cell r="AA271">
            <v>0.6</v>
          </cell>
          <cell r="AB271">
            <v>1.2</v>
          </cell>
        </row>
        <row r="272">
          <cell r="A272">
            <v>41609</v>
          </cell>
          <cell r="B272">
            <v>105</v>
          </cell>
          <cell r="C272">
            <v>104.8</v>
          </cell>
          <cell r="D272">
            <v>104.6</v>
          </cell>
          <cell r="E272">
            <v>104.4</v>
          </cell>
          <cell r="F272">
            <v>104.9</v>
          </cell>
          <cell r="G272">
            <v>103.6</v>
          </cell>
          <cell r="H272">
            <v>106.5</v>
          </cell>
          <cell r="I272">
            <v>104.1</v>
          </cell>
          <cell r="J272">
            <v>104.8</v>
          </cell>
          <cell r="K272">
            <v>2.6</v>
          </cell>
          <cell r="L272">
            <v>2.7</v>
          </cell>
          <cell r="M272">
            <v>2.6</v>
          </cell>
          <cell r="N272">
            <v>2.2999999999999998</v>
          </cell>
          <cell r="O272">
            <v>2.9</v>
          </cell>
          <cell r="P272">
            <v>2.6</v>
          </cell>
          <cell r="Q272">
            <v>4.4000000000000004</v>
          </cell>
          <cell r="R272">
            <v>2.2999999999999998</v>
          </cell>
          <cell r="S272">
            <v>2.7</v>
          </cell>
          <cell r="T272">
            <v>0.7</v>
          </cell>
          <cell r="U272">
            <v>0.8</v>
          </cell>
          <cell r="V272">
            <v>0.8</v>
          </cell>
          <cell r="W272">
            <v>0.7</v>
          </cell>
          <cell r="X272">
            <v>0.7</v>
          </cell>
          <cell r="Y272">
            <v>1</v>
          </cell>
          <cell r="Z272">
            <v>0.9</v>
          </cell>
          <cell r="AA272">
            <v>1</v>
          </cell>
          <cell r="AB272">
            <v>0.8</v>
          </cell>
        </row>
        <row r="273">
          <cell r="A273">
            <v>41699</v>
          </cell>
          <cell r="B273">
            <v>105.6</v>
          </cell>
          <cell r="C273">
            <v>105.3</v>
          </cell>
          <cell r="D273">
            <v>105.2</v>
          </cell>
          <cell r="E273">
            <v>105.1</v>
          </cell>
          <cell r="F273">
            <v>105.6</v>
          </cell>
          <cell r="G273">
            <v>104.1</v>
          </cell>
          <cell r="H273">
            <v>107.4</v>
          </cell>
          <cell r="I273">
            <v>104.6</v>
          </cell>
          <cell r="J273">
            <v>105.4</v>
          </cell>
          <cell r="K273">
            <v>2.8</v>
          </cell>
          <cell r="L273">
            <v>2.8</v>
          </cell>
          <cell r="M273">
            <v>3.1</v>
          </cell>
          <cell r="N273">
            <v>2.9</v>
          </cell>
          <cell r="O273">
            <v>3.1</v>
          </cell>
          <cell r="P273">
            <v>2.8</v>
          </cell>
          <cell r="Q273">
            <v>3.6</v>
          </cell>
          <cell r="R273">
            <v>2.6</v>
          </cell>
          <cell r="S273">
            <v>2.9</v>
          </cell>
          <cell r="T273">
            <v>0.6</v>
          </cell>
          <cell r="U273">
            <v>0.5</v>
          </cell>
          <cell r="V273">
            <v>0.6</v>
          </cell>
          <cell r="W273">
            <v>0.7</v>
          </cell>
          <cell r="X273">
            <v>0.7</v>
          </cell>
          <cell r="Y273">
            <v>0.5</v>
          </cell>
          <cell r="Z273">
            <v>0.8</v>
          </cell>
          <cell r="AA273">
            <v>0.5</v>
          </cell>
          <cell r="AB273">
            <v>0.6</v>
          </cell>
        </row>
        <row r="274">
          <cell r="A274">
            <v>41791</v>
          </cell>
          <cell r="B274">
            <v>106</v>
          </cell>
          <cell r="C274">
            <v>105.9</v>
          </cell>
          <cell r="D274">
            <v>105.8</v>
          </cell>
          <cell r="E274">
            <v>105.5</v>
          </cell>
          <cell r="F274">
            <v>106.4</v>
          </cell>
          <cell r="G274">
            <v>104.5</v>
          </cell>
          <cell r="H274">
            <v>108.1</v>
          </cell>
          <cell r="I274">
            <v>104.8</v>
          </cell>
          <cell r="J274">
            <v>105.9</v>
          </cell>
          <cell r="K274">
            <v>2.8</v>
          </cell>
          <cell r="L274">
            <v>3.2</v>
          </cell>
          <cell r="M274">
            <v>3.2</v>
          </cell>
          <cell r="N274">
            <v>3.1</v>
          </cell>
          <cell r="O274">
            <v>3.3</v>
          </cell>
          <cell r="P274">
            <v>2.8</v>
          </cell>
          <cell r="Q274">
            <v>3.3</v>
          </cell>
          <cell r="R274">
            <v>2.2000000000000002</v>
          </cell>
          <cell r="S274">
            <v>3</v>
          </cell>
          <cell r="T274">
            <v>0.4</v>
          </cell>
          <cell r="U274">
            <v>0.6</v>
          </cell>
          <cell r="V274">
            <v>0.6</v>
          </cell>
          <cell r="W274">
            <v>0.4</v>
          </cell>
          <cell r="X274">
            <v>0.8</v>
          </cell>
          <cell r="Y274">
            <v>0.4</v>
          </cell>
          <cell r="Z274">
            <v>0.7</v>
          </cell>
          <cell r="AA274">
            <v>0.2</v>
          </cell>
          <cell r="AB274">
            <v>0.5</v>
          </cell>
        </row>
        <row r="275">
          <cell r="A275">
            <v>41883</v>
          </cell>
          <cell r="B275">
            <v>106.6</v>
          </cell>
          <cell r="C275">
            <v>106.1</v>
          </cell>
          <cell r="D275">
            <v>106.5</v>
          </cell>
          <cell r="E275">
            <v>105.9</v>
          </cell>
          <cell r="F275">
            <v>106.9</v>
          </cell>
          <cell r="G275">
            <v>104.6</v>
          </cell>
          <cell r="H275">
            <v>108.3</v>
          </cell>
          <cell r="I275">
            <v>105.2</v>
          </cell>
          <cell r="J275">
            <v>106.4</v>
          </cell>
          <cell r="K275">
            <v>2.2000000000000002</v>
          </cell>
          <cell r="L275">
            <v>2</v>
          </cell>
          <cell r="M275">
            <v>2.6</v>
          </cell>
          <cell r="N275">
            <v>2.1</v>
          </cell>
          <cell r="O275">
            <v>2.6</v>
          </cell>
          <cell r="P275">
            <v>1.9</v>
          </cell>
          <cell r="Q275">
            <v>2.7</v>
          </cell>
          <cell r="R275">
            <v>2</v>
          </cell>
          <cell r="S275">
            <v>2.2999999999999998</v>
          </cell>
          <cell r="T275">
            <v>0.6</v>
          </cell>
          <cell r="U275">
            <v>0.2</v>
          </cell>
          <cell r="V275">
            <v>0.7</v>
          </cell>
          <cell r="W275">
            <v>0.4</v>
          </cell>
          <cell r="X275">
            <v>0.5</v>
          </cell>
          <cell r="Y275">
            <v>0.1</v>
          </cell>
          <cell r="Z275">
            <v>0.2</v>
          </cell>
          <cell r="AA275">
            <v>0.4</v>
          </cell>
          <cell r="AB275">
            <v>0.5</v>
          </cell>
        </row>
        <row r="276">
          <cell r="A276">
            <v>41974</v>
          </cell>
          <cell r="B276">
            <v>106.8</v>
          </cell>
          <cell r="C276">
            <v>106.3</v>
          </cell>
          <cell r="D276">
            <v>106.7</v>
          </cell>
          <cell r="E276">
            <v>106.2</v>
          </cell>
          <cell r="F276">
            <v>107</v>
          </cell>
          <cell r="G276">
            <v>104.7</v>
          </cell>
          <cell r="H276">
            <v>108.5</v>
          </cell>
          <cell r="I276">
            <v>105.3</v>
          </cell>
          <cell r="J276">
            <v>106.6</v>
          </cell>
          <cell r="K276">
            <v>1.7</v>
          </cell>
          <cell r="L276">
            <v>1.4</v>
          </cell>
          <cell r="M276">
            <v>2</v>
          </cell>
          <cell r="N276">
            <v>1.7</v>
          </cell>
          <cell r="O276">
            <v>2</v>
          </cell>
          <cell r="P276">
            <v>1.1000000000000001</v>
          </cell>
          <cell r="Q276">
            <v>1.9</v>
          </cell>
          <cell r="R276">
            <v>1.2</v>
          </cell>
          <cell r="S276">
            <v>1.7</v>
          </cell>
          <cell r="T276">
            <v>0.2</v>
          </cell>
          <cell r="U276">
            <v>0.2</v>
          </cell>
          <cell r="V276">
            <v>0.2</v>
          </cell>
          <cell r="W276">
            <v>0.3</v>
          </cell>
          <cell r="X276">
            <v>0.1</v>
          </cell>
          <cell r="Y276">
            <v>0.1</v>
          </cell>
          <cell r="Z276">
            <v>0.2</v>
          </cell>
          <cell r="AA276">
            <v>0.1</v>
          </cell>
          <cell r="AB276">
            <v>0.2</v>
          </cell>
        </row>
        <row r="277">
          <cell r="A277">
            <v>42064</v>
          </cell>
          <cell r="B277">
            <v>107.3</v>
          </cell>
          <cell r="C277">
            <v>106.4</v>
          </cell>
          <cell r="D277">
            <v>106.7</v>
          </cell>
          <cell r="E277">
            <v>106.3</v>
          </cell>
          <cell r="F277">
            <v>107.1</v>
          </cell>
          <cell r="G277">
            <v>105</v>
          </cell>
          <cell r="H277">
            <v>108.3</v>
          </cell>
          <cell r="I277">
            <v>105.2</v>
          </cell>
          <cell r="J277">
            <v>106.8</v>
          </cell>
          <cell r="K277">
            <v>1.6</v>
          </cell>
          <cell r="L277">
            <v>1</v>
          </cell>
          <cell r="M277">
            <v>1.4</v>
          </cell>
          <cell r="N277">
            <v>1.1000000000000001</v>
          </cell>
          <cell r="O277">
            <v>1.4</v>
          </cell>
          <cell r="P277">
            <v>0.9</v>
          </cell>
          <cell r="Q277">
            <v>0.8</v>
          </cell>
          <cell r="R277">
            <v>0.6</v>
          </cell>
          <cell r="S277">
            <v>1.3</v>
          </cell>
          <cell r="T277">
            <v>0.5</v>
          </cell>
          <cell r="U277">
            <v>0.1</v>
          </cell>
          <cell r="V277">
            <v>0</v>
          </cell>
          <cell r="W277">
            <v>0.1</v>
          </cell>
          <cell r="X277">
            <v>0.1</v>
          </cell>
          <cell r="Y277">
            <v>0.3</v>
          </cell>
          <cell r="Z277">
            <v>-0.2</v>
          </cell>
          <cell r="AA277">
            <v>-0.1</v>
          </cell>
          <cell r="AB277">
            <v>0.2</v>
          </cell>
        </row>
        <row r="278">
          <cell r="A278">
            <v>42156</v>
          </cell>
          <cell r="B278">
            <v>108.3</v>
          </cell>
          <cell r="C278">
            <v>107.1</v>
          </cell>
          <cell r="D278">
            <v>107.4</v>
          </cell>
          <cell r="E278">
            <v>106.8</v>
          </cell>
          <cell r="F278">
            <v>107.7</v>
          </cell>
          <cell r="G278">
            <v>105.1</v>
          </cell>
          <cell r="H278">
            <v>108.3</v>
          </cell>
          <cell r="I278">
            <v>105.6</v>
          </cell>
          <cell r="J278">
            <v>107.5</v>
          </cell>
          <cell r="K278">
            <v>2.2000000000000002</v>
          </cell>
          <cell r="L278">
            <v>1.1000000000000001</v>
          </cell>
          <cell r="M278">
            <v>1.5</v>
          </cell>
          <cell r="N278">
            <v>1.2</v>
          </cell>
          <cell r="O278">
            <v>1.2</v>
          </cell>
          <cell r="P278">
            <v>0.6</v>
          </cell>
          <cell r="Q278">
            <v>0.2</v>
          </cell>
          <cell r="R278">
            <v>0.8</v>
          </cell>
          <cell r="S278">
            <v>1.5</v>
          </cell>
          <cell r="T278">
            <v>0.9</v>
          </cell>
          <cell r="U278">
            <v>0.7</v>
          </cell>
          <cell r="V278">
            <v>0.7</v>
          </cell>
          <cell r="W278">
            <v>0.5</v>
          </cell>
          <cell r="X278">
            <v>0.6</v>
          </cell>
          <cell r="Y278">
            <v>0.1</v>
          </cell>
          <cell r="Z278">
            <v>0</v>
          </cell>
          <cell r="AA278">
            <v>0.4</v>
          </cell>
          <cell r="AB278">
            <v>0.7</v>
          </cell>
        </row>
        <row r="279">
          <cell r="A279">
            <v>42248</v>
          </cell>
          <cell r="B279">
            <v>108.6</v>
          </cell>
          <cell r="C279">
            <v>107.6</v>
          </cell>
          <cell r="D279">
            <v>108.1</v>
          </cell>
          <cell r="E279">
            <v>107.1</v>
          </cell>
          <cell r="F279">
            <v>108.1</v>
          </cell>
          <cell r="G279">
            <v>105.7</v>
          </cell>
          <cell r="H279">
            <v>108.7</v>
          </cell>
          <cell r="I279">
            <v>105.8</v>
          </cell>
          <cell r="J279">
            <v>108</v>
          </cell>
          <cell r="K279">
            <v>1.9</v>
          </cell>
          <cell r="L279">
            <v>1.4</v>
          </cell>
          <cell r="M279">
            <v>1.5</v>
          </cell>
          <cell r="N279">
            <v>1.1000000000000001</v>
          </cell>
          <cell r="O279">
            <v>1.1000000000000001</v>
          </cell>
          <cell r="P279">
            <v>1.1000000000000001</v>
          </cell>
          <cell r="Q279">
            <v>0.4</v>
          </cell>
          <cell r="R279">
            <v>0.6</v>
          </cell>
          <cell r="S279">
            <v>1.5</v>
          </cell>
          <cell r="T279">
            <v>0.3</v>
          </cell>
          <cell r="U279">
            <v>0.5</v>
          </cell>
          <cell r="V279">
            <v>0.7</v>
          </cell>
          <cell r="W279">
            <v>0.3</v>
          </cell>
          <cell r="X279">
            <v>0.4</v>
          </cell>
          <cell r="Y279">
            <v>0.6</v>
          </cell>
          <cell r="Z279">
            <v>0.4</v>
          </cell>
          <cell r="AA279">
            <v>0.2</v>
          </cell>
          <cell r="AB279">
            <v>0.5</v>
          </cell>
        </row>
        <row r="280">
          <cell r="A280">
            <v>42339</v>
          </cell>
          <cell r="B280">
            <v>108.9</v>
          </cell>
          <cell r="C280">
            <v>108.3</v>
          </cell>
          <cell r="D280">
            <v>108.5</v>
          </cell>
          <cell r="E280">
            <v>107.3</v>
          </cell>
          <cell r="F280">
            <v>108.6</v>
          </cell>
          <cell r="G280">
            <v>106.6</v>
          </cell>
          <cell r="H280">
            <v>109</v>
          </cell>
          <cell r="I280">
            <v>106</v>
          </cell>
          <cell r="J280">
            <v>108.4</v>
          </cell>
          <cell r="K280">
            <v>2</v>
          </cell>
          <cell r="L280">
            <v>1.9</v>
          </cell>
          <cell r="M280">
            <v>1.7</v>
          </cell>
          <cell r="N280">
            <v>1</v>
          </cell>
          <cell r="O280">
            <v>1.5</v>
          </cell>
          <cell r="P280">
            <v>1.8</v>
          </cell>
          <cell r="Q280">
            <v>0.5</v>
          </cell>
          <cell r="R280">
            <v>0.7</v>
          </cell>
          <cell r="S280">
            <v>1.7</v>
          </cell>
          <cell r="T280">
            <v>0.3</v>
          </cell>
          <cell r="U280">
            <v>0.7</v>
          </cell>
          <cell r="V280">
            <v>0.4</v>
          </cell>
          <cell r="W280">
            <v>0.2</v>
          </cell>
          <cell r="X280">
            <v>0.5</v>
          </cell>
          <cell r="Y280">
            <v>0.9</v>
          </cell>
          <cell r="Z280">
            <v>0.3</v>
          </cell>
          <cell r="AA280">
            <v>0.2</v>
          </cell>
          <cell r="AB280">
            <v>0.4</v>
          </cell>
        </row>
        <row r="281">
          <cell r="A281">
            <v>42430</v>
          </cell>
          <cell r="B281">
            <v>108.7</v>
          </cell>
          <cell r="C281">
            <v>108.2</v>
          </cell>
          <cell r="D281">
            <v>108.5</v>
          </cell>
          <cell r="E281">
            <v>107</v>
          </cell>
          <cell r="F281">
            <v>107.9</v>
          </cell>
          <cell r="G281">
            <v>106.4</v>
          </cell>
          <cell r="H281">
            <v>108</v>
          </cell>
          <cell r="I281">
            <v>106.2</v>
          </cell>
          <cell r="J281">
            <v>108.2</v>
          </cell>
          <cell r="K281">
            <v>1.3</v>
          </cell>
          <cell r="L281">
            <v>1.7</v>
          </cell>
          <cell r="M281">
            <v>1.7</v>
          </cell>
          <cell r="N281">
            <v>0.7</v>
          </cell>
          <cell r="O281">
            <v>0.7</v>
          </cell>
          <cell r="P281">
            <v>1.3</v>
          </cell>
          <cell r="Q281">
            <v>-0.3</v>
          </cell>
          <cell r="R281">
            <v>1</v>
          </cell>
          <cell r="S281">
            <v>1.3</v>
          </cell>
          <cell r="T281">
            <v>-0.2</v>
          </cell>
          <cell r="U281">
            <v>-0.1</v>
          </cell>
          <cell r="V281">
            <v>0</v>
          </cell>
          <cell r="W281">
            <v>-0.3</v>
          </cell>
          <cell r="X281">
            <v>-0.6</v>
          </cell>
          <cell r="Y281">
            <v>-0.2</v>
          </cell>
          <cell r="Z281">
            <v>-0.9</v>
          </cell>
          <cell r="AA281">
            <v>0.2</v>
          </cell>
          <cell r="AB281">
            <v>-0.2</v>
          </cell>
        </row>
        <row r="282">
          <cell r="A282">
            <v>42522</v>
          </cell>
          <cell r="B282">
            <v>109.3</v>
          </cell>
          <cell r="C282">
            <v>108.6</v>
          </cell>
          <cell r="D282">
            <v>109</v>
          </cell>
          <cell r="E282">
            <v>107.5</v>
          </cell>
          <cell r="F282">
            <v>108.2</v>
          </cell>
          <cell r="G282">
            <v>106.4</v>
          </cell>
          <cell r="H282">
            <v>108.3</v>
          </cell>
          <cell r="I282">
            <v>106.4</v>
          </cell>
          <cell r="J282">
            <v>108.6</v>
          </cell>
          <cell r="K282">
            <v>0.9</v>
          </cell>
          <cell r="L282">
            <v>1.4</v>
          </cell>
          <cell r="M282">
            <v>1.5</v>
          </cell>
          <cell r="N282">
            <v>0.7</v>
          </cell>
          <cell r="O282">
            <v>0.5</v>
          </cell>
          <cell r="P282">
            <v>1.2</v>
          </cell>
          <cell r="Q282">
            <v>0</v>
          </cell>
          <cell r="R282">
            <v>0.8</v>
          </cell>
          <cell r="S282">
            <v>1</v>
          </cell>
          <cell r="T282">
            <v>0.6</v>
          </cell>
          <cell r="U282">
            <v>0.4</v>
          </cell>
          <cell r="V282">
            <v>0.5</v>
          </cell>
          <cell r="W282">
            <v>0.5</v>
          </cell>
          <cell r="X282">
            <v>0.3</v>
          </cell>
          <cell r="Y282">
            <v>0</v>
          </cell>
          <cell r="Z282">
            <v>0.3</v>
          </cell>
          <cell r="AA282">
            <v>0.2</v>
          </cell>
          <cell r="AB282">
            <v>0.4</v>
          </cell>
        </row>
        <row r="283">
          <cell r="A283">
            <v>42614</v>
          </cell>
          <cell r="B283">
            <v>110.4</v>
          </cell>
          <cell r="C283">
            <v>109.1</v>
          </cell>
          <cell r="D283">
            <v>109.7</v>
          </cell>
          <cell r="E283">
            <v>108.4</v>
          </cell>
          <cell r="F283">
            <v>108.6</v>
          </cell>
          <cell r="G283">
            <v>107.1</v>
          </cell>
          <cell r="H283">
            <v>108.7</v>
          </cell>
          <cell r="I283">
            <v>107.3</v>
          </cell>
          <cell r="J283">
            <v>109.4</v>
          </cell>
          <cell r="K283">
            <v>1.7</v>
          </cell>
          <cell r="L283">
            <v>1.4</v>
          </cell>
          <cell r="M283">
            <v>1.5</v>
          </cell>
          <cell r="N283">
            <v>1.2</v>
          </cell>
          <cell r="O283">
            <v>0.5</v>
          </cell>
          <cell r="P283">
            <v>1.3</v>
          </cell>
          <cell r="Q283">
            <v>0</v>
          </cell>
          <cell r="R283">
            <v>1.4</v>
          </cell>
          <cell r="S283">
            <v>1.3</v>
          </cell>
          <cell r="T283">
            <v>1</v>
          </cell>
          <cell r="U283">
            <v>0.5</v>
          </cell>
          <cell r="V283">
            <v>0.6</v>
          </cell>
          <cell r="W283">
            <v>0.8</v>
          </cell>
          <cell r="X283">
            <v>0.4</v>
          </cell>
          <cell r="Y283">
            <v>0.7</v>
          </cell>
          <cell r="Z283">
            <v>0.4</v>
          </cell>
          <cell r="AA283">
            <v>0.8</v>
          </cell>
          <cell r="AB283">
            <v>0.7</v>
          </cell>
        </row>
        <row r="284">
          <cell r="A284">
            <v>42705</v>
          </cell>
          <cell r="B284">
            <v>110.9</v>
          </cell>
          <cell r="C284">
            <v>109.9</v>
          </cell>
          <cell r="D284">
            <v>110.2</v>
          </cell>
          <cell r="E284">
            <v>108.7</v>
          </cell>
          <cell r="F284">
            <v>109</v>
          </cell>
          <cell r="G284">
            <v>108</v>
          </cell>
          <cell r="H284">
            <v>108.6</v>
          </cell>
          <cell r="I284">
            <v>107.9</v>
          </cell>
          <cell r="J284">
            <v>110</v>
          </cell>
          <cell r="K284">
            <v>1.8</v>
          </cell>
          <cell r="L284">
            <v>1.5</v>
          </cell>
          <cell r="M284">
            <v>1.6</v>
          </cell>
          <cell r="N284">
            <v>1.3</v>
          </cell>
          <cell r="O284">
            <v>0.4</v>
          </cell>
          <cell r="P284">
            <v>1.3</v>
          </cell>
          <cell r="Q284">
            <v>-0.4</v>
          </cell>
          <cell r="R284">
            <v>1.8</v>
          </cell>
          <cell r="S284">
            <v>1.5</v>
          </cell>
          <cell r="T284">
            <v>0.5</v>
          </cell>
          <cell r="U284">
            <v>0.7</v>
          </cell>
          <cell r="V284">
            <v>0.5</v>
          </cell>
          <cell r="W284">
            <v>0.3</v>
          </cell>
          <cell r="X284">
            <v>0.4</v>
          </cell>
          <cell r="Y284">
            <v>0.8</v>
          </cell>
          <cell r="Z284">
            <v>-0.1</v>
          </cell>
          <cell r="AA284">
            <v>0.6</v>
          </cell>
          <cell r="AB284">
            <v>0.5</v>
          </cell>
        </row>
        <row r="285">
          <cell r="A285">
            <v>42795</v>
          </cell>
          <cell r="B285">
            <v>111.3</v>
          </cell>
          <cell r="C285">
            <v>110.9</v>
          </cell>
          <cell r="D285">
            <v>110.5</v>
          </cell>
          <cell r="E285">
            <v>109.1</v>
          </cell>
          <cell r="F285">
            <v>109</v>
          </cell>
          <cell r="G285">
            <v>108.9</v>
          </cell>
          <cell r="H285">
            <v>108.5</v>
          </cell>
          <cell r="I285">
            <v>108.6</v>
          </cell>
          <cell r="J285">
            <v>110.5</v>
          </cell>
          <cell r="K285">
            <v>2.4</v>
          </cell>
          <cell r="L285">
            <v>2.5</v>
          </cell>
          <cell r="M285">
            <v>1.8</v>
          </cell>
          <cell r="N285">
            <v>2</v>
          </cell>
          <cell r="O285">
            <v>1</v>
          </cell>
          <cell r="P285">
            <v>2.2999999999999998</v>
          </cell>
          <cell r="Q285">
            <v>0.5</v>
          </cell>
          <cell r="R285">
            <v>2.2999999999999998</v>
          </cell>
          <cell r="S285">
            <v>2.1</v>
          </cell>
          <cell r="T285">
            <v>0.4</v>
          </cell>
          <cell r="U285">
            <v>0.9</v>
          </cell>
          <cell r="V285">
            <v>0.3</v>
          </cell>
          <cell r="W285">
            <v>0.4</v>
          </cell>
          <cell r="X285">
            <v>0</v>
          </cell>
          <cell r="Y285">
            <v>0.8</v>
          </cell>
          <cell r="Z285">
            <v>-0.1</v>
          </cell>
          <cell r="AA285">
            <v>0.6</v>
          </cell>
          <cell r="AB285">
            <v>0.5</v>
          </cell>
        </row>
        <row r="286">
          <cell r="A286">
            <v>42887</v>
          </cell>
          <cell r="B286">
            <v>111.7</v>
          </cell>
          <cell r="C286">
            <v>111</v>
          </cell>
          <cell r="D286">
            <v>111</v>
          </cell>
          <cell r="E286">
            <v>109.2</v>
          </cell>
          <cell r="F286">
            <v>109</v>
          </cell>
          <cell r="G286">
            <v>108.9</v>
          </cell>
          <cell r="H286">
            <v>108.8</v>
          </cell>
          <cell r="I286">
            <v>108.6</v>
          </cell>
          <cell r="J286">
            <v>110.7</v>
          </cell>
          <cell r="K286">
            <v>2.2000000000000002</v>
          </cell>
          <cell r="L286">
            <v>2.2000000000000002</v>
          </cell>
          <cell r="M286">
            <v>1.8</v>
          </cell>
          <cell r="N286">
            <v>1.6</v>
          </cell>
          <cell r="O286">
            <v>0.7</v>
          </cell>
          <cell r="P286">
            <v>2.2999999999999998</v>
          </cell>
          <cell r="Q286">
            <v>0.5</v>
          </cell>
          <cell r="R286">
            <v>2.1</v>
          </cell>
          <cell r="S286">
            <v>1.9</v>
          </cell>
          <cell r="T286">
            <v>0.4</v>
          </cell>
          <cell r="U286">
            <v>0.1</v>
          </cell>
          <cell r="V286">
            <v>0.5</v>
          </cell>
          <cell r="W286">
            <v>0.1</v>
          </cell>
          <cell r="X286">
            <v>0</v>
          </cell>
          <cell r="Y286">
            <v>0</v>
          </cell>
          <cell r="Z286">
            <v>0.3</v>
          </cell>
          <cell r="AA286">
            <v>0</v>
          </cell>
          <cell r="AB286">
            <v>0.2</v>
          </cell>
        </row>
      </sheetData>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SP charts"/>
      <sheetName val="Analysis"/>
      <sheetName val="RAB"/>
      <sheetName val="Opex"/>
      <sheetName val="Depreciation"/>
      <sheetName val="Capex"/>
      <sheetName val="Asset cost"/>
      <sheetName val="CPI"/>
      <sheetName val="Physical data"/>
      <sheetName val="Network characteristics charts"/>
      <sheetName val="Reliability"/>
      <sheetName val="Network size table"/>
    </sheetNames>
    <sheetDataSet>
      <sheetData sheetId="0"/>
      <sheetData sheetId="1"/>
      <sheetData sheetId="2">
        <row r="9">
          <cell r="C9">
            <v>1.2200232828870778</v>
          </cell>
        </row>
      </sheetData>
      <sheetData sheetId="3">
        <row r="9">
          <cell r="C9">
            <v>1.2200232828870778</v>
          </cell>
        </row>
      </sheetData>
      <sheetData sheetId="4">
        <row r="8">
          <cell r="C8">
            <v>1.2200232828870778</v>
          </cell>
        </row>
      </sheetData>
      <sheetData sheetId="5">
        <row r="6">
          <cell r="B6">
            <v>2013</v>
          </cell>
        </row>
        <row r="8">
          <cell r="B8">
            <v>104.8</v>
          </cell>
        </row>
      </sheetData>
      <sheetData sheetId="6">
        <row r="2">
          <cell r="B2">
            <v>6.0917429206479495E-2</v>
          </cell>
        </row>
      </sheetData>
      <sheetData sheetId="7">
        <row r="240">
          <cell r="B240">
            <v>83.8</v>
          </cell>
        </row>
      </sheetData>
      <sheetData sheetId="8">
        <row r="8">
          <cell r="F8">
            <v>3868.9319999999998</v>
          </cell>
        </row>
      </sheetData>
      <sheetData sheetId="9"/>
      <sheetData sheetId="10">
        <row r="6">
          <cell r="F6">
            <v>33.01</v>
          </cell>
        </row>
      </sheetData>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SP charts"/>
      <sheetName val="Analysis"/>
      <sheetName val="RAB"/>
      <sheetName val="Opex"/>
      <sheetName val="Depreciation"/>
      <sheetName val="Capex"/>
      <sheetName val="Asset cost"/>
      <sheetName val="CPI"/>
      <sheetName val="Physical data"/>
      <sheetName val="Network characteristics charts"/>
      <sheetName val="Reliability"/>
      <sheetName val="Network size table"/>
    </sheetNames>
    <sheetDataSet>
      <sheetData sheetId="0"/>
      <sheetData sheetId="1"/>
      <sheetData sheetId="2">
        <row r="9">
          <cell r="C9">
            <v>1.2200232828870778</v>
          </cell>
        </row>
      </sheetData>
      <sheetData sheetId="3">
        <row r="9">
          <cell r="C9">
            <v>1.2200232828870778</v>
          </cell>
        </row>
      </sheetData>
      <sheetData sheetId="4">
        <row r="8">
          <cell r="C8">
            <v>1.2200232828870778</v>
          </cell>
        </row>
      </sheetData>
      <sheetData sheetId="5">
        <row r="6">
          <cell r="B6">
            <v>2013</v>
          </cell>
        </row>
        <row r="8">
          <cell r="B8">
            <v>104.8</v>
          </cell>
        </row>
      </sheetData>
      <sheetData sheetId="6">
        <row r="2">
          <cell r="B2">
            <v>6.0917429206479495E-2</v>
          </cell>
        </row>
      </sheetData>
      <sheetData sheetId="7">
        <row r="240">
          <cell r="B240">
            <v>83.8</v>
          </cell>
        </row>
      </sheetData>
      <sheetData sheetId="8">
        <row r="8">
          <cell r="F8">
            <v>3868.9319999999998</v>
          </cell>
        </row>
      </sheetData>
      <sheetData sheetId="9"/>
      <sheetData sheetId="10">
        <row r="6">
          <cell r="F6">
            <v>33.01</v>
          </cell>
        </row>
      </sheetData>
      <sheetData sheetId="1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Raw data"/>
      <sheetName val="Capex"/>
      <sheetName val="Capex data check"/>
      <sheetName val="Opex"/>
      <sheetName val="Opex data check"/>
      <sheetName val="Physical and other"/>
      <sheetName val="Physical and other data check"/>
      <sheetName val="Reliability"/>
      <sheetName val="Rel - Normalised - Unplanned"/>
      <sheetName val="Rel - Norm'd - Unplanned check"/>
      <sheetName val="Calculations and charts"/>
      <sheetName val="AS Testing Sheet"/>
      <sheetName val="Charts - Expenditure"/>
      <sheetName val="Charts - Reliability"/>
    </sheetNames>
    <sheetDataSet>
      <sheetData sheetId="0"/>
      <sheetData sheetId="1"/>
      <sheetData sheetId="2"/>
      <sheetData sheetId="3">
        <row r="1">
          <cell r="C1">
            <v>1999</v>
          </cell>
          <cell r="D1">
            <v>2000</v>
          </cell>
          <cell r="E1">
            <v>2001</v>
          </cell>
          <cell r="F1">
            <v>2002</v>
          </cell>
          <cell r="G1">
            <v>2003</v>
          </cell>
          <cell r="H1">
            <v>2004</v>
          </cell>
          <cell r="I1">
            <v>2005</v>
          </cell>
          <cell r="J1">
            <v>2006</v>
          </cell>
          <cell r="K1">
            <v>2007</v>
          </cell>
          <cell r="L1">
            <v>2008</v>
          </cell>
          <cell r="M1">
            <v>2009</v>
          </cell>
          <cell r="N1">
            <v>2010</v>
          </cell>
          <cell r="O1">
            <v>2011</v>
          </cell>
          <cell r="P1">
            <v>2012</v>
          </cell>
          <cell r="Q1">
            <v>2013</v>
          </cell>
          <cell r="R1">
            <v>2014</v>
          </cell>
          <cell r="S1">
            <v>2015</v>
          </cell>
          <cell r="T1">
            <v>2016</v>
          </cell>
          <cell r="U1">
            <v>2017</v>
          </cell>
          <cell r="V1">
            <v>2018</v>
          </cell>
          <cell r="W1">
            <v>2019</v>
          </cell>
          <cell r="X1">
            <v>2020</v>
          </cell>
          <cell r="Y1">
            <v>2021</v>
          </cell>
          <cell r="Z1">
            <v>2022</v>
          </cell>
          <cell r="AA1">
            <v>2023</v>
          </cell>
          <cell r="AB1">
            <v>2024</v>
          </cell>
          <cell r="AC1">
            <v>2025</v>
          </cell>
          <cell r="AD1">
            <v>2026</v>
          </cell>
          <cell r="AE1">
            <v>2027</v>
          </cell>
          <cell r="AF1">
            <v>2028</v>
          </cell>
          <cell r="AG1">
            <v>2029</v>
          </cell>
          <cell r="AH1">
            <v>2030</v>
          </cell>
          <cell r="AI1">
            <v>2031</v>
          </cell>
          <cell r="AJ1">
            <v>2032</v>
          </cell>
          <cell r="AK1">
            <v>2033</v>
          </cell>
          <cell r="AL1">
            <v>2034</v>
          </cell>
          <cell r="AM1">
            <v>2035</v>
          </cell>
          <cell r="AN1">
            <v>2036</v>
          </cell>
          <cell r="AO1">
            <v>2037</v>
          </cell>
          <cell r="AP1">
            <v>2038</v>
          </cell>
          <cell r="AQ1">
            <v>2039</v>
          </cell>
          <cell r="AR1">
            <v>2040</v>
          </cell>
          <cell r="AS1">
            <v>2041</v>
          </cell>
          <cell r="AT1">
            <v>2042</v>
          </cell>
          <cell r="AU1">
            <v>2043</v>
          </cell>
          <cell r="AV1">
            <v>2044</v>
          </cell>
          <cell r="AW1">
            <v>2045</v>
          </cell>
          <cell r="AX1">
            <v>2046</v>
          </cell>
          <cell r="AY1">
            <v>2047</v>
          </cell>
          <cell r="AZ1">
            <v>2048</v>
          </cell>
          <cell r="BA1">
            <v>2049</v>
          </cell>
          <cell r="BB1">
            <v>2050</v>
          </cell>
          <cell r="BC1">
            <v>2051</v>
          </cell>
          <cell r="BD1">
            <v>2052</v>
          </cell>
          <cell r="BE1">
            <v>2053</v>
          </cell>
          <cell r="BF1">
            <v>2054</v>
          </cell>
          <cell r="BG1">
            <v>2055</v>
          </cell>
          <cell r="BH1">
            <v>2056</v>
          </cell>
          <cell r="BI1">
            <v>2057</v>
          </cell>
          <cell r="BJ1">
            <v>2058</v>
          </cell>
          <cell r="BK1">
            <v>2059</v>
          </cell>
          <cell r="BL1">
            <v>2060</v>
          </cell>
          <cell r="BM1">
            <v>2061</v>
          </cell>
          <cell r="BN1">
            <v>2062</v>
          </cell>
          <cell r="BO1">
            <v>2063</v>
          </cell>
          <cell r="BP1">
            <v>2064</v>
          </cell>
          <cell r="BQ1">
            <v>2065</v>
          </cell>
          <cell r="BR1">
            <v>2066</v>
          </cell>
          <cell r="BS1">
            <v>2067</v>
          </cell>
          <cell r="BT1">
            <v>2068</v>
          </cell>
          <cell r="BU1">
            <v>2069</v>
          </cell>
          <cell r="BV1">
            <v>2070</v>
          </cell>
          <cell r="BW1">
            <v>2071</v>
          </cell>
          <cell r="BX1">
            <v>2072</v>
          </cell>
          <cell r="BY1">
            <v>2073</v>
          </cell>
          <cell r="BZ1">
            <v>2074</v>
          </cell>
          <cell r="CA1">
            <v>2075</v>
          </cell>
          <cell r="CB1">
            <v>2076</v>
          </cell>
          <cell r="CC1">
            <v>2077</v>
          </cell>
          <cell r="CD1">
            <v>2078</v>
          </cell>
          <cell r="CE1">
            <v>2079</v>
          </cell>
          <cell r="CF1">
            <v>2080</v>
          </cell>
          <cell r="CG1">
            <v>2081</v>
          </cell>
          <cell r="CH1">
            <v>2082</v>
          </cell>
          <cell r="CI1">
            <v>2083</v>
          </cell>
          <cell r="CJ1">
            <v>2084</v>
          </cell>
          <cell r="CK1">
            <v>2085</v>
          </cell>
          <cell r="CL1">
            <v>2086</v>
          </cell>
          <cell r="CM1">
            <v>2087</v>
          </cell>
          <cell r="CN1">
            <v>2088</v>
          </cell>
          <cell r="CO1">
            <v>2089</v>
          </cell>
          <cell r="CP1">
            <v>2090</v>
          </cell>
          <cell r="CQ1">
            <v>2091</v>
          </cell>
          <cell r="CR1">
            <v>2092</v>
          </cell>
          <cell r="CS1">
            <v>2093</v>
          </cell>
          <cell r="CT1">
            <v>2094</v>
          </cell>
          <cell r="CU1">
            <v>2095</v>
          </cell>
          <cell r="CV1">
            <v>2096</v>
          </cell>
          <cell r="CW1">
            <v>2097</v>
          </cell>
          <cell r="CX1">
            <v>2098</v>
          </cell>
          <cell r="CY1">
            <v>2099</v>
          </cell>
          <cell r="CZ1">
            <v>2100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Raw data"/>
      <sheetName val="Capex"/>
      <sheetName val="Capex data check"/>
      <sheetName val="Opex"/>
      <sheetName val="Opex data check"/>
      <sheetName val="Physical and other"/>
      <sheetName val="Physical and other data check"/>
      <sheetName val="Reliability"/>
      <sheetName val="Rel - Normalised - Unplanned"/>
      <sheetName val="Rel - Norm'd - Unplanned check"/>
      <sheetName val="Calculations and charts"/>
      <sheetName val="AS Testing Sheet"/>
      <sheetName val="Charts - Expenditure"/>
      <sheetName val="Charts - Reliability"/>
    </sheetNames>
    <sheetDataSet>
      <sheetData sheetId="0"/>
      <sheetData sheetId="1"/>
      <sheetData sheetId="2"/>
      <sheetData sheetId="3">
        <row r="1">
          <cell r="C1">
            <v>1999</v>
          </cell>
          <cell r="D1">
            <v>2000</v>
          </cell>
          <cell r="E1">
            <v>2001</v>
          </cell>
          <cell r="F1">
            <v>2002</v>
          </cell>
          <cell r="G1">
            <v>2003</v>
          </cell>
          <cell r="H1">
            <v>2004</v>
          </cell>
          <cell r="I1">
            <v>2005</v>
          </cell>
          <cell r="J1">
            <v>2006</v>
          </cell>
          <cell r="K1">
            <v>2007</v>
          </cell>
          <cell r="L1">
            <v>2008</v>
          </cell>
          <cell r="M1">
            <v>2009</v>
          </cell>
          <cell r="N1">
            <v>2010</v>
          </cell>
          <cell r="O1">
            <v>2011</v>
          </cell>
          <cell r="P1">
            <v>2012</v>
          </cell>
          <cell r="Q1">
            <v>2013</v>
          </cell>
          <cell r="R1">
            <v>2014</v>
          </cell>
          <cell r="S1">
            <v>2015</v>
          </cell>
          <cell r="T1">
            <v>2016</v>
          </cell>
          <cell r="U1">
            <v>2017</v>
          </cell>
          <cell r="V1">
            <v>2018</v>
          </cell>
          <cell r="W1">
            <v>2019</v>
          </cell>
          <cell r="X1">
            <v>2020</v>
          </cell>
          <cell r="Y1">
            <v>2021</v>
          </cell>
          <cell r="Z1">
            <v>2022</v>
          </cell>
          <cell r="AA1">
            <v>2023</v>
          </cell>
          <cell r="AB1">
            <v>2024</v>
          </cell>
          <cell r="AC1">
            <v>2025</v>
          </cell>
          <cell r="AD1">
            <v>2026</v>
          </cell>
          <cell r="AE1">
            <v>2027</v>
          </cell>
          <cell r="AF1">
            <v>2028</v>
          </cell>
          <cell r="AG1">
            <v>2029</v>
          </cell>
          <cell r="AH1">
            <v>2030</v>
          </cell>
          <cell r="AI1">
            <v>2031</v>
          </cell>
          <cell r="AJ1">
            <v>2032</v>
          </cell>
          <cell r="AK1">
            <v>2033</v>
          </cell>
          <cell r="AL1">
            <v>2034</v>
          </cell>
          <cell r="AM1">
            <v>2035</v>
          </cell>
          <cell r="AN1">
            <v>2036</v>
          </cell>
          <cell r="AO1">
            <v>2037</v>
          </cell>
          <cell r="AP1">
            <v>2038</v>
          </cell>
          <cell r="AQ1">
            <v>2039</v>
          </cell>
          <cell r="AR1">
            <v>2040</v>
          </cell>
          <cell r="AS1">
            <v>2041</v>
          </cell>
          <cell r="AT1">
            <v>2042</v>
          </cell>
          <cell r="AU1">
            <v>2043</v>
          </cell>
          <cell r="AV1">
            <v>2044</v>
          </cell>
          <cell r="AW1">
            <v>2045</v>
          </cell>
          <cell r="AX1">
            <v>2046</v>
          </cell>
          <cell r="AY1">
            <v>2047</v>
          </cell>
          <cell r="AZ1">
            <v>2048</v>
          </cell>
          <cell r="BA1">
            <v>2049</v>
          </cell>
          <cell r="BB1">
            <v>2050</v>
          </cell>
          <cell r="BC1">
            <v>2051</v>
          </cell>
          <cell r="BD1">
            <v>2052</v>
          </cell>
          <cell r="BE1">
            <v>2053</v>
          </cell>
          <cell r="BF1">
            <v>2054</v>
          </cell>
          <cell r="BG1">
            <v>2055</v>
          </cell>
          <cell r="BH1">
            <v>2056</v>
          </cell>
          <cell r="BI1">
            <v>2057</v>
          </cell>
          <cell r="BJ1">
            <v>2058</v>
          </cell>
          <cell r="BK1">
            <v>2059</v>
          </cell>
          <cell r="BL1">
            <v>2060</v>
          </cell>
          <cell r="BM1">
            <v>2061</v>
          </cell>
          <cell r="BN1">
            <v>2062</v>
          </cell>
          <cell r="BO1">
            <v>2063</v>
          </cell>
          <cell r="BP1">
            <v>2064</v>
          </cell>
          <cell r="BQ1">
            <v>2065</v>
          </cell>
          <cell r="BR1">
            <v>2066</v>
          </cell>
          <cell r="BS1">
            <v>2067</v>
          </cell>
          <cell r="BT1">
            <v>2068</v>
          </cell>
          <cell r="BU1">
            <v>2069</v>
          </cell>
          <cell r="BV1">
            <v>2070</v>
          </cell>
          <cell r="BW1">
            <v>2071</v>
          </cell>
          <cell r="BX1">
            <v>2072</v>
          </cell>
          <cell r="BY1">
            <v>2073</v>
          </cell>
          <cell r="BZ1">
            <v>2074</v>
          </cell>
          <cell r="CA1">
            <v>2075</v>
          </cell>
          <cell r="CB1">
            <v>2076</v>
          </cell>
          <cell r="CC1">
            <v>2077</v>
          </cell>
          <cell r="CD1">
            <v>2078</v>
          </cell>
          <cell r="CE1">
            <v>2079</v>
          </cell>
          <cell r="CF1">
            <v>2080</v>
          </cell>
          <cell r="CG1">
            <v>2081</v>
          </cell>
          <cell r="CH1">
            <v>2082</v>
          </cell>
          <cell r="CI1">
            <v>2083</v>
          </cell>
          <cell r="CJ1">
            <v>2084</v>
          </cell>
          <cell r="CK1">
            <v>2085</v>
          </cell>
          <cell r="CL1">
            <v>2086</v>
          </cell>
          <cell r="CM1">
            <v>2087</v>
          </cell>
          <cell r="CN1">
            <v>2088</v>
          </cell>
          <cell r="CO1">
            <v>2089</v>
          </cell>
          <cell r="CP1">
            <v>2090</v>
          </cell>
          <cell r="CQ1">
            <v>2091</v>
          </cell>
          <cell r="CR1">
            <v>2092</v>
          </cell>
          <cell r="CS1">
            <v>2093</v>
          </cell>
          <cell r="CT1">
            <v>2094</v>
          </cell>
          <cell r="CU1">
            <v>2095</v>
          </cell>
          <cell r="CV1">
            <v>2096</v>
          </cell>
          <cell r="CW1">
            <v>2097</v>
          </cell>
          <cell r="CX1">
            <v>2098</v>
          </cell>
          <cell r="CY1">
            <v>2099</v>
          </cell>
          <cell r="CZ1">
            <v>2100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Sheet1"/>
      <sheetName val="ActewAGL 2014-15 - CA - 2015110"/>
    </sheetNames>
    <sheetDataSet>
      <sheetData sheetId="0">
        <row r="48">
          <cell r="B48" t="str">
            <v>ARR</v>
          </cell>
          <cell r="C48" t="str">
            <v>ANNUAL REPORTING STATEMENT</v>
          </cell>
        </row>
        <row r="49">
          <cell r="B49" t="str">
            <v>CA</v>
          </cell>
          <cell r="C49" t="str">
            <v>CATEGORY ANALYSIS</v>
          </cell>
        </row>
        <row r="50">
          <cell r="B50" t="str">
            <v>CPI</v>
          </cell>
          <cell r="C50" t="str">
            <v>CPI</v>
          </cell>
        </row>
        <row r="51">
          <cell r="B51" t="str">
            <v>EB</v>
          </cell>
          <cell r="C51" t="str">
            <v>ECONOMIC BENCHMARKING</v>
          </cell>
        </row>
        <row r="52">
          <cell r="B52" t="str">
            <v>PTRM</v>
          </cell>
          <cell r="C52" t="str">
            <v>POST TAX REVENUE MODEL</v>
          </cell>
        </row>
        <row r="53">
          <cell r="B53" t="str">
            <v>Reset</v>
          </cell>
          <cell r="C53" t="str">
            <v>REGULATORY REPORTING STATEMENT</v>
          </cell>
        </row>
        <row r="54">
          <cell r="B54" t="str">
            <v>RFM</v>
          </cell>
          <cell r="C54" t="str">
            <v>ROLL FORWARD MODEL</v>
          </cell>
        </row>
        <row r="55">
          <cell r="B55" t="str">
            <v>WACC</v>
          </cell>
          <cell r="C55" t="str">
            <v>WEIGHTED AVERAGE COST OF CAPITAL</v>
          </cell>
        </row>
      </sheetData>
      <sheetData sheetId="1">
        <row r="34">
          <cell r="C34" t="str">
            <v>2014-15</v>
          </cell>
        </row>
        <row r="47">
          <cell r="C47" t="str">
            <v>CA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LU"/>
      <sheetName val="DbData"/>
      <sheetName val="HistCapCharts"/>
      <sheetName val="HistCapPivot"/>
      <sheetName val="HistGenPivot"/>
      <sheetName val="StaticGenCharts"/>
      <sheetName val="GenModel"/>
      <sheetName val="ValidnData"/>
      <sheetName val="ValidnPivot"/>
      <sheetName val="SunlightHist"/>
      <sheetName val="SunlightPivot"/>
      <sheetName val="MdData"/>
      <sheetName val="MdAnalysis"/>
      <sheetName val="Profiles"/>
      <sheetName val="Census"/>
      <sheetName val="Households"/>
      <sheetName val="Saturation"/>
      <sheetName val="FcstSunWiz"/>
      <sheetName val="FcstDEWP"/>
      <sheetName val="FcstROAM"/>
      <sheetName val="FcstORER"/>
      <sheetName val="FcstBasis"/>
      <sheetName val="FcstESOO"/>
      <sheetName val="FcstYearly"/>
      <sheetName val="FcstMth"/>
      <sheetName val="FcstMthMW"/>
      <sheetName val="FcstMthGWh"/>
      <sheetName val="FcstMthReg"/>
      <sheetName val="FcstCY"/>
      <sheetName val="FcstFY"/>
      <sheetName val="FcstMthPivot2"/>
      <sheetName val="FcstMthPivot3"/>
      <sheetName val="Wsale"/>
      <sheetName val="Retail"/>
      <sheetName val="Payback"/>
      <sheetName val="SampModPivot"/>
      <sheetName val="SampModPivot2"/>
    </sheetNames>
    <sheetDataSet>
      <sheetData sheetId="0"/>
      <sheetData sheetId="1"/>
      <sheetData sheetId="2">
        <row r="5">
          <cell r="A5" t="str">
            <v>Month Ending</v>
          </cell>
          <cell r="B5" t="str">
            <v>Month</v>
          </cell>
          <cell r="C5" t="str">
            <v>Year</v>
          </cell>
          <cell r="D5" t="str">
            <v>DB</v>
          </cell>
          <cell r="E5" t="str">
            <v>Region</v>
          </cell>
          <cell r="F5" t="str">
            <v>RegMod</v>
          </cell>
          <cell r="G5" t="str">
            <v>RegMonthEnd</v>
          </cell>
          <cell r="H5" t="str">
            <v>RegModMthEnd</v>
          </cell>
          <cell r="I5" t="str">
            <v>RegYear</v>
          </cell>
          <cell r="J5" t="str">
            <v>CapRawDB</v>
          </cell>
          <cell r="K5" t="str">
            <v>SysRawDB</v>
          </cell>
          <cell r="L5" t="str">
            <v>RawDbNote</v>
          </cell>
          <cell r="M5" t="str">
            <v>CapFix1</v>
          </cell>
          <cell r="N5" t="str">
            <v>SysFix1</v>
          </cell>
          <cell r="O5" t="str">
            <v>Fix1Notes</v>
          </cell>
          <cell r="P5" t="str">
            <v>CumCapFix1</v>
          </cell>
          <cell r="Q5" t="str">
            <v>CumSysFix1</v>
          </cell>
          <cell r="R5" t="str">
            <v>CumCapAdjTariff</v>
          </cell>
          <cell r="S5" t="str">
            <v>CumCapAdjInv</v>
          </cell>
          <cell r="T5" t="str">
            <v>CumCapAdjMeter</v>
          </cell>
          <cell r="U5" t="str">
            <v>Adjustment Notes</v>
          </cell>
          <cell r="V5" t="str">
            <v>CumCapFinalMW</v>
          </cell>
          <cell r="W5" t="str">
            <v>CumSysFinal</v>
          </cell>
          <cell r="X5" t="str">
            <v>City</v>
          </cell>
          <cell r="Y5" t="str">
            <v>GenkWhPerkW</v>
          </cell>
          <cell r="Z5" t="str">
            <v>SunFactor</v>
          </cell>
          <cell r="AA5" t="str">
            <v>MthEff</v>
          </cell>
          <cell r="AB5" t="str">
            <v>GenTotMWh</v>
          </cell>
        </row>
        <row r="6">
          <cell r="A6">
            <v>39813</v>
          </cell>
        </row>
        <row r="7">
          <cell r="A7">
            <v>39844</v>
          </cell>
        </row>
        <row r="8">
          <cell r="A8">
            <v>39872</v>
          </cell>
        </row>
        <row r="9">
          <cell r="A9">
            <v>39903</v>
          </cell>
        </row>
        <row r="10">
          <cell r="A10">
            <v>39933</v>
          </cell>
        </row>
        <row r="11">
          <cell r="A11">
            <v>39964</v>
          </cell>
        </row>
        <row r="12">
          <cell r="A12">
            <v>39994</v>
          </cell>
        </row>
        <row r="13">
          <cell r="A13">
            <v>40025</v>
          </cell>
        </row>
        <row r="14">
          <cell r="A14">
            <v>40056</v>
          </cell>
        </row>
        <row r="15">
          <cell r="A15">
            <v>40086</v>
          </cell>
        </row>
        <row r="16">
          <cell r="A16">
            <v>40117</v>
          </cell>
        </row>
        <row r="17">
          <cell r="A17">
            <v>40147</v>
          </cell>
        </row>
        <row r="18">
          <cell r="A18">
            <v>40178</v>
          </cell>
        </row>
        <row r="19">
          <cell r="A19">
            <v>40209</v>
          </cell>
        </row>
        <row r="20">
          <cell r="A20">
            <v>40237</v>
          </cell>
        </row>
        <row r="21">
          <cell r="A21">
            <v>40268</v>
          </cell>
        </row>
        <row r="22">
          <cell r="A22">
            <v>40298</v>
          </cell>
        </row>
        <row r="23">
          <cell r="A23">
            <v>40329</v>
          </cell>
        </row>
        <row r="24">
          <cell r="A24">
            <v>40359</v>
          </cell>
        </row>
        <row r="25">
          <cell r="A25">
            <v>40390</v>
          </cell>
        </row>
        <row r="26">
          <cell r="A26">
            <v>40421</v>
          </cell>
        </row>
        <row r="27">
          <cell r="A27">
            <v>40451</v>
          </cell>
        </row>
        <row r="28">
          <cell r="A28">
            <v>40482</v>
          </cell>
        </row>
        <row r="29">
          <cell r="A29">
            <v>40512</v>
          </cell>
        </row>
        <row r="30">
          <cell r="A30">
            <v>40543</v>
          </cell>
        </row>
        <row r="31">
          <cell r="A31">
            <v>40574</v>
          </cell>
        </row>
        <row r="32">
          <cell r="A32">
            <v>40602</v>
          </cell>
        </row>
        <row r="33">
          <cell r="A33">
            <v>40633</v>
          </cell>
        </row>
        <row r="34">
          <cell r="A34">
            <v>40663</v>
          </cell>
        </row>
        <row r="35">
          <cell r="A35">
            <v>40694</v>
          </cell>
        </row>
        <row r="36">
          <cell r="A36">
            <v>40724</v>
          </cell>
        </row>
        <row r="37">
          <cell r="A37">
            <v>40755</v>
          </cell>
        </row>
        <row r="38">
          <cell r="A38">
            <v>40786</v>
          </cell>
        </row>
        <row r="39">
          <cell r="A39">
            <v>40816</v>
          </cell>
        </row>
        <row r="40">
          <cell r="A40">
            <v>40847</v>
          </cell>
        </row>
        <row r="41">
          <cell r="A41">
            <v>40877</v>
          </cell>
        </row>
        <row r="42">
          <cell r="A42">
            <v>40908</v>
          </cell>
        </row>
        <row r="43">
          <cell r="A43">
            <v>40939</v>
          </cell>
        </row>
        <row r="44">
          <cell r="A44">
            <v>40968</v>
          </cell>
        </row>
        <row r="45">
          <cell r="A45">
            <v>40999</v>
          </cell>
        </row>
        <row r="46">
          <cell r="A46">
            <v>41029</v>
          </cell>
        </row>
        <row r="47">
          <cell r="A47">
            <v>41060</v>
          </cell>
        </row>
        <row r="48">
          <cell r="A48">
            <v>41090</v>
          </cell>
        </row>
        <row r="49">
          <cell r="A49">
            <v>39813</v>
          </cell>
        </row>
        <row r="50">
          <cell r="A50">
            <v>39844</v>
          </cell>
        </row>
        <row r="51">
          <cell r="A51">
            <v>39872</v>
          </cell>
        </row>
        <row r="52">
          <cell r="A52">
            <v>39903</v>
          </cell>
        </row>
        <row r="53">
          <cell r="A53">
            <v>39933</v>
          </cell>
        </row>
        <row r="54">
          <cell r="A54">
            <v>39964</v>
          </cell>
        </row>
        <row r="55">
          <cell r="A55">
            <v>39994</v>
          </cell>
        </row>
        <row r="56">
          <cell r="A56">
            <v>40025</v>
          </cell>
        </row>
        <row r="57">
          <cell r="A57">
            <v>40056</v>
          </cell>
        </row>
        <row r="58">
          <cell r="A58">
            <v>40086</v>
          </cell>
        </row>
        <row r="59">
          <cell r="A59">
            <v>40117</v>
          </cell>
        </row>
        <row r="60">
          <cell r="A60">
            <v>40147</v>
          </cell>
        </row>
        <row r="61">
          <cell r="A61">
            <v>40178</v>
          </cell>
        </row>
        <row r="62">
          <cell r="A62">
            <v>40209</v>
          </cell>
        </row>
        <row r="63">
          <cell r="A63">
            <v>40237</v>
          </cell>
        </row>
        <row r="64">
          <cell r="A64">
            <v>40268</v>
          </cell>
        </row>
        <row r="65">
          <cell r="A65">
            <v>40298</v>
          </cell>
        </row>
        <row r="66">
          <cell r="A66">
            <v>40329</v>
          </cell>
        </row>
        <row r="67">
          <cell r="A67">
            <v>40359</v>
          </cell>
        </row>
        <row r="68">
          <cell r="A68">
            <v>40390</v>
          </cell>
        </row>
        <row r="69">
          <cell r="A69">
            <v>40421</v>
          </cell>
        </row>
        <row r="70">
          <cell r="A70">
            <v>40451</v>
          </cell>
        </row>
        <row r="71">
          <cell r="A71">
            <v>40482</v>
          </cell>
        </row>
        <row r="72">
          <cell r="A72">
            <v>40512</v>
          </cell>
        </row>
        <row r="73">
          <cell r="A73">
            <v>40543</v>
          </cell>
        </row>
        <row r="74">
          <cell r="A74">
            <v>40574</v>
          </cell>
        </row>
        <row r="75">
          <cell r="A75">
            <v>40602</v>
          </cell>
        </row>
        <row r="76">
          <cell r="A76">
            <v>40633</v>
          </cell>
        </row>
        <row r="77">
          <cell r="A77">
            <v>40663</v>
          </cell>
        </row>
        <row r="78">
          <cell r="A78">
            <v>40694</v>
          </cell>
        </row>
        <row r="79">
          <cell r="A79">
            <v>40724</v>
          </cell>
        </row>
        <row r="80">
          <cell r="A80">
            <v>40755</v>
          </cell>
        </row>
        <row r="81">
          <cell r="A81">
            <v>40786</v>
          </cell>
        </row>
        <row r="82">
          <cell r="A82">
            <v>40816</v>
          </cell>
        </row>
        <row r="83">
          <cell r="A83">
            <v>40847</v>
          </cell>
        </row>
        <row r="84">
          <cell r="A84">
            <v>40877</v>
          </cell>
        </row>
        <row r="85">
          <cell r="A85">
            <v>40908</v>
          </cell>
        </row>
        <row r="86">
          <cell r="A86">
            <v>40939</v>
          </cell>
        </row>
        <row r="87">
          <cell r="A87">
            <v>40968</v>
          </cell>
        </row>
        <row r="88">
          <cell r="A88">
            <v>40999</v>
          </cell>
        </row>
        <row r="89">
          <cell r="A89">
            <v>41029</v>
          </cell>
        </row>
        <row r="90">
          <cell r="A90">
            <v>41060</v>
          </cell>
        </row>
        <row r="91">
          <cell r="A91">
            <v>41090</v>
          </cell>
        </row>
        <row r="92">
          <cell r="A92">
            <v>39813</v>
          </cell>
        </row>
        <row r="93">
          <cell r="A93">
            <v>39844</v>
          </cell>
        </row>
        <row r="94">
          <cell r="A94">
            <v>39872</v>
          </cell>
        </row>
        <row r="95">
          <cell r="A95">
            <v>39903</v>
          </cell>
        </row>
        <row r="96">
          <cell r="A96">
            <v>39933</v>
          </cell>
        </row>
        <row r="97">
          <cell r="A97">
            <v>39964</v>
          </cell>
        </row>
        <row r="98">
          <cell r="A98">
            <v>39994</v>
          </cell>
        </row>
        <row r="99">
          <cell r="A99">
            <v>40025</v>
          </cell>
        </row>
        <row r="100">
          <cell r="A100">
            <v>40056</v>
          </cell>
        </row>
        <row r="101">
          <cell r="A101">
            <v>40086</v>
          </cell>
        </row>
        <row r="102">
          <cell r="A102">
            <v>40117</v>
          </cell>
        </row>
        <row r="103">
          <cell r="A103">
            <v>40147</v>
          </cell>
        </row>
        <row r="104">
          <cell r="A104">
            <v>40178</v>
          </cell>
        </row>
        <row r="105">
          <cell r="A105">
            <v>40209</v>
          </cell>
        </row>
        <row r="106">
          <cell r="A106">
            <v>40237</v>
          </cell>
        </row>
        <row r="107">
          <cell r="A107">
            <v>40268</v>
          </cell>
        </row>
        <row r="108">
          <cell r="A108">
            <v>40298</v>
          </cell>
        </row>
        <row r="109">
          <cell r="A109">
            <v>40329</v>
          </cell>
        </row>
        <row r="110">
          <cell r="A110">
            <v>40359</v>
          </cell>
        </row>
        <row r="111">
          <cell r="A111">
            <v>40390</v>
          </cell>
        </row>
        <row r="112">
          <cell r="A112">
            <v>40421</v>
          </cell>
        </row>
        <row r="113">
          <cell r="A113">
            <v>40451</v>
          </cell>
        </row>
        <row r="114">
          <cell r="A114">
            <v>40482</v>
          </cell>
        </row>
        <row r="115">
          <cell r="A115">
            <v>40512</v>
          </cell>
        </row>
        <row r="116">
          <cell r="A116">
            <v>40543</v>
          </cell>
        </row>
        <row r="117">
          <cell r="A117">
            <v>40574</v>
          </cell>
        </row>
        <row r="118">
          <cell r="A118">
            <v>40602</v>
          </cell>
        </row>
        <row r="119">
          <cell r="A119">
            <v>40633</v>
          </cell>
        </row>
        <row r="120">
          <cell r="A120">
            <v>40663</v>
          </cell>
        </row>
        <row r="121">
          <cell r="A121">
            <v>40694</v>
          </cell>
        </row>
        <row r="122">
          <cell r="A122">
            <v>40724</v>
          </cell>
        </row>
        <row r="123">
          <cell r="A123">
            <v>40755</v>
          </cell>
        </row>
        <row r="124">
          <cell r="A124">
            <v>40786</v>
          </cell>
        </row>
        <row r="125">
          <cell r="A125">
            <v>40816</v>
          </cell>
        </row>
        <row r="126">
          <cell r="A126">
            <v>40847</v>
          </cell>
        </row>
        <row r="127">
          <cell r="A127">
            <v>40877</v>
          </cell>
        </row>
        <row r="128">
          <cell r="A128">
            <v>40908</v>
          </cell>
        </row>
        <row r="129">
          <cell r="A129">
            <v>40939</v>
          </cell>
        </row>
        <row r="130">
          <cell r="A130">
            <v>40968</v>
          </cell>
        </row>
        <row r="131">
          <cell r="A131">
            <v>40999</v>
          </cell>
        </row>
        <row r="132">
          <cell r="A132">
            <v>41029</v>
          </cell>
        </row>
        <row r="133">
          <cell r="A133">
            <v>41060</v>
          </cell>
        </row>
        <row r="134">
          <cell r="A134">
            <v>41090</v>
          </cell>
        </row>
        <row r="135">
          <cell r="A135">
            <v>39813</v>
          </cell>
        </row>
        <row r="136">
          <cell r="A136">
            <v>39844</v>
          </cell>
        </row>
        <row r="137">
          <cell r="A137">
            <v>39872</v>
          </cell>
        </row>
        <row r="138">
          <cell r="A138">
            <v>39903</v>
          </cell>
        </row>
        <row r="139">
          <cell r="A139">
            <v>39933</v>
          </cell>
        </row>
        <row r="140">
          <cell r="A140">
            <v>39964</v>
          </cell>
        </row>
        <row r="141">
          <cell r="A141">
            <v>39994</v>
          </cell>
        </row>
        <row r="142">
          <cell r="A142">
            <v>40025</v>
          </cell>
        </row>
        <row r="143">
          <cell r="A143">
            <v>40056</v>
          </cell>
        </row>
        <row r="144">
          <cell r="A144">
            <v>40086</v>
          </cell>
        </row>
        <row r="145">
          <cell r="A145">
            <v>40117</v>
          </cell>
        </row>
        <row r="146">
          <cell r="A146">
            <v>40147</v>
          </cell>
        </row>
        <row r="147">
          <cell r="A147">
            <v>40178</v>
          </cell>
        </row>
        <row r="148">
          <cell r="A148">
            <v>40209</v>
          </cell>
        </row>
        <row r="149">
          <cell r="A149">
            <v>40237</v>
          </cell>
        </row>
        <row r="150">
          <cell r="A150">
            <v>40268</v>
          </cell>
        </row>
        <row r="151">
          <cell r="A151">
            <v>40298</v>
          </cell>
        </row>
        <row r="152">
          <cell r="A152">
            <v>40329</v>
          </cell>
        </row>
        <row r="153">
          <cell r="A153">
            <v>40359</v>
          </cell>
        </row>
        <row r="154">
          <cell r="A154">
            <v>40390</v>
          </cell>
        </row>
        <row r="155">
          <cell r="A155">
            <v>40421</v>
          </cell>
        </row>
        <row r="156">
          <cell r="A156">
            <v>40451</v>
          </cell>
        </row>
        <row r="157">
          <cell r="A157">
            <v>40482</v>
          </cell>
        </row>
        <row r="158">
          <cell r="A158">
            <v>40512</v>
          </cell>
        </row>
        <row r="159">
          <cell r="A159">
            <v>40543</v>
          </cell>
        </row>
        <row r="160">
          <cell r="A160">
            <v>40574</v>
          </cell>
        </row>
        <row r="161">
          <cell r="A161">
            <v>40602</v>
          </cell>
        </row>
        <row r="162">
          <cell r="A162">
            <v>40633</v>
          </cell>
        </row>
        <row r="163">
          <cell r="A163">
            <v>40663</v>
          </cell>
        </row>
        <row r="164">
          <cell r="A164">
            <v>40694</v>
          </cell>
        </row>
        <row r="165">
          <cell r="A165">
            <v>40724</v>
          </cell>
        </row>
        <row r="166">
          <cell r="A166">
            <v>40755</v>
          </cell>
        </row>
        <row r="167">
          <cell r="A167">
            <v>40786</v>
          </cell>
        </row>
        <row r="168">
          <cell r="A168">
            <v>40816</v>
          </cell>
        </row>
        <row r="169">
          <cell r="A169">
            <v>40847</v>
          </cell>
        </row>
        <row r="170">
          <cell r="A170">
            <v>40877</v>
          </cell>
        </row>
        <row r="171">
          <cell r="A171">
            <v>40908</v>
          </cell>
        </row>
        <row r="172">
          <cell r="A172">
            <v>40939</v>
          </cell>
        </row>
        <row r="173">
          <cell r="A173">
            <v>40968</v>
          </cell>
        </row>
        <row r="174">
          <cell r="A174">
            <v>40999</v>
          </cell>
        </row>
        <row r="175">
          <cell r="A175">
            <v>41029</v>
          </cell>
        </row>
        <row r="176">
          <cell r="A176">
            <v>41060</v>
          </cell>
        </row>
        <row r="177">
          <cell r="A177">
            <v>41090</v>
          </cell>
        </row>
        <row r="178">
          <cell r="A178">
            <v>39813</v>
          </cell>
        </row>
        <row r="179">
          <cell r="A179">
            <v>39844</v>
          </cell>
        </row>
        <row r="180">
          <cell r="A180">
            <v>39872</v>
          </cell>
        </row>
        <row r="181">
          <cell r="A181">
            <v>39903</v>
          </cell>
        </row>
        <row r="182">
          <cell r="A182">
            <v>39933</v>
          </cell>
        </row>
        <row r="183">
          <cell r="A183">
            <v>39964</v>
          </cell>
        </row>
        <row r="184">
          <cell r="A184">
            <v>39994</v>
          </cell>
        </row>
        <row r="185">
          <cell r="A185">
            <v>40025</v>
          </cell>
        </row>
        <row r="186">
          <cell r="A186">
            <v>40056</v>
          </cell>
        </row>
        <row r="187">
          <cell r="A187">
            <v>40086</v>
          </cell>
        </row>
        <row r="188">
          <cell r="A188">
            <v>40117</v>
          </cell>
        </row>
        <row r="189">
          <cell r="A189">
            <v>40147</v>
          </cell>
        </row>
        <row r="190">
          <cell r="A190">
            <v>40178</v>
          </cell>
        </row>
        <row r="191">
          <cell r="A191">
            <v>40209</v>
          </cell>
        </row>
        <row r="192">
          <cell r="A192">
            <v>40237</v>
          </cell>
        </row>
        <row r="193">
          <cell r="A193">
            <v>40268</v>
          </cell>
        </row>
        <row r="194">
          <cell r="A194">
            <v>40298</v>
          </cell>
        </row>
        <row r="195">
          <cell r="A195">
            <v>40329</v>
          </cell>
        </row>
        <row r="196">
          <cell r="A196">
            <v>40359</v>
          </cell>
        </row>
        <row r="197">
          <cell r="A197">
            <v>40390</v>
          </cell>
        </row>
        <row r="198">
          <cell r="A198">
            <v>40421</v>
          </cell>
        </row>
        <row r="199">
          <cell r="A199">
            <v>40451</v>
          </cell>
        </row>
        <row r="200">
          <cell r="A200">
            <v>40482</v>
          </cell>
        </row>
        <row r="201">
          <cell r="A201">
            <v>40512</v>
          </cell>
        </row>
        <row r="202">
          <cell r="A202">
            <v>40543</v>
          </cell>
        </row>
        <row r="203">
          <cell r="A203">
            <v>40574</v>
          </cell>
        </row>
        <row r="204">
          <cell r="A204">
            <v>40602</v>
          </cell>
        </row>
        <row r="205">
          <cell r="A205">
            <v>40633</v>
          </cell>
        </row>
        <row r="206">
          <cell r="A206">
            <v>40663</v>
          </cell>
        </row>
        <row r="207">
          <cell r="A207">
            <v>40694</v>
          </cell>
        </row>
        <row r="208">
          <cell r="A208">
            <v>40724</v>
          </cell>
        </row>
        <row r="209">
          <cell r="A209">
            <v>40755</v>
          </cell>
        </row>
        <row r="210">
          <cell r="A210">
            <v>40786</v>
          </cell>
        </row>
        <row r="211">
          <cell r="A211">
            <v>40816</v>
          </cell>
        </row>
        <row r="212">
          <cell r="A212">
            <v>40847</v>
          </cell>
        </row>
        <row r="213">
          <cell r="A213">
            <v>40877</v>
          </cell>
        </row>
        <row r="214">
          <cell r="A214">
            <v>40908</v>
          </cell>
        </row>
        <row r="215">
          <cell r="A215">
            <v>40939</v>
          </cell>
        </row>
        <row r="216">
          <cell r="A216">
            <v>40968</v>
          </cell>
        </row>
        <row r="217">
          <cell r="A217">
            <v>40999</v>
          </cell>
        </row>
        <row r="218">
          <cell r="A218">
            <v>41029</v>
          </cell>
        </row>
        <row r="219">
          <cell r="A219">
            <v>41060</v>
          </cell>
        </row>
        <row r="220">
          <cell r="A220">
            <v>41090</v>
          </cell>
        </row>
        <row r="221">
          <cell r="A221">
            <v>39813</v>
          </cell>
        </row>
        <row r="222">
          <cell r="A222">
            <v>39844</v>
          </cell>
        </row>
        <row r="223">
          <cell r="A223">
            <v>39872</v>
          </cell>
        </row>
        <row r="224">
          <cell r="A224">
            <v>39903</v>
          </cell>
        </row>
        <row r="225">
          <cell r="A225">
            <v>39933</v>
          </cell>
        </row>
        <row r="226">
          <cell r="A226">
            <v>39964</v>
          </cell>
        </row>
        <row r="227">
          <cell r="A227">
            <v>39994</v>
          </cell>
        </row>
        <row r="228">
          <cell r="A228">
            <v>40025</v>
          </cell>
        </row>
        <row r="229">
          <cell r="A229">
            <v>40056</v>
          </cell>
        </row>
        <row r="230">
          <cell r="A230">
            <v>40086</v>
          </cell>
        </row>
        <row r="231">
          <cell r="A231">
            <v>40117</v>
          </cell>
        </row>
        <row r="232">
          <cell r="A232">
            <v>40147</v>
          </cell>
        </row>
        <row r="233">
          <cell r="A233">
            <v>40178</v>
          </cell>
        </row>
        <row r="234">
          <cell r="A234">
            <v>40209</v>
          </cell>
        </row>
        <row r="235">
          <cell r="A235">
            <v>40237</v>
          </cell>
        </row>
        <row r="236">
          <cell r="A236">
            <v>40268</v>
          </cell>
        </row>
        <row r="237">
          <cell r="A237">
            <v>40298</v>
          </cell>
        </row>
        <row r="238">
          <cell r="A238">
            <v>40329</v>
          </cell>
        </row>
        <row r="239">
          <cell r="A239">
            <v>40359</v>
          </cell>
        </row>
        <row r="240">
          <cell r="A240">
            <v>40390</v>
          </cell>
        </row>
        <row r="241">
          <cell r="A241">
            <v>40421</v>
          </cell>
        </row>
        <row r="242">
          <cell r="A242">
            <v>40451</v>
          </cell>
        </row>
        <row r="243">
          <cell r="A243">
            <v>40482</v>
          </cell>
        </row>
        <row r="244">
          <cell r="A244">
            <v>40512</v>
          </cell>
        </row>
        <row r="245">
          <cell r="A245">
            <v>40543</v>
          </cell>
        </row>
        <row r="246">
          <cell r="A246">
            <v>40574</v>
          </cell>
        </row>
        <row r="247">
          <cell r="A247">
            <v>40602</v>
          </cell>
        </row>
        <row r="248">
          <cell r="A248">
            <v>40633</v>
          </cell>
        </row>
        <row r="249">
          <cell r="A249">
            <v>40663</v>
          </cell>
        </row>
        <row r="250">
          <cell r="A250">
            <v>40694</v>
          </cell>
        </row>
        <row r="251">
          <cell r="A251">
            <v>40724</v>
          </cell>
        </row>
        <row r="252">
          <cell r="A252">
            <v>40755</v>
          </cell>
        </row>
        <row r="253">
          <cell r="A253">
            <v>40786</v>
          </cell>
        </row>
        <row r="254">
          <cell r="A254">
            <v>40816</v>
          </cell>
        </row>
        <row r="255">
          <cell r="A255">
            <v>40847</v>
          </cell>
        </row>
        <row r="256">
          <cell r="A256">
            <v>40877</v>
          </cell>
        </row>
        <row r="257">
          <cell r="A257">
            <v>40908</v>
          </cell>
        </row>
        <row r="258">
          <cell r="A258">
            <v>40939</v>
          </cell>
        </row>
        <row r="259">
          <cell r="A259">
            <v>40968</v>
          </cell>
        </row>
        <row r="260">
          <cell r="A260">
            <v>40999</v>
          </cell>
        </row>
        <row r="261">
          <cell r="A261">
            <v>41029</v>
          </cell>
        </row>
        <row r="262">
          <cell r="A262">
            <v>41060</v>
          </cell>
        </row>
        <row r="263">
          <cell r="A263">
            <v>41090</v>
          </cell>
        </row>
        <row r="264">
          <cell r="A264">
            <v>39813</v>
          </cell>
        </row>
        <row r="265">
          <cell r="A265">
            <v>39844</v>
          </cell>
        </row>
        <row r="266">
          <cell r="A266">
            <v>39872</v>
          </cell>
        </row>
        <row r="267">
          <cell r="A267">
            <v>39903</v>
          </cell>
        </row>
        <row r="268">
          <cell r="A268">
            <v>39933</v>
          </cell>
        </row>
        <row r="269">
          <cell r="A269">
            <v>39964</v>
          </cell>
        </row>
        <row r="270">
          <cell r="A270">
            <v>39994</v>
          </cell>
        </row>
        <row r="271">
          <cell r="A271">
            <v>40025</v>
          </cell>
        </row>
        <row r="272">
          <cell r="A272">
            <v>40056</v>
          </cell>
        </row>
        <row r="273">
          <cell r="A273">
            <v>40086</v>
          </cell>
        </row>
        <row r="274">
          <cell r="A274">
            <v>40117</v>
          </cell>
        </row>
        <row r="275">
          <cell r="A275">
            <v>40147</v>
          </cell>
        </row>
        <row r="276">
          <cell r="A276">
            <v>40178</v>
          </cell>
        </row>
        <row r="277">
          <cell r="A277">
            <v>40209</v>
          </cell>
        </row>
        <row r="278">
          <cell r="A278">
            <v>40237</v>
          </cell>
        </row>
        <row r="279">
          <cell r="A279">
            <v>40268</v>
          </cell>
        </row>
        <row r="280">
          <cell r="A280">
            <v>40298</v>
          </cell>
        </row>
        <row r="281">
          <cell r="A281">
            <v>40329</v>
          </cell>
        </row>
        <row r="282">
          <cell r="A282">
            <v>40359</v>
          </cell>
        </row>
        <row r="283">
          <cell r="A283">
            <v>40390</v>
          </cell>
        </row>
        <row r="284">
          <cell r="A284">
            <v>40421</v>
          </cell>
        </row>
        <row r="285">
          <cell r="A285">
            <v>40451</v>
          </cell>
        </row>
        <row r="286">
          <cell r="A286">
            <v>40482</v>
          </cell>
        </row>
        <row r="287">
          <cell r="A287">
            <v>40512</v>
          </cell>
        </row>
        <row r="288">
          <cell r="A288">
            <v>40543</v>
          </cell>
        </row>
        <row r="289">
          <cell r="A289">
            <v>40574</v>
          </cell>
        </row>
        <row r="290">
          <cell r="A290">
            <v>40602</v>
          </cell>
        </row>
        <row r="291">
          <cell r="A291">
            <v>40633</v>
          </cell>
        </row>
        <row r="292">
          <cell r="A292">
            <v>40663</v>
          </cell>
        </row>
        <row r="293">
          <cell r="A293">
            <v>40694</v>
          </cell>
        </row>
        <row r="294">
          <cell r="A294">
            <v>40724</v>
          </cell>
        </row>
        <row r="295">
          <cell r="A295">
            <v>40755</v>
          </cell>
        </row>
        <row r="296">
          <cell r="A296">
            <v>40786</v>
          </cell>
        </row>
        <row r="297">
          <cell r="A297">
            <v>40816</v>
          </cell>
        </row>
        <row r="298">
          <cell r="A298">
            <v>40847</v>
          </cell>
        </row>
        <row r="299">
          <cell r="A299">
            <v>40877</v>
          </cell>
        </row>
        <row r="300">
          <cell r="A300">
            <v>40908</v>
          </cell>
        </row>
        <row r="301">
          <cell r="A301">
            <v>40939</v>
          </cell>
        </row>
        <row r="302">
          <cell r="A302">
            <v>40968</v>
          </cell>
        </row>
        <row r="303">
          <cell r="A303">
            <v>40999</v>
          </cell>
        </row>
        <row r="304">
          <cell r="A304">
            <v>41029</v>
          </cell>
        </row>
        <row r="305">
          <cell r="A305">
            <v>41060</v>
          </cell>
        </row>
        <row r="306">
          <cell r="A306">
            <v>41090</v>
          </cell>
        </row>
        <row r="307">
          <cell r="A307">
            <v>39813</v>
          </cell>
        </row>
        <row r="308">
          <cell r="A308">
            <v>39844</v>
          </cell>
        </row>
        <row r="309">
          <cell r="A309">
            <v>39872</v>
          </cell>
        </row>
        <row r="310">
          <cell r="A310">
            <v>39903</v>
          </cell>
        </row>
        <row r="311">
          <cell r="A311">
            <v>39933</v>
          </cell>
        </row>
        <row r="312">
          <cell r="A312">
            <v>39964</v>
          </cell>
        </row>
        <row r="313">
          <cell r="A313">
            <v>39994</v>
          </cell>
        </row>
        <row r="314">
          <cell r="A314">
            <v>40025</v>
          </cell>
        </row>
        <row r="315">
          <cell r="A315">
            <v>40056</v>
          </cell>
        </row>
        <row r="316">
          <cell r="A316">
            <v>40086</v>
          </cell>
        </row>
        <row r="317">
          <cell r="A317">
            <v>40117</v>
          </cell>
        </row>
        <row r="318">
          <cell r="A318">
            <v>40147</v>
          </cell>
        </row>
        <row r="319">
          <cell r="A319">
            <v>40178</v>
          </cell>
        </row>
        <row r="320">
          <cell r="A320">
            <v>40209</v>
          </cell>
        </row>
        <row r="321">
          <cell r="A321">
            <v>40237</v>
          </cell>
        </row>
        <row r="322">
          <cell r="A322">
            <v>40268</v>
          </cell>
        </row>
        <row r="323">
          <cell r="A323">
            <v>40298</v>
          </cell>
        </row>
        <row r="324">
          <cell r="A324">
            <v>40329</v>
          </cell>
        </row>
        <row r="325">
          <cell r="A325">
            <v>40359</v>
          </cell>
        </row>
        <row r="326">
          <cell r="A326">
            <v>40390</v>
          </cell>
        </row>
        <row r="327">
          <cell r="A327">
            <v>40421</v>
          </cell>
        </row>
        <row r="328">
          <cell r="A328">
            <v>40451</v>
          </cell>
        </row>
        <row r="329">
          <cell r="A329">
            <v>40482</v>
          </cell>
        </row>
        <row r="330">
          <cell r="A330">
            <v>40512</v>
          </cell>
        </row>
        <row r="331">
          <cell r="A331">
            <v>40543</v>
          </cell>
        </row>
        <row r="332">
          <cell r="A332">
            <v>40574</v>
          </cell>
        </row>
        <row r="333">
          <cell r="A333">
            <v>40602</v>
          </cell>
        </row>
        <row r="334">
          <cell r="A334">
            <v>40633</v>
          </cell>
        </row>
        <row r="335">
          <cell r="A335">
            <v>40663</v>
          </cell>
        </row>
        <row r="336">
          <cell r="A336">
            <v>40694</v>
          </cell>
        </row>
        <row r="337">
          <cell r="A337">
            <v>40724</v>
          </cell>
        </row>
        <row r="338">
          <cell r="A338">
            <v>40755</v>
          </cell>
        </row>
        <row r="339">
          <cell r="A339">
            <v>40786</v>
          </cell>
        </row>
        <row r="340">
          <cell r="A340">
            <v>40816</v>
          </cell>
        </row>
        <row r="341">
          <cell r="A341">
            <v>40847</v>
          </cell>
        </row>
        <row r="342">
          <cell r="A342">
            <v>40877</v>
          </cell>
        </row>
        <row r="343">
          <cell r="A343">
            <v>40908</v>
          </cell>
        </row>
        <row r="344">
          <cell r="A344">
            <v>40939</v>
          </cell>
        </row>
        <row r="345">
          <cell r="A345">
            <v>40968</v>
          </cell>
        </row>
        <row r="346">
          <cell r="A346">
            <v>40999</v>
          </cell>
        </row>
        <row r="347">
          <cell r="A347">
            <v>41029</v>
          </cell>
        </row>
        <row r="348">
          <cell r="A348">
            <v>41060</v>
          </cell>
        </row>
        <row r="349">
          <cell r="A349">
            <v>41090</v>
          </cell>
        </row>
        <row r="350">
          <cell r="A350">
            <v>39813</v>
          </cell>
        </row>
        <row r="351">
          <cell r="A351">
            <v>39844</v>
          </cell>
        </row>
        <row r="352">
          <cell r="A352">
            <v>39872</v>
          </cell>
        </row>
        <row r="353">
          <cell r="A353">
            <v>39903</v>
          </cell>
        </row>
        <row r="354">
          <cell r="A354">
            <v>39933</v>
          </cell>
        </row>
        <row r="355">
          <cell r="A355">
            <v>39964</v>
          </cell>
        </row>
        <row r="356">
          <cell r="A356">
            <v>39994</v>
          </cell>
        </row>
        <row r="357">
          <cell r="A357">
            <v>40025</v>
          </cell>
        </row>
        <row r="358">
          <cell r="A358">
            <v>40056</v>
          </cell>
        </row>
        <row r="359">
          <cell r="A359">
            <v>40086</v>
          </cell>
        </row>
        <row r="360">
          <cell r="A360">
            <v>40117</v>
          </cell>
        </row>
        <row r="361">
          <cell r="A361">
            <v>40147</v>
          </cell>
        </row>
        <row r="362">
          <cell r="A362">
            <v>40178</v>
          </cell>
        </row>
        <row r="363">
          <cell r="A363">
            <v>40209</v>
          </cell>
        </row>
        <row r="364">
          <cell r="A364">
            <v>40237</v>
          </cell>
        </row>
        <row r="365">
          <cell r="A365">
            <v>40268</v>
          </cell>
        </row>
        <row r="366">
          <cell r="A366">
            <v>40298</v>
          </cell>
        </row>
        <row r="367">
          <cell r="A367">
            <v>40329</v>
          </cell>
        </row>
        <row r="368">
          <cell r="A368">
            <v>40359</v>
          </cell>
        </row>
        <row r="369">
          <cell r="A369">
            <v>40390</v>
          </cell>
        </row>
        <row r="370">
          <cell r="A370">
            <v>40421</v>
          </cell>
        </row>
        <row r="371">
          <cell r="A371">
            <v>40451</v>
          </cell>
        </row>
        <row r="372">
          <cell r="A372">
            <v>40482</v>
          </cell>
        </row>
        <row r="373">
          <cell r="A373">
            <v>40512</v>
          </cell>
        </row>
        <row r="374">
          <cell r="A374">
            <v>40543</v>
          </cell>
        </row>
        <row r="375">
          <cell r="A375">
            <v>40574</v>
          </cell>
        </row>
        <row r="376">
          <cell r="A376">
            <v>40602</v>
          </cell>
        </row>
        <row r="377">
          <cell r="A377">
            <v>40633</v>
          </cell>
        </row>
        <row r="378">
          <cell r="A378">
            <v>40663</v>
          </cell>
        </row>
        <row r="379">
          <cell r="A379">
            <v>40694</v>
          </cell>
        </row>
        <row r="380">
          <cell r="A380">
            <v>40724</v>
          </cell>
        </row>
        <row r="381">
          <cell r="A381">
            <v>40755</v>
          </cell>
        </row>
        <row r="382">
          <cell r="A382">
            <v>40786</v>
          </cell>
        </row>
        <row r="383">
          <cell r="A383">
            <v>40816</v>
          </cell>
        </row>
        <row r="384">
          <cell r="A384">
            <v>40847</v>
          </cell>
        </row>
        <row r="385">
          <cell r="A385">
            <v>40877</v>
          </cell>
        </row>
        <row r="386">
          <cell r="A386">
            <v>40908</v>
          </cell>
        </row>
        <row r="387">
          <cell r="A387">
            <v>40939</v>
          </cell>
        </row>
        <row r="388">
          <cell r="A388">
            <v>40968</v>
          </cell>
        </row>
        <row r="389">
          <cell r="A389">
            <v>40999</v>
          </cell>
        </row>
        <row r="390">
          <cell r="A390">
            <v>41029</v>
          </cell>
        </row>
        <row r="391">
          <cell r="A391">
            <v>41060</v>
          </cell>
        </row>
        <row r="392">
          <cell r="A392">
            <v>41090</v>
          </cell>
        </row>
        <row r="393">
          <cell r="A393">
            <v>39813</v>
          </cell>
        </row>
        <row r="394">
          <cell r="A394">
            <v>39844</v>
          </cell>
        </row>
        <row r="395">
          <cell r="A395">
            <v>39872</v>
          </cell>
        </row>
        <row r="396">
          <cell r="A396">
            <v>39903</v>
          </cell>
        </row>
        <row r="397">
          <cell r="A397">
            <v>39933</v>
          </cell>
        </row>
        <row r="398">
          <cell r="A398">
            <v>39964</v>
          </cell>
        </row>
        <row r="399">
          <cell r="A399">
            <v>39994</v>
          </cell>
        </row>
        <row r="400">
          <cell r="A400">
            <v>40025</v>
          </cell>
        </row>
        <row r="401">
          <cell r="A401">
            <v>40056</v>
          </cell>
        </row>
        <row r="402">
          <cell r="A402">
            <v>40086</v>
          </cell>
        </row>
        <row r="403">
          <cell r="A403">
            <v>40117</v>
          </cell>
        </row>
        <row r="404">
          <cell r="A404">
            <v>40147</v>
          </cell>
        </row>
        <row r="405">
          <cell r="A405">
            <v>40178</v>
          </cell>
        </row>
        <row r="406">
          <cell r="A406">
            <v>40209</v>
          </cell>
        </row>
        <row r="407">
          <cell r="A407">
            <v>40237</v>
          </cell>
        </row>
        <row r="408">
          <cell r="A408">
            <v>40268</v>
          </cell>
        </row>
        <row r="409">
          <cell r="A409">
            <v>40298</v>
          </cell>
        </row>
        <row r="410">
          <cell r="A410">
            <v>40329</v>
          </cell>
        </row>
        <row r="411">
          <cell r="A411">
            <v>40359</v>
          </cell>
        </row>
        <row r="412">
          <cell r="A412">
            <v>40390</v>
          </cell>
        </row>
        <row r="413">
          <cell r="A413">
            <v>40421</v>
          </cell>
        </row>
        <row r="414">
          <cell r="A414">
            <v>40451</v>
          </cell>
        </row>
        <row r="415">
          <cell r="A415">
            <v>40482</v>
          </cell>
        </row>
        <row r="416">
          <cell r="A416">
            <v>40512</v>
          </cell>
        </row>
        <row r="417">
          <cell r="A417">
            <v>40543</v>
          </cell>
        </row>
        <row r="418">
          <cell r="A418">
            <v>40574</v>
          </cell>
        </row>
        <row r="419">
          <cell r="A419">
            <v>40602</v>
          </cell>
        </row>
        <row r="420">
          <cell r="A420">
            <v>40633</v>
          </cell>
        </row>
        <row r="421">
          <cell r="A421">
            <v>40663</v>
          </cell>
        </row>
        <row r="422">
          <cell r="A422">
            <v>40694</v>
          </cell>
        </row>
        <row r="423">
          <cell r="A423">
            <v>40724</v>
          </cell>
        </row>
        <row r="424">
          <cell r="A424">
            <v>40755</v>
          </cell>
        </row>
        <row r="425">
          <cell r="A425">
            <v>40786</v>
          </cell>
        </row>
        <row r="426">
          <cell r="A426">
            <v>40816</v>
          </cell>
        </row>
        <row r="427">
          <cell r="A427">
            <v>40847</v>
          </cell>
        </row>
        <row r="428">
          <cell r="A428">
            <v>40877</v>
          </cell>
        </row>
        <row r="429">
          <cell r="A429">
            <v>40908</v>
          </cell>
        </row>
        <row r="430">
          <cell r="A430">
            <v>40939</v>
          </cell>
        </row>
        <row r="431">
          <cell r="A431">
            <v>40968</v>
          </cell>
        </row>
        <row r="432">
          <cell r="A432">
            <v>40999</v>
          </cell>
        </row>
        <row r="433">
          <cell r="A433">
            <v>41029</v>
          </cell>
        </row>
        <row r="434">
          <cell r="A434">
            <v>41060</v>
          </cell>
        </row>
        <row r="435">
          <cell r="A435">
            <v>41090</v>
          </cell>
        </row>
        <row r="436">
          <cell r="A436">
            <v>39813</v>
          </cell>
        </row>
        <row r="437">
          <cell r="A437">
            <v>39844</v>
          </cell>
        </row>
        <row r="438">
          <cell r="A438">
            <v>39872</v>
          </cell>
        </row>
        <row r="439">
          <cell r="A439">
            <v>39903</v>
          </cell>
        </row>
        <row r="440">
          <cell r="A440">
            <v>39933</v>
          </cell>
        </row>
        <row r="441">
          <cell r="A441">
            <v>39964</v>
          </cell>
        </row>
        <row r="442">
          <cell r="A442">
            <v>39994</v>
          </cell>
        </row>
        <row r="443">
          <cell r="A443">
            <v>40025</v>
          </cell>
        </row>
        <row r="444">
          <cell r="A444">
            <v>40056</v>
          </cell>
        </row>
        <row r="445">
          <cell r="A445">
            <v>40086</v>
          </cell>
        </row>
        <row r="446">
          <cell r="A446">
            <v>40117</v>
          </cell>
        </row>
        <row r="447">
          <cell r="A447">
            <v>40147</v>
          </cell>
        </row>
        <row r="448">
          <cell r="A448">
            <v>40178</v>
          </cell>
        </row>
        <row r="449">
          <cell r="A449">
            <v>40209</v>
          </cell>
        </row>
        <row r="450">
          <cell r="A450">
            <v>40237</v>
          </cell>
        </row>
        <row r="451">
          <cell r="A451">
            <v>40268</v>
          </cell>
        </row>
        <row r="452">
          <cell r="A452">
            <v>40298</v>
          </cell>
        </row>
        <row r="453">
          <cell r="A453">
            <v>40329</v>
          </cell>
        </row>
        <row r="454">
          <cell r="A454">
            <v>40359</v>
          </cell>
        </row>
        <row r="455">
          <cell r="A455">
            <v>40390</v>
          </cell>
        </row>
        <row r="456">
          <cell r="A456">
            <v>40421</v>
          </cell>
        </row>
        <row r="457">
          <cell r="A457">
            <v>40451</v>
          </cell>
        </row>
        <row r="458">
          <cell r="A458">
            <v>40482</v>
          </cell>
        </row>
        <row r="459">
          <cell r="A459">
            <v>40512</v>
          </cell>
        </row>
        <row r="460">
          <cell r="A460">
            <v>40543</v>
          </cell>
        </row>
        <row r="461">
          <cell r="A461">
            <v>40574</v>
          </cell>
        </row>
        <row r="462">
          <cell r="A462">
            <v>40602</v>
          </cell>
        </row>
        <row r="463">
          <cell r="A463">
            <v>40633</v>
          </cell>
        </row>
        <row r="464">
          <cell r="A464">
            <v>40663</v>
          </cell>
        </row>
        <row r="465">
          <cell r="A465">
            <v>40694</v>
          </cell>
        </row>
        <row r="466">
          <cell r="A466">
            <v>40724</v>
          </cell>
        </row>
        <row r="467">
          <cell r="A467">
            <v>40755</v>
          </cell>
        </row>
        <row r="468">
          <cell r="A468">
            <v>40786</v>
          </cell>
        </row>
        <row r="469">
          <cell r="A469">
            <v>40816</v>
          </cell>
        </row>
        <row r="470">
          <cell r="A470">
            <v>40847</v>
          </cell>
        </row>
        <row r="471">
          <cell r="A471">
            <v>40877</v>
          </cell>
        </row>
        <row r="472">
          <cell r="A472">
            <v>40908</v>
          </cell>
        </row>
        <row r="473">
          <cell r="A473">
            <v>40939</v>
          </cell>
        </row>
        <row r="474">
          <cell r="A474">
            <v>40968</v>
          </cell>
        </row>
        <row r="475">
          <cell r="A475">
            <v>40999</v>
          </cell>
        </row>
        <row r="476">
          <cell r="A476">
            <v>41029</v>
          </cell>
        </row>
        <row r="477">
          <cell r="A477">
            <v>41060</v>
          </cell>
        </row>
        <row r="478">
          <cell r="A478">
            <v>41090</v>
          </cell>
        </row>
        <row r="479">
          <cell r="A479">
            <v>39813</v>
          </cell>
        </row>
        <row r="480">
          <cell r="A480">
            <v>39844</v>
          </cell>
        </row>
        <row r="481">
          <cell r="A481">
            <v>39872</v>
          </cell>
        </row>
        <row r="482">
          <cell r="A482">
            <v>39903</v>
          </cell>
        </row>
        <row r="483">
          <cell r="A483">
            <v>39933</v>
          </cell>
        </row>
        <row r="484">
          <cell r="A484">
            <v>39964</v>
          </cell>
        </row>
        <row r="485">
          <cell r="A485">
            <v>39994</v>
          </cell>
        </row>
        <row r="486">
          <cell r="A486">
            <v>40025</v>
          </cell>
        </row>
        <row r="487">
          <cell r="A487">
            <v>40056</v>
          </cell>
        </row>
        <row r="488">
          <cell r="A488">
            <v>40086</v>
          </cell>
        </row>
        <row r="489">
          <cell r="A489">
            <v>40117</v>
          </cell>
        </row>
        <row r="490">
          <cell r="A490">
            <v>40147</v>
          </cell>
        </row>
        <row r="491">
          <cell r="A491">
            <v>40178</v>
          </cell>
        </row>
        <row r="492">
          <cell r="A492">
            <v>40209</v>
          </cell>
        </row>
        <row r="493">
          <cell r="A493">
            <v>40237</v>
          </cell>
        </row>
        <row r="494">
          <cell r="A494">
            <v>40268</v>
          </cell>
        </row>
        <row r="495">
          <cell r="A495">
            <v>40298</v>
          </cell>
        </row>
        <row r="496">
          <cell r="A496">
            <v>40329</v>
          </cell>
        </row>
        <row r="497">
          <cell r="A497">
            <v>40359</v>
          </cell>
        </row>
        <row r="498">
          <cell r="A498">
            <v>40390</v>
          </cell>
        </row>
        <row r="499">
          <cell r="A499">
            <v>40421</v>
          </cell>
        </row>
        <row r="500">
          <cell r="A500">
            <v>40451</v>
          </cell>
        </row>
        <row r="501">
          <cell r="A501">
            <v>40482</v>
          </cell>
        </row>
        <row r="502">
          <cell r="A502">
            <v>40512</v>
          </cell>
        </row>
        <row r="503">
          <cell r="A503">
            <v>40543</v>
          </cell>
        </row>
        <row r="504">
          <cell r="A504">
            <v>40574</v>
          </cell>
        </row>
        <row r="505">
          <cell r="A505">
            <v>40602</v>
          </cell>
        </row>
        <row r="506">
          <cell r="A506">
            <v>40633</v>
          </cell>
        </row>
        <row r="507">
          <cell r="A507">
            <v>40663</v>
          </cell>
        </row>
        <row r="508">
          <cell r="A508">
            <v>40694</v>
          </cell>
        </row>
        <row r="509">
          <cell r="A509">
            <v>40724</v>
          </cell>
        </row>
        <row r="510">
          <cell r="A510">
            <v>40755</v>
          </cell>
        </row>
        <row r="511">
          <cell r="A511">
            <v>40786</v>
          </cell>
        </row>
        <row r="512">
          <cell r="A512">
            <v>40816</v>
          </cell>
        </row>
        <row r="513">
          <cell r="A513">
            <v>40847</v>
          </cell>
        </row>
        <row r="514">
          <cell r="A514">
            <v>40877</v>
          </cell>
        </row>
        <row r="515">
          <cell r="A515">
            <v>40908</v>
          </cell>
        </row>
        <row r="516">
          <cell r="A516">
            <v>40939</v>
          </cell>
        </row>
        <row r="517">
          <cell r="A517">
            <v>40968</v>
          </cell>
        </row>
        <row r="518">
          <cell r="A518">
            <v>40999</v>
          </cell>
        </row>
        <row r="519">
          <cell r="A519">
            <v>41029</v>
          </cell>
        </row>
        <row r="520">
          <cell r="A520">
            <v>41060</v>
          </cell>
        </row>
        <row r="521">
          <cell r="A521">
            <v>41090</v>
          </cell>
        </row>
        <row r="522">
          <cell r="A522">
            <v>39813</v>
          </cell>
        </row>
        <row r="523">
          <cell r="A523">
            <v>39844</v>
          </cell>
        </row>
        <row r="524">
          <cell r="A524">
            <v>39872</v>
          </cell>
        </row>
        <row r="525">
          <cell r="A525">
            <v>39903</v>
          </cell>
        </row>
        <row r="526">
          <cell r="A526">
            <v>39933</v>
          </cell>
        </row>
        <row r="527">
          <cell r="A527">
            <v>39964</v>
          </cell>
        </row>
        <row r="528">
          <cell r="A528">
            <v>39994</v>
          </cell>
        </row>
        <row r="529">
          <cell r="A529">
            <v>40025</v>
          </cell>
        </row>
        <row r="530">
          <cell r="A530">
            <v>40056</v>
          </cell>
        </row>
        <row r="531">
          <cell r="A531">
            <v>40086</v>
          </cell>
        </row>
        <row r="532">
          <cell r="A532">
            <v>40117</v>
          </cell>
        </row>
        <row r="533">
          <cell r="A533">
            <v>40147</v>
          </cell>
        </row>
        <row r="534">
          <cell r="A534">
            <v>40178</v>
          </cell>
        </row>
        <row r="535">
          <cell r="A535">
            <v>40209</v>
          </cell>
        </row>
        <row r="536">
          <cell r="A536">
            <v>40237</v>
          </cell>
        </row>
        <row r="537">
          <cell r="A537">
            <v>40268</v>
          </cell>
        </row>
        <row r="538">
          <cell r="A538">
            <v>40298</v>
          </cell>
        </row>
        <row r="539">
          <cell r="A539">
            <v>40329</v>
          </cell>
        </row>
        <row r="540">
          <cell r="A540">
            <v>40359</v>
          </cell>
        </row>
        <row r="541">
          <cell r="A541">
            <v>40390</v>
          </cell>
        </row>
        <row r="542">
          <cell r="A542">
            <v>40421</v>
          </cell>
        </row>
        <row r="543">
          <cell r="A543">
            <v>40451</v>
          </cell>
        </row>
        <row r="544">
          <cell r="A544">
            <v>40482</v>
          </cell>
        </row>
        <row r="545">
          <cell r="A545">
            <v>40512</v>
          </cell>
        </row>
        <row r="546">
          <cell r="A546">
            <v>40543</v>
          </cell>
        </row>
        <row r="547">
          <cell r="A547">
            <v>40574</v>
          </cell>
        </row>
        <row r="548">
          <cell r="A548">
            <v>40602</v>
          </cell>
        </row>
        <row r="549">
          <cell r="A549">
            <v>40633</v>
          </cell>
        </row>
        <row r="550">
          <cell r="A550">
            <v>40663</v>
          </cell>
        </row>
        <row r="551">
          <cell r="A551">
            <v>40694</v>
          </cell>
        </row>
        <row r="552">
          <cell r="A552">
            <v>40724</v>
          </cell>
        </row>
        <row r="553">
          <cell r="A553">
            <v>40755</v>
          </cell>
        </row>
        <row r="554">
          <cell r="A554">
            <v>40786</v>
          </cell>
        </row>
        <row r="555">
          <cell r="A555">
            <v>40816</v>
          </cell>
        </row>
        <row r="556">
          <cell r="A556">
            <v>40847</v>
          </cell>
        </row>
        <row r="557">
          <cell r="A557">
            <v>40877</v>
          </cell>
        </row>
        <row r="558">
          <cell r="A558">
            <v>40908</v>
          </cell>
        </row>
        <row r="559">
          <cell r="A559">
            <v>40939</v>
          </cell>
        </row>
        <row r="560">
          <cell r="A560">
            <v>40968</v>
          </cell>
        </row>
        <row r="561">
          <cell r="A561">
            <v>40999</v>
          </cell>
        </row>
        <row r="562">
          <cell r="A562">
            <v>41029</v>
          </cell>
        </row>
        <row r="563">
          <cell r="A563">
            <v>41060</v>
          </cell>
        </row>
        <row r="564">
          <cell r="A564">
            <v>41090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Sheet1"/>
      <sheetName val="Essential 2014-15 - CA - 201511"/>
    </sheetNames>
    <sheetDataSet>
      <sheetData sheetId="0">
        <row r="12">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2014-19 Distribution Determination</v>
          </cell>
          <cell r="R12" t="str">
            <v>40 Bunda Street</v>
          </cell>
          <cell r="S12">
            <v>0</v>
          </cell>
          <cell r="T12" t="str">
            <v>CANBERRA</v>
          </cell>
          <cell r="U12" t="str">
            <v>ACT</v>
          </cell>
          <cell r="V12" t="str">
            <v>2601</v>
          </cell>
          <cell r="W12" t="str">
            <v>GPO BOX 366</v>
          </cell>
          <cell r="X12">
            <v>0</v>
          </cell>
          <cell r="Y12" t="str">
            <v>CANBERRA</v>
          </cell>
          <cell r="Z12" t="str">
            <v>ACT</v>
          </cell>
          <cell r="AA12">
            <v>2601</v>
          </cell>
          <cell r="AB12" t="str">
            <v>Robert Walker</v>
          </cell>
          <cell r="AC12" t="str">
            <v>02 6248 3847</v>
          </cell>
          <cell r="AD12" t="str">
            <v>robert.walker@actewagle.com.au</v>
          </cell>
        </row>
        <row r="13">
          <cell r="D13">
            <v>76670568688</v>
          </cell>
          <cell r="E13" t="str">
            <v>ACT</v>
          </cell>
          <cell r="F13" t="str">
            <v>Electricity</v>
          </cell>
          <cell r="G13" t="str">
            <v>Distribution</v>
          </cell>
          <cell r="H13" t="str">
            <v>Revenue cap</v>
          </cell>
          <cell r="I13" t="str">
            <v>Financial</v>
          </cell>
          <cell r="J13" t="str">
            <v>June</v>
          </cell>
          <cell r="K13">
            <v>5</v>
          </cell>
          <cell r="L13">
            <v>5</v>
          </cell>
          <cell r="M13">
            <v>5</v>
          </cell>
          <cell r="N13" t="str">
            <v>distribution determination</v>
          </cell>
          <cell r="R13">
            <v>0</v>
          </cell>
          <cell r="S13">
            <v>0</v>
          </cell>
          <cell r="T13">
            <v>0</v>
          </cell>
          <cell r="U13" t="str">
            <v>ACT</v>
          </cell>
          <cell r="V13">
            <v>0</v>
          </cell>
          <cell r="W13">
            <v>0</v>
          </cell>
          <cell r="X13">
            <v>0</v>
          </cell>
          <cell r="Y13">
            <v>0</v>
          </cell>
          <cell r="Z13">
            <v>0</v>
          </cell>
          <cell r="AA13">
            <v>0</v>
          </cell>
          <cell r="AB13">
            <v>0</v>
          </cell>
          <cell r="AC13">
            <v>0</v>
          </cell>
          <cell r="AD13">
            <v>0</v>
          </cell>
        </row>
        <row r="14">
          <cell r="D14">
            <v>78551685</v>
          </cell>
          <cell r="E14" t="str">
            <v>SA</v>
          </cell>
          <cell r="F14" t="str">
            <v>Gas</v>
          </cell>
          <cell r="G14" t="str">
            <v>Distribution</v>
          </cell>
          <cell r="H14" t="str">
            <v>Revenue cap</v>
          </cell>
          <cell r="I14" t="str">
            <v>Financial</v>
          </cell>
          <cell r="J14" t="str">
            <v>June</v>
          </cell>
          <cell r="K14">
            <v>5</v>
          </cell>
          <cell r="L14">
            <v>5</v>
          </cell>
          <cell r="M14">
            <v>5</v>
          </cell>
          <cell r="N14" t="str">
            <v>distribution determination</v>
          </cell>
          <cell r="R14">
            <v>0</v>
          </cell>
          <cell r="S14">
            <v>0</v>
          </cell>
          <cell r="T14">
            <v>0</v>
          </cell>
          <cell r="U14" t="str">
            <v>SA</v>
          </cell>
          <cell r="V14">
            <v>0</v>
          </cell>
          <cell r="W14">
            <v>0</v>
          </cell>
          <cell r="X14">
            <v>0</v>
          </cell>
          <cell r="Y14">
            <v>0</v>
          </cell>
          <cell r="Z14">
            <v>0</v>
          </cell>
          <cell r="AA14">
            <v>0</v>
          </cell>
          <cell r="AB14">
            <v>0</v>
          </cell>
          <cell r="AC14">
            <v>0</v>
          </cell>
          <cell r="AD14">
            <v>0</v>
          </cell>
        </row>
        <row r="15">
          <cell r="D15">
            <v>67505337385</v>
          </cell>
          <cell r="E15" t="str">
            <v>NSW</v>
          </cell>
          <cell r="F15" t="str">
            <v>Electricity</v>
          </cell>
          <cell r="G15" t="str">
            <v>Distribution</v>
          </cell>
          <cell r="H15" t="str">
            <v>Revenue cap</v>
          </cell>
          <cell r="I15" t="str">
            <v>Financial</v>
          </cell>
          <cell r="J15" t="str">
            <v>June</v>
          </cell>
          <cell r="K15">
            <v>5</v>
          </cell>
          <cell r="L15">
            <v>5</v>
          </cell>
          <cell r="M15">
            <v>5</v>
          </cell>
          <cell r="N15" t="str">
            <v>2014-19 Distribution Determination</v>
          </cell>
          <cell r="R15" t="str">
            <v>570 George St</v>
          </cell>
          <cell r="S15">
            <v>0</v>
          </cell>
          <cell r="T15" t="str">
            <v>SYDNEY</v>
          </cell>
          <cell r="U15" t="str">
            <v>NSW</v>
          </cell>
          <cell r="V15">
            <v>2000</v>
          </cell>
          <cell r="W15">
            <v>0</v>
          </cell>
          <cell r="X15">
            <v>0</v>
          </cell>
          <cell r="Y15">
            <v>0</v>
          </cell>
          <cell r="Z15">
            <v>0</v>
          </cell>
          <cell r="AA15">
            <v>0</v>
          </cell>
          <cell r="AB15" t="str">
            <v>John Thomson</v>
          </cell>
          <cell r="AC15" t="str">
            <v>(02) 9269 2312</v>
          </cell>
          <cell r="AD15" t="str">
            <v>john.thomson@ausgrid.com.au</v>
          </cell>
        </row>
        <row r="16">
          <cell r="D16">
            <v>67505337385</v>
          </cell>
          <cell r="E16" t="str">
            <v>NSW</v>
          </cell>
          <cell r="F16" t="str">
            <v>Electricity</v>
          </cell>
          <cell r="G16" t="str">
            <v>Distribution</v>
          </cell>
          <cell r="H16" t="str">
            <v>Revenue cap</v>
          </cell>
          <cell r="I16" t="str">
            <v>Financial</v>
          </cell>
          <cell r="J16" t="str">
            <v>June</v>
          </cell>
          <cell r="K16">
            <v>5</v>
          </cell>
          <cell r="L16">
            <v>5</v>
          </cell>
          <cell r="M16">
            <v>5</v>
          </cell>
          <cell r="N16" t="str">
            <v>distribution determination</v>
          </cell>
          <cell r="R16">
            <v>0</v>
          </cell>
          <cell r="S16">
            <v>0</v>
          </cell>
          <cell r="T16">
            <v>0</v>
          </cell>
          <cell r="U16" t="str">
            <v>NSW</v>
          </cell>
          <cell r="V16">
            <v>0</v>
          </cell>
          <cell r="W16">
            <v>0</v>
          </cell>
          <cell r="X16">
            <v>0</v>
          </cell>
          <cell r="Y16">
            <v>0</v>
          </cell>
          <cell r="Z16">
            <v>0</v>
          </cell>
          <cell r="AA16">
            <v>0</v>
          </cell>
          <cell r="AB16">
            <v>0</v>
          </cell>
          <cell r="AC16">
            <v>0</v>
          </cell>
          <cell r="AD16">
            <v>0</v>
          </cell>
        </row>
        <row r="17">
          <cell r="D17">
            <v>91064651118</v>
          </cell>
          <cell r="E17" t="str">
            <v>Vic</v>
          </cell>
          <cell r="F17" t="str">
            <v>Electricity</v>
          </cell>
          <cell r="G17" t="str">
            <v>Distribution</v>
          </cell>
          <cell r="H17" t="str">
            <v>Revenue cap</v>
          </cell>
          <cell r="I17" t="str">
            <v>Calendar</v>
          </cell>
          <cell r="J17" t="str">
            <v>December</v>
          </cell>
          <cell r="K17">
            <v>5</v>
          </cell>
          <cell r="L17">
            <v>5</v>
          </cell>
          <cell r="M17">
            <v>2</v>
          </cell>
          <cell r="N17" t="str">
            <v>2016-20 Distribution Determination</v>
          </cell>
          <cell r="R17" t="str">
            <v>Level 32</v>
          </cell>
          <cell r="S17" t="str">
            <v>2 Southbank Boulevard</v>
          </cell>
          <cell r="T17" t="str">
            <v>SOUTHBANK</v>
          </cell>
          <cell r="U17" t="str">
            <v>Vic</v>
          </cell>
          <cell r="V17" t="str">
            <v>3006</v>
          </cell>
          <cell r="W17" t="str">
            <v>Locked Bag 14051</v>
          </cell>
          <cell r="X17">
            <v>0</v>
          </cell>
          <cell r="Y17" t="str">
            <v>MELBOURNE CITY MAIL CENTRE</v>
          </cell>
          <cell r="Z17" t="str">
            <v>VIC</v>
          </cell>
          <cell r="AA17">
            <v>8001</v>
          </cell>
          <cell r="AB17" t="str">
            <v>Hannah Williams</v>
          </cell>
          <cell r="AC17" t="str">
            <v>03 9683 4088</v>
          </cell>
          <cell r="AD17" t="str">
            <v>hwilliams@powercor.com.au</v>
          </cell>
        </row>
        <row r="18">
          <cell r="D18">
            <v>48116124362</v>
          </cell>
          <cell r="E18" t="str">
            <v>Vic</v>
          </cell>
          <cell r="F18" t="str">
            <v>Electricity</v>
          </cell>
          <cell r="G18" t="str">
            <v>Transmission</v>
          </cell>
          <cell r="H18" t="str">
            <v>Revenue cap</v>
          </cell>
          <cell r="I18" t="str">
            <v>Financial</v>
          </cell>
          <cell r="J18" t="str">
            <v>March</v>
          </cell>
          <cell r="K18">
            <v>5</v>
          </cell>
          <cell r="L18">
            <v>5</v>
          </cell>
          <cell r="M18">
            <v>2</v>
          </cell>
          <cell r="N18" t="str">
            <v>transmission determination</v>
          </cell>
          <cell r="R18" t="str">
            <v>Level 32</v>
          </cell>
          <cell r="S18" t="str">
            <v>2 Southbank Boulevard</v>
          </cell>
          <cell r="T18" t="str">
            <v>SOUTHBANK</v>
          </cell>
          <cell r="U18" t="str">
            <v>Vic</v>
          </cell>
          <cell r="V18" t="str">
            <v>3006</v>
          </cell>
          <cell r="W18">
            <v>0</v>
          </cell>
          <cell r="X18">
            <v>0</v>
          </cell>
          <cell r="Y18">
            <v>0</v>
          </cell>
          <cell r="Z18">
            <v>0</v>
          </cell>
          <cell r="AA18">
            <v>0</v>
          </cell>
          <cell r="AB18" t="str">
            <v>Tom Hallam</v>
          </cell>
          <cell r="AC18" t="str">
            <v>03 9695 6617</v>
          </cell>
          <cell r="AD18" t="str">
            <v>Thomas.hallam@SP-Ausnet.com.au</v>
          </cell>
        </row>
        <row r="19">
          <cell r="D19">
            <v>11222333444</v>
          </cell>
          <cell r="E19" t="str">
            <v>-</v>
          </cell>
          <cell r="F19" t="str">
            <v>Electricity</v>
          </cell>
          <cell r="G19" t="str">
            <v>Distribution</v>
          </cell>
          <cell r="H19" t="str">
            <v>Revenue cap</v>
          </cell>
          <cell r="I19" t="str">
            <v>Financial</v>
          </cell>
          <cell r="J19" t="str">
            <v>June</v>
          </cell>
          <cell r="K19">
            <v>5</v>
          </cell>
          <cell r="L19">
            <v>5</v>
          </cell>
          <cell r="M19">
            <v>2</v>
          </cell>
          <cell r="N19" t="str">
            <v>distribution determination</v>
          </cell>
          <cell r="R19">
            <v>0</v>
          </cell>
          <cell r="S19">
            <v>0</v>
          </cell>
          <cell r="T19">
            <v>0</v>
          </cell>
          <cell r="U19" t="str">
            <v>-</v>
          </cell>
          <cell r="V19">
            <v>0</v>
          </cell>
          <cell r="W19">
            <v>0</v>
          </cell>
          <cell r="X19">
            <v>0</v>
          </cell>
          <cell r="Y19">
            <v>0</v>
          </cell>
          <cell r="Z19">
            <v>0</v>
          </cell>
          <cell r="AA19">
            <v>0</v>
          </cell>
          <cell r="AB19">
            <v>0</v>
          </cell>
          <cell r="AC19">
            <v>0</v>
          </cell>
          <cell r="AD19">
            <v>0</v>
          </cell>
        </row>
        <row r="20">
          <cell r="D20">
            <v>11222333444</v>
          </cell>
          <cell r="E20" t="str">
            <v>-</v>
          </cell>
          <cell r="F20" t="str">
            <v>Electricity</v>
          </cell>
          <cell r="G20" t="str">
            <v>Transmission</v>
          </cell>
          <cell r="H20" t="str">
            <v>Revenue cap</v>
          </cell>
          <cell r="I20" t="str">
            <v>Financial</v>
          </cell>
          <cell r="J20" t="str">
            <v>June</v>
          </cell>
          <cell r="K20">
            <v>5</v>
          </cell>
          <cell r="L20">
            <v>5</v>
          </cell>
          <cell r="M20">
            <v>5</v>
          </cell>
          <cell r="N20" t="str">
            <v>transmission determination</v>
          </cell>
          <cell r="R20">
            <v>0</v>
          </cell>
          <cell r="S20">
            <v>0</v>
          </cell>
          <cell r="T20">
            <v>0</v>
          </cell>
          <cell r="U20" t="str">
            <v>-</v>
          </cell>
          <cell r="V20">
            <v>0</v>
          </cell>
          <cell r="W20">
            <v>0</v>
          </cell>
          <cell r="X20">
            <v>0</v>
          </cell>
          <cell r="Y20">
            <v>0</v>
          </cell>
          <cell r="Z20">
            <v>0</v>
          </cell>
          <cell r="AA20">
            <v>0</v>
          </cell>
          <cell r="AB20">
            <v>0</v>
          </cell>
          <cell r="AC20">
            <v>0</v>
          </cell>
          <cell r="AD20">
            <v>0</v>
          </cell>
        </row>
        <row r="21">
          <cell r="D21">
            <v>76064651056</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R21" t="str">
            <v>40 Market Street</v>
          </cell>
          <cell r="S21">
            <v>0</v>
          </cell>
          <cell r="T21" t="str">
            <v>MELBOURNE</v>
          </cell>
          <cell r="U21" t="str">
            <v>Vic</v>
          </cell>
          <cell r="V21" t="str">
            <v>3000</v>
          </cell>
          <cell r="W21" t="str">
            <v>Locked Bag 14090</v>
          </cell>
          <cell r="X21">
            <v>0</v>
          </cell>
          <cell r="Y21" t="str">
            <v>MELBOURNE</v>
          </cell>
          <cell r="Z21" t="str">
            <v>VIC</v>
          </cell>
          <cell r="AA21">
            <v>8001</v>
          </cell>
          <cell r="AB21" t="str">
            <v>Hannah Williams</v>
          </cell>
          <cell r="AC21" t="str">
            <v>03 9683 4088</v>
          </cell>
          <cell r="AD21" t="str">
            <v>hwilliams@powercor.com.au</v>
          </cell>
        </row>
        <row r="22">
          <cell r="D22">
            <v>16779340889</v>
          </cell>
          <cell r="E22" t="str">
            <v>Qld</v>
          </cell>
          <cell r="F22" t="str">
            <v>Electricity</v>
          </cell>
          <cell r="G22" t="str">
            <v>Transmission</v>
          </cell>
          <cell r="H22" t="str">
            <v>Revenue cap</v>
          </cell>
          <cell r="I22" t="str">
            <v>Financial</v>
          </cell>
          <cell r="J22" t="str">
            <v>June</v>
          </cell>
          <cell r="K22">
            <v>10</v>
          </cell>
          <cell r="L22">
            <v>5</v>
          </cell>
          <cell r="M22">
            <v>5</v>
          </cell>
          <cell r="N22" t="str">
            <v>transmission determination</v>
          </cell>
          <cell r="R22">
            <v>0</v>
          </cell>
          <cell r="S22">
            <v>0</v>
          </cell>
          <cell r="T22">
            <v>0</v>
          </cell>
          <cell r="U22" t="str">
            <v>NSW</v>
          </cell>
          <cell r="V22">
            <v>0</v>
          </cell>
          <cell r="W22">
            <v>0</v>
          </cell>
          <cell r="X22">
            <v>0</v>
          </cell>
          <cell r="Y22">
            <v>0</v>
          </cell>
          <cell r="Z22">
            <v>0</v>
          </cell>
          <cell r="AA22">
            <v>0</v>
          </cell>
          <cell r="AB22">
            <v>0</v>
          </cell>
          <cell r="AC22">
            <v>0</v>
          </cell>
          <cell r="AD22">
            <v>0</v>
          </cell>
        </row>
        <row r="23">
          <cell r="D23">
            <v>41094482416</v>
          </cell>
          <cell r="E23" t="str">
            <v>SA</v>
          </cell>
          <cell r="F23" t="str">
            <v>Electricity</v>
          </cell>
          <cell r="G23" t="str">
            <v>Transmission</v>
          </cell>
          <cell r="H23" t="str">
            <v>Revenue cap</v>
          </cell>
          <cell r="I23" t="str">
            <v>Financial</v>
          </cell>
          <cell r="J23" t="str">
            <v>June</v>
          </cell>
          <cell r="K23">
            <v>5</v>
          </cell>
          <cell r="L23">
            <v>5</v>
          </cell>
          <cell r="M23">
            <v>5</v>
          </cell>
          <cell r="N23" t="str">
            <v>transmission determination</v>
          </cell>
          <cell r="R23" t="str">
            <v>52-55 East Terrace</v>
          </cell>
          <cell r="S23" t="str">
            <v>Rymill Park</v>
          </cell>
          <cell r="T23" t="str">
            <v>ADELAIDE</v>
          </cell>
          <cell r="U23" t="str">
            <v>SA</v>
          </cell>
          <cell r="V23" t="str">
            <v>5000</v>
          </cell>
          <cell r="W23" t="str">
            <v>PO Box 7096</v>
          </cell>
          <cell r="X23" t="str">
            <v>Hutt Street Post Office</v>
          </cell>
          <cell r="Y23" t="str">
            <v>ADELAIDE</v>
          </cell>
          <cell r="Z23" t="str">
            <v>SA</v>
          </cell>
          <cell r="AA23">
            <v>0</v>
          </cell>
          <cell r="AB23" t="str">
            <v>Bill Jackson</v>
          </cell>
          <cell r="AC23" t="str">
            <v>08 8404 7969</v>
          </cell>
          <cell r="AD23" t="str">
            <v>jackson.bill@electranet.com.au</v>
          </cell>
        </row>
        <row r="24">
          <cell r="D24">
            <v>59253130878</v>
          </cell>
          <cell r="E24" t="str">
            <v>NSW</v>
          </cell>
          <cell r="F24" t="str">
            <v>Electricity</v>
          </cell>
          <cell r="G24" t="str">
            <v>Distribution</v>
          </cell>
          <cell r="H24" t="str">
            <v>Revenue cap</v>
          </cell>
          <cell r="I24" t="str">
            <v>Financial</v>
          </cell>
          <cell r="J24" t="str">
            <v>June</v>
          </cell>
          <cell r="K24">
            <v>5</v>
          </cell>
          <cell r="L24">
            <v>5</v>
          </cell>
          <cell r="M24">
            <v>5</v>
          </cell>
          <cell r="N24" t="str">
            <v>2014-19 Distribution Determination</v>
          </cell>
          <cell r="R24" t="str">
            <v>51 Huntingwood Drive</v>
          </cell>
          <cell r="S24">
            <v>0</v>
          </cell>
          <cell r="T24" t="str">
            <v>HUNTINGWOOD</v>
          </cell>
          <cell r="U24" t="str">
            <v>NSW</v>
          </cell>
          <cell r="V24" t="str">
            <v>2148</v>
          </cell>
          <cell r="W24" t="str">
            <v>PO Box 811</v>
          </cell>
          <cell r="X24">
            <v>0</v>
          </cell>
          <cell r="Y24" t="str">
            <v>SEVEN HILLS</v>
          </cell>
          <cell r="Z24" t="str">
            <v>NSW</v>
          </cell>
          <cell r="AA24">
            <v>0</v>
          </cell>
          <cell r="AB24" t="str">
            <v>Jon Hocking</v>
          </cell>
          <cell r="AC24" t="str">
            <v>02 9853 4386 / 0407 348 156</v>
          </cell>
          <cell r="AD24" t="str">
            <v>Jon.Hocking@Endeavourenergy.com.au</v>
          </cell>
        </row>
        <row r="25">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t="str">
            <v>2015-20 Distribution Determination</v>
          </cell>
          <cell r="R25" t="str">
            <v>26 Reddacliff Street</v>
          </cell>
          <cell r="S25">
            <v>0</v>
          </cell>
          <cell r="T25" t="str">
            <v>NEWSTEAD</v>
          </cell>
          <cell r="U25" t="str">
            <v>Qld</v>
          </cell>
          <cell r="V25" t="str">
            <v>4006</v>
          </cell>
          <cell r="W25" t="str">
            <v>26 Reddacliff Street</v>
          </cell>
          <cell r="X25">
            <v>0</v>
          </cell>
          <cell r="Y25" t="str">
            <v>NEWSTEAD</v>
          </cell>
          <cell r="Z25" t="str">
            <v>QLD</v>
          </cell>
          <cell r="AA25" t="str">
            <v>4006</v>
          </cell>
          <cell r="AB25" t="str">
            <v>Nicola Roscoe</v>
          </cell>
          <cell r="AC25" t="str">
            <v>07 3664 5891</v>
          </cell>
          <cell r="AD25" t="str">
            <v>nicolaroscoe@energex.com.au</v>
          </cell>
        </row>
        <row r="26">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t="str">
            <v>2015-20 Distribution Determination</v>
          </cell>
          <cell r="R26" t="str">
            <v>22 Walker Street</v>
          </cell>
          <cell r="S26">
            <v>0</v>
          </cell>
          <cell r="T26" t="str">
            <v>TOWNSVILLE</v>
          </cell>
          <cell r="U26" t="str">
            <v>Qld</v>
          </cell>
          <cell r="V26" t="str">
            <v>4810</v>
          </cell>
          <cell r="W26" t="str">
            <v>Po Box 264</v>
          </cell>
          <cell r="Y26" t="str">
            <v>FORTITUDE VALLEY</v>
          </cell>
          <cell r="Z26" t="str">
            <v>QLD</v>
          </cell>
          <cell r="AA26">
            <v>4006</v>
          </cell>
          <cell r="AB26" t="str">
            <v>Jenny Doyle, Group Manager Regulatory Affairs</v>
          </cell>
          <cell r="AC26" t="str">
            <v>(07) 3851 6416</v>
          </cell>
          <cell r="AD26" t="str">
            <v>jenny.doyle@ergon.com.au</v>
          </cell>
        </row>
        <row r="27">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t="str">
            <v>2014-19 Distribution Determination</v>
          </cell>
          <cell r="R27" t="str">
            <v>8 Buller Street</v>
          </cell>
          <cell r="S27">
            <v>0</v>
          </cell>
          <cell r="T27" t="str">
            <v>PORT MACQUARIE</v>
          </cell>
          <cell r="U27" t="str">
            <v>NSW</v>
          </cell>
          <cell r="V27">
            <v>0</v>
          </cell>
          <cell r="W27" t="str">
            <v>PO Box 5730</v>
          </cell>
          <cell r="X27">
            <v>0</v>
          </cell>
          <cell r="Y27" t="str">
            <v>PORT MACQUARIE</v>
          </cell>
          <cell r="Z27" t="str">
            <v>NSW</v>
          </cell>
          <cell r="AB27" t="str">
            <v>Catherine Waddell</v>
          </cell>
          <cell r="AC27" t="str">
            <v>02 6338 3553</v>
          </cell>
          <cell r="AD27" t="str">
            <v>catherine.waddell@essentialenergy.com.au</v>
          </cell>
        </row>
        <row r="28">
          <cell r="D28">
            <v>82064651083</v>
          </cell>
          <cell r="E28" t="str">
            <v>Vic</v>
          </cell>
          <cell r="F28" t="str">
            <v>Electricity</v>
          </cell>
          <cell r="G28" t="str">
            <v>Distribution</v>
          </cell>
          <cell r="H28" t="str">
            <v>Revenue cap</v>
          </cell>
          <cell r="I28" t="str">
            <v>Calendar</v>
          </cell>
          <cell r="J28" t="str">
            <v>December</v>
          </cell>
          <cell r="K28">
            <v>5</v>
          </cell>
          <cell r="L28">
            <v>5</v>
          </cell>
          <cell r="M28">
            <v>2</v>
          </cell>
          <cell r="N28" t="str">
            <v>2016-20 Distribution Determination</v>
          </cell>
          <cell r="R28" t="str">
            <v>Level 16</v>
          </cell>
          <cell r="S28" t="str">
            <v>567 Collins Street</v>
          </cell>
          <cell r="T28" t="str">
            <v>MELBOURNE</v>
          </cell>
          <cell r="U28" t="str">
            <v>VIC</v>
          </cell>
          <cell r="V28" t="str">
            <v>3000</v>
          </cell>
          <cell r="W28" t="str">
            <v>PO Box 16182</v>
          </cell>
          <cell r="Y28" t="str">
            <v>MELBOURNE</v>
          </cell>
          <cell r="Z28" t="str">
            <v>VIC</v>
          </cell>
          <cell r="AA28">
            <v>8001</v>
          </cell>
          <cell r="AB28" t="str">
            <v>Robert McMillan</v>
          </cell>
          <cell r="AC28" t="str">
            <v>03 9173 7000</v>
          </cell>
          <cell r="AD28" t="str">
            <v>robert.mcmillan@jemena.com.au</v>
          </cell>
        </row>
        <row r="29">
          <cell r="D29">
            <v>79181207909</v>
          </cell>
          <cell r="E29" t="str">
            <v>SA</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R29">
            <v>0</v>
          </cell>
          <cell r="S29">
            <v>0</v>
          </cell>
          <cell r="T29">
            <v>0</v>
          </cell>
          <cell r="U29">
            <v>0</v>
          </cell>
          <cell r="V29">
            <v>0</v>
          </cell>
          <cell r="W29">
            <v>0</v>
          </cell>
          <cell r="X29">
            <v>0</v>
          </cell>
          <cell r="Y29">
            <v>0</v>
          </cell>
          <cell r="Z29">
            <v>0</v>
          </cell>
          <cell r="AA29">
            <v>0</v>
          </cell>
          <cell r="AB29">
            <v>0</v>
          </cell>
          <cell r="AC29">
            <v>0</v>
          </cell>
          <cell r="AD29">
            <v>0</v>
          </cell>
        </row>
        <row r="30">
          <cell r="D30">
            <v>89064651109</v>
          </cell>
          <cell r="E30" t="str">
            <v>Vic</v>
          </cell>
          <cell r="F30" t="str">
            <v>Electricity</v>
          </cell>
          <cell r="G30" t="str">
            <v>Distribution</v>
          </cell>
          <cell r="H30" t="str">
            <v>Revenue cap</v>
          </cell>
          <cell r="I30" t="str">
            <v>Calendar</v>
          </cell>
          <cell r="J30" t="str">
            <v>December</v>
          </cell>
          <cell r="K30">
            <v>5</v>
          </cell>
          <cell r="L30">
            <v>5</v>
          </cell>
          <cell r="M30">
            <v>2</v>
          </cell>
          <cell r="N30" t="str">
            <v>2016-20 Distribution Determination</v>
          </cell>
          <cell r="R30" t="str">
            <v>40 Market Street</v>
          </cell>
          <cell r="S30">
            <v>0</v>
          </cell>
          <cell r="T30" t="str">
            <v>MELBOURNE</v>
          </cell>
          <cell r="U30" t="str">
            <v>Vic</v>
          </cell>
          <cell r="V30" t="str">
            <v>3000</v>
          </cell>
          <cell r="W30" t="str">
            <v>Locked bag 14090</v>
          </cell>
          <cell r="X30">
            <v>0</v>
          </cell>
          <cell r="Y30" t="str">
            <v>MELBOURNE</v>
          </cell>
          <cell r="Z30" t="str">
            <v>VIC</v>
          </cell>
          <cell r="AA30">
            <v>3001</v>
          </cell>
          <cell r="AB30" t="str">
            <v>Hannah Williams</v>
          </cell>
          <cell r="AC30" t="str">
            <v>03 9683 4088</v>
          </cell>
          <cell r="AD30" t="str">
            <v>hwilliams@powercor.com.au</v>
          </cell>
        </row>
        <row r="31">
          <cell r="D31">
            <v>82078849233</v>
          </cell>
          <cell r="E31" t="str">
            <v>Qld</v>
          </cell>
          <cell r="F31" t="str">
            <v>Electricity</v>
          </cell>
          <cell r="G31" t="str">
            <v>Transmission</v>
          </cell>
          <cell r="H31" t="str">
            <v>Revenue cap</v>
          </cell>
          <cell r="I31" t="str">
            <v>Financial</v>
          </cell>
          <cell r="J31" t="str">
            <v>June</v>
          </cell>
          <cell r="K31">
            <v>5</v>
          </cell>
          <cell r="L31">
            <v>5</v>
          </cell>
          <cell r="M31">
            <v>5</v>
          </cell>
          <cell r="N31" t="str">
            <v>transmission determination</v>
          </cell>
          <cell r="R31" t="str">
            <v>33 Harold St</v>
          </cell>
          <cell r="S31">
            <v>0</v>
          </cell>
          <cell r="T31" t="str">
            <v>VIRGINIA</v>
          </cell>
          <cell r="U31" t="str">
            <v>Qld</v>
          </cell>
          <cell r="V31" t="str">
            <v>4014</v>
          </cell>
          <cell r="W31" t="str">
            <v>PO Box 1193</v>
          </cell>
          <cell r="X31">
            <v>0</v>
          </cell>
          <cell r="Y31" t="str">
            <v>VIRGINIA</v>
          </cell>
          <cell r="Z31" t="str">
            <v>QLD</v>
          </cell>
          <cell r="AA31">
            <v>4014</v>
          </cell>
          <cell r="AB31" t="str">
            <v>Jennifer Harris</v>
          </cell>
          <cell r="AC31" t="str">
            <v>07 3860 2667</v>
          </cell>
          <cell r="AD31" t="str">
            <v>jharris@powerlink.com.au</v>
          </cell>
        </row>
        <row r="32">
          <cell r="D32">
            <v>22222222222</v>
          </cell>
          <cell r="E32" t="str">
            <v>-</v>
          </cell>
          <cell r="F32" t="str">
            <v>Gas</v>
          </cell>
          <cell r="G32" t="str">
            <v>Distribution</v>
          </cell>
          <cell r="H32" t="str">
            <v>?</v>
          </cell>
          <cell r="I32">
            <v>0</v>
          </cell>
          <cell r="J32">
            <v>0</v>
          </cell>
          <cell r="K32">
            <v>5</v>
          </cell>
          <cell r="L32">
            <v>5</v>
          </cell>
          <cell r="M32" t="str">
            <v>x</v>
          </cell>
          <cell r="N32" t="str">
            <v>n/a</v>
          </cell>
          <cell r="R32">
            <v>0</v>
          </cell>
          <cell r="S32">
            <v>0</v>
          </cell>
          <cell r="T32">
            <v>0</v>
          </cell>
          <cell r="U32" t="str">
            <v>-</v>
          </cell>
          <cell r="V32">
            <v>0</v>
          </cell>
          <cell r="W32">
            <v>0</v>
          </cell>
          <cell r="X32">
            <v>0</v>
          </cell>
          <cell r="Y32">
            <v>0</v>
          </cell>
          <cell r="Z32">
            <v>0</v>
          </cell>
          <cell r="AA32">
            <v>0</v>
          </cell>
          <cell r="AB32">
            <v>0</v>
          </cell>
          <cell r="AC32">
            <v>0</v>
          </cell>
          <cell r="AD32">
            <v>0</v>
          </cell>
        </row>
        <row r="33">
          <cell r="D33" t="str">
            <v>009 737 393</v>
          </cell>
          <cell r="E33" t="str">
            <v>Qld</v>
          </cell>
          <cell r="F33" t="str">
            <v>Gas</v>
          </cell>
          <cell r="G33" t="str">
            <v>Distribution</v>
          </cell>
          <cell r="H33" t="str">
            <v>?</v>
          </cell>
          <cell r="I33" t="str">
            <v>Financial</v>
          </cell>
          <cell r="J33" t="str">
            <v>June</v>
          </cell>
          <cell r="K33">
            <v>5</v>
          </cell>
          <cell r="L33">
            <v>5</v>
          </cell>
          <cell r="M33" t="str">
            <v>x</v>
          </cell>
          <cell r="N33" t="str">
            <v>n/a</v>
          </cell>
          <cell r="R33">
            <v>0</v>
          </cell>
          <cell r="S33">
            <v>0</v>
          </cell>
          <cell r="T33">
            <v>0</v>
          </cell>
          <cell r="U33">
            <v>0</v>
          </cell>
          <cell r="V33">
            <v>0</v>
          </cell>
          <cell r="W33">
            <v>0</v>
          </cell>
          <cell r="X33">
            <v>0</v>
          </cell>
          <cell r="Y33">
            <v>0</v>
          </cell>
          <cell r="Z33">
            <v>0</v>
          </cell>
          <cell r="AA33">
            <v>0</v>
          </cell>
          <cell r="AB33">
            <v>0</v>
          </cell>
          <cell r="AC33">
            <v>0</v>
          </cell>
          <cell r="AD33">
            <v>0</v>
          </cell>
        </row>
        <row r="34">
          <cell r="D34">
            <v>13332330749</v>
          </cell>
          <cell r="E34" t="str">
            <v>SA</v>
          </cell>
          <cell r="F34" t="str">
            <v>Electricity</v>
          </cell>
          <cell r="G34" t="str">
            <v>Distribution</v>
          </cell>
          <cell r="H34" t="str">
            <v>Revenue cap</v>
          </cell>
          <cell r="I34" t="str">
            <v>Financial</v>
          </cell>
          <cell r="J34" t="str">
            <v>June</v>
          </cell>
          <cell r="K34">
            <v>5</v>
          </cell>
          <cell r="L34">
            <v>5</v>
          </cell>
          <cell r="M34">
            <v>5</v>
          </cell>
          <cell r="N34" t="str">
            <v>2015-20 Distribution Determination</v>
          </cell>
          <cell r="R34" t="str">
            <v>1 Anzac Highway</v>
          </cell>
          <cell r="S34">
            <v>0</v>
          </cell>
          <cell r="T34" t="str">
            <v>KESWICK</v>
          </cell>
          <cell r="U34" t="str">
            <v>SA</v>
          </cell>
          <cell r="V34" t="str">
            <v>5035</v>
          </cell>
          <cell r="W34" t="str">
            <v>GPO Box 77</v>
          </cell>
          <cell r="X34">
            <v>0</v>
          </cell>
          <cell r="Y34" t="str">
            <v>ADELAIDE</v>
          </cell>
          <cell r="Z34" t="str">
            <v>SA</v>
          </cell>
          <cell r="AA34">
            <v>0</v>
          </cell>
          <cell r="AB34" t="str">
            <v>Damien O'Connor</v>
          </cell>
          <cell r="AC34" t="str">
            <v>08 8404 5066</v>
          </cell>
          <cell r="AD34" t="str">
            <v>damien.oconnor@sapowernetworks.com.au</v>
          </cell>
        </row>
        <row r="35">
          <cell r="D35">
            <v>24167357299</v>
          </cell>
          <cell r="E35" t="str">
            <v>Tas</v>
          </cell>
          <cell r="F35" t="str">
            <v>Electricity</v>
          </cell>
          <cell r="G35" t="str">
            <v>Distribution</v>
          </cell>
          <cell r="H35" t="str">
            <v>Revenue cap</v>
          </cell>
          <cell r="I35" t="str">
            <v>Financial</v>
          </cell>
          <cell r="J35" t="str">
            <v>June</v>
          </cell>
          <cell r="K35">
            <v>5</v>
          </cell>
          <cell r="L35">
            <v>5</v>
          </cell>
          <cell r="M35">
            <v>5</v>
          </cell>
          <cell r="N35" t="str">
            <v>distribution determination</v>
          </cell>
          <cell r="R35" t="str">
            <v>21 Kirksway Place</v>
          </cell>
          <cell r="S35">
            <v>0</v>
          </cell>
          <cell r="T35" t="str">
            <v>HOBART</v>
          </cell>
          <cell r="U35" t="str">
            <v>Tas</v>
          </cell>
          <cell r="V35" t="str">
            <v>7000</v>
          </cell>
          <cell r="W35" t="str">
            <v>GPO Box 191</v>
          </cell>
          <cell r="X35">
            <v>0</v>
          </cell>
          <cell r="Y35" t="str">
            <v>HOBART</v>
          </cell>
          <cell r="Z35" t="str">
            <v>Tas</v>
          </cell>
          <cell r="AA35">
            <v>0</v>
          </cell>
          <cell r="AB35" t="str">
            <v>Leigh Mayne</v>
          </cell>
          <cell r="AC35" t="str">
            <v>03 6270 3691</v>
          </cell>
          <cell r="AD35" t="str">
            <v>rrp2012@auroraenergy.com.au</v>
          </cell>
        </row>
        <row r="36">
          <cell r="D36">
            <v>24167357299</v>
          </cell>
          <cell r="E36" t="str">
            <v>Tas</v>
          </cell>
          <cell r="F36" t="str">
            <v>Electricity</v>
          </cell>
          <cell r="G36" t="str">
            <v>Transmission</v>
          </cell>
          <cell r="H36" t="str">
            <v>Revenue cap</v>
          </cell>
          <cell r="I36" t="str">
            <v>Financial</v>
          </cell>
          <cell r="J36" t="str">
            <v>March</v>
          </cell>
          <cell r="K36">
            <v>5</v>
          </cell>
          <cell r="L36">
            <v>5</v>
          </cell>
          <cell r="M36">
            <v>5</v>
          </cell>
          <cell r="N36" t="str">
            <v>transmission determination</v>
          </cell>
          <cell r="R36" t="str">
            <v>1-7 Maria Street</v>
          </cell>
          <cell r="S36">
            <v>0</v>
          </cell>
          <cell r="T36" t="str">
            <v>LENAH VALLEY</v>
          </cell>
          <cell r="U36" t="str">
            <v>Tas</v>
          </cell>
          <cell r="V36" t="str">
            <v>7008</v>
          </cell>
          <cell r="W36" t="str">
            <v>PO Box 606</v>
          </cell>
          <cell r="X36">
            <v>0</v>
          </cell>
          <cell r="Y36" t="str">
            <v>MOONAH</v>
          </cell>
          <cell r="Z36" t="str">
            <v>Tas</v>
          </cell>
          <cell r="AA36">
            <v>0</v>
          </cell>
          <cell r="AB36" t="str">
            <v>Heath Dillon</v>
          </cell>
          <cell r="AC36" t="str">
            <v>03 6274 3664</v>
          </cell>
          <cell r="AD36" t="str">
            <v>heath.dillon@transend.com.au</v>
          </cell>
        </row>
        <row r="37">
          <cell r="D37">
            <v>19622755774</v>
          </cell>
          <cell r="E37" t="str">
            <v>NSW</v>
          </cell>
          <cell r="F37" t="str">
            <v>Electricity</v>
          </cell>
          <cell r="G37" t="str">
            <v>Transmission</v>
          </cell>
          <cell r="H37" t="str">
            <v>Revenue cap</v>
          </cell>
          <cell r="I37" t="str">
            <v>Financial</v>
          </cell>
          <cell r="J37" t="str">
            <v>June</v>
          </cell>
          <cell r="K37">
            <v>5</v>
          </cell>
          <cell r="L37">
            <v>5</v>
          </cell>
          <cell r="M37">
            <v>5</v>
          </cell>
          <cell r="N37" t="str">
            <v>transmission determination</v>
          </cell>
          <cell r="R37" t="str">
            <v>180 Thomas Street</v>
          </cell>
          <cell r="S37">
            <v>0</v>
          </cell>
          <cell r="T37" t="str">
            <v>HAYMARKET</v>
          </cell>
          <cell r="U37" t="str">
            <v>NSW</v>
          </cell>
          <cell r="V37" t="str">
            <v>2000</v>
          </cell>
          <cell r="W37" t="str">
            <v>PO Box A1000</v>
          </cell>
          <cell r="X37">
            <v>0</v>
          </cell>
          <cell r="Y37" t="str">
            <v>SYDNEY SOUTH</v>
          </cell>
          <cell r="Z37" t="str">
            <v>NSW</v>
          </cell>
          <cell r="AA37">
            <v>0</v>
          </cell>
          <cell r="AB37" t="str">
            <v>Andrew Kingsmill</v>
          </cell>
          <cell r="AC37" t="str">
            <v>02 9284 3149</v>
          </cell>
          <cell r="AD37" t="str">
            <v>andrew.kingsmill@transgrid.com.au</v>
          </cell>
        </row>
        <row r="38">
          <cell r="D38">
            <v>70064651029</v>
          </cell>
          <cell r="E38" t="str">
            <v>Vic</v>
          </cell>
          <cell r="F38" t="str">
            <v>Electricity</v>
          </cell>
          <cell r="G38" t="str">
            <v>Distribution</v>
          </cell>
          <cell r="H38" t="str">
            <v>Revenue cap</v>
          </cell>
          <cell r="I38" t="str">
            <v>Calendar</v>
          </cell>
          <cell r="J38" t="str">
            <v>December</v>
          </cell>
          <cell r="K38">
            <v>5</v>
          </cell>
          <cell r="L38">
            <v>5</v>
          </cell>
          <cell r="M38">
            <v>2</v>
          </cell>
          <cell r="N38" t="str">
            <v>2016-20 Distribution Determination</v>
          </cell>
          <cell r="R38" t="str">
            <v>6 Nexus Court</v>
          </cell>
          <cell r="S38">
            <v>0</v>
          </cell>
          <cell r="T38" t="str">
            <v>MULGRAVE</v>
          </cell>
          <cell r="U38" t="str">
            <v>Vic</v>
          </cell>
          <cell r="V38" t="str">
            <v>3170</v>
          </cell>
          <cell r="W38" t="str">
            <v>PO Box 449</v>
          </cell>
          <cell r="X38">
            <v>0</v>
          </cell>
          <cell r="Y38" t="str">
            <v>MOUNT WAVERLEY</v>
          </cell>
          <cell r="Z38" t="str">
            <v>VIC</v>
          </cell>
          <cell r="AA38">
            <v>0</v>
          </cell>
          <cell r="AB38" t="str">
            <v>Mathew Abraham</v>
          </cell>
          <cell r="AC38" t="str">
            <v>03 8846 9758</v>
          </cell>
          <cell r="AD38" t="str">
            <v>mathew.abraham@ue.com.au</v>
          </cell>
        </row>
        <row r="39">
          <cell r="D39">
            <v>33333333666</v>
          </cell>
          <cell r="E39" t="str">
            <v>Vic</v>
          </cell>
          <cell r="F39" t="str">
            <v>Electricity</v>
          </cell>
          <cell r="G39" t="str">
            <v>Distribution</v>
          </cell>
          <cell r="H39" t="str">
            <v>?</v>
          </cell>
          <cell r="I39" t="str">
            <v>Calendar</v>
          </cell>
          <cell r="J39">
            <v>0</v>
          </cell>
          <cell r="K39">
            <v>5</v>
          </cell>
          <cell r="L39">
            <v>5</v>
          </cell>
          <cell r="M39" t="str">
            <v>x</v>
          </cell>
          <cell r="N39" t="str">
            <v>distribution determination</v>
          </cell>
          <cell r="R39">
            <v>0</v>
          </cell>
          <cell r="S39">
            <v>0</v>
          </cell>
          <cell r="T39">
            <v>0</v>
          </cell>
          <cell r="U39" t="str">
            <v>Vic</v>
          </cell>
          <cell r="V39">
            <v>0</v>
          </cell>
          <cell r="W39">
            <v>0</v>
          </cell>
          <cell r="X39">
            <v>0</v>
          </cell>
          <cell r="Y39">
            <v>0</v>
          </cell>
          <cell r="Z39">
            <v>0</v>
          </cell>
          <cell r="AA39">
            <v>0</v>
          </cell>
          <cell r="AB39">
            <v>0</v>
          </cell>
          <cell r="AC39">
            <v>0</v>
          </cell>
          <cell r="AD39">
            <v>0</v>
          </cell>
        </row>
        <row r="40">
          <cell r="D40">
            <v>33333333333</v>
          </cell>
          <cell r="E40" t="str">
            <v>Vic</v>
          </cell>
          <cell r="F40" t="str">
            <v>Electricity</v>
          </cell>
          <cell r="G40" t="str">
            <v>Distribution</v>
          </cell>
          <cell r="H40" t="str">
            <v>?</v>
          </cell>
          <cell r="I40" t="str">
            <v>Calendar</v>
          </cell>
          <cell r="J40">
            <v>0</v>
          </cell>
          <cell r="K40">
            <v>5</v>
          </cell>
          <cell r="L40">
            <v>5</v>
          </cell>
          <cell r="M40" t="str">
            <v>x</v>
          </cell>
          <cell r="N40" t="str">
            <v>distribution determination</v>
          </cell>
          <cell r="R40">
            <v>0</v>
          </cell>
          <cell r="S40">
            <v>0</v>
          </cell>
          <cell r="T40">
            <v>0</v>
          </cell>
          <cell r="U40" t="str">
            <v>Vic</v>
          </cell>
          <cell r="V40">
            <v>0</v>
          </cell>
          <cell r="W40">
            <v>0</v>
          </cell>
          <cell r="X40">
            <v>0</v>
          </cell>
          <cell r="Y40">
            <v>0</v>
          </cell>
          <cell r="Z40">
            <v>0</v>
          </cell>
          <cell r="AA40">
            <v>0</v>
          </cell>
          <cell r="AB40">
            <v>0</v>
          </cell>
          <cell r="AC40">
            <v>0</v>
          </cell>
          <cell r="AD40">
            <v>0</v>
          </cell>
        </row>
        <row r="41">
          <cell r="D41">
            <v>18540492861</v>
          </cell>
          <cell r="E41" t="str">
            <v>WA</v>
          </cell>
          <cell r="F41" t="str">
            <v>Electricity</v>
          </cell>
          <cell r="G41" t="str">
            <v>Distribution</v>
          </cell>
          <cell r="H41" t="str">
            <v>Revenue cap</v>
          </cell>
          <cell r="I41" t="str">
            <v>Financial</v>
          </cell>
          <cell r="J41" t="str">
            <v>June</v>
          </cell>
          <cell r="K41">
            <v>5</v>
          </cell>
          <cell r="L41">
            <v>4</v>
          </cell>
          <cell r="M41" t="str">
            <v>x</v>
          </cell>
          <cell r="N41" t="str">
            <v>distribution determination</v>
          </cell>
          <cell r="R41">
            <v>0</v>
          </cell>
          <cell r="S41">
            <v>0</v>
          </cell>
          <cell r="T41">
            <v>0</v>
          </cell>
          <cell r="U41" t="str">
            <v>WA</v>
          </cell>
          <cell r="V41">
            <v>0</v>
          </cell>
          <cell r="W41">
            <v>0</v>
          </cell>
          <cell r="X41">
            <v>0</v>
          </cell>
          <cell r="Y41">
            <v>0</v>
          </cell>
          <cell r="Z41">
            <v>0</v>
          </cell>
          <cell r="AA41">
            <v>0</v>
          </cell>
          <cell r="AB41" t="str">
            <v>Judy Hunter</v>
          </cell>
          <cell r="AC41" t="str">
            <v>08 9326 6239</v>
          </cell>
          <cell r="AD41">
            <v>0</v>
          </cell>
        </row>
        <row r="42">
          <cell r="D42">
            <v>18540492861</v>
          </cell>
          <cell r="E42" t="str">
            <v>WA</v>
          </cell>
          <cell r="F42" t="str">
            <v>Electricity</v>
          </cell>
          <cell r="G42" t="str">
            <v>Transmission</v>
          </cell>
          <cell r="H42" t="str">
            <v>Revenue cap</v>
          </cell>
          <cell r="I42" t="str">
            <v>Financial</v>
          </cell>
          <cell r="J42" t="str">
            <v>June</v>
          </cell>
          <cell r="K42">
            <v>5</v>
          </cell>
          <cell r="L42">
            <v>4</v>
          </cell>
          <cell r="M42" t="str">
            <v>x</v>
          </cell>
          <cell r="N42" t="str">
            <v>transmission determination</v>
          </cell>
          <cell r="R42">
            <v>0</v>
          </cell>
          <cell r="S42">
            <v>0</v>
          </cell>
          <cell r="T42">
            <v>0</v>
          </cell>
          <cell r="U42" t="str">
            <v>WA</v>
          </cell>
          <cell r="V42">
            <v>0</v>
          </cell>
          <cell r="W42">
            <v>0</v>
          </cell>
          <cell r="X42">
            <v>0</v>
          </cell>
          <cell r="Y42">
            <v>0</v>
          </cell>
          <cell r="Z42">
            <v>0</v>
          </cell>
          <cell r="AA42">
            <v>0</v>
          </cell>
          <cell r="AB42" t="str">
            <v>Judy Hunter</v>
          </cell>
          <cell r="AC42" t="str">
            <v>08 9326 6239</v>
          </cell>
          <cell r="AD42">
            <v>0</v>
          </cell>
        </row>
        <row r="48">
          <cell r="E48" t="str">
            <v>2015</v>
          </cell>
        </row>
        <row r="49">
          <cell r="E49" t="str">
            <v>2015</v>
          </cell>
        </row>
        <row r="50">
          <cell r="E50">
            <v>0</v>
          </cell>
        </row>
        <row r="51">
          <cell r="E51" t="str">
            <v>2015</v>
          </cell>
        </row>
        <row r="52">
          <cell r="E52" t="str">
            <v>2020</v>
          </cell>
        </row>
        <row r="53">
          <cell r="E53" t="str">
            <v>2020</v>
          </cell>
        </row>
        <row r="54">
          <cell r="E54" t="str">
            <v>2015</v>
          </cell>
        </row>
        <row r="55">
          <cell r="E55" t="str">
            <v>2020</v>
          </cell>
        </row>
        <row r="66">
          <cell r="B66" t="str">
            <v>After appeal</v>
          </cell>
          <cell r="E66">
            <v>1</v>
          </cell>
          <cell r="F66" t="str">
            <v>FRCP_y1</v>
          </cell>
          <cell r="G66">
            <v>1</v>
          </cell>
          <cell r="H66" t="str">
            <v>CRCP_y1</v>
          </cell>
          <cell r="J66" t="str">
            <v>2005-06</v>
          </cell>
          <cell r="K66">
            <v>2006</v>
          </cell>
        </row>
        <row r="67">
          <cell r="B67" t="str">
            <v>Draft decision</v>
          </cell>
          <cell r="E67">
            <v>2</v>
          </cell>
          <cell r="F67" t="str">
            <v>FRCP_y2</v>
          </cell>
          <cell r="G67">
            <v>2</v>
          </cell>
          <cell r="H67" t="str">
            <v>CRCP_y2</v>
          </cell>
          <cell r="J67" t="str">
            <v>2006-07</v>
          </cell>
          <cell r="K67">
            <v>2007</v>
          </cell>
        </row>
        <row r="68">
          <cell r="B68" t="str">
            <v>Final decision</v>
          </cell>
          <cell r="E68">
            <v>3</v>
          </cell>
          <cell r="F68" t="str">
            <v>FRCP_y3</v>
          </cell>
          <cell r="G68">
            <v>3</v>
          </cell>
          <cell r="H68" t="str">
            <v>CRCP_y3</v>
          </cell>
          <cell r="J68" t="str">
            <v>2007-08</v>
          </cell>
          <cell r="K68" t="str">
            <v>2008</v>
          </cell>
        </row>
        <row r="69">
          <cell r="B69" t="str">
            <v>Pass through decision</v>
          </cell>
          <cell r="E69">
            <v>4</v>
          </cell>
          <cell r="F69" t="str">
            <v>FRCP_y4</v>
          </cell>
          <cell r="G69">
            <v>4</v>
          </cell>
          <cell r="H69" t="str">
            <v>CRCP_y4</v>
          </cell>
          <cell r="J69" t="str">
            <v>2008-09</v>
          </cell>
          <cell r="K69" t="str">
            <v>2009</v>
          </cell>
        </row>
        <row r="70">
          <cell r="B70" t="str">
            <v>PTRM annual update</v>
          </cell>
          <cell r="E70">
            <v>5</v>
          </cell>
          <cell r="F70" t="str">
            <v>FRCP_y5</v>
          </cell>
          <cell r="G70">
            <v>5</v>
          </cell>
          <cell r="H70" t="str">
            <v>CRCP_y5</v>
          </cell>
          <cell r="J70" t="str">
            <v>2009-10</v>
          </cell>
          <cell r="K70" t="str">
            <v>2010</v>
          </cell>
        </row>
        <row r="71">
          <cell r="B71" t="str">
            <v>PTRM interim update 1</v>
          </cell>
          <cell r="E71">
            <v>6</v>
          </cell>
          <cell r="F71" t="str">
            <v>FRCP_y6</v>
          </cell>
          <cell r="G71">
            <v>6</v>
          </cell>
          <cell r="H71" t="str">
            <v>CRCP_y6</v>
          </cell>
          <cell r="J71" t="str">
            <v>2010-11</v>
          </cell>
          <cell r="K71" t="str">
            <v>2011</v>
          </cell>
        </row>
        <row r="72">
          <cell r="B72" t="str">
            <v>PTRM interim update 2</v>
          </cell>
          <cell r="E72">
            <v>7</v>
          </cell>
          <cell r="F72" t="str">
            <v>FRCP_y7</v>
          </cell>
          <cell r="G72">
            <v>7</v>
          </cell>
          <cell r="H72" t="str">
            <v>CRCP_y7</v>
          </cell>
          <cell r="J72" t="str">
            <v>2011-12</v>
          </cell>
          <cell r="K72" t="str">
            <v>2012</v>
          </cell>
        </row>
        <row r="73">
          <cell r="B73" t="str">
            <v>PTRM interim update 3</v>
          </cell>
          <cell r="E73">
            <v>8</v>
          </cell>
          <cell r="F73" t="str">
            <v>FRCP_y8</v>
          </cell>
          <cell r="G73">
            <v>8</v>
          </cell>
          <cell r="H73" t="str">
            <v>CRCP_y8</v>
          </cell>
          <cell r="J73" t="str">
            <v>2012-13</v>
          </cell>
          <cell r="K73" t="str">
            <v>2013</v>
          </cell>
        </row>
        <row r="74">
          <cell r="B74" t="str">
            <v>PTRM interim update 4</v>
          </cell>
          <cell r="E74">
            <v>9</v>
          </cell>
          <cell r="F74" t="str">
            <v>FRCP_y9</v>
          </cell>
          <cell r="G74">
            <v>9</v>
          </cell>
          <cell r="H74" t="str">
            <v>CRCP_y9</v>
          </cell>
          <cell r="J74" t="str">
            <v>2013-14</v>
          </cell>
          <cell r="K74" t="str">
            <v>2014</v>
          </cell>
        </row>
        <row r="75">
          <cell r="B75" t="str">
            <v>Regulatory proposal</v>
          </cell>
          <cell r="E75">
            <v>10</v>
          </cell>
          <cell r="F75" t="str">
            <v>FRCP_y10</v>
          </cell>
          <cell r="G75">
            <v>10</v>
          </cell>
          <cell r="H75" t="str">
            <v>CRCP_y10</v>
          </cell>
          <cell r="J75" t="str">
            <v>2014-15</v>
          </cell>
          <cell r="K75" t="str">
            <v>2015</v>
          </cell>
        </row>
        <row r="76">
          <cell r="B76" t="str">
            <v>Reporting</v>
          </cell>
          <cell r="J76" t="str">
            <v>2015-16</v>
          </cell>
          <cell r="K76" t="str">
            <v>2016</v>
          </cell>
        </row>
        <row r="77">
          <cell r="B77" t="str">
            <v>Revised regulatory proposal</v>
          </cell>
          <cell r="J77" t="str">
            <v>2016-17</v>
          </cell>
          <cell r="K77" t="str">
            <v>2017</v>
          </cell>
        </row>
        <row r="78">
          <cell r="B78" t="str">
            <v>RFM annual update</v>
          </cell>
          <cell r="J78" t="str">
            <v>2017-18</v>
          </cell>
          <cell r="K78" t="str">
            <v>2018</v>
          </cell>
        </row>
        <row r="79">
          <cell r="B79" t="str">
            <v>WACC annual update</v>
          </cell>
          <cell r="F79" t="str">
            <v>2014-15</v>
          </cell>
          <cell r="H79">
            <v>1</v>
          </cell>
          <cell r="J79" t="str">
            <v>2018-19</v>
          </cell>
          <cell r="K79">
            <v>2019</v>
          </cell>
        </row>
        <row r="80">
          <cell r="D80" t="str">
            <v>2016-17</v>
          </cell>
          <cell r="F80" t="str">
            <v>2013-14</v>
          </cell>
          <cell r="H80">
            <v>2</v>
          </cell>
          <cell r="J80" t="str">
            <v>2019-20</v>
          </cell>
          <cell r="K80" t="str">
            <v>2020</v>
          </cell>
        </row>
        <row r="81">
          <cell r="D81" t="str">
            <v>2017-18</v>
          </cell>
          <cell r="F81" t="str">
            <v>2012-13</v>
          </cell>
          <cell r="H81">
            <v>3</v>
          </cell>
        </row>
        <row r="82">
          <cell r="B82" t="str">
            <v>Actual</v>
          </cell>
          <cell r="D82" t="str">
            <v>2018-19</v>
          </cell>
          <cell r="F82" t="str">
            <v>2011-12</v>
          </cell>
          <cell r="H82">
            <v>4</v>
          </cell>
        </row>
        <row r="83">
          <cell r="B83" t="str">
            <v>Estimate</v>
          </cell>
          <cell r="D83" t="str">
            <v>2019-20</v>
          </cell>
          <cell r="F83" t="str">
            <v>2010-11</v>
          </cell>
          <cell r="H83">
            <v>5</v>
          </cell>
        </row>
        <row r="84">
          <cell r="B84" t="str">
            <v>Consolidated</v>
          </cell>
          <cell r="D84" t="str">
            <v>2020-21</v>
          </cell>
          <cell r="F84" t="str">
            <v>2009-10</v>
          </cell>
          <cell r="H84">
            <v>6</v>
          </cell>
        </row>
        <row r="85">
          <cell r="B85" t="str">
            <v>Recast</v>
          </cell>
          <cell r="F85" t="str">
            <v>2008-09</v>
          </cell>
          <cell r="H85">
            <v>7</v>
          </cell>
        </row>
        <row r="86">
          <cell r="B86" t="str">
            <v>Public</v>
          </cell>
          <cell r="F86" t="str">
            <v>2007-08</v>
          </cell>
          <cell r="H86">
            <v>8</v>
          </cell>
        </row>
        <row r="87">
          <cell r="F87" t="str">
            <v>2006-07</v>
          </cell>
          <cell r="H87">
            <v>9</v>
          </cell>
        </row>
        <row r="88">
          <cell r="F88" t="str">
            <v>2005-06</v>
          </cell>
          <cell r="H88">
            <v>10</v>
          </cell>
        </row>
      </sheetData>
      <sheetData sheetId="1">
        <row r="67">
          <cell r="C67">
            <v>0</v>
          </cell>
        </row>
        <row r="69">
          <cell r="C69">
            <v>0</v>
          </cell>
        </row>
        <row r="70">
          <cell r="C70">
            <v>1</v>
          </cell>
        </row>
        <row r="71">
          <cell r="C71">
            <v>0</v>
          </cell>
        </row>
        <row r="74">
          <cell r="C74">
            <v>5</v>
          </cell>
        </row>
        <row r="77">
          <cell r="C77">
            <v>5</v>
          </cell>
        </row>
      </sheetData>
      <sheetData sheetId="2" refreshError="1"/>
      <sheetData sheetId="3" refreshError="1"/>
      <sheetData sheetId="4" refreshError="1"/>
      <sheetData sheetId="5" refreshError="1"/>
      <sheetData sheetId="6" refreshError="1"/>
      <sheetData sheetId="7" refreshError="1"/>
      <sheetData sheetId="8">
        <row r="11">
          <cell r="I11" t="str">
            <v>ZONE 1 - FNC</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3CIT"/>
      <sheetName val="Citipower 2014 - CA - 20150610 "/>
    </sheetNames>
    <sheetDataSet>
      <sheetData sheetId="0"/>
      <sheetData sheetId="1">
        <row r="45">
          <cell r="D45" t="str">
            <v>2014</v>
          </cell>
        </row>
        <row r="59">
          <cell r="D59" t="str">
            <v>2014</v>
          </cell>
        </row>
        <row r="62">
          <cell r="D62">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8JEN"/>
      <sheetName val="Jemena 2014 - CA - 20160106 - r"/>
    </sheetNames>
    <sheetDataSet>
      <sheetData sheetId="0">
        <row r="79">
          <cell r="D79" t="str">
            <v>2015-16</v>
          </cell>
        </row>
        <row r="80">
          <cell r="F80">
            <v>2013</v>
          </cell>
        </row>
        <row r="81">
          <cell r="F81">
            <v>2012</v>
          </cell>
        </row>
        <row r="82">
          <cell r="F82">
            <v>2011</v>
          </cell>
        </row>
        <row r="83">
          <cell r="F83">
            <v>2010</v>
          </cell>
        </row>
        <row r="84">
          <cell r="F84">
            <v>2009</v>
          </cell>
        </row>
        <row r="85">
          <cell r="D85">
            <v>2021</v>
          </cell>
          <cell r="F85">
            <v>2008</v>
          </cell>
        </row>
        <row r="86">
          <cell r="D86">
            <v>2022</v>
          </cell>
          <cell r="F86">
            <v>2007</v>
          </cell>
        </row>
        <row r="87">
          <cell r="D87">
            <v>2023</v>
          </cell>
          <cell r="F87">
            <v>2006</v>
          </cell>
        </row>
      </sheetData>
      <sheetData sheetId="1">
        <row r="35">
          <cell r="G35">
            <v>2019</v>
          </cell>
        </row>
        <row r="73">
          <cell r="C73" t="str">
            <v>2014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 val="Ausgrid 2014-15 - CA - 20151030"/>
    </sheetNames>
    <sheetDataSet>
      <sheetData sheetId="0"/>
      <sheetData sheetId="1">
        <row r="14">
          <cell r="C14" t="str">
            <v>Ausgrid</v>
          </cell>
        </row>
      </sheetData>
      <sheetData sheetId="2"/>
      <sheetData sheetId="3"/>
      <sheetData sheetId="4"/>
      <sheetData sheetId="5"/>
      <sheetData sheetId="6"/>
      <sheetData sheetId="7"/>
      <sheetData sheetId="8">
        <row r="11">
          <cell r="I11" t="str">
            <v>ZONE 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Variables"/>
      <sheetName val="Top 10"/>
      <sheetName val="Project List"/>
      <sheetName val="Base"/>
      <sheetName val="High"/>
      <sheetName val="Low"/>
      <sheetName val="Chart Data etc"/>
      <sheetName val="Sheet8"/>
      <sheetName val="Chart - All"/>
      <sheetName val="Chart - SS"/>
      <sheetName val="Chart - NS in Op"/>
      <sheetName val="Chart - NS in Nat"/>
      <sheetName val="Data for Energy Breakdown"/>
      <sheetName val="What's Coming"/>
      <sheetName val="Check"/>
      <sheetName val="YAA Forecasts"/>
      <sheetName val="Sheet6"/>
      <sheetName val="Yarwun-APS-Angaston"/>
      <sheetName val="Sheet1"/>
    </sheetNames>
    <sheetDataSet>
      <sheetData sheetId="0"/>
      <sheetData sheetId="1">
        <row r="4">
          <cell r="D4">
            <v>1</v>
          </cell>
          <cell r="E4">
            <v>1</v>
          </cell>
          <cell r="F4">
            <v>1</v>
          </cell>
        </row>
        <row r="5">
          <cell r="D5">
            <v>1</v>
          </cell>
          <cell r="E5">
            <v>1</v>
          </cell>
          <cell r="F5">
            <v>1</v>
          </cell>
        </row>
        <row r="6">
          <cell r="D6">
            <v>0.4</v>
          </cell>
          <cell r="E6">
            <v>0.8</v>
          </cell>
          <cell r="F6">
            <v>0.2</v>
          </cell>
        </row>
        <row r="7">
          <cell r="D7">
            <v>0.4</v>
          </cell>
          <cell r="E7">
            <v>0.8</v>
          </cell>
          <cell r="F7">
            <v>0.2</v>
          </cell>
        </row>
        <row r="8">
          <cell r="D8">
            <v>0.4</v>
          </cell>
          <cell r="E8">
            <v>0.8</v>
          </cell>
          <cell r="F8">
            <v>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protected sheet"/>
      <sheetName val="Amendments"/>
      <sheetName val="Energex 2014-15 - CA - 20151030"/>
    </sheetNames>
    <sheetDataSet>
      <sheetData sheetId="0">
        <row r="12">
          <cell r="B12" t="str">
            <v>ActewAGL Distribution</v>
          </cell>
          <cell r="C12" t="str">
            <v>ActewAGL Distribution</v>
          </cell>
        </row>
        <row r="13">
          <cell r="B13" t="str">
            <v>ActewAGL Distribution (Tx Assets)</v>
          </cell>
          <cell r="C13" t="str">
            <v>ActewAGL Distribution (Tx Assets)</v>
          </cell>
        </row>
        <row r="14">
          <cell r="B14" t="str">
            <v>AGN</v>
          </cell>
          <cell r="C14" t="str">
            <v>AGN</v>
          </cell>
        </row>
        <row r="15">
          <cell r="B15" t="str">
            <v>Ausgrid</v>
          </cell>
          <cell r="C15" t="str">
            <v>Ausgrid</v>
          </cell>
        </row>
        <row r="16">
          <cell r="B16" t="str">
            <v>Ausgrid (Tx Assets)</v>
          </cell>
          <cell r="C16" t="str">
            <v>Ausgrid (Tx Assets)</v>
          </cell>
        </row>
        <row r="17">
          <cell r="B17" t="str">
            <v>AusNet (D)</v>
          </cell>
          <cell r="C17" t="str">
            <v>AusNet Services (D)</v>
          </cell>
        </row>
        <row r="18">
          <cell r="B18" t="str">
            <v>AusNet (T)</v>
          </cell>
          <cell r="C18" t="str">
            <v>AusNet (T)</v>
          </cell>
        </row>
        <row r="19">
          <cell r="B19" t="str">
            <v>Australian Distribution Co.</v>
          </cell>
          <cell r="C19" t="str">
            <v>Australian Distribution Co.</v>
          </cell>
        </row>
        <row r="20">
          <cell r="B20" t="str">
            <v>Australian Transmission Co.</v>
          </cell>
          <cell r="C20" t="str">
            <v>Australian Transmission Co.</v>
          </cell>
        </row>
        <row r="21">
          <cell r="B21" t="str">
            <v>CitiPower</v>
          </cell>
          <cell r="C21" t="str">
            <v>CitiPower</v>
          </cell>
        </row>
        <row r="22">
          <cell r="B22" t="str">
            <v>Directlink</v>
          </cell>
          <cell r="C22" t="str">
            <v>Directlink</v>
          </cell>
        </row>
        <row r="23">
          <cell r="B23" t="str">
            <v>ElectraNet</v>
          </cell>
          <cell r="C23" t="str">
            <v>ElectraNet</v>
          </cell>
        </row>
        <row r="24">
          <cell r="B24" t="str">
            <v>Endeavour Energy</v>
          </cell>
          <cell r="C24" t="str">
            <v>Endeavour Energy</v>
          </cell>
        </row>
        <row r="25">
          <cell r="B25" t="str">
            <v>Energex</v>
          </cell>
          <cell r="C25" t="str">
            <v>Energex</v>
          </cell>
        </row>
        <row r="26">
          <cell r="B26" t="str">
            <v>Ergon Energy</v>
          </cell>
          <cell r="C26" t="str">
            <v>Ergon Energy</v>
          </cell>
        </row>
        <row r="27">
          <cell r="B27" t="str">
            <v>Essential Energy</v>
          </cell>
          <cell r="C27" t="str">
            <v>Essential Energy</v>
          </cell>
        </row>
        <row r="28">
          <cell r="B28" t="str">
            <v>Jemena Electricity</v>
          </cell>
          <cell r="C28" t="str">
            <v>Jemena Electricity</v>
          </cell>
        </row>
        <row r="29">
          <cell r="B29" t="str">
            <v>Murraylink</v>
          </cell>
          <cell r="C29" t="str">
            <v>Murraylink</v>
          </cell>
        </row>
        <row r="30">
          <cell r="B30" t="str">
            <v>Powercor Australia</v>
          </cell>
          <cell r="C30" t="str">
            <v>Powercor Australia</v>
          </cell>
        </row>
        <row r="31">
          <cell r="B31" t="str">
            <v>Powerlink</v>
          </cell>
          <cell r="C31" t="str">
            <v>Queensland Electricity Transmission Corporation Limited trading as Powerlink Queensland</v>
          </cell>
        </row>
        <row r="32">
          <cell r="B32" t="str">
            <v>Qld,SA &amp;ACT Gas Reset</v>
          </cell>
          <cell r="C32" t="str">
            <v>Qld,SA &amp;ACT Gas Reset</v>
          </cell>
        </row>
        <row r="33">
          <cell r="B33" t="str">
            <v>Roma to Brisbane Pipeline</v>
          </cell>
          <cell r="C33" t="str">
            <v>APT Pipelines (?) Pty Ltd</v>
          </cell>
        </row>
        <row r="34">
          <cell r="B34" t="str">
            <v>SA Power Networks</v>
          </cell>
          <cell r="C34" t="str">
            <v>SA Power Networks</v>
          </cell>
        </row>
        <row r="35">
          <cell r="B35" t="str">
            <v>TasNetworks (D)</v>
          </cell>
          <cell r="C35" t="str">
            <v>TasNetworks (D)</v>
          </cell>
        </row>
        <row r="36">
          <cell r="B36" t="str">
            <v>TasNetworks (T)</v>
          </cell>
          <cell r="C36" t="str">
            <v>TasNetworks (T)</v>
          </cell>
        </row>
        <row r="37">
          <cell r="B37" t="str">
            <v>TransGrid</v>
          </cell>
          <cell r="C37" t="str">
            <v>TransGrid</v>
          </cell>
        </row>
        <row r="38">
          <cell r="B38" t="str">
            <v>United Energy</v>
          </cell>
          <cell r="C38" t="str">
            <v>United Energy</v>
          </cell>
        </row>
        <row r="39">
          <cell r="B39" t="str">
            <v>Victorian DNSP Backcasting</v>
          </cell>
          <cell r="C39" t="str">
            <v>Victorian DNSP Backcasting</v>
          </cell>
        </row>
        <row r="40">
          <cell r="B40" t="str">
            <v xml:space="preserve">Victorian DNSP Reset </v>
          </cell>
          <cell r="C40" t="str">
            <v xml:space="preserve">Victorian DNSP Reset </v>
          </cell>
        </row>
        <row r="41">
          <cell r="B41" t="str">
            <v>Western Power (D)</v>
          </cell>
          <cell r="C41" t="str">
            <v>Western Power (D)</v>
          </cell>
        </row>
        <row r="42">
          <cell r="B42" t="str">
            <v>Western Power (T)</v>
          </cell>
          <cell r="C42" t="str">
            <v>Western Power (T)</v>
          </cell>
        </row>
      </sheetData>
      <sheetData sheetId="1"/>
      <sheetData sheetId="2"/>
      <sheetData sheetId="3"/>
      <sheetData sheetId="4"/>
      <sheetData sheetId="5"/>
      <sheetData sheetId="6"/>
      <sheetData sheetId="7"/>
      <sheetData sheetId="8">
        <row r="11">
          <cell r="I11" t="str">
            <v>ZONE 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and last linear (old)"/>
      <sheetName val="Comparison 2012 to 2013 NEFR"/>
      <sheetName val="Modelling approach"/>
      <sheetName val="EE modelling for 2013 NEFR"/>
      <sheetName val="Summer max demand"/>
      <sheetName val="Winter max demand"/>
      <sheetName val="Estimate of regional breakdown"/>
      <sheetName val="Future need for EE modelling"/>
      <sheetName val="Conservation load factors"/>
      <sheetName val="QLD max demand chart"/>
      <sheetName val="NSW max demand chart"/>
      <sheetName val="VIC max demand chart"/>
      <sheetName val="SA max demand chart"/>
      <sheetName val="TAS max demand chart"/>
      <sheetName val="Future need chart"/>
    </sheetNames>
    <sheetDataSet>
      <sheetData sheetId="0"/>
      <sheetData sheetId="1" refreshError="1"/>
      <sheetData sheetId="2" refreshError="1"/>
      <sheetData sheetId="3"/>
      <sheetData sheetId="4"/>
      <sheetData sheetId="5"/>
      <sheetData sheetId="6">
        <row r="6">
          <cell r="K6">
            <v>0.88421052631578945</v>
          </cell>
        </row>
      </sheetData>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Input|Dx Tx split"/>
      <sheetName val="Calc|Opex forecast"/>
      <sheetName val="Output|Models"/>
      <sheetName val="Output|Decision tables"/>
      <sheetName val="Lookup|Tables"/>
      <sheetName val="Check|List"/>
    </sheetNames>
    <sheetDataSet>
      <sheetData sheetId="0"/>
      <sheetData sheetId="1"/>
      <sheetData sheetId="2"/>
      <sheetData sheetId="3"/>
      <sheetData sheetId="4">
        <row r="25">
          <cell r="C25" t="str">
            <v>2008-09</v>
          </cell>
        </row>
        <row r="26">
          <cell r="C26" t="str">
            <v>2009-10</v>
          </cell>
        </row>
        <row r="27">
          <cell r="C27" t="str">
            <v>2010-11</v>
          </cell>
        </row>
        <row r="28">
          <cell r="C28" t="str">
            <v>2011-12</v>
          </cell>
        </row>
        <row r="29">
          <cell r="C29" t="str">
            <v>2012-13</v>
          </cell>
        </row>
        <row r="30">
          <cell r="C30" t="str">
            <v>2013-14</v>
          </cell>
        </row>
      </sheetData>
      <sheetData sheetId="5"/>
      <sheetData sheetId="6"/>
      <sheetData sheetId="7"/>
      <sheetData sheetId="8"/>
      <sheetData sheetId="9"/>
      <sheetData sheetId="10">
        <row r="14">
          <cell r="G14" t="str">
            <v>Per cent</v>
          </cell>
        </row>
      </sheetData>
      <sheetData sheetId="1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NEFR"/>
      <sheetName val="Combined results"/>
      <sheetName val="Dx losses"/>
      <sheetName val="Building Energy + MD by region"/>
      <sheetName val="Equipment Energy + MD by region"/>
      <sheetName val="Energy and MD by region"/>
      <sheetName val="EE modelling for 2013 NEFR"/>
      <sheetName val="Summer max demand"/>
      <sheetName val="Winter max demand"/>
      <sheetName val="Energy Efficiency"/>
    </sheetNames>
    <sheetDataSet>
      <sheetData sheetId="0"/>
      <sheetData sheetId="1">
        <row r="4">
          <cell r="D4" t="str">
            <v>1999–00</v>
          </cell>
        </row>
      </sheetData>
      <sheetData sheetId="2">
        <row r="33">
          <cell r="C33">
            <v>4.8002175677046358E-2</v>
          </cell>
          <cell r="D33">
            <v>5.4331985557576762E-2</v>
          </cell>
          <cell r="E33">
            <v>6.1280640320160118E-2</v>
          </cell>
          <cell r="F33">
            <v>5.3699999999999998E-2</v>
          </cell>
          <cell r="G33">
            <v>5.207001078748652E-2</v>
          </cell>
        </row>
      </sheetData>
      <sheetData sheetId="3"/>
      <sheetData sheetId="4"/>
      <sheetData sheetId="5"/>
      <sheetData sheetId="6"/>
      <sheetData sheetId="7"/>
      <sheetData sheetId="8"/>
      <sheetData sheetId="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9PCR"/>
      <sheetName val="Powercor 2014 - CA - 20150430 -"/>
    </sheetNames>
    <sheetDataSet>
      <sheetData sheetId="0"/>
      <sheetData sheetId="1"/>
      <sheetData sheetId="2">
        <row r="1">
          <cell r="B1" t="str">
            <v>REGULATORY REPORTING STATEMENT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2016</v>
          </cell>
        </row>
      </sheetData>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s>
    <sheetDataSet>
      <sheetData sheetId="0"/>
      <sheetData sheetId="1">
        <row r="45">
          <cell r="D45" t="str">
            <v>2014-15</v>
          </cell>
        </row>
      </sheetData>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row r="45">
          <cell r="D45">
            <v>2015</v>
          </cell>
        </row>
      </sheetData>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 Opex OLD CAM"/>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row r="45">
          <cell r="D45" t="str">
            <v>2014-15</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aer.gov.au/system/files/Victorian%20distribution%20final%20decision%202011-2015%20-%20appendices%20%2829%20October%202010%29_1.pdf" TargetMode="External"/><Relationship Id="rId13"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8" Type="http://schemas.openxmlformats.org/officeDocument/2006/relationships/hyperlink" Target="https://webarchive.nla.gov.au/wayback/20150624074220/https:/www.aer.gov.au/sites/default/files/20121022%20-%20AER%20Final%20Decision%20-%20SP%20AusNet%20VBRC%20Pass%20Through%20Application%20-%20Public%20Version%20%28PDF%20format%29_0.pdf" TargetMode="External"/><Relationship Id="rId3" Type="http://schemas.openxmlformats.org/officeDocument/2006/relationships/hyperlink" Target="https://www.aer.gov.au/system/files/Powercor%20distribution%20determination%20amended%20in%20accordance%20with%20the%20orders%20of%20the%20Tribunal%20-%204%20October%202012.pdf" TargetMode="External"/><Relationship Id="rId21" Type="http://schemas.openxmlformats.org/officeDocument/2006/relationships/vmlDrawing" Target="../drawings/vmlDrawing5.vml"/><Relationship Id="rId7" Type="http://schemas.openxmlformats.org/officeDocument/2006/relationships/hyperlink" Target="https://www.aer.gov.au/system/files/Victorian%20distribution%20final%20decision%202011-2015%20-%20appendices%20%2829%20October%202010%29_1.pdf" TargetMode="External"/><Relationship Id="rId12" Type="http://schemas.openxmlformats.org/officeDocument/2006/relationships/hyperlink" Target="https://www.aer.gov.au/system/files/Victorian%20distribution%20final%20decision%202011-2015%20-%20appendices%20%2829%20October%202010%29_1.pdf" TargetMode="External"/><Relationship Id="rId17" Type="http://schemas.openxmlformats.org/officeDocument/2006/relationships/hyperlink" Target="https://webarchive.nla.gov.au/wayback/20150625200431/http:/www.aer.gov.au/sites/default/files/AER%20final%20decision%207%20March%202012%20-%20Powercor%20VBRC%20passthrough%20application.pdf" TargetMode="External"/><Relationship Id="rId2" Type="http://schemas.openxmlformats.org/officeDocument/2006/relationships/hyperlink" Target="https://www.aer.gov.au/system/files/CitiPower%20distribution%20determination%20amended%20in%20accordance%20with%20the%20orders%20of%20the%20Tribunal%20-%2028%20September%202012%20%282%29.pdf" TargetMode="External"/><Relationship Id="rId16" Type="http://schemas.openxmlformats.org/officeDocument/2006/relationships/hyperlink" Target="https://www.aer.gov.au/system/files/Victorian%20distribution%20final%20decision%202011-2015%20-%20appendices%20%2829%20October%202010%29_1.pdf" TargetMode="External"/><Relationship Id="rId20" Type="http://schemas.openxmlformats.org/officeDocument/2006/relationships/printerSettings" Target="../printerSettings/printerSettings5.bin"/><Relationship Id="rId1" Type="http://schemas.openxmlformats.org/officeDocument/2006/relationships/hyperlink" Target="https://www.aer.gov.au/system/files/Victorian%20distribution%20final%20decision%202011-2015%20-%20appendices%20%2829%20October%202010%29_1.pdf" TargetMode="External"/><Relationship Id="rId6"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1" Type="http://schemas.openxmlformats.org/officeDocument/2006/relationships/hyperlink" Target="https://www.aer.gov.au/system/files/Victorian%20distribution%20final%20decision%202011-2015%20-%20appendices%20%2829%20October%202010%29_1.pdf" TargetMode="External"/><Relationship Id="rId5" Type="http://schemas.openxmlformats.org/officeDocument/2006/relationships/hyperlink" Target="https://www.aer.gov.au/system/files/United%20Energy%20distribution%20determination%20amended%20in%20accordance%20with%20the%20orders%20of%20the%20Tribunal%20-%2028%20September%202012_2.pdf" TargetMode="External"/><Relationship Id="rId15" Type="http://schemas.openxmlformats.org/officeDocument/2006/relationships/hyperlink" Target="https://www.aer.gov.au/system/files/Victorian%20distribution%20final%20decision%202011-2015%20-%20appendices%20%2829%20October%202010%29_1.pdf" TargetMode="External"/><Relationship Id="rId10" Type="http://schemas.openxmlformats.org/officeDocument/2006/relationships/hyperlink" Target="https://www.aer.gov.au/system/files/Victorian%20distribution%20final%20decision%202011-2015%20-%20appendices%20%2829%20October%202010%29_1.pdf" TargetMode="External"/><Relationship Id="rId19" Type="http://schemas.openxmlformats.org/officeDocument/2006/relationships/hyperlink" Target="https://www.aer.gov.au/system/files/Victorian%20distribution%20final%20decision%202011-2015%20-%20appendices%20%2829%20October%202010%29_1.pdf" TargetMode="External"/><Relationship Id="rId4" Type="http://schemas.openxmlformats.org/officeDocument/2006/relationships/hyperlink" Target="https://www.aer.gov.au/system/files/SP%20AusNet%20%28SPI%20Electricity%29%20distribution%20determination%20amended%20in%20accordance%20with%20Federal%20Court%20orders-16%20August%202013%20%28mark%20up%29_0.pdf" TargetMode="External"/><Relationship Id="rId9" Type="http://schemas.openxmlformats.org/officeDocument/2006/relationships/hyperlink" Target="https://www.aer.gov.au/system/files/Victorian%20distribution%20final%20decision%202011-2015%20-%20appendices%20%2829%20October%202010%29_1.pdf" TargetMode="External"/><Relationship Id="rId14" Type="http://schemas.openxmlformats.org/officeDocument/2006/relationships/hyperlink" Target="https://www.aer.gov.au/system/files/Victorian%20distribution%20final%20decision%202011-2015%20-%20appendices%20%2829%20October%202010%29_1.pdf" TargetMode="External"/><Relationship Id="rId22"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J12"/>
  <sheetViews>
    <sheetView tabSelected="1" workbookViewId="0">
      <selection activeCell="F18" sqref="F18"/>
    </sheetView>
  </sheetViews>
  <sheetFormatPr defaultRowHeight="15" x14ac:dyDescent="0.25"/>
  <cols>
    <col min="1" max="1" width="23.42578125" bestFit="1" customWidth="1"/>
    <col min="3" max="3" width="10.42578125" customWidth="1"/>
    <col min="5" max="5" width="22.42578125" customWidth="1"/>
    <col min="9" max="9" width="16.140625" customWidth="1"/>
  </cols>
  <sheetData>
    <row r="1" spans="1:10" x14ac:dyDescent="0.25">
      <c r="A1" s="6" t="s">
        <v>197</v>
      </c>
      <c r="E1" s="94" t="s">
        <v>196</v>
      </c>
    </row>
    <row r="2" spans="1:10" x14ac:dyDescent="0.25">
      <c r="A2" s="6"/>
      <c r="E2" s="94"/>
    </row>
    <row r="3" spans="1:10" x14ac:dyDescent="0.25">
      <c r="A3" s="6" t="s">
        <v>187</v>
      </c>
      <c r="E3" s="94" t="s">
        <v>187</v>
      </c>
      <c r="I3" s="94" t="s">
        <v>188</v>
      </c>
      <c r="J3" s="1"/>
    </row>
    <row r="4" spans="1:10" x14ac:dyDescent="0.25">
      <c r="A4" s="39" t="s">
        <v>51</v>
      </c>
      <c r="B4" s="41" t="s">
        <v>4</v>
      </c>
      <c r="C4" s="42" t="s">
        <v>5</v>
      </c>
      <c r="E4" s="152" t="s">
        <v>128</v>
      </c>
      <c r="F4" s="153" t="s">
        <v>4</v>
      </c>
      <c r="G4" s="153" t="s">
        <v>5</v>
      </c>
      <c r="H4" s="40"/>
      <c r="I4" s="178">
        <v>2018</v>
      </c>
      <c r="J4" s="134" t="s">
        <v>5</v>
      </c>
    </row>
    <row r="5" spans="1:10" x14ac:dyDescent="0.25">
      <c r="A5" s="40" t="s">
        <v>66</v>
      </c>
      <c r="B5" s="155">
        <f>'Divison of responsibility'!D3</f>
        <v>2.7075100946640118E-2</v>
      </c>
      <c r="C5" s="159">
        <f>'Divison of responsibility'!D4</f>
        <v>2.7974665545302368E-2</v>
      </c>
      <c r="E5" s="154" t="s">
        <v>66</v>
      </c>
      <c r="F5" s="155">
        <f>'Divison of responsibility'!F3</f>
        <v>2.6974399634021928E-2</v>
      </c>
      <c r="G5" s="155">
        <f>'Divison of responsibility'!F4</f>
        <v>2.7428306421809712E-2</v>
      </c>
      <c r="H5" s="40"/>
      <c r="I5" s="179" t="s">
        <v>189</v>
      </c>
      <c r="J5" s="180">
        <f>'Network access'!G5</f>
        <v>9.3027734488331237E-3</v>
      </c>
    </row>
    <row r="6" spans="1:10" x14ac:dyDescent="0.25">
      <c r="A6" s="40" t="s">
        <v>67</v>
      </c>
      <c r="B6" s="155">
        <v>0</v>
      </c>
      <c r="C6" s="159">
        <f>-'Bushfire obligations'!K4</f>
        <v>-3.2863120296577848E-2</v>
      </c>
      <c r="E6" s="154" t="s">
        <v>67</v>
      </c>
      <c r="F6" s="155">
        <v>0</v>
      </c>
      <c r="G6" s="155">
        <f>-'Bushfire obligations'!N4</f>
        <v>-3.4668786246939268E-2</v>
      </c>
      <c r="H6" s="40"/>
      <c r="I6" s="1"/>
      <c r="J6" s="1"/>
    </row>
    <row r="7" spans="1:10" x14ac:dyDescent="0.25">
      <c r="A7" s="4" t="s">
        <v>0</v>
      </c>
      <c r="B7" s="161">
        <f>SUM(B5:B6)</f>
        <v>2.7075100946640118E-2</v>
      </c>
      <c r="C7" s="162">
        <f>SUM(C5:C6)</f>
        <v>-4.8884547512754797E-3</v>
      </c>
      <c r="E7" s="52" t="s">
        <v>0</v>
      </c>
      <c r="F7" s="156">
        <f>SUM(F5:F6)</f>
        <v>2.6974399634021928E-2</v>
      </c>
      <c r="G7" s="156">
        <f>SUM(G5:G6)</f>
        <v>-7.240479825129556E-3</v>
      </c>
      <c r="H7" s="40"/>
      <c r="I7" s="1"/>
      <c r="J7" s="1"/>
    </row>
    <row r="8" spans="1:10" x14ac:dyDescent="0.25">
      <c r="B8" s="2"/>
      <c r="C8" s="2"/>
      <c r="E8" s="1"/>
      <c r="F8" s="24"/>
      <c r="G8" s="24"/>
      <c r="I8" s="1"/>
      <c r="J8" s="1"/>
    </row>
    <row r="9" spans="1:10" x14ac:dyDescent="0.25">
      <c r="A9" s="39" t="s">
        <v>52</v>
      </c>
      <c r="B9" s="163" t="s">
        <v>4</v>
      </c>
      <c r="C9" s="164" t="s">
        <v>5</v>
      </c>
      <c r="E9" s="152" t="s">
        <v>129</v>
      </c>
      <c r="F9" s="157" t="s">
        <v>4</v>
      </c>
      <c r="G9" s="158" t="s">
        <v>5</v>
      </c>
      <c r="I9" s="178">
        <v>2018</v>
      </c>
      <c r="J9" s="134" t="s">
        <v>5</v>
      </c>
    </row>
    <row r="10" spans="1:10" x14ac:dyDescent="0.25">
      <c r="A10" s="40" t="s">
        <v>66</v>
      </c>
      <c r="B10" s="155">
        <f>'Divison of responsibility'!E3</f>
        <v>2.5779091269511056E-2</v>
      </c>
      <c r="C10" s="159">
        <f>'Divison of responsibility'!E4</f>
        <v>2.5591861089877765E-2</v>
      </c>
      <c r="E10" s="154" t="s">
        <v>66</v>
      </c>
      <c r="F10" s="155">
        <f>'Divison of responsibility'!G3</f>
        <v>2.5814539198898423E-2</v>
      </c>
      <c r="G10" s="155">
        <f>'Divison of responsibility'!G4</f>
        <v>2.5158319930501882E-2</v>
      </c>
      <c r="H10" s="40"/>
      <c r="I10" s="179" t="s">
        <v>189</v>
      </c>
      <c r="J10" s="180">
        <f>'Network access'!G5</f>
        <v>9.3027734488331237E-3</v>
      </c>
    </row>
    <row r="11" spans="1:10" x14ac:dyDescent="0.25">
      <c r="A11" s="40" t="s">
        <v>67</v>
      </c>
      <c r="B11" s="155">
        <v>0</v>
      </c>
      <c r="C11" s="159">
        <f>-'Bushfire obligations'!L4</f>
        <v>-5.6336777651276308E-2</v>
      </c>
      <c r="E11" s="154" t="s">
        <v>67</v>
      </c>
      <c r="F11" s="155">
        <v>0</v>
      </c>
      <c r="G11" s="159">
        <f>-'Bushfire obligations'!O4</f>
        <v>-5.6336777651276308E-2</v>
      </c>
    </row>
    <row r="12" spans="1:10" x14ac:dyDescent="0.25">
      <c r="A12" s="4" t="s">
        <v>0</v>
      </c>
      <c r="B12" s="161">
        <f>SUM(B10:B11)</f>
        <v>2.5779091269511056E-2</v>
      </c>
      <c r="C12" s="162">
        <f>SUM(C10:C11)</f>
        <v>-3.0744916561398543E-2</v>
      </c>
      <c r="E12" s="52" t="s">
        <v>0</v>
      </c>
      <c r="F12" s="156">
        <f>SUM(F10:F11)</f>
        <v>2.5814539198898423E-2</v>
      </c>
      <c r="G12" s="160">
        <f>SUM(G10:G11)</f>
        <v>-3.1178457720774426E-2</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N80"/>
  <sheetViews>
    <sheetView topLeftCell="A34" workbookViewId="0">
      <selection activeCell="D67" sqref="D67"/>
    </sheetView>
  </sheetViews>
  <sheetFormatPr defaultRowHeight="15" x14ac:dyDescent="0.25"/>
  <cols>
    <col min="2" max="2" width="17.140625" customWidth="1"/>
    <col min="3" max="7" width="12.85546875" bestFit="1" customWidth="1"/>
    <col min="8" max="8" width="12.85546875" style="71" bestFit="1" customWidth="1"/>
    <col min="9" max="12" width="12.5703125" bestFit="1" customWidth="1"/>
    <col min="13" max="13" width="13.28515625" customWidth="1"/>
    <col min="14" max="14" width="10.5703125" bestFit="1" customWidth="1"/>
    <col min="15" max="15" width="12.85546875" customWidth="1"/>
    <col min="16" max="16" width="11.28515625" customWidth="1"/>
    <col min="17" max="25" width="12.5703125" bestFit="1" customWidth="1"/>
    <col min="26" max="26" width="13" bestFit="1" customWidth="1"/>
    <col min="27" max="29" width="11.5703125" bestFit="1" customWidth="1"/>
    <col min="30" max="30" width="14.42578125" customWidth="1"/>
    <col min="31" max="31" width="10.5703125" customWidth="1"/>
    <col min="32" max="32" width="10.85546875" customWidth="1"/>
    <col min="33" max="33" width="11.140625" customWidth="1"/>
    <col min="34" max="34" width="11.5703125" customWidth="1"/>
    <col min="35" max="40" width="11.5703125" bestFit="1" customWidth="1"/>
  </cols>
  <sheetData>
    <row r="1" spans="1:8" s="98" customFormat="1" ht="28.5" customHeight="1" x14ac:dyDescent="0.25">
      <c r="A1" s="98" t="s">
        <v>78</v>
      </c>
      <c r="C1" s="98" t="s">
        <v>118</v>
      </c>
      <c r="D1" s="98" t="s">
        <v>130</v>
      </c>
      <c r="H1" s="99"/>
    </row>
    <row r="2" spans="1:8" s="100" customFormat="1" ht="15" customHeight="1" x14ac:dyDescent="0.25">
      <c r="C2" s="94" t="s">
        <v>92</v>
      </c>
      <c r="D2" s="1"/>
      <c r="E2" s="1"/>
      <c r="F2" s="1"/>
      <c r="H2" s="101"/>
    </row>
    <row r="3" spans="1:8" s="100" customFormat="1" ht="15" customHeight="1" x14ac:dyDescent="0.25">
      <c r="C3" s="70" t="s">
        <v>98</v>
      </c>
      <c r="D3" s="68" t="s">
        <v>98</v>
      </c>
      <c r="E3" s="68" t="s">
        <v>119</v>
      </c>
      <c r="F3" s="68" t="s">
        <v>120</v>
      </c>
      <c r="G3" s="145">
        <v>2018</v>
      </c>
      <c r="H3" s="101"/>
    </row>
    <row r="4" spans="1:8" x14ac:dyDescent="0.25">
      <c r="B4" s="4" t="s">
        <v>80</v>
      </c>
      <c r="C4" s="70">
        <f>C11-$C$17</f>
        <v>-2.1905558648982471E-4</v>
      </c>
      <c r="D4" s="68">
        <f t="shared" ref="D4:G5" si="0">C11-C$18</f>
        <v>-6.2078353013195198E-5</v>
      </c>
      <c r="E4" s="68">
        <f t="shared" si="0"/>
        <v>-1.8857430948360232E-4</v>
      </c>
      <c r="F4" s="68">
        <f t="shared" si="0"/>
        <v>-1.8981068084400476E-4</v>
      </c>
      <c r="G4" s="68">
        <f t="shared" si="0"/>
        <v>-4.170273210084563E-4</v>
      </c>
    </row>
    <row r="5" spans="1:8" x14ac:dyDescent="0.25">
      <c r="B5" s="4" t="s">
        <v>81</v>
      </c>
      <c r="C5" s="102">
        <f>C12-$C$17</f>
        <v>1.3149704323729861E-2</v>
      </c>
      <c r="D5" s="144">
        <f t="shared" si="0"/>
        <v>1.330668155720649E-2</v>
      </c>
      <c r="E5" s="144">
        <f t="shared" si="0"/>
        <v>1.2141846868499062E-2</v>
      </c>
      <c r="F5" s="144">
        <f t="shared" si="0"/>
        <v>1.1647096698051751E-2</v>
      </c>
      <c r="G5" s="46">
        <f t="shared" si="0"/>
        <v>9.3027734488331237E-3</v>
      </c>
    </row>
    <row r="6" spans="1:8" x14ac:dyDescent="0.25">
      <c r="D6" s="1"/>
      <c r="E6" s="1"/>
      <c r="F6" s="1"/>
    </row>
    <row r="7" spans="1:8" s="16" customFormat="1" x14ac:dyDescent="0.25">
      <c r="A7" s="16" t="s">
        <v>86</v>
      </c>
      <c r="H7" s="69"/>
    </row>
    <row r="8" spans="1:8" s="1" customFormat="1" x14ac:dyDescent="0.25">
      <c r="C8" s="94" t="s">
        <v>92</v>
      </c>
      <c r="H8" s="74"/>
    </row>
    <row r="9" spans="1:8" s="1" customFormat="1" x14ac:dyDescent="0.25">
      <c r="C9" s="70" t="s">
        <v>98</v>
      </c>
      <c r="D9" s="68" t="s">
        <v>119</v>
      </c>
      <c r="E9" s="68" t="s">
        <v>120</v>
      </c>
      <c r="F9" s="145">
        <v>2018</v>
      </c>
      <c r="H9" s="74"/>
    </row>
    <row r="10" spans="1:8" x14ac:dyDescent="0.25">
      <c r="B10" s="4" t="s">
        <v>79</v>
      </c>
      <c r="C10" s="31">
        <f t="shared" ref="C10:F18" si="1">(1/(1-C22))</f>
        <v>1</v>
      </c>
      <c r="D10" s="146">
        <f t="shared" si="1"/>
        <v>1</v>
      </c>
      <c r="E10" s="146">
        <f t="shared" si="1"/>
        <v>1</v>
      </c>
      <c r="F10" s="146">
        <f t="shared" si="1"/>
        <v>1</v>
      </c>
    </row>
    <row r="11" spans="1:8" x14ac:dyDescent="0.25">
      <c r="B11" s="4" t="s">
        <v>80</v>
      </c>
      <c r="C11" s="31">
        <f t="shared" si="1"/>
        <v>1.0017710288186219</v>
      </c>
      <c r="D11" s="146">
        <f t="shared" si="1"/>
        <v>1.0016473261820111</v>
      </c>
      <c r="E11" s="146">
        <f t="shared" si="1"/>
        <v>1.0016473261820111</v>
      </c>
      <c r="F11" s="146">
        <f t="shared" si="1"/>
        <v>1.0014248523368965</v>
      </c>
    </row>
    <row r="12" spans="1:8" x14ac:dyDescent="0.25">
      <c r="B12" s="4" t="s">
        <v>81</v>
      </c>
      <c r="C12" s="31">
        <f t="shared" si="1"/>
        <v>1.0151397887288416</v>
      </c>
      <c r="D12" s="146">
        <f t="shared" si="1"/>
        <v>1.0139777473599938</v>
      </c>
      <c r="E12" s="146">
        <f t="shared" si="1"/>
        <v>1.0134842335609069</v>
      </c>
      <c r="F12" s="146">
        <f t="shared" si="1"/>
        <v>1.0111446531067381</v>
      </c>
    </row>
    <row r="13" spans="1:8" x14ac:dyDescent="0.25">
      <c r="B13" s="4" t="s">
        <v>82</v>
      </c>
      <c r="C13" s="31">
        <f t="shared" si="1"/>
        <v>1.0026515595371903</v>
      </c>
      <c r="D13" s="146">
        <f t="shared" si="1"/>
        <v>1.0026504120324655</v>
      </c>
      <c r="E13" s="146">
        <f t="shared" si="1"/>
        <v>1.0026499202455301</v>
      </c>
      <c r="F13" s="146">
        <f t="shared" si="1"/>
        <v>1.0026334413482054</v>
      </c>
    </row>
    <row r="14" spans="1:8" x14ac:dyDescent="0.25">
      <c r="B14" s="4" t="s">
        <v>83</v>
      </c>
      <c r="C14" s="31">
        <f t="shared" si="1"/>
        <v>1.0026656311215103</v>
      </c>
      <c r="D14" s="146">
        <f t="shared" si="1"/>
        <v>1.0026743721970068</v>
      </c>
      <c r="E14" s="146">
        <f t="shared" si="1"/>
        <v>1.0026781926277344</v>
      </c>
      <c r="F14" s="146">
        <f t="shared" si="1"/>
        <v>1.0027048067966571</v>
      </c>
    </row>
    <row r="15" spans="1:8" x14ac:dyDescent="0.25">
      <c r="B15" s="4" t="s">
        <v>84</v>
      </c>
      <c r="C15" s="31">
        <f t="shared" si="1"/>
        <v>1.002451689002245</v>
      </c>
      <c r="D15" s="146">
        <f t="shared" si="1"/>
        <v>1.0022003979723602</v>
      </c>
      <c r="E15" s="146">
        <f t="shared" si="1"/>
        <v>1.0020719375030394</v>
      </c>
      <c r="F15" s="146">
        <f t="shared" si="1"/>
        <v>1.0004065558974851</v>
      </c>
    </row>
    <row r="16" spans="1:8" x14ac:dyDescent="0.25">
      <c r="B16" s="4" t="s">
        <v>85</v>
      </c>
      <c r="C16" s="31">
        <f t="shared" si="1"/>
        <v>1.0000600517418305</v>
      </c>
      <c r="D16" s="146">
        <f t="shared" si="1"/>
        <v>1.0000590543142078</v>
      </c>
      <c r="E16" s="146">
        <f t="shared" si="1"/>
        <v>1.0000586748284179</v>
      </c>
      <c r="F16" s="146">
        <f t="shared" si="1"/>
        <v>1.0000562001773114</v>
      </c>
    </row>
    <row r="17" spans="1:40" x14ac:dyDescent="0.25">
      <c r="B17" s="52" t="s">
        <v>96</v>
      </c>
      <c r="C17" s="31">
        <f t="shared" si="1"/>
        <v>1.0019900844051117</v>
      </c>
      <c r="D17" s="146">
        <f t="shared" si="1"/>
        <v>1.0019710205043848</v>
      </c>
      <c r="E17" s="146">
        <f t="shared" si="1"/>
        <v>1.0019628804852427</v>
      </c>
      <c r="F17" s="146">
        <f t="shared" si="1"/>
        <v>1.0019187224271446</v>
      </c>
    </row>
    <row r="18" spans="1:40" x14ac:dyDescent="0.25">
      <c r="B18" s="52" t="s">
        <v>97</v>
      </c>
      <c r="C18" s="31">
        <f t="shared" si="1"/>
        <v>1.0018331071716351</v>
      </c>
      <c r="D18" s="146">
        <f t="shared" si="1"/>
        <v>1.0018359004914947</v>
      </c>
      <c r="E18" s="146">
        <f t="shared" si="1"/>
        <v>1.0018371368628551</v>
      </c>
      <c r="F18" s="146">
        <f t="shared" si="1"/>
        <v>1.0018418796579049</v>
      </c>
    </row>
    <row r="19" spans="1:40" s="16" customFormat="1" x14ac:dyDescent="0.25">
      <c r="A19" s="16" t="s">
        <v>87</v>
      </c>
      <c r="H19" s="69"/>
    </row>
    <row r="20" spans="1:40" s="1" customFormat="1" x14ac:dyDescent="0.25">
      <c r="C20" s="94" t="s">
        <v>92</v>
      </c>
      <c r="D20" s="94" t="s">
        <v>124</v>
      </c>
      <c r="H20" s="74"/>
    </row>
    <row r="21" spans="1:40" s="1" customFormat="1" x14ac:dyDescent="0.25">
      <c r="C21" s="70" t="s">
        <v>98</v>
      </c>
      <c r="D21" s="68" t="s">
        <v>119</v>
      </c>
      <c r="E21" s="68" t="s">
        <v>120</v>
      </c>
      <c r="F21" s="145">
        <v>2018</v>
      </c>
      <c r="H21" s="74"/>
    </row>
    <row r="22" spans="1:40" x14ac:dyDescent="0.25">
      <c r="B22" s="4" t="s">
        <v>79</v>
      </c>
      <c r="C22" s="70">
        <f t="shared" ref="C22:C30" si="2">M44/M33</f>
        <v>0</v>
      </c>
      <c r="D22" s="68">
        <f>C22</f>
        <v>0</v>
      </c>
      <c r="E22" s="68">
        <f>D22</f>
        <v>0</v>
      </c>
      <c r="F22" s="68">
        <f>E22</f>
        <v>0</v>
      </c>
    </row>
    <row r="23" spans="1:40" x14ac:dyDescent="0.25">
      <c r="B23" s="4" t="s">
        <v>80</v>
      </c>
      <c r="C23" s="70">
        <f t="shared" si="2"/>
        <v>1.7678978206331199E-3</v>
      </c>
      <c r="D23" s="68">
        <f t="shared" ref="D23:E30" si="3">$C23*AA57/$Z57</f>
        <v>1.6446169614311745E-3</v>
      </c>
      <c r="E23" s="68">
        <f t="shared" si="3"/>
        <v>1.6446169614311745E-3</v>
      </c>
      <c r="F23" s="68">
        <f t="shared" ref="F23:F30" si="4">$C23*Y57/$Z57</f>
        <v>1.4228250213399653E-3</v>
      </c>
    </row>
    <row r="24" spans="1:40" x14ac:dyDescent="0.25">
      <c r="B24" s="4" t="s">
        <v>81</v>
      </c>
      <c r="C24" s="102">
        <f t="shared" si="2"/>
        <v>1.4913994010420595E-2</v>
      </c>
      <c r="D24" s="144">
        <f t="shared" si="3"/>
        <v>1.3785063228839583E-2</v>
      </c>
      <c r="E24" s="144">
        <f t="shared" si="3"/>
        <v>1.3304828150636052E-2</v>
      </c>
      <c r="F24" s="144">
        <f t="shared" si="4"/>
        <v>1.1021818760051883E-2</v>
      </c>
    </row>
    <row r="25" spans="1:40" x14ac:dyDescent="0.25">
      <c r="B25" s="4" t="s">
        <v>82</v>
      </c>
      <c r="C25" s="70">
        <f t="shared" si="2"/>
        <v>2.644547362409936E-3</v>
      </c>
      <c r="D25" s="68">
        <f t="shared" si="3"/>
        <v>2.6434059176147114E-3</v>
      </c>
      <c r="E25" s="68">
        <f t="shared" si="3"/>
        <v>2.642916726988187E-3</v>
      </c>
      <c r="F25" s="68">
        <f t="shared" si="4"/>
        <v>2.6265245498537575E-3</v>
      </c>
    </row>
    <row r="26" spans="1:40" x14ac:dyDescent="0.25">
      <c r="B26" s="4" t="s">
        <v>83</v>
      </c>
      <c r="C26" s="70">
        <f t="shared" si="2"/>
        <v>2.6585444227591971E-3</v>
      </c>
      <c r="D26" s="68">
        <f t="shared" si="3"/>
        <v>2.6672390071632193E-3</v>
      </c>
      <c r="E26" s="68">
        <f t="shared" si="3"/>
        <v>2.6710390705872171E-3</v>
      </c>
      <c r="F26" s="68">
        <f t="shared" si="4"/>
        <v>2.6975105517824997E-3</v>
      </c>
    </row>
    <row r="27" spans="1:40" x14ac:dyDescent="0.25">
      <c r="B27" s="4" t="s">
        <v>84</v>
      </c>
      <c r="C27" s="70">
        <f t="shared" si="2"/>
        <v>2.4456929238009088E-3</v>
      </c>
      <c r="D27" s="68">
        <f t="shared" si="3"/>
        <v>2.1955668515118683E-3</v>
      </c>
      <c r="E27" s="68">
        <f t="shared" si="3"/>
        <v>2.0676534543041312E-3</v>
      </c>
      <c r="F27" s="68">
        <f t="shared" si="4"/>
        <v>4.0639067695859309E-4</v>
      </c>
    </row>
    <row r="28" spans="1:40" x14ac:dyDescent="0.25">
      <c r="B28" s="4" t="s">
        <v>85</v>
      </c>
      <c r="C28" s="70">
        <f t="shared" si="2"/>
        <v>6.0048135835361668E-5</v>
      </c>
      <c r="D28" s="68">
        <f t="shared" si="3"/>
        <v>5.9050827001711021E-5</v>
      </c>
      <c r="E28" s="68">
        <f t="shared" si="3"/>
        <v>5.8671385884299152E-5</v>
      </c>
      <c r="F28" s="68">
        <f t="shared" si="4"/>
        <v>5.6197019029013138E-5</v>
      </c>
    </row>
    <row r="29" spans="1:40" x14ac:dyDescent="0.25">
      <c r="B29" s="52" t="s">
        <v>96</v>
      </c>
      <c r="C29" s="70">
        <f t="shared" si="2"/>
        <v>1.9861318351201262E-3</v>
      </c>
      <c r="D29" s="68">
        <f t="shared" si="3"/>
        <v>1.9671432247538303E-3</v>
      </c>
      <c r="E29" s="68">
        <f t="shared" si="3"/>
        <v>1.9590351334095213E-3</v>
      </c>
      <c r="F29" s="68">
        <f t="shared" si="4"/>
        <v>1.9150479816330724E-3</v>
      </c>
    </row>
    <row r="30" spans="1:40" x14ac:dyDescent="0.25">
      <c r="B30" s="52" t="s">
        <v>131</v>
      </c>
      <c r="C30" s="70">
        <f t="shared" si="2"/>
        <v>1.8297530382182566E-3</v>
      </c>
      <c r="D30" s="68">
        <f t="shared" si="3"/>
        <v>1.832536137499087E-3</v>
      </c>
      <c r="E30" s="68">
        <f t="shared" si="3"/>
        <v>1.8337679801010156E-3</v>
      </c>
      <c r="F30" s="68">
        <f t="shared" si="4"/>
        <v>1.8384933743575188E-3</v>
      </c>
    </row>
    <row r="31" spans="1:40" s="16" customFormat="1" x14ac:dyDescent="0.25">
      <c r="A31" s="16" t="s">
        <v>117</v>
      </c>
      <c r="H31" s="69"/>
      <c r="M31" s="93" t="s">
        <v>92</v>
      </c>
      <c r="Q31" s="16" t="s">
        <v>122</v>
      </c>
    </row>
    <row r="32" spans="1:40" x14ac:dyDescent="0.25">
      <c r="B32" s="72"/>
      <c r="C32" s="42"/>
      <c r="D32" s="42">
        <v>2010</v>
      </c>
      <c r="E32" s="42">
        <v>2011</v>
      </c>
      <c r="F32" s="42">
        <v>2012</v>
      </c>
      <c r="G32" s="42">
        <v>2013</v>
      </c>
      <c r="H32" s="42">
        <v>2014</v>
      </c>
      <c r="I32" s="42"/>
      <c r="J32" s="42"/>
      <c r="K32" s="42"/>
      <c r="L32" s="42"/>
      <c r="M32" s="141" t="s">
        <v>98</v>
      </c>
      <c r="N32" s="96"/>
      <c r="O32" s="96"/>
      <c r="Q32" s="72" t="s">
        <v>99</v>
      </c>
      <c r="R32" s="42">
        <v>2009</v>
      </c>
      <c r="S32" s="42">
        <v>2010</v>
      </c>
      <c r="T32" s="42">
        <v>2011</v>
      </c>
      <c r="U32" s="42">
        <v>2012</v>
      </c>
      <c r="V32" s="42">
        <v>2013</v>
      </c>
      <c r="W32" s="42">
        <v>2014</v>
      </c>
      <c r="X32" s="42">
        <v>2015</v>
      </c>
      <c r="Y32" s="42">
        <v>2016</v>
      </c>
      <c r="Z32" s="42">
        <v>2017</v>
      </c>
      <c r="AA32" s="42">
        <v>2018</v>
      </c>
      <c r="AK32" s="42"/>
      <c r="AL32" s="42"/>
      <c r="AM32" s="42"/>
      <c r="AN32" s="42"/>
    </row>
    <row r="33" spans="1:40" x14ac:dyDescent="0.25">
      <c r="B33" s="73" t="s">
        <v>79</v>
      </c>
      <c r="C33" s="81"/>
      <c r="D33" s="81">
        <f>S33*'CPI-master'!G$9</f>
        <v>47443.080460668105</v>
      </c>
      <c r="E33" s="81">
        <f>T33*'CPI-master'!H$9</f>
        <v>44086.382884249426</v>
      </c>
      <c r="F33" s="81">
        <f>U33*'CPI-master'!I$9</f>
        <v>56543.471854095907</v>
      </c>
      <c r="G33" s="81">
        <f>V33*'CPI-master'!J$9</f>
        <v>54932.968597601241</v>
      </c>
      <c r="H33" s="81">
        <f>W33*'CPI-master'!K$9</f>
        <v>55983.87434545908</v>
      </c>
      <c r="I33" s="81"/>
      <c r="J33" s="81"/>
      <c r="K33" s="81"/>
      <c r="L33" s="81"/>
      <c r="M33" s="82">
        <f t="shared" ref="M33:M41" si="5">AVERAGE(D33:H33)</f>
        <v>51797.955628414747</v>
      </c>
      <c r="N33" s="97"/>
      <c r="O33" s="97"/>
      <c r="Q33" s="73" t="s">
        <v>79</v>
      </c>
      <c r="R33" s="81">
        <v>37629.540867755153</v>
      </c>
      <c r="S33" s="81">
        <v>42279.50798262329</v>
      </c>
      <c r="T33" s="81">
        <v>40682.50401969807</v>
      </c>
      <c r="U33" s="81">
        <v>52808.972782802135</v>
      </c>
      <c r="V33" s="81">
        <v>52531.24811007821</v>
      </c>
      <c r="W33" s="81">
        <v>55150.625983108068</v>
      </c>
      <c r="X33" s="81">
        <v>54114.799686988088</v>
      </c>
      <c r="Y33" s="81">
        <v>52719.807173372435</v>
      </c>
      <c r="Z33" s="81">
        <v>54481.349334295512</v>
      </c>
      <c r="AA33" s="18">
        <v>48229.274624630591</v>
      </c>
      <c r="AK33" s="83"/>
      <c r="AL33" s="83"/>
      <c r="AM33" s="83"/>
      <c r="AN33" s="83"/>
    </row>
    <row r="34" spans="1:40" x14ac:dyDescent="0.25">
      <c r="B34" s="73" t="s">
        <v>80</v>
      </c>
      <c r="C34" s="81"/>
      <c r="D34" s="81">
        <f>S34*'CPI-master'!G$8</f>
        <v>317779.87375530222</v>
      </c>
      <c r="E34" s="81">
        <f>T34*'CPI-master'!H$8</f>
        <v>352373.39246284828</v>
      </c>
      <c r="F34" s="81">
        <f>U34*'CPI-master'!I$8</f>
        <v>378036.63806513039</v>
      </c>
      <c r="G34" s="81">
        <f>V34*'CPI-master'!J$8</f>
        <v>408792.98908946058</v>
      </c>
      <c r="H34" s="81">
        <f>W34*'CPI-master'!K$8</f>
        <v>375161.2113504294</v>
      </c>
      <c r="I34" s="81"/>
      <c r="J34" s="81"/>
      <c r="K34" s="81"/>
      <c r="L34" s="81"/>
      <c r="M34" s="82">
        <f t="shared" si="5"/>
        <v>366428.82094463415</v>
      </c>
      <c r="N34" s="97"/>
      <c r="O34" s="97"/>
      <c r="Q34" s="73" t="s">
        <v>80</v>
      </c>
      <c r="R34" s="81">
        <v>269392.65438000002</v>
      </c>
      <c r="S34" s="81">
        <v>278759.46135</v>
      </c>
      <c r="T34" s="81">
        <v>317627.73702</v>
      </c>
      <c r="U34" s="81">
        <v>350958.66492000007</v>
      </c>
      <c r="V34" s="81">
        <v>387877.9989499998</v>
      </c>
      <c r="W34" s="81">
        <v>365738.55767000001</v>
      </c>
      <c r="X34" s="81">
        <v>381461.5461299998</v>
      </c>
      <c r="Y34" s="81">
        <v>344893.63842298696</v>
      </c>
      <c r="Z34" s="81">
        <v>353346.31027999998</v>
      </c>
      <c r="AA34" s="18">
        <v>362234.78839999996</v>
      </c>
      <c r="AK34" s="83"/>
      <c r="AL34" s="83"/>
      <c r="AM34" s="83"/>
      <c r="AN34" s="83"/>
    </row>
    <row r="35" spans="1:40" x14ac:dyDescent="0.25">
      <c r="B35" s="73" t="s">
        <v>81</v>
      </c>
      <c r="C35" s="81"/>
      <c r="D35" s="81">
        <f>S35*'CPI-master'!G$8</f>
        <v>308502.44517762464</v>
      </c>
      <c r="E35" s="81">
        <f>T35*'CPI-master'!H$8</f>
        <v>382875.35238028894</v>
      </c>
      <c r="F35" s="81">
        <f>U35*'CPI-master'!I$8</f>
        <v>392058.83837449912</v>
      </c>
      <c r="G35" s="81">
        <f>V35*'CPI-master'!J$8</f>
        <v>314575.61462990212</v>
      </c>
      <c r="H35" s="81">
        <f>W35*'CPI-master'!K$8</f>
        <v>315982.6692726622</v>
      </c>
      <c r="I35" s="81"/>
      <c r="J35" s="81"/>
      <c r="K35" s="81"/>
      <c r="L35" s="81"/>
      <c r="M35" s="82">
        <f t="shared" si="5"/>
        <v>342798.98396699538</v>
      </c>
      <c r="N35" s="97"/>
      <c r="O35" s="97"/>
      <c r="Q35" s="73" t="s">
        <v>81</v>
      </c>
      <c r="R35" s="81">
        <v>270466.59799000004</v>
      </c>
      <c r="S35" s="81">
        <v>270621.21470000001</v>
      </c>
      <c r="T35" s="81">
        <v>345122.06182</v>
      </c>
      <c r="U35" s="81">
        <v>363976.48437000008</v>
      </c>
      <c r="V35" s="81">
        <v>298481.04830000014</v>
      </c>
      <c r="W35" s="81">
        <v>308046.36037000001</v>
      </c>
      <c r="X35" s="81">
        <v>362830.15773000004</v>
      </c>
      <c r="Y35" s="81">
        <v>371607.978</v>
      </c>
      <c r="Z35" s="81">
        <v>341013.31</v>
      </c>
      <c r="AA35" s="18">
        <v>357962.68099999998</v>
      </c>
      <c r="AK35" s="83"/>
      <c r="AL35" s="83"/>
      <c r="AM35" s="83"/>
      <c r="AN35" s="83"/>
    </row>
    <row r="36" spans="1:40" x14ac:dyDescent="0.25">
      <c r="B36" s="73" t="s">
        <v>82</v>
      </c>
      <c r="C36" s="81"/>
      <c r="D36" s="81">
        <f>S36*'CPI-master'!G$9</f>
        <v>142824.85576842813</v>
      </c>
      <c r="E36" s="81">
        <f>T36*'CPI-master'!H$9</f>
        <v>148651.30373118562</v>
      </c>
      <c r="F36" s="81">
        <f>U36*'CPI-master'!I$9</f>
        <v>179608.46461440678</v>
      </c>
      <c r="G36" s="81">
        <f>V36*'CPI-master'!J$9</f>
        <v>192126.29309868204</v>
      </c>
      <c r="H36" s="81">
        <f>W36*'CPI-master'!K$9</f>
        <v>173664.9637509232</v>
      </c>
      <c r="I36" s="81"/>
      <c r="J36" s="81"/>
      <c r="K36" s="81"/>
      <c r="L36" s="81"/>
      <c r="M36" s="82">
        <f t="shared" si="5"/>
        <v>167375.17619272514</v>
      </c>
      <c r="N36" s="97"/>
      <c r="O36" s="97"/>
      <c r="Q36" s="73" t="s">
        <v>82</v>
      </c>
      <c r="R36" s="81">
        <v>128379.6119855967</v>
      </c>
      <c r="S36" s="81">
        <v>127280.19704758523</v>
      </c>
      <c r="T36" s="81">
        <v>137174.04028031268</v>
      </c>
      <c r="U36" s="81">
        <v>167745.95206778086</v>
      </c>
      <c r="V36" s="81">
        <v>183726.35284227453</v>
      </c>
      <c r="W36" s="81">
        <v>171080.18289509552</v>
      </c>
      <c r="X36" s="81">
        <v>186774.27334163259</v>
      </c>
      <c r="Y36" s="81">
        <v>154393.14894853337</v>
      </c>
      <c r="Z36" s="81">
        <v>177216.54895610519</v>
      </c>
      <c r="AA36" s="18">
        <v>186388.56534246317</v>
      </c>
      <c r="AK36" s="83"/>
      <c r="AL36" s="83"/>
      <c r="AM36" s="83"/>
      <c r="AN36" s="83"/>
    </row>
    <row r="37" spans="1:40" x14ac:dyDescent="0.25">
      <c r="B37" s="73" t="s">
        <v>83</v>
      </c>
      <c r="C37" s="81"/>
      <c r="D37" s="81">
        <f>S37*'CPI-master'!G$8</f>
        <v>168667.28796394487</v>
      </c>
      <c r="E37" s="81">
        <f>T37*'CPI-master'!H$8</f>
        <v>212470.36081011352</v>
      </c>
      <c r="F37" s="81">
        <f>U37*'CPI-master'!I$8</f>
        <v>219062.87525050101</v>
      </c>
      <c r="G37" s="81">
        <f>V37*'CPI-master'!J$8</f>
        <v>234405.48159313729</v>
      </c>
      <c r="H37" s="81">
        <f>W37*'CPI-master'!K$8</f>
        <v>239874.45474713738</v>
      </c>
      <c r="I37" s="81"/>
      <c r="J37" s="81"/>
      <c r="K37" s="81"/>
      <c r="L37" s="81"/>
      <c r="M37" s="82">
        <f t="shared" si="5"/>
        <v>214896.0920729668</v>
      </c>
      <c r="N37" s="97"/>
      <c r="O37" s="97"/>
      <c r="Q37" s="73" t="s">
        <v>83</v>
      </c>
      <c r="R37" s="81">
        <v>145514.894</v>
      </c>
      <c r="S37" s="81">
        <v>147956.514</v>
      </c>
      <c r="T37" s="81">
        <v>191519.79500000001</v>
      </c>
      <c r="U37" s="81">
        <v>203371.86</v>
      </c>
      <c r="V37" s="81">
        <v>222412.64300000001</v>
      </c>
      <c r="W37" s="81">
        <v>233849.701</v>
      </c>
      <c r="X37" s="81">
        <v>248377.486889666</v>
      </c>
      <c r="Y37" s="81">
        <v>211867.16309531001</v>
      </c>
      <c r="Z37" s="81">
        <v>248667.39895521599</v>
      </c>
      <c r="AA37" s="18">
        <v>249010.83126000001</v>
      </c>
      <c r="AK37" s="83"/>
      <c r="AL37" s="83"/>
      <c r="AM37" s="83"/>
      <c r="AN37" s="83"/>
    </row>
    <row r="38" spans="1:40" x14ac:dyDescent="0.25">
      <c r="B38" s="73" t="s">
        <v>84</v>
      </c>
      <c r="C38" s="81"/>
      <c r="D38" s="81">
        <f>S38*'CPI-master'!G$9</f>
        <v>154697.16904197563</v>
      </c>
      <c r="E38" s="81">
        <f>T38*'CPI-master'!H$9</f>
        <v>155874.80332265465</v>
      </c>
      <c r="F38" s="81">
        <f>U38*'CPI-master'!I$9</f>
        <v>168323.07087553883</v>
      </c>
      <c r="G38" s="81">
        <f>V38*'CPI-master'!J$9</f>
        <v>187784.68774085568</v>
      </c>
      <c r="H38" s="81">
        <f>W38*'CPI-master'!K$9</f>
        <v>192674.38694709481</v>
      </c>
      <c r="I38" s="81"/>
      <c r="J38" s="81"/>
      <c r="K38" s="81"/>
      <c r="L38" s="81"/>
      <c r="M38" s="82">
        <f t="shared" si="5"/>
        <v>171870.82358562393</v>
      </c>
      <c r="N38" s="97"/>
      <c r="O38" s="97"/>
      <c r="Q38" s="73" t="s">
        <v>84</v>
      </c>
      <c r="R38" s="81">
        <v>137883.29635850366</v>
      </c>
      <c r="S38" s="81">
        <v>137860.36087647689</v>
      </c>
      <c r="T38" s="81">
        <v>143839.81850797526</v>
      </c>
      <c r="U38" s="81">
        <v>157205.91921771257</v>
      </c>
      <c r="V38" s="81">
        <v>179574.56650939499</v>
      </c>
      <c r="W38" s="81">
        <v>189806.67514137062</v>
      </c>
      <c r="X38" s="81">
        <v>204651.59938180444</v>
      </c>
      <c r="Y38" s="81">
        <v>223975.92681535459</v>
      </c>
      <c r="Z38" s="81">
        <v>197873.56766031496</v>
      </c>
      <c r="AA38" s="18">
        <v>186182.98673923261</v>
      </c>
      <c r="AK38" s="83"/>
      <c r="AL38" s="83"/>
      <c r="AM38" s="83"/>
      <c r="AN38" s="83"/>
    </row>
    <row r="39" spans="1:40" x14ac:dyDescent="0.25">
      <c r="B39" s="73" t="s">
        <v>85</v>
      </c>
      <c r="C39" s="81"/>
      <c r="D39" s="81">
        <f>S39*'CPI-master'!G$9</f>
        <v>107870.37740269094</v>
      </c>
      <c r="E39" s="81">
        <f>T39*'CPI-master'!H$9</f>
        <v>132199.81066383788</v>
      </c>
      <c r="F39" s="81">
        <f>U39*'CPI-master'!I$9</f>
        <v>135467.00619915951</v>
      </c>
      <c r="G39" s="81">
        <f>V39*'CPI-master'!J$9</f>
        <v>121487.01643373708</v>
      </c>
      <c r="H39" s="81">
        <f>W39*'CPI-master'!K$9</f>
        <v>123708.95863742713</v>
      </c>
      <c r="I39" s="81"/>
      <c r="J39" s="81"/>
      <c r="K39" s="81"/>
      <c r="L39" s="81"/>
      <c r="M39" s="82">
        <f t="shared" si="5"/>
        <v>124146.6338673705</v>
      </c>
      <c r="N39" s="97"/>
      <c r="O39" s="97"/>
      <c r="Q39" s="73" t="s">
        <v>85</v>
      </c>
      <c r="R39" s="81">
        <v>89047.922493129998</v>
      </c>
      <c r="S39" s="81">
        <v>96130.066559793398</v>
      </c>
      <c r="T39" s="81">
        <v>121992.755514909</v>
      </c>
      <c r="U39" s="81">
        <v>126519.882999029</v>
      </c>
      <c r="V39" s="81">
        <v>116175.49106407601</v>
      </c>
      <c r="W39" s="81">
        <v>121867.70902049799</v>
      </c>
      <c r="X39" s="81">
        <v>117721.494565381</v>
      </c>
      <c r="Y39" s="81">
        <v>138427.94329502599</v>
      </c>
      <c r="Z39" s="81">
        <v>132835.09312937901</v>
      </c>
      <c r="AA39" s="18">
        <v>108242.14191396099</v>
      </c>
      <c r="AK39" s="83"/>
      <c r="AL39" s="83"/>
      <c r="AM39" s="83"/>
      <c r="AN39" s="83"/>
    </row>
    <row r="40" spans="1:40" x14ac:dyDescent="0.25">
      <c r="B40" s="52" t="s">
        <v>96</v>
      </c>
      <c r="C40" s="82"/>
      <c r="D40" s="82">
        <f>D33+D36+D37+D38+D39</f>
        <v>621502.77063770767</v>
      </c>
      <c r="E40" s="82">
        <f>E33+E36+E37+E38+E39</f>
        <v>693282.66141204117</v>
      </c>
      <c r="F40" s="82">
        <f>F33+F36+F37+F38+F39</f>
        <v>759004.88879370212</v>
      </c>
      <c r="G40" s="82">
        <f>G33+G36+G37+G38+G39</f>
        <v>790736.44746401336</v>
      </c>
      <c r="H40" s="82">
        <f>H33+H36+H37+H38+H39</f>
        <v>785906.63842804148</v>
      </c>
      <c r="I40" s="82"/>
      <c r="J40" s="82"/>
      <c r="K40" s="82"/>
      <c r="L40" s="82"/>
      <c r="M40" s="82">
        <f t="shared" si="5"/>
        <v>730086.68134710123</v>
      </c>
      <c r="N40" s="97"/>
      <c r="O40" s="97"/>
      <c r="Q40" s="183" t="s">
        <v>193</v>
      </c>
      <c r="R40" s="97"/>
      <c r="S40" s="97"/>
      <c r="T40" s="97"/>
      <c r="U40" s="97"/>
      <c r="V40" s="97"/>
      <c r="W40" s="97"/>
      <c r="X40" s="97"/>
      <c r="Y40" s="97"/>
      <c r="Z40" s="97"/>
      <c r="AA40" s="97"/>
    </row>
    <row r="41" spans="1:40" x14ac:dyDescent="0.25">
      <c r="B41" s="47" t="s">
        <v>131</v>
      </c>
      <c r="C41" s="13"/>
      <c r="D41" s="13">
        <f>D33+D36+D37+D39</f>
        <v>466805.60159573203</v>
      </c>
      <c r="E41" s="13">
        <f>E33+E36+E37+E39</f>
        <v>537407.85808938649</v>
      </c>
      <c r="F41" s="13">
        <f>F33+F36+F37+F39</f>
        <v>590681.81791816326</v>
      </c>
      <c r="G41" s="13">
        <f>G33+G36+G37+G39</f>
        <v>602951.75972315774</v>
      </c>
      <c r="H41" s="13">
        <f>H33+H36+H37+H39</f>
        <v>593232.25148094678</v>
      </c>
      <c r="I41" s="13"/>
      <c r="J41" s="13"/>
      <c r="K41" s="13"/>
      <c r="L41" s="13"/>
      <c r="M41" s="82">
        <f t="shared" si="5"/>
        <v>558215.85776147724</v>
      </c>
      <c r="N41" s="97"/>
      <c r="O41" s="97"/>
      <c r="Q41" s="97"/>
      <c r="R41" s="97"/>
      <c r="S41" s="97"/>
      <c r="T41" s="97"/>
      <c r="U41" s="97"/>
      <c r="V41" s="97"/>
      <c r="W41" s="97"/>
      <c r="X41" s="97"/>
      <c r="Y41" s="97"/>
      <c r="Z41" s="97"/>
      <c r="AA41" s="97"/>
    </row>
    <row r="42" spans="1:40" s="16" customFormat="1" x14ac:dyDescent="0.25">
      <c r="A42" s="16" t="s">
        <v>121</v>
      </c>
      <c r="H42" s="69"/>
      <c r="M42" s="93" t="s">
        <v>92</v>
      </c>
    </row>
    <row r="43" spans="1:40" x14ac:dyDescent="0.25">
      <c r="B43" s="72"/>
      <c r="C43" s="42"/>
      <c r="D43" s="42">
        <v>2010</v>
      </c>
      <c r="E43" s="42">
        <v>2011</v>
      </c>
      <c r="F43" s="42">
        <v>2012</v>
      </c>
      <c r="G43" s="42">
        <v>2013</v>
      </c>
      <c r="H43" s="42">
        <v>2014</v>
      </c>
      <c r="I43" s="42"/>
      <c r="J43" s="42"/>
      <c r="K43" s="42"/>
      <c r="L43" s="42"/>
      <c r="M43" s="95" t="s">
        <v>98</v>
      </c>
    </row>
    <row r="44" spans="1:40" x14ac:dyDescent="0.25">
      <c r="B44" s="73" t="s">
        <v>79</v>
      </c>
      <c r="C44" s="18"/>
      <c r="D44" s="18">
        <f>Q56*$I$72</f>
        <v>0</v>
      </c>
      <c r="E44" s="18">
        <f>R56*$I$72</f>
        <v>0</v>
      </c>
      <c r="F44" s="18">
        <f>S56*$I$72</f>
        <v>0</v>
      </c>
      <c r="G44" s="18">
        <f>T56*$I$72</f>
        <v>0</v>
      </c>
      <c r="H44" s="18">
        <f>U56*$I$72</f>
        <v>0</v>
      </c>
      <c r="I44" s="18"/>
      <c r="J44" s="18"/>
      <c r="K44" s="18"/>
      <c r="L44" s="18"/>
      <c r="M44" s="18">
        <f t="shared" ref="M44:M52" si="6">AVERAGE(D44:H44)</f>
        <v>0</v>
      </c>
    </row>
    <row r="45" spans="1:40" x14ac:dyDescent="0.25">
      <c r="B45" s="73" t="s">
        <v>80</v>
      </c>
      <c r="C45" s="18"/>
      <c r="D45" s="18"/>
      <c r="E45" s="18"/>
      <c r="F45" s="18"/>
      <c r="G45" s="18">
        <f t="shared" ref="G45:H52" si="7">T57*$I$72</f>
        <v>647.55733301292582</v>
      </c>
      <c r="H45" s="18">
        <f t="shared" si="7"/>
        <v>648.06009491743896</v>
      </c>
      <c r="I45" s="18"/>
      <c r="J45" s="18"/>
      <c r="K45" s="18"/>
      <c r="L45" s="18"/>
      <c r="M45" s="18">
        <f t="shared" si="6"/>
        <v>647.80871396518239</v>
      </c>
    </row>
    <row r="46" spans="1:40" x14ac:dyDescent="0.25">
      <c r="B46" s="73" t="s">
        <v>81</v>
      </c>
      <c r="C46" s="18"/>
      <c r="D46" s="18">
        <f t="shared" ref="D46:F52" si="8">Q58*$I$72</f>
        <v>5109.6285614717863</v>
      </c>
      <c r="E46" s="18">
        <f t="shared" si="8"/>
        <v>5109.6285614717863</v>
      </c>
      <c r="F46" s="18">
        <f t="shared" si="8"/>
        <v>5109.6285614717863</v>
      </c>
      <c r="G46" s="18">
        <f t="shared" si="7"/>
        <v>5109.6285614717863</v>
      </c>
      <c r="H46" s="18">
        <f t="shared" si="7"/>
        <v>5123.9957224230293</v>
      </c>
      <c r="I46" s="18"/>
      <c r="J46" s="18"/>
      <c r="K46" s="18"/>
      <c r="L46" s="18"/>
      <c r="M46" s="18">
        <f t="shared" si="6"/>
        <v>5112.5019936620347</v>
      </c>
    </row>
    <row r="47" spans="1:40" x14ac:dyDescent="0.25">
      <c r="B47" s="73" t="s">
        <v>82</v>
      </c>
      <c r="C47" s="18"/>
      <c r="D47" s="18">
        <f t="shared" si="8"/>
        <v>442.6315807333695</v>
      </c>
      <c r="E47" s="18">
        <f t="shared" si="8"/>
        <v>442.6315807333695</v>
      </c>
      <c r="F47" s="18">
        <f t="shared" si="8"/>
        <v>442.6315807333695</v>
      </c>
      <c r="G47" s="18">
        <f t="shared" si="7"/>
        <v>442.6315807333695</v>
      </c>
      <c r="H47" s="18">
        <f t="shared" si="7"/>
        <v>442.6315807333695</v>
      </c>
      <c r="I47" s="18"/>
      <c r="J47" s="18"/>
      <c r="K47" s="18"/>
      <c r="L47" s="18"/>
      <c r="M47" s="18">
        <f t="shared" si="6"/>
        <v>442.63158073336956</v>
      </c>
    </row>
    <row r="48" spans="1:40" x14ac:dyDescent="0.25">
      <c r="B48" s="73" t="s">
        <v>83</v>
      </c>
      <c r="C48" s="18"/>
      <c r="D48" s="18">
        <f t="shared" si="8"/>
        <v>572.46493552505217</v>
      </c>
      <c r="E48" s="18">
        <f t="shared" si="8"/>
        <v>570.39696688812739</v>
      </c>
      <c r="F48" s="18">
        <f t="shared" si="8"/>
        <v>571.05610275218794</v>
      </c>
      <c r="G48" s="18">
        <f t="shared" si="7"/>
        <v>571.09629705075827</v>
      </c>
      <c r="H48" s="18">
        <f t="shared" si="7"/>
        <v>571.53973305053887</v>
      </c>
      <c r="I48" s="18"/>
      <c r="J48" s="18"/>
      <c r="K48" s="18"/>
      <c r="L48" s="18"/>
      <c r="M48" s="18">
        <f t="shared" si="6"/>
        <v>571.31080705333284</v>
      </c>
    </row>
    <row r="49" spans="1:40" x14ac:dyDescent="0.25">
      <c r="B49" s="73" t="s">
        <v>84</v>
      </c>
      <c r="C49" s="18"/>
      <c r="D49" s="18">
        <f t="shared" si="8"/>
        <v>428.65123850000771</v>
      </c>
      <c r="E49" s="18">
        <f t="shared" si="8"/>
        <v>428.65123850000771</v>
      </c>
      <c r="F49" s="18">
        <f t="shared" si="8"/>
        <v>428.65123850000771</v>
      </c>
      <c r="G49" s="18">
        <f t="shared" si="7"/>
        <v>428.65123850000771</v>
      </c>
      <c r="H49" s="18">
        <f t="shared" si="7"/>
        <v>387.11133125594347</v>
      </c>
      <c r="I49" s="18"/>
      <c r="J49" s="18"/>
      <c r="K49" s="18"/>
      <c r="L49" s="18"/>
      <c r="M49" s="18">
        <f t="shared" si="6"/>
        <v>420.34325705119483</v>
      </c>
    </row>
    <row r="50" spans="1:40" x14ac:dyDescent="0.25">
      <c r="B50" s="73" t="s">
        <v>85</v>
      </c>
      <c r="C50" s="18"/>
      <c r="D50" s="18">
        <f t="shared" si="8"/>
        <v>7.4408761867944895</v>
      </c>
      <c r="E50" s="18">
        <f t="shared" si="8"/>
        <v>7.4408761867944895</v>
      </c>
      <c r="F50" s="18">
        <f t="shared" si="8"/>
        <v>7.4408761867944895</v>
      </c>
      <c r="G50" s="18">
        <f t="shared" si="7"/>
        <v>7.4408761867944895</v>
      </c>
      <c r="H50" s="18">
        <f t="shared" si="7"/>
        <v>7.5103649226759162</v>
      </c>
      <c r="I50" s="18"/>
      <c r="J50" s="18"/>
      <c r="K50" s="18"/>
      <c r="L50" s="18"/>
      <c r="M50" s="18">
        <f t="shared" si="6"/>
        <v>7.4547739339707748</v>
      </c>
    </row>
    <row r="51" spans="1:40" x14ac:dyDescent="0.25">
      <c r="B51" s="52" t="s">
        <v>96</v>
      </c>
      <c r="C51" s="18"/>
      <c r="D51" s="18">
        <f t="shared" si="8"/>
        <v>1451.1886309452238</v>
      </c>
      <c r="E51" s="18">
        <f t="shared" si="8"/>
        <v>1449.120662308299</v>
      </c>
      <c r="F51" s="18">
        <f t="shared" si="8"/>
        <v>1449.7797981723595</v>
      </c>
      <c r="G51" s="18">
        <f t="shared" si="7"/>
        <v>1449.8199924709299</v>
      </c>
      <c r="H51" s="18">
        <f t="shared" si="7"/>
        <v>1450.3329172065921</v>
      </c>
      <c r="I51" s="18"/>
      <c r="J51" s="18"/>
      <c r="K51" s="18"/>
      <c r="L51" s="18"/>
      <c r="M51" s="18">
        <f t="shared" si="6"/>
        <v>1450.0484002206808</v>
      </c>
    </row>
    <row r="52" spans="1:40" x14ac:dyDescent="0.25">
      <c r="B52" s="47" t="s">
        <v>131</v>
      </c>
      <c r="C52" s="18"/>
      <c r="D52" s="18">
        <f t="shared" si="8"/>
        <v>1022.5373924452161</v>
      </c>
      <c r="E52" s="18">
        <f t="shared" si="8"/>
        <v>1020.4694238082913</v>
      </c>
      <c r="F52" s="18">
        <f t="shared" si="8"/>
        <v>1021.1285596723519</v>
      </c>
      <c r="G52" s="18">
        <f t="shared" si="7"/>
        <v>1021.1687539709222</v>
      </c>
      <c r="H52" s="18">
        <f t="shared" si="7"/>
        <v>1021.6816787065843</v>
      </c>
      <c r="I52" s="18"/>
      <c r="J52" s="18"/>
      <c r="K52" s="18"/>
      <c r="L52" s="18"/>
      <c r="M52" s="18">
        <f t="shared" si="6"/>
        <v>1021.3971617206731</v>
      </c>
      <c r="AB52" s="76"/>
      <c r="AC52" s="76"/>
    </row>
    <row r="53" spans="1:40" s="16" customFormat="1" x14ac:dyDescent="0.25">
      <c r="A53" s="16" t="s">
        <v>88</v>
      </c>
      <c r="H53" s="69"/>
    </row>
    <row r="54" spans="1:40" s="1" customFormat="1" x14ac:dyDescent="0.25">
      <c r="B54" s="1" t="s">
        <v>89</v>
      </c>
      <c r="J54" s="74"/>
      <c r="M54" s="94" t="s">
        <v>92</v>
      </c>
      <c r="O54" s="1" t="s">
        <v>90</v>
      </c>
      <c r="Z54" s="94" t="s">
        <v>92</v>
      </c>
      <c r="AA54" s="94"/>
      <c r="AB54" s="94"/>
      <c r="AC54" s="94"/>
      <c r="AD54" s="1" t="s">
        <v>91</v>
      </c>
    </row>
    <row r="55" spans="1:40" x14ac:dyDescent="0.25">
      <c r="B55" s="72"/>
      <c r="C55" s="42">
        <v>2009</v>
      </c>
      <c r="D55" s="42">
        <v>2010</v>
      </c>
      <c r="E55" s="42">
        <v>2011</v>
      </c>
      <c r="F55" s="42">
        <v>2012</v>
      </c>
      <c r="G55" s="42">
        <v>2013</v>
      </c>
      <c r="H55" s="42">
        <v>2014</v>
      </c>
      <c r="I55" s="42">
        <v>2015</v>
      </c>
      <c r="J55" s="42">
        <v>2016</v>
      </c>
      <c r="K55" s="42">
        <v>2017</v>
      </c>
      <c r="L55" s="42">
        <v>2018</v>
      </c>
      <c r="M55" s="42" t="s">
        <v>98</v>
      </c>
      <c r="N55" s="71"/>
      <c r="O55" s="72"/>
      <c r="P55" s="42">
        <v>2009</v>
      </c>
      <c r="Q55" s="42">
        <v>2010</v>
      </c>
      <c r="R55" s="42">
        <v>2011</v>
      </c>
      <c r="S55" s="42">
        <v>2012</v>
      </c>
      <c r="T55" s="42">
        <v>2013</v>
      </c>
      <c r="U55" s="42">
        <v>2014</v>
      </c>
      <c r="V55" s="42">
        <v>2015</v>
      </c>
      <c r="W55" s="42">
        <v>2016</v>
      </c>
      <c r="X55" s="42">
        <v>2017</v>
      </c>
      <c r="Y55" s="42">
        <v>2018</v>
      </c>
      <c r="Z55" s="42" t="s">
        <v>98</v>
      </c>
      <c r="AA55" s="84" t="s">
        <v>119</v>
      </c>
      <c r="AB55" s="84" t="s">
        <v>120</v>
      </c>
      <c r="AC55" s="72"/>
      <c r="AD55" s="72"/>
      <c r="AE55" s="134">
        <v>2009</v>
      </c>
      <c r="AF55" s="134">
        <v>2010</v>
      </c>
      <c r="AG55" s="134">
        <v>2011</v>
      </c>
      <c r="AH55" s="134">
        <v>2012</v>
      </c>
      <c r="AI55" s="134">
        <v>2013</v>
      </c>
      <c r="AJ55" s="134">
        <v>2014</v>
      </c>
      <c r="AK55" s="134">
        <v>2015</v>
      </c>
      <c r="AL55" s="134">
        <v>2016</v>
      </c>
      <c r="AM55" s="134">
        <v>2017</v>
      </c>
      <c r="AN55" s="134">
        <v>2018</v>
      </c>
    </row>
    <row r="56" spans="1:40" x14ac:dyDescent="0.25">
      <c r="B56" s="73" t="s">
        <v>79</v>
      </c>
      <c r="C56" s="135">
        <f t="shared" ref="C56:L56" si="9">P56/AE56</f>
        <v>0</v>
      </c>
      <c r="D56" s="135">
        <f t="shared" si="9"/>
        <v>0</v>
      </c>
      <c r="E56" s="135">
        <f t="shared" si="9"/>
        <v>0</v>
      </c>
      <c r="F56" s="135">
        <f t="shared" si="9"/>
        <v>0</v>
      </c>
      <c r="G56" s="135">
        <f t="shared" si="9"/>
        <v>0</v>
      </c>
      <c r="H56" s="135">
        <f t="shared" si="9"/>
        <v>0</v>
      </c>
      <c r="I56" s="135">
        <f t="shared" si="9"/>
        <v>0</v>
      </c>
      <c r="J56" s="135">
        <f t="shared" si="9"/>
        <v>0</v>
      </c>
      <c r="K56" s="135">
        <f t="shared" si="9"/>
        <v>0</v>
      </c>
      <c r="L56" s="136">
        <f t="shared" si="9"/>
        <v>0</v>
      </c>
      <c r="M56" s="17">
        <f t="shared" ref="M56:M64" si="10">AVERAGE(D56:H56)</f>
        <v>0</v>
      </c>
      <c r="N56" s="71"/>
      <c r="O56" s="131" t="s">
        <v>79</v>
      </c>
      <c r="P56" s="142">
        <v>0</v>
      </c>
      <c r="Q56" s="142">
        <v>0</v>
      </c>
      <c r="R56" s="142">
        <v>0</v>
      </c>
      <c r="S56" s="142">
        <v>0</v>
      </c>
      <c r="T56" s="142">
        <v>0</v>
      </c>
      <c r="U56" s="142">
        <v>0</v>
      </c>
      <c r="V56" s="142">
        <v>0</v>
      </c>
      <c r="W56" s="142">
        <v>0</v>
      </c>
      <c r="X56" s="142">
        <v>0</v>
      </c>
      <c r="Y56" s="142">
        <v>0</v>
      </c>
      <c r="Z56" s="142">
        <f t="shared" ref="Z56:Z64" si="11">AVERAGE(Q56:U56)</f>
        <v>0</v>
      </c>
      <c r="AA56" s="143">
        <f t="shared" ref="AA56:AA64" si="12">AVERAGE(P56:Y56)</f>
        <v>0</v>
      </c>
      <c r="AB56" s="143">
        <f t="shared" ref="AB56:AB64" si="13">AVERAGE(S56:Y56)</f>
        <v>0</v>
      </c>
      <c r="AC56" s="103"/>
      <c r="AD56" s="73" t="s">
        <v>79</v>
      </c>
      <c r="AE56" s="130">
        <v>2921.4818156414799</v>
      </c>
      <c r="AF56" s="130">
        <v>2940.3415642628802</v>
      </c>
      <c r="AG56" s="130">
        <v>3068.82081385931</v>
      </c>
      <c r="AH56" s="130">
        <v>3082.5602833357202</v>
      </c>
      <c r="AI56" s="130">
        <v>3112.9464161883602</v>
      </c>
      <c r="AJ56" s="130">
        <v>3186</v>
      </c>
      <c r="AK56" s="130">
        <v>3202.6543830599999</v>
      </c>
      <c r="AL56" s="130">
        <v>3226.6</v>
      </c>
      <c r="AM56" s="130">
        <v>3231.84</v>
      </c>
      <c r="AN56" s="130">
        <v>3214.0542779871898</v>
      </c>
    </row>
    <row r="57" spans="1:40" x14ac:dyDescent="0.25">
      <c r="B57" s="73" t="s">
        <v>80</v>
      </c>
      <c r="C57" s="135"/>
      <c r="D57" s="135"/>
      <c r="E57" s="135"/>
      <c r="F57" s="135"/>
      <c r="G57" s="135">
        <f t="shared" ref="G57:G64" si="14">T57/AI57</f>
        <v>0.15121985582454739</v>
      </c>
      <c r="H57" s="135">
        <f t="shared" ref="H57:H64" si="15">U57/AJ57</f>
        <v>0.15046809702799244</v>
      </c>
      <c r="I57" s="135">
        <f t="shared" ref="I57:I64" si="16">V57/AK57</f>
        <v>0.1471845389749474</v>
      </c>
      <c r="J57" s="135">
        <f t="shared" ref="J57:J64" si="17">W57/AL57</f>
        <v>0.14493812502854012</v>
      </c>
      <c r="K57" s="135">
        <f t="shared" ref="K57:K64" si="18">X57/AM57</f>
        <v>0.11700643535394446</v>
      </c>
      <c r="L57" s="136">
        <f t="shared" ref="L57:L64" si="19">Y57/AN57</f>
        <v>0.11543513591735868</v>
      </c>
      <c r="M57" s="17">
        <f t="shared" si="10"/>
        <v>0.1508439764262699</v>
      </c>
      <c r="N57" s="71"/>
      <c r="O57" s="131" t="s">
        <v>80</v>
      </c>
      <c r="P57" s="132"/>
      <c r="Q57" s="132"/>
      <c r="R57" s="132"/>
      <c r="S57" s="132"/>
      <c r="T57" s="132">
        <v>6440</v>
      </c>
      <c r="U57" s="132">
        <v>6445</v>
      </c>
      <c r="V57" s="132">
        <v>6341.47</v>
      </c>
      <c r="W57" s="132">
        <v>6348</v>
      </c>
      <c r="X57" s="132">
        <v>5200</v>
      </c>
      <c r="Y57" s="132">
        <v>5185</v>
      </c>
      <c r="Z57" s="132">
        <f t="shared" si="11"/>
        <v>6442.5</v>
      </c>
      <c r="AA57" s="80">
        <f t="shared" si="12"/>
        <v>5993.2449999999999</v>
      </c>
      <c r="AB57" s="80">
        <f t="shared" si="13"/>
        <v>5993.2449999999999</v>
      </c>
      <c r="AC57" s="103"/>
      <c r="AD57" s="73" t="s">
        <v>80</v>
      </c>
      <c r="AE57" s="130">
        <v>40484</v>
      </c>
      <c r="AF57" s="130">
        <v>41131</v>
      </c>
      <c r="AG57" s="130">
        <v>41689</v>
      </c>
      <c r="AH57" s="130">
        <v>42178</v>
      </c>
      <c r="AI57" s="130">
        <v>42587</v>
      </c>
      <c r="AJ57" s="130">
        <v>42833</v>
      </c>
      <c r="AK57" s="130">
        <v>43085.163999999997</v>
      </c>
      <c r="AL57" s="130">
        <v>43798</v>
      </c>
      <c r="AM57" s="130">
        <v>44442</v>
      </c>
      <c r="AN57" s="130">
        <v>44917</v>
      </c>
    </row>
    <row r="58" spans="1:40" x14ac:dyDescent="0.25">
      <c r="B58" s="73" t="s">
        <v>81</v>
      </c>
      <c r="C58" s="135">
        <f>P58/AE58</f>
        <v>0.3607216473095709</v>
      </c>
      <c r="D58" s="135">
        <f>Q58/AF58</f>
        <v>0.35867506468304822</v>
      </c>
      <c r="E58" s="135">
        <f>R58/AG58</f>
        <v>0.35956221051341469</v>
      </c>
      <c r="F58" s="135">
        <f>S58/AH58</f>
        <v>0.35683954629777664</v>
      </c>
      <c r="G58" s="135">
        <f t="shared" si="14"/>
        <v>0.35925589060586832</v>
      </c>
      <c r="H58" s="135">
        <f t="shared" si="15"/>
        <v>0.3592558906058681</v>
      </c>
      <c r="I58" s="135">
        <f t="shared" si="16"/>
        <v>0.30182905550760608</v>
      </c>
      <c r="J58" s="135">
        <f t="shared" si="17"/>
        <v>0.30055898644413664</v>
      </c>
      <c r="K58" s="135">
        <f t="shared" si="18"/>
        <v>0.30505191492994421</v>
      </c>
      <c r="L58" s="136">
        <f t="shared" si="19"/>
        <v>0.26770790083719087</v>
      </c>
      <c r="M58" s="17">
        <f t="shared" si="10"/>
        <v>0.35871772054119522</v>
      </c>
      <c r="N58" s="71"/>
      <c r="O58" s="131" t="s">
        <v>81</v>
      </c>
      <c r="P58" s="132">
        <v>50815.59</v>
      </c>
      <c r="Q58" s="132">
        <v>50815.59</v>
      </c>
      <c r="R58" s="132">
        <v>50815.59</v>
      </c>
      <c r="S58" s="132">
        <v>50815.59</v>
      </c>
      <c r="T58" s="132">
        <v>50815.59</v>
      </c>
      <c r="U58" s="132">
        <v>50958.472354671998</v>
      </c>
      <c r="V58" s="132">
        <v>42260</v>
      </c>
      <c r="W58" s="132">
        <v>42203</v>
      </c>
      <c r="X58" s="132">
        <v>42880.08</v>
      </c>
      <c r="Y58" s="132">
        <v>37575.124909999999</v>
      </c>
      <c r="Z58" s="132">
        <f t="shared" si="11"/>
        <v>50844.166470934397</v>
      </c>
      <c r="AA58" s="80">
        <f t="shared" si="12"/>
        <v>46995.462726467202</v>
      </c>
      <c r="AB58" s="80">
        <f t="shared" si="13"/>
        <v>45358.265323524574</v>
      </c>
      <c r="AC58" s="103"/>
      <c r="AD58" s="73" t="s">
        <v>81</v>
      </c>
      <c r="AE58" s="130">
        <v>140872.02799999999</v>
      </c>
      <c r="AF58" s="130">
        <v>141675.837</v>
      </c>
      <c r="AG58" s="130">
        <v>141326.28099999999</v>
      </c>
      <c r="AH58" s="130">
        <v>142404.592</v>
      </c>
      <c r="AI58" s="130">
        <v>141446.783</v>
      </c>
      <c r="AJ58" s="130">
        <v>141844.50049999999</v>
      </c>
      <c r="AK58" s="130">
        <v>140013.02799999999</v>
      </c>
      <c r="AL58" s="130">
        <v>140415.033</v>
      </c>
      <c r="AM58" s="130">
        <v>140566.5</v>
      </c>
      <c r="AN58" s="130">
        <v>140358.67000000001</v>
      </c>
    </row>
    <row r="59" spans="1:40" x14ac:dyDescent="0.25">
      <c r="B59" s="73" t="s">
        <v>82</v>
      </c>
      <c r="C59" s="135">
        <f t="shared" ref="C59:F64" si="20">P59/AE59</f>
        <v>6.6711580696037581E-2</v>
      </c>
      <c r="D59" s="135">
        <f t="shared" si="20"/>
        <v>6.617404765755093E-2</v>
      </c>
      <c r="E59" s="135">
        <f t="shared" si="20"/>
        <v>6.6478852574884603E-2</v>
      </c>
      <c r="F59" s="135">
        <f t="shared" si="20"/>
        <v>6.6153385285475957E-2</v>
      </c>
      <c r="G59" s="135">
        <f t="shared" si="14"/>
        <v>6.5862572492882299E-2</v>
      </c>
      <c r="H59" s="135">
        <f t="shared" si="15"/>
        <v>6.5695609348416562E-2</v>
      </c>
      <c r="I59" s="135">
        <f t="shared" si="16"/>
        <v>6.5637205488136452E-2</v>
      </c>
      <c r="J59" s="135">
        <f t="shared" si="17"/>
        <v>6.4722620511477397E-2</v>
      </c>
      <c r="K59" s="135">
        <f t="shared" si="18"/>
        <v>6.511224612222935E-2</v>
      </c>
      <c r="L59" s="136">
        <f t="shared" si="19"/>
        <v>6.4173666612631033E-2</v>
      </c>
      <c r="M59" s="17">
        <f t="shared" si="10"/>
        <v>6.6072893471842059E-2</v>
      </c>
      <c r="N59" s="71"/>
      <c r="O59" s="131" t="s">
        <v>82</v>
      </c>
      <c r="P59" s="132">
        <v>4402</v>
      </c>
      <c r="Q59" s="132">
        <v>4402</v>
      </c>
      <c r="R59" s="132">
        <v>4402</v>
      </c>
      <c r="S59" s="132">
        <v>4402</v>
      </c>
      <c r="T59" s="132">
        <v>4402</v>
      </c>
      <c r="U59" s="132">
        <v>4402</v>
      </c>
      <c r="V59" s="132">
        <v>4420</v>
      </c>
      <c r="W59" s="132">
        <v>4374</v>
      </c>
      <c r="X59" s="132">
        <v>4423</v>
      </c>
      <c r="Y59" s="132">
        <v>4372</v>
      </c>
      <c r="Z59" s="132">
        <f t="shared" si="11"/>
        <v>4402</v>
      </c>
      <c r="AA59" s="80">
        <f t="shared" si="12"/>
        <v>4400.1000000000004</v>
      </c>
      <c r="AB59" s="80">
        <f t="shared" si="13"/>
        <v>4399.2857142857147</v>
      </c>
      <c r="AC59" s="103"/>
      <c r="AD59" s="73" t="s">
        <v>82</v>
      </c>
      <c r="AE59" s="130">
        <v>65985.544849508602</v>
      </c>
      <c r="AF59" s="130">
        <v>66521.5466761266</v>
      </c>
      <c r="AG59" s="130">
        <v>66216.546006738005</v>
      </c>
      <c r="AH59" s="130">
        <v>66542.324039862302</v>
      </c>
      <c r="AI59" s="130">
        <v>66836.138240359796</v>
      </c>
      <c r="AJ59" s="130">
        <v>67006</v>
      </c>
      <c r="AK59" s="130">
        <v>67339.856520839996</v>
      </c>
      <c r="AL59" s="130">
        <v>67580.7</v>
      </c>
      <c r="AM59" s="130">
        <v>67928.850000000006</v>
      </c>
      <c r="AN59" s="130">
        <v>68127.632887030297</v>
      </c>
    </row>
    <row r="60" spans="1:40" x14ac:dyDescent="0.25">
      <c r="B60" s="73" t="s">
        <v>83</v>
      </c>
      <c r="C60" s="135">
        <f t="shared" si="20"/>
        <v>6.9999999999999993E-2</v>
      </c>
      <c r="D60" s="135">
        <f t="shared" si="20"/>
        <v>7.0000000000000007E-2</v>
      </c>
      <c r="E60" s="135">
        <f t="shared" si="20"/>
        <v>6.9999999999999993E-2</v>
      </c>
      <c r="F60" s="135">
        <f t="shared" si="20"/>
        <v>6.9999999999999923E-2</v>
      </c>
      <c r="G60" s="135">
        <f t="shared" si="14"/>
        <v>7.0000000000000007E-2</v>
      </c>
      <c r="H60" s="135">
        <f t="shared" si="15"/>
        <v>6.999741388864944E-2</v>
      </c>
      <c r="I60" s="135">
        <f t="shared" si="16"/>
        <v>7.0001041910444442E-2</v>
      </c>
      <c r="J60" s="135">
        <f t="shared" si="17"/>
        <v>7.0000011823761324E-2</v>
      </c>
      <c r="K60" s="135">
        <f t="shared" si="18"/>
        <v>7.0001707358716067E-2</v>
      </c>
      <c r="L60" s="136">
        <f t="shared" si="19"/>
        <v>7.0000121422587033E-2</v>
      </c>
      <c r="M60" s="17">
        <f t="shared" si="10"/>
        <v>6.9999482777729868E-2</v>
      </c>
      <c r="N60" s="71"/>
      <c r="O60" s="131" t="s">
        <v>83</v>
      </c>
      <c r="P60" s="132">
        <v>5678.2293844982296</v>
      </c>
      <c r="Q60" s="132">
        <v>5693.2011990786104</v>
      </c>
      <c r="R60" s="132">
        <v>5672.6351158256703</v>
      </c>
      <c r="S60" s="132">
        <v>5679.1902650736902</v>
      </c>
      <c r="T60" s="132">
        <v>5679.59</v>
      </c>
      <c r="U60" s="132">
        <v>5684</v>
      </c>
      <c r="V60" s="132">
        <v>5685.89</v>
      </c>
      <c r="W60" s="132">
        <v>5725.3140000000003</v>
      </c>
      <c r="X60" s="132">
        <v>5740</v>
      </c>
      <c r="Y60" s="132">
        <v>5765</v>
      </c>
      <c r="Z60" s="132">
        <f t="shared" si="11"/>
        <v>5681.7233159955949</v>
      </c>
      <c r="AA60" s="80">
        <f t="shared" si="12"/>
        <v>5700.3049964476204</v>
      </c>
      <c r="AB60" s="80">
        <f t="shared" si="13"/>
        <v>5708.4263235819553</v>
      </c>
      <c r="AC60" s="103"/>
      <c r="AD60" s="73" t="s">
        <v>83</v>
      </c>
      <c r="AE60" s="130">
        <v>81117.562635688999</v>
      </c>
      <c r="AF60" s="130">
        <v>81331.445701122997</v>
      </c>
      <c r="AG60" s="130">
        <v>81037.644511795297</v>
      </c>
      <c r="AH60" s="130">
        <v>81131.289501052801</v>
      </c>
      <c r="AI60" s="130">
        <v>81137</v>
      </c>
      <c r="AJ60" s="130">
        <v>81203</v>
      </c>
      <c r="AK60" s="130">
        <v>81225.790999999997</v>
      </c>
      <c r="AL60" s="130">
        <v>81790.186184748003</v>
      </c>
      <c r="AM60" s="130">
        <v>81998</v>
      </c>
      <c r="AN60" s="130">
        <v>82357</v>
      </c>
    </row>
    <row r="61" spans="1:40" x14ac:dyDescent="0.25">
      <c r="B61" s="73" t="s">
        <v>84</v>
      </c>
      <c r="C61" s="135">
        <f t="shared" si="20"/>
        <v>0.11681915441080538</v>
      </c>
      <c r="D61" s="135">
        <f t="shared" si="20"/>
        <v>0.11579737552993725</v>
      </c>
      <c r="E61" s="135">
        <f t="shared" si="20"/>
        <v>0.11462971800153568</v>
      </c>
      <c r="F61" s="135">
        <f t="shared" si="20"/>
        <v>0.11295613626812692</v>
      </c>
      <c r="G61" s="135">
        <f t="shared" si="14"/>
        <v>0.11232220332408796</v>
      </c>
      <c r="H61" s="135">
        <f t="shared" si="15"/>
        <v>0.10009916945190907</v>
      </c>
      <c r="I61" s="135">
        <f t="shared" si="16"/>
        <v>8.9720939236457853E-2</v>
      </c>
      <c r="J61" s="135">
        <f t="shared" si="17"/>
        <v>0.11616149653360774</v>
      </c>
      <c r="K61" s="135">
        <f t="shared" si="18"/>
        <v>9.5002614497427612E-2</v>
      </c>
      <c r="L61" s="136">
        <f t="shared" si="19"/>
        <v>1.7788506807304635E-2</v>
      </c>
      <c r="M61" s="17">
        <f t="shared" si="10"/>
        <v>0.11116092051511939</v>
      </c>
      <c r="N61" s="71"/>
      <c r="O61" s="131" t="s">
        <v>84</v>
      </c>
      <c r="P61" s="132">
        <v>4262.9645827591103</v>
      </c>
      <c r="Q61" s="132">
        <v>4262.9645827591103</v>
      </c>
      <c r="R61" s="132">
        <v>4262.9645827591103</v>
      </c>
      <c r="S61" s="132">
        <v>4262.9645827591103</v>
      </c>
      <c r="T61" s="132">
        <v>4262.9645827591103</v>
      </c>
      <c r="U61" s="132">
        <v>3849.8474902430198</v>
      </c>
      <c r="V61" s="132">
        <v>3462.01475970516</v>
      </c>
      <c r="W61" s="132">
        <v>4508.45525</v>
      </c>
      <c r="X61" s="132">
        <v>3698.3198830000001</v>
      </c>
      <c r="Y61" s="132">
        <v>694.63</v>
      </c>
      <c r="Z61" s="132">
        <f t="shared" si="11"/>
        <v>4180.3411642558922</v>
      </c>
      <c r="AA61" s="80">
        <f t="shared" si="12"/>
        <v>3752.8090296743721</v>
      </c>
      <c r="AB61" s="80">
        <f t="shared" si="13"/>
        <v>3534.1709354952004</v>
      </c>
      <c r="AC61" s="103"/>
      <c r="AD61" s="73" t="s">
        <v>84</v>
      </c>
      <c r="AE61" s="130">
        <v>36492</v>
      </c>
      <c r="AF61" s="130">
        <v>36814</v>
      </c>
      <c r="AG61" s="130">
        <v>37189</v>
      </c>
      <c r="AH61" s="130">
        <v>37740</v>
      </c>
      <c r="AI61" s="130">
        <v>37953</v>
      </c>
      <c r="AJ61" s="130">
        <v>38460.334000000003</v>
      </c>
      <c r="AK61" s="130">
        <v>38586.474786906598</v>
      </c>
      <c r="AL61" s="130">
        <v>38811.9590788469</v>
      </c>
      <c r="AM61" s="130">
        <v>38928.611623632103</v>
      </c>
      <c r="AN61" s="130">
        <v>39049.3708957493</v>
      </c>
    </row>
    <row r="62" spans="1:40" x14ac:dyDescent="0.25">
      <c r="B62" s="73" t="s">
        <v>85</v>
      </c>
      <c r="C62" s="135">
        <f t="shared" si="20"/>
        <v>1.0821877742029834E-2</v>
      </c>
      <c r="D62" s="135">
        <f t="shared" si="20"/>
        <v>1.0795040116703136E-2</v>
      </c>
      <c r="E62" s="135">
        <f t="shared" si="20"/>
        <v>1.0768335273573923E-2</v>
      </c>
      <c r="F62" s="135">
        <f t="shared" si="20"/>
        <v>1.0741762229641457E-2</v>
      </c>
      <c r="G62" s="135">
        <f t="shared" si="14"/>
        <v>1.071532001158413E-2</v>
      </c>
      <c r="H62" s="135">
        <f t="shared" si="15"/>
        <v>1.0862575628272251E-2</v>
      </c>
      <c r="I62" s="135">
        <f t="shared" si="16"/>
        <v>1.0956558208646879E-2</v>
      </c>
      <c r="J62" s="135">
        <f t="shared" si="17"/>
        <v>1.034222802677532E-2</v>
      </c>
      <c r="K62" s="135">
        <f t="shared" si="18"/>
        <v>9.9913953821884408E-3</v>
      </c>
      <c r="L62" s="136">
        <f t="shared" si="19"/>
        <v>1.0111257148061497E-2</v>
      </c>
      <c r="M62" s="17">
        <f t="shared" si="10"/>
        <v>1.0776606651954981E-2</v>
      </c>
      <c r="N62" s="71"/>
      <c r="O62" s="131" t="s">
        <v>85</v>
      </c>
      <c r="P62" s="132">
        <v>74</v>
      </c>
      <c r="Q62" s="132">
        <v>74</v>
      </c>
      <c r="R62" s="132">
        <v>74</v>
      </c>
      <c r="S62" s="132">
        <v>74</v>
      </c>
      <c r="T62" s="132">
        <v>74</v>
      </c>
      <c r="U62" s="132">
        <v>74.691070019999998</v>
      </c>
      <c r="V62" s="132">
        <v>74.252594979999898</v>
      </c>
      <c r="W62" s="132">
        <v>71.071791000000005</v>
      </c>
      <c r="X62" s="132">
        <v>69.67</v>
      </c>
      <c r="Y62" s="132">
        <v>69.383446549997998</v>
      </c>
      <c r="Z62" s="132">
        <f t="shared" si="11"/>
        <v>74.138214003999991</v>
      </c>
      <c r="AA62" s="80">
        <f t="shared" si="12"/>
        <v>72.90689025499978</v>
      </c>
      <c r="AB62" s="80">
        <f t="shared" si="13"/>
        <v>72.4384146499997</v>
      </c>
      <c r="AC62" s="103"/>
      <c r="AD62" s="73" t="s">
        <v>85</v>
      </c>
      <c r="AE62" s="130">
        <v>6838</v>
      </c>
      <c r="AF62" s="130">
        <v>6855</v>
      </c>
      <c r="AG62" s="130">
        <v>6872</v>
      </c>
      <c r="AH62" s="130">
        <v>6889</v>
      </c>
      <c r="AI62" s="130">
        <v>6906</v>
      </c>
      <c r="AJ62" s="130">
        <v>6876</v>
      </c>
      <c r="AK62" s="130">
        <v>6777</v>
      </c>
      <c r="AL62" s="130">
        <v>6872</v>
      </c>
      <c r="AM62" s="130">
        <v>6973</v>
      </c>
      <c r="AN62" s="130">
        <v>6862</v>
      </c>
    </row>
    <row r="63" spans="1:40" x14ac:dyDescent="0.25">
      <c r="B63" s="52" t="s">
        <v>96</v>
      </c>
      <c r="C63" s="135">
        <f t="shared" si="20"/>
        <v>7.4563495076011496E-2</v>
      </c>
      <c r="D63" s="135">
        <f t="shared" si="20"/>
        <v>7.4215738797922759E-2</v>
      </c>
      <c r="E63" s="135">
        <f t="shared" si="20"/>
        <v>7.4139841028083547E-2</v>
      </c>
      <c r="F63" s="135">
        <f t="shared" si="20"/>
        <v>7.3793495000812837E-2</v>
      </c>
      <c r="G63" s="135">
        <f t="shared" si="14"/>
        <v>7.3584670970603325E-2</v>
      </c>
      <c r="H63" s="135">
        <f t="shared" si="15"/>
        <v>7.3316514250745188E-2</v>
      </c>
      <c r="I63" s="135">
        <f t="shared" si="16"/>
        <v>7.1170616532455377E-2</v>
      </c>
      <c r="J63" s="135">
        <f t="shared" si="17"/>
        <v>6.8752779830620447E-2</v>
      </c>
      <c r="K63" s="135">
        <f t="shared" si="18"/>
        <v>7.4053566330223808E-2</v>
      </c>
      <c r="L63" s="136">
        <f t="shared" si="19"/>
        <v>6.9659332123018697E-2</v>
      </c>
      <c r="M63" s="17">
        <f t="shared" si="10"/>
        <v>7.3810052009633531E-2</v>
      </c>
      <c r="N63" s="71"/>
      <c r="O63" s="53" t="s">
        <v>96</v>
      </c>
      <c r="P63" s="132">
        <f>P56+P59+P60+P61+P62</f>
        <v>14417.193967257341</v>
      </c>
      <c r="Q63" s="132">
        <f t="shared" ref="Q63:Y63" si="21">Q56+Q59+Q60+P61+Q62</f>
        <v>14432.165781837721</v>
      </c>
      <c r="R63" s="132">
        <f t="shared" si="21"/>
        <v>14411.59969858478</v>
      </c>
      <c r="S63" s="132">
        <f t="shared" si="21"/>
        <v>14418.1548478328</v>
      </c>
      <c r="T63" s="132">
        <f t="shared" si="21"/>
        <v>14418.55458275911</v>
      </c>
      <c r="U63" s="132">
        <f t="shared" si="21"/>
        <v>14423.655652779111</v>
      </c>
      <c r="V63" s="132">
        <f t="shared" si="21"/>
        <v>14029.99008522302</v>
      </c>
      <c r="W63" s="132">
        <f t="shared" si="21"/>
        <v>13632.400550705161</v>
      </c>
      <c r="X63" s="132">
        <f t="shared" si="21"/>
        <v>14741.125249999999</v>
      </c>
      <c r="Y63" s="132">
        <f t="shared" si="21"/>
        <v>13904.703329549999</v>
      </c>
      <c r="Z63" s="132">
        <f t="shared" si="11"/>
        <v>14420.826112758707</v>
      </c>
      <c r="AA63" s="80">
        <f t="shared" si="12"/>
        <v>14282.954374652903</v>
      </c>
      <c r="AB63" s="80">
        <f t="shared" si="13"/>
        <v>14224.08347126417</v>
      </c>
      <c r="AC63" s="79"/>
      <c r="AD63" s="52" t="s">
        <v>96</v>
      </c>
      <c r="AE63" s="130">
        <f t="shared" ref="AE63:AN63" si="22">AE56+AE59+AE60+AE61+AE62</f>
        <v>193354.58930083908</v>
      </c>
      <c r="AF63" s="130">
        <f t="shared" si="22"/>
        <v>194462.33394151248</v>
      </c>
      <c r="AG63" s="130">
        <f t="shared" si="22"/>
        <v>194384.01133239261</v>
      </c>
      <c r="AH63" s="130">
        <f t="shared" si="22"/>
        <v>195385.17382425081</v>
      </c>
      <c r="AI63" s="130">
        <f t="shared" si="22"/>
        <v>195945.08465654816</v>
      </c>
      <c r="AJ63" s="130">
        <f t="shared" si="22"/>
        <v>196731.334</v>
      </c>
      <c r="AK63" s="130">
        <f t="shared" si="22"/>
        <v>197131.77669080658</v>
      </c>
      <c r="AL63" s="130">
        <f t="shared" si="22"/>
        <v>198281.44526359491</v>
      </c>
      <c r="AM63" s="130">
        <f t="shared" si="22"/>
        <v>199060.30162363211</v>
      </c>
      <c r="AN63" s="130">
        <f t="shared" si="22"/>
        <v>199610.05806076678</v>
      </c>
    </row>
    <row r="64" spans="1:40" x14ac:dyDescent="0.25">
      <c r="B64" s="47" t="s">
        <v>131</v>
      </c>
      <c r="C64" s="135">
        <f t="shared" si="20"/>
        <v>6.4733276619729455E-2</v>
      </c>
      <c r="D64" s="135">
        <f t="shared" si="20"/>
        <v>6.4505605259687571E-2</v>
      </c>
      <c r="E64" s="135">
        <f t="shared" si="20"/>
        <v>6.4560796362463049E-2</v>
      </c>
      <c r="F64" s="135">
        <f t="shared" si="20"/>
        <v>6.4418021933199843E-2</v>
      </c>
      <c r="G64" s="135">
        <f t="shared" si="14"/>
        <v>6.4279106273436276E-2</v>
      </c>
      <c r="H64" s="135">
        <f t="shared" si="15"/>
        <v>6.4198059467748356E-2</v>
      </c>
      <c r="I64" s="135">
        <f t="shared" si="16"/>
        <v>6.4209676809916127E-2</v>
      </c>
      <c r="J64" s="135">
        <f t="shared" si="17"/>
        <v>6.3776375244712594E-2</v>
      </c>
      <c r="K64" s="135">
        <f t="shared" si="18"/>
        <v>6.3901592495526655E-2</v>
      </c>
      <c r="L64" s="136">
        <f t="shared" si="19"/>
        <v>6.3567138549054103E-2</v>
      </c>
      <c r="M64" s="17">
        <f t="shared" si="10"/>
        <v>6.4392317859307019E-2</v>
      </c>
      <c r="O64" s="133" t="s">
        <v>131</v>
      </c>
      <c r="P64" s="132">
        <f t="shared" ref="P64:Y64" si="23">P56+P59+P60+P62</f>
        <v>10154.229384498231</v>
      </c>
      <c r="Q64" s="132">
        <f t="shared" si="23"/>
        <v>10169.20119907861</v>
      </c>
      <c r="R64" s="132">
        <f t="shared" si="23"/>
        <v>10148.635115825669</v>
      </c>
      <c r="S64" s="132">
        <f t="shared" si="23"/>
        <v>10155.19026507369</v>
      </c>
      <c r="T64" s="132">
        <f t="shared" si="23"/>
        <v>10155.59</v>
      </c>
      <c r="U64" s="132">
        <f t="shared" si="23"/>
        <v>10160.691070020001</v>
      </c>
      <c r="V64" s="132">
        <f t="shared" si="23"/>
        <v>10180.14259498</v>
      </c>
      <c r="W64" s="132">
        <f t="shared" si="23"/>
        <v>10170.385791000001</v>
      </c>
      <c r="X64" s="132">
        <f t="shared" si="23"/>
        <v>10232.67</v>
      </c>
      <c r="Y64" s="132">
        <f t="shared" si="23"/>
        <v>10206.383446549999</v>
      </c>
      <c r="Z64" s="132">
        <f t="shared" si="11"/>
        <v>10157.861529999594</v>
      </c>
      <c r="AA64" s="80">
        <f t="shared" si="12"/>
        <v>10173.311886702619</v>
      </c>
      <c r="AB64" s="80">
        <f t="shared" si="13"/>
        <v>10180.150452517672</v>
      </c>
      <c r="AC64" s="77"/>
      <c r="AD64" s="47" t="s">
        <v>131</v>
      </c>
      <c r="AE64" s="130">
        <f t="shared" ref="AE64:AN64" si="24">AE56+AE59+AE60+AE62</f>
        <v>156862.58930083908</v>
      </c>
      <c r="AF64" s="130">
        <f t="shared" si="24"/>
        <v>157648.33394151248</v>
      </c>
      <c r="AG64" s="130">
        <f t="shared" si="24"/>
        <v>157195.01133239261</v>
      </c>
      <c r="AH64" s="130">
        <f t="shared" si="24"/>
        <v>157645.17382425081</v>
      </c>
      <c r="AI64" s="130">
        <f t="shared" si="24"/>
        <v>157992.08465654816</v>
      </c>
      <c r="AJ64" s="130">
        <f t="shared" si="24"/>
        <v>158271</v>
      </c>
      <c r="AK64" s="130">
        <f t="shared" si="24"/>
        <v>158545.30190389999</v>
      </c>
      <c r="AL64" s="130">
        <f t="shared" si="24"/>
        <v>159469.48618474801</v>
      </c>
      <c r="AM64" s="130">
        <f t="shared" si="24"/>
        <v>160131.69</v>
      </c>
      <c r="AN64" s="130">
        <f t="shared" si="24"/>
        <v>160560.68716501747</v>
      </c>
    </row>
    <row r="65" spans="1:40" x14ac:dyDescent="0.25">
      <c r="B65" s="36"/>
      <c r="C65" s="170"/>
      <c r="D65" s="170"/>
      <c r="E65" s="170"/>
      <c r="F65" s="170"/>
      <c r="G65" s="170"/>
      <c r="H65" s="170"/>
      <c r="I65" s="170"/>
      <c r="J65" s="170"/>
      <c r="K65" s="170"/>
      <c r="L65" s="170"/>
      <c r="M65" s="171"/>
      <c r="O65" s="1" t="s">
        <v>194</v>
      </c>
      <c r="P65" s="172"/>
      <c r="Q65" s="172"/>
      <c r="R65" s="172"/>
      <c r="S65" s="172"/>
      <c r="T65" s="172"/>
      <c r="U65" s="172"/>
      <c r="V65" s="172"/>
      <c r="W65" s="172"/>
      <c r="X65" s="172"/>
      <c r="Y65" s="172"/>
      <c r="Z65" s="172"/>
      <c r="AA65" s="173"/>
      <c r="AB65" s="173"/>
      <c r="AC65" s="77"/>
      <c r="AD65" s="75" t="s">
        <v>190</v>
      </c>
      <c r="AE65" s="174"/>
      <c r="AF65" s="174"/>
      <c r="AG65" s="174"/>
      <c r="AH65" s="174"/>
      <c r="AI65" s="174"/>
      <c r="AJ65" s="174"/>
      <c r="AK65" s="174"/>
      <c r="AL65" s="174"/>
      <c r="AM65" s="174"/>
      <c r="AN65" s="174"/>
    </row>
    <row r="66" spans="1:40" s="1" customFormat="1" x14ac:dyDescent="0.25">
      <c r="B66" s="36"/>
      <c r="C66" s="175"/>
      <c r="D66" s="175"/>
      <c r="E66" s="175"/>
      <c r="F66" s="175"/>
      <c r="G66" s="175"/>
      <c r="H66" s="175"/>
      <c r="I66" s="175"/>
      <c r="J66" s="175"/>
      <c r="K66" s="175"/>
      <c r="L66" s="175"/>
      <c r="M66" s="176"/>
      <c r="O66"/>
      <c r="P66" s="172"/>
      <c r="Q66" s="172"/>
      <c r="R66" s="172"/>
      <c r="S66" s="172"/>
      <c r="T66" s="172"/>
      <c r="U66" s="172"/>
      <c r="V66" s="172"/>
      <c r="W66" s="172"/>
      <c r="X66" s="172"/>
      <c r="Y66" s="172"/>
      <c r="Z66" s="172"/>
      <c r="AA66" s="174"/>
      <c r="AB66" s="174"/>
      <c r="AC66" s="177"/>
      <c r="AD66" s="36"/>
      <c r="AE66" s="174"/>
      <c r="AF66" s="174"/>
      <c r="AG66" s="174"/>
      <c r="AH66" s="174"/>
      <c r="AI66" s="174"/>
      <c r="AJ66" s="174"/>
      <c r="AK66" s="174"/>
      <c r="AL66" s="174"/>
      <c r="AM66" s="174"/>
      <c r="AN66" s="174"/>
    </row>
    <row r="67" spans="1:40" s="16" customFormat="1" x14ac:dyDescent="0.25">
      <c r="A67" s="16" t="s">
        <v>183</v>
      </c>
      <c r="H67" s="69"/>
    </row>
    <row r="68" spans="1:40" x14ac:dyDescent="0.25">
      <c r="Q68" s="77"/>
      <c r="R68" s="78"/>
      <c r="S68" s="77"/>
      <c r="T68" s="78"/>
      <c r="U68" s="77"/>
      <c r="V68" s="78"/>
      <c r="W68" s="77"/>
      <c r="X68" s="78"/>
      <c r="Y68" s="77"/>
      <c r="Z68" s="78"/>
    </row>
    <row r="69" spans="1:40" x14ac:dyDescent="0.25">
      <c r="C69" s="4" t="s">
        <v>17</v>
      </c>
      <c r="D69" s="4" t="s">
        <v>18</v>
      </c>
      <c r="E69" s="4" t="s">
        <v>19</v>
      </c>
      <c r="F69" s="4" t="s">
        <v>20</v>
      </c>
      <c r="G69" s="4" t="s">
        <v>22</v>
      </c>
      <c r="H69" s="52" t="s">
        <v>0</v>
      </c>
      <c r="I69" s="52" t="s">
        <v>92</v>
      </c>
      <c r="Q69" s="77"/>
      <c r="R69" s="77"/>
      <c r="S69" s="77"/>
      <c r="T69" s="77"/>
      <c r="U69" s="77"/>
      <c r="V69" s="77"/>
      <c r="W69" s="77"/>
      <c r="X69" s="77"/>
      <c r="Y69" s="77"/>
      <c r="Z69" s="77"/>
    </row>
    <row r="70" spans="1:40" x14ac:dyDescent="0.25">
      <c r="B70" s="52" t="s">
        <v>21</v>
      </c>
      <c r="C70" s="82">
        <v>4060.8870000000002</v>
      </c>
      <c r="D70" s="82">
        <v>4135.5590000000002</v>
      </c>
      <c r="E70" s="82">
        <v>5296.8429999999998</v>
      </c>
      <c r="F70" s="82">
        <v>6186.88</v>
      </c>
      <c r="G70" s="82">
        <v>4013.0149999999999</v>
      </c>
      <c r="H70" s="138">
        <f>SUM(C70:G70)</f>
        <v>23693.184000000001</v>
      </c>
      <c r="I70" s="138">
        <f>AVERAGE(C70:G70)</f>
        <v>4738.6368000000002</v>
      </c>
      <c r="K70" t="s">
        <v>93</v>
      </c>
      <c r="Q70" s="77"/>
      <c r="R70" s="77"/>
      <c r="S70" s="77"/>
      <c r="T70" s="77"/>
      <c r="U70" s="77"/>
      <c r="V70" s="77"/>
      <c r="W70" s="77"/>
      <c r="X70" s="77"/>
      <c r="Y70" s="77"/>
      <c r="Z70" s="77"/>
    </row>
    <row r="71" spans="1:40" x14ac:dyDescent="0.25">
      <c r="B71" s="139" t="s">
        <v>116</v>
      </c>
      <c r="C71" s="184">
        <f>C70*'CPI-master'!G8</f>
        <v>4629.3250530222695</v>
      </c>
      <c r="D71" s="184">
        <f>D70*'CPI-master'!H8</f>
        <v>4587.9524509803914</v>
      </c>
      <c r="E71" s="184">
        <f>E70*'CPI-master'!I8</f>
        <v>5705.5172595190388</v>
      </c>
      <c r="F71" s="184">
        <f>F70*'CPI-master'!J8</f>
        <v>6520.4862745098044</v>
      </c>
      <c r="G71" s="184">
        <f>G70*'CPI-master'!K8</f>
        <v>4116.4037452290077</v>
      </c>
      <c r="H71" s="138">
        <f>SUM(C71:G71)</f>
        <v>25559.684783260509</v>
      </c>
      <c r="I71" s="138">
        <f>AVERAGE(C71:G71)</f>
        <v>5111.9369566521018</v>
      </c>
      <c r="Q71" s="7"/>
      <c r="R71" s="7"/>
      <c r="S71" s="7"/>
      <c r="T71" s="7"/>
      <c r="U71" s="7"/>
      <c r="V71" s="7"/>
      <c r="W71" s="7"/>
      <c r="X71" s="7"/>
      <c r="Y71" s="7"/>
      <c r="Z71" s="7"/>
    </row>
    <row r="72" spans="1:40" x14ac:dyDescent="0.25">
      <c r="B72" s="52" t="s">
        <v>94</v>
      </c>
      <c r="C72" s="140">
        <f>C71/Q58</f>
        <v>9.1100488118356387E-2</v>
      </c>
      <c r="D72" s="140">
        <f>D71/R58</f>
        <v>9.0286316679200063E-2</v>
      </c>
      <c r="E72" s="140">
        <f>E71/S58</f>
        <v>0.11227887464297943</v>
      </c>
      <c r="F72" s="140">
        <f>F71/T58</f>
        <v>0.12831664995938855</v>
      </c>
      <c r="G72" s="140">
        <f>G71/U58</f>
        <v>8.0779575113216789E-2</v>
      </c>
      <c r="H72" s="52"/>
      <c r="I72" s="140">
        <f>AVERAGE(C72:G72)</f>
        <v>0.10055238090262823</v>
      </c>
    </row>
    <row r="73" spans="1:40" x14ac:dyDescent="0.25">
      <c r="C73" s="137"/>
      <c r="D73" s="137"/>
      <c r="E73" s="137"/>
      <c r="F73" s="137"/>
      <c r="G73" s="137"/>
      <c r="H73"/>
    </row>
    <row r="74" spans="1:40" x14ac:dyDescent="0.25">
      <c r="H74"/>
    </row>
    <row r="75" spans="1:40" x14ac:dyDescent="0.25">
      <c r="A75" s="1" t="s">
        <v>195</v>
      </c>
      <c r="B75" s="1"/>
      <c r="C75" s="1"/>
      <c r="D75" s="1"/>
      <c r="E75" s="1"/>
      <c r="F75" s="1"/>
      <c r="G75" s="1"/>
      <c r="H75" s="1"/>
      <c r="I75" s="1"/>
      <c r="J75" s="1"/>
      <c r="K75" s="1"/>
      <c r="L75" s="1"/>
    </row>
    <row r="80" spans="1:40" x14ac:dyDescent="0.25">
      <c r="H80"/>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O47"/>
  <sheetViews>
    <sheetView topLeftCell="A10" workbookViewId="0">
      <selection activeCell="F31" sqref="F31"/>
    </sheetView>
  </sheetViews>
  <sheetFormatPr defaultRowHeight="15" x14ac:dyDescent="0.25"/>
  <cols>
    <col min="1" max="1" width="15.7109375" customWidth="1"/>
    <col min="2" max="2" width="23.28515625" customWidth="1"/>
    <col min="3" max="3" width="17.5703125" customWidth="1"/>
    <col min="4" max="5" width="12.5703125" bestFit="1" customWidth="1"/>
    <col min="6" max="6" width="12.42578125" customWidth="1"/>
    <col min="7" max="12" width="12.5703125" bestFit="1" customWidth="1"/>
    <col min="13" max="13" width="15.7109375" customWidth="1"/>
  </cols>
  <sheetData>
    <row r="1" spans="1:15" s="16" customFormat="1" x14ac:dyDescent="0.25">
      <c r="A1" s="16" t="s">
        <v>23</v>
      </c>
      <c r="F1" s="16" t="s">
        <v>184</v>
      </c>
    </row>
    <row r="2" spans="1:15" ht="15.75" thickBot="1" x14ac:dyDescent="0.3">
      <c r="D2" s="38" t="s">
        <v>51</v>
      </c>
      <c r="E2" s="38" t="s">
        <v>52</v>
      </c>
      <c r="F2" s="1" t="s">
        <v>125</v>
      </c>
      <c r="G2" s="1" t="s">
        <v>120</v>
      </c>
    </row>
    <row r="3" spans="1:15" x14ac:dyDescent="0.25">
      <c r="C3" s="15" t="s">
        <v>4</v>
      </c>
      <c r="D3" s="48">
        <f>C45</f>
        <v>2.7075100946640118E-2</v>
      </c>
      <c r="E3" s="48">
        <f>D45</f>
        <v>2.5779091269511056E-2</v>
      </c>
      <c r="F3" s="165">
        <f t="shared" ref="F3:G3" si="0">E45</f>
        <v>2.6974399634021928E-2</v>
      </c>
      <c r="G3" s="165">
        <f t="shared" si="0"/>
        <v>2.5814539198898423E-2</v>
      </c>
    </row>
    <row r="4" spans="1:15" ht="15.75" thickBot="1" x14ac:dyDescent="0.3">
      <c r="C4" s="5" t="s">
        <v>6</v>
      </c>
      <c r="D4" s="49">
        <f>C44</f>
        <v>2.7974665545302368E-2</v>
      </c>
      <c r="E4" s="49">
        <f>D44</f>
        <v>2.5591861089877765E-2</v>
      </c>
      <c r="F4" s="166">
        <f t="shared" ref="F4:G4" si="1">E44</f>
        <v>2.7428306421809712E-2</v>
      </c>
      <c r="G4" s="166">
        <f t="shared" si="1"/>
        <v>2.5158319930501882E-2</v>
      </c>
    </row>
    <row r="6" spans="1:15" s="16" customFormat="1" x14ac:dyDescent="0.25">
      <c r="A6" s="16" t="s">
        <v>11</v>
      </c>
    </row>
    <row r="8" spans="1:15" x14ac:dyDescent="0.25">
      <c r="B8" s="4"/>
      <c r="C8" s="4" t="s">
        <v>37</v>
      </c>
      <c r="D8" s="4" t="s">
        <v>38</v>
      </c>
      <c r="E8" s="4" t="s">
        <v>39</v>
      </c>
      <c r="F8" s="4" t="s">
        <v>40</v>
      </c>
    </row>
    <row r="9" spans="1:15" x14ac:dyDescent="0.25">
      <c r="B9" s="4" t="s">
        <v>24</v>
      </c>
      <c r="C9" s="4">
        <v>4408</v>
      </c>
      <c r="D9" s="4">
        <v>36339</v>
      </c>
      <c r="E9" s="4">
        <f>D9</f>
        <v>36339</v>
      </c>
      <c r="F9" s="17">
        <f t="shared" ref="F9" si="2">C9/E9</f>
        <v>0.12130218222845979</v>
      </c>
      <c r="N9" t="s">
        <v>7</v>
      </c>
      <c r="O9" t="s">
        <v>45</v>
      </c>
    </row>
    <row r="11" spans="1:15" s="16" customFormat="1" x14ac:dyDescent="0.25">
      <c r="A11" s="16" t="s">
        <v>12</v>
      </c>
    </row>
    <row r="12" spans="1:15" x14ac:dyDescent="0.25">
      <c r="C12" s="10">
        <v>0.24</v>
      </c>
      <c r="N12" t="s">
        <v>7</v>
      </c>
      <c r="O12" t="s">
        <v>45</v>
      </c>
    </row>
    <row r="14" spans="1:15" s="16" customFormat="1" x14ac:dyDescent="0.25">
      <c r="A14" s="16" t="s">
        <v>13</v>
      </c>
    </row>
    <row r="15" spans="1:15" x14ac:dyDescent="0.25">
      <c r="C15" s="7">
        <f>(F9+C12)/2</f>
        <v>0.18065109111422989</v>
      </c>
      <c r="M15" s="7"/>
    </row>
    <row r="17" spans="1:15" s="16" customFormat="1" x14ac:dyDescent="0.25">
      <c r="A17" s="16" t="s">
        <v>25</v>
      </c>
    </row>
    <row r="18" spans="1:15" x14ac:dyDescent="0.25">
      <c r="C18" s="4" t="s">
        <v>16</v>
      </c>
      <c r="D18" s="4" t="s">
        <v>17</v>
      </c>
      <c r="E18" s="4" t="s">
        <v>18</v>
      </c>
      <c r="F18" s="4" t="s">
        <v>19</v>
      </c>
      <c r="G18" s="4" t="s">
        <v>20</v>
      </c>
      <c r="H18" s="4" t="s">
        <v>22</v>
      </c>
      <c r="I18" s="4" t="s">
        <v>62</v>
      </c>
      <c r="J18" s="4" t="s">
        <v>63</v>
      </c>
      <c r="K18" s="4" t="s">
        <v>64</v>
      </c>
      <c r="L18" s="4" t="s">
        <v>65</v>
      </c>
    </row>
    <row r="19" spans="1:15" x14ac:dyDescent="0.25">
      <c r="A19" s="4" t="s">
        <v>21</v>
      </c>
      <c r="B19" s="4" t="s">
        <v>5</v>
      </c>
      <c r="C19" s="18">
        <v>270466.59799000004</v>
      </c>
      <c r="D19" s="18">
        <v>270621.21470000001</v>
      </c>
      <c r="E19" s="18">
        <v>345122.06182</v>
      </c>
      <c r="F19" s="18">
        <v>363976.48437000008</v>
      </c>
      <c r="G19" s="18">
        <v>298481.04830000014</v>
      </c>
      <c r="H19" s="18">
        <v>308046.36037000001</v>
      </c>
      <c r="I19" s="18">
        <v>362830.15773000004</v>
      </c>
      <c r="J19" s="18">
        <v>371607.978</v>
      </c>
      <c r="K19" s="18">
        <v>341013.31</v>
      </c>
      <c r="L19" s="18">
        <v>357962.68099999998</v>
      </c>
      <c r="M19" s="13"/>
      <c r="N19" t="s">
        <v>7</v>
      </c>
      <c r="O19" t="s">
        <v>43</v>
      </c>
    </row>
    <row r="20" spans="1:15" x14ac:dyDescent="0.25">
      <c r="A20" s="4" t="s">
        <v>21</v>
      </c>
      <c r="B20" s="4" t="s">
        <v>4</v>
      </c>
      <c r="C20" s="18">
        <v>269392.65438000002</v>
      </c>
      <c r="D20" s="18">
        <v>278759.46135</v>
      </c>
      <c r="E20" s="18">
        <v>317627.73702</v>
      </c>
      <c r="F20" s="18">
        <v>350958.66492000007</v>
      </c>
      <c r="G20" s="18">
        <v>387877.9989499998</v>
      </c>
      <c r="H20" s="18">
        <v>365738.55767000001</v>
      </c>
      <c r="I20" s="18">
        <v>381461.5461299998</v>
      </c>
      <c r="J20" s="18">
        <v>344893.63842298696</v>
      </c>
      <c r="K20" s="18">
        <v>353346.31027999998</v>
      </c>
      <c r="L20" s="18">
        <v>362234.78839999996</v>
      </c>
      <c r="M20" s="13"/>
      <c r="N20" t="s">
        <v>7</v>
      </c>
      <c r="O20" t="s">
        <v>43</v>
      </c>
    </row>
    <row r="21" spans="1:15" x14ac:dyDescent="0.25">
      <c r="B21" s="1"/>
      <c r="C21" s="1"/>
      <c r="D21" s="1"/>
      <c r="E21" s="1"/>
      <c r="F21" s="1"/>
      <c r="G21" s="1"/>
      <c r="H21" s="1"/>
      <c r="I21" s="1"/>
      <c r="J21" s="1"/>
      <c r="K21" s="1"/>
      <c r="L21" s="1"/>
    </row>
    <row r="22" spans="1:15" x14ac:dyDescent="0.25">
      <c r="A22" s="52" t="s">
        <v>116</v>
      </c>
      <c r="B22" s="52" t="s">
        <v>5</v>
      </c>
      <c r="C22" s="82">
        <f>C19*'CPI-master'!F$8</f>
        <v>314666.22601650434</v>
      </c>
      <c r="D22" s="82">
        <f>D19*'CPI-master'!G$8</f>
        <v>308502.44517762464</v>
      </c>
      <c r="E22" s="82">
        <f>E19*'CPI-master'!H$8</f>
        <v>382875.35238028894</v>
      </c>
      <c r="F22" s="82">
        <f>F19*'CPI-master'!I$8</f>
        <v>392058.83837449912</v>
      </c>
      <c r="G22" s="82">
        <f>G19*'CPI-master'!J$8</f>
        <v>314575.61462990212</v>
      </c>
      <c r="H22" s="82">
        <f>H19*'CPI-master'!K$8</f>
        <v>315982.6692726622</v>
      </c>
      <c r="I22" s="82">
        <f>I19*'CPI-master'!L$8</f>
        <v>365893.45174460608</v>
      </c>
      <c r="J22" s="82">
        <f>J19*'CPI-master'!M$8</f>
        <v>368522.67190959409</v>
      </c>
      <c r="K22" s="82">
        <f>K19*'CPI-master'!N$8</f>
        <v>333263.00750000001</v>
      </c>
      <c r="L22" s="82">
        <f>L19*'CPI-master'!O$8</f>
        <v>343273.75742640498</v>
      </c>
      <c r="M22" s="14"/>
    </row>
    <row r="23" spans="1:15" x14ac:dyDescent="0.25">
      <c r="A23" s="52" t="s">
        <v>116</v>
      </c>
      <c r="B23" s="52" t="s">
        <v>4</v>
      </c>
      <c r="C23" s="82">
        <f>C20*'CPI-master'!F$8</f>
        <v>313416.77863474021</v>
      </c>
      <c r="D23" s="82">
        <f>D20*'CPI-master'!G$8</f>
        <v>317779.87375530222</v>
      </c>
      <c r="E23" s="82">
        <f>E20*'CPI-master'!H$8</f>
        <v>352373.39246284828</v>
      </c>
      <c r="F23" s="82">
        <f>F20*'CPI-master'!I$8</f>
        <v>378036.63806513039</v>
      </c>
      <c r="G23" s="82">
        <f>G20*'CPI-master'!J$8</f>
        <v>408792.98908946058</v>
      </c>
      <c r="H23" s="82">
        <f>H20*'CPI-master'!K$8</f>
        <v>375161.2113504294</v>
      </c>
      <c r="I23" s="82">
        <f>I20*'CPI-master'!L$8</f>
        <v>384682.14079713868</v>
      </c>
      <c r="J23" s="82">
        <f>J20*'CPI-master'!M$8</f>
        <v>342030.13035489939</v>
      </c>
      <c r="K23" s="82">
        <f>K20*'CPI-master'!N$8</f>
        <v>345315.7123190909</v>
      </c>
      <c r="L23" s="82">
        <f>L20*'CPI-master'!O$8</f>
        <v>347370.55979482603</v>
      </c>
      <c r="M23" s="14"/>
    </row>
    <row r="24" spans="1:15" x14ac:dyDescent="0.25">
      <c r="B24" s="1"/>
      <c r="C24" s="167"/>
      <c r="D24" s="167"/>
      <c r="E24" s="167"/>
      <c r="F24" s="167"/>
      <c r="G24" s="167"/>
      <c r="H24" s="167"/>
      <c r="I24" s="167"/>
      <c r="J24" s="167"/>
      <c r="K24" s="167"/>
      <c r="L24" s="167"/>
      <c r="M24" s="14"/>
    </row>
    <row r="25" spans="1:15" s="16" customFormat="1" x14ac:dyDescent="0.25">
      <c r="A25" s="16" t="s">
        <v>41</v>
      </c>
    </row>
    <row r="26" spans="1:15" x14ac:dyDescent="0.25">
      <c r="C26" s="4" t="s">
        <v>16</v>
      </c>
      <c r="D26" s="4" t="s">
        <v>17</v>
      </c>
      <c r="E26" s="4" t="s">
        <v>18</v>
      </c>
      <c r="F26" s="4" t="s">
        <v>19</v>
      </c>
      <c r="G26" s="4" t="s">
        <v>20</v>
      </c>
      <c r="H26" s="4" t="s">
        <v>22</v>
      </c>
      <c r="I26" s="4" t="s">
        <v>62</v>
      </c>
      <c r="J26" s="4" t="s">
        <v>63</v>
      </c>
      <c r="K26" s="4" t="s">
        <v>64</v>
      </c>
      <c r="L26" s="4" t="s">
        <v>65</v>
      </c>
    </row>
    <row r="27" spans="1:15" x14ac:dyDescent="0.25">
      <c r="A27" s="4" t="s">
        <v>21</v>
      </c>
      <c r="B27" s="4" t="s">
        <v>5</v>
      </c>
      <c r="C27" s="18">
        <v>49615.292755649498</v>
      </c>
      <c r="D27" s="18">
        <v>54758.0078922666</v>
      </c>
      <c r="E27" s="18">
        <v>51880.950592984103</v>
      </c>
      <c r="F27" s="18">
        <v>63106.594255615797</v>
      </c>
      <c r="G27" s="18">
        <v>43652.748291793599</v>
      </c>
      <c r="H27" s="18">
        <v>43652.748291793599</v>
      </c>
      <c r="I27" s="18">
        <v>43652.748291793599</v>
      </c>
      <c r="J27" s="18">
        <v>43652.748291793599</v>
      </c>
      <c r="K27" s="18">
        <v>43652.748291793599</v>
      </c>
      <c r="L27" s="18">
        <v>43652.748291793599</v>
      </c>
      <c r="M27" s="13"/>
      <c r="N27" t="s">
        <v>7</v>
      </c>
      <c r="O27" t="s">
        <v>42</v>
      </c>
    </row>
    <row r="28" spans="1:15" x14ac:dyDescent="0.25">
      <c r="A28" s="4" t="s">
        <v>21</v>
      </c>
      <c r="B28" s="4" t="s">
        <v>4</v>
      </c>
      <c r="C28" s="18">
        <v>44208.712720000702</v>
      </c>
      <c r="D28" s="18">
        <v>45237.995270002</v>
      </c>
      <c r="E28" s="18">
        <v>50239.66274</v>
      </c>
      <c r="F28" s="18">
        <v>49582.6436599999</v>
      </c>
      <c r="G28" s="18">
        <v>50894.171790000102</v>
      </c>
      <c r="H28" s="18">
        <v>50894.171790000102</v>
      </c>
      <c r="I28" s="18">
        <v>50894.171790000102</v>
      </c>
      <c r="J28" s="18">
        <v>50894.171790000102</v>
      </c>
      <c r="K28" s="18">
        <v>50894.171790000102</v>
      </c>
      <c r="L28" s="18">
        <v>50894.171790000102</v>
      </c>
      <c r="M28" s="13"/>
      <c r="N28" t="s">
        <v>7</v>
      </c>
      <c r="O28" t="s">
        <v>42</v>
      </c>
    </row>
    <row r="29" spans="1:15" x14ac:dyDescent="0.25">
      <c r="B29" s="1"/>
      <c r="C29" s="1"/>
      <c r="D29" s="1"/>
      <c r="E29" s="1"/>
      <c r="F29" s="1"/>
      <c r="G29" s="1"/>
      <c r="H29" s="1"/>
      <c r="I29" s="1"/>
      <c r="J29" s="1"/>
      <c r="K29" s="1"/>
      <c r="L29" s="1"/>
    </row>
    <row r="30" spans="1:15" x14ac:dyDescent="0.25">
      <c r="A30" s="52" t="s">
        <v>116</v>
      </c>
      <c r="B30" s="52" t="s">
        <v>5</v>
      </c>
      <c r="C30" s="168">
        <f>C27*'CPI-master'!F$8</f>
        <v>57723.419602081391</v>
      </c>
      <c r="D30" s="168">
        <f>D27*'CPI-master'!G$8</f>
        <v>62422.967639646442</v>
      </c>
      <c r="E30" s="168">
        <f>E27*'CPI-master'!H$8</f>
        <v>57556.266137727456</v>
      </c>
      <c r="F30" s="168">
        <f>F27*'CPI-master'!I$8</f>
        <v>67975.539904596182</v>
      </c>
      <c r="G30" s="168">
        <f>G27*'CPI-master'!J$8</f>
        <v>46006.572954586394</v>
      </c>
      <c r="H30" s="168">
        <f>H27*'CPI-master'!K$8</f>
        <v>44777.389707708127</v>
      </c>
      <c r="I30" s="168">
        <f>I27*'CPI-master'!L$8</f>
        <v>44021.298699510437</v>
      </c>
      <c r="J30" s="168">
        <f>J27*'CPI-master'!M$8</f>
        <v>43290.317724795314</v>
      </c>
      <c r="K30" s="168">
        <f>K27*'CPI-master'!N$8</f>
        <v>42660.640376071016</v>
      </c>
      <c r="L30" s="168">
        <f>L27*'CPI-master'!O$8</f>
        <v>41861.466916751218</v>
      </c>
      <c r="M30" s="14"/>
    </row>
    <row r="31" spans="1:15" x14ac:dyDescent="0.25">
      <c r="A31" s="52" t="s">
        <v>116</v>
      </c>
      <c r="B31" s="52" t="s">
        <v>4</v>
      </c>
      <c r="C31" s="168">
        <f>C28*'CPI-master'!F$8</f>
        <v>51433.29672510903</v>
      </c>
      <c r="D31" s="168">
        <f>D28*'CPI-master'!G$8</f>
        <v>51570.355159334198</v>
      </c>
      <c r="E31" s="168">
        <f>E28*'CPI-master'!H$8</f>
        <v>55735.435960268311</v>
      </c>
      <c r="F31" s="168">
        <f>F28*'CPI-master'!I$8</f>
        <v>53408.1582510019</v>
      </c>
      <c r="G31" s="168">
        <f>G28*'CPI-master'!J$8</f>
        <v>53638.465366911871</v>
      </c>
      <c r="H31" s="168">
        <f>H28*'CPI-master'!K$8</f>
        <v>52205.376597566894</v>
      </c>
      <c r="I31" s="168">
        <f>I28*'CPI-master'!L$8</f>
        <v>51323.859919559211</v>
      </c>
      <c r="J31" s="168">
        <f>J28*'CPI-master'!M$8</f>
        <v>50471.618703182758</v>
      </c>
      <c r="K31" s="168">
        <f>K28*'CPI-master'!N$8</f>
        <v>49737.486067500104</v>
      </c>
      <c r="L31" s="168">
        <f>L28*'CPI-master'!O$8</f>
        <v>48805.740119759241</v>
      </c>
      <c r="M31" s="14"/>
    </row>
    <row r="32" spans="1:15" x14ac:dyDescent="0.25">
      <c r="B32" s="1"/>
      <c r="C32" s="167"/>
      <c r="D32" s="167"/>
      <c r="E32" s="167"/>
      <c r="F32" s="167"/>
      <c r="G32" s="167"/>
      <c r="H32" s="167"/>
      <c r="I32" s="167"/>
      <c r="J32" s="167"/>
      <c r="K32" s="167"/>
      <c r="L32" s="167"/>
      <c r="M32" s="14"/>
    </row>
    <row r="33" spans="1:12" s="16" customFormat="1" x14ac:dyDescent="0.25">
      <c r="A33" s="16" t="s">
        <v>14</v>
      </c>
    </row>
    <row r="34" spans="1:12" s="1" customFormat="1" x14ac:dyDescent="0.25">
      <c r="C34" s="1" t="s">
        <v>51</v>
      </c>
      <c r="D34" s="1" t="s">
        <v>52</v>
      </c>
      <c r="E34" s="1" t="s">
        <v>125</v>
      </c>
      <c r="F34" s="169" t="s">
        <v>120</v>
      </c>
    </row>
    <row r="35" spans="1:12" x14ac:dyDescent="0.25">
      <c r="B35" t="s">
        <v>5</v>
      </c>
      <c r="C35" s="11">
        <f>SUM(C30:K30)/SUM(C22:K22)</f>
        <v>0.15064055336895618</v>
      </c>
      <c r="D35" s="11">
        <f>SUM(F30:K30)/SUM(F22:K22)</f>
        <v>0.13812958756124089</v>
      </c>
      <c r="E35" s="169">
        <f>SUM(C30:L30)/SUM(C22:L22)</f>
        <v>0.14777701061084278</v>
      </c>
      <c r="F35" s="169">
        <f>SUM(F30:L30)/SUM(F22:L22)</f>
        <v>0.13584701685549905</v>
      </c>
    </row>
    <row r="36" spans="1:12" x14ac:dyDescent="0.25">
      <c r="B36" t="s">
        <v>4</v>
      </c>
      <c r="C36" s="11">
        <f>SUM(C31:K31)/SUM(C23:K23)</f>
        <v>0.14592419112052496</v>
      </c>
      <c r="D36" s="11">
        <f>SUM(F31:K31)/SUM(F23:K23)</f>
        <v>0.13911474775794916</v>
      </c>
      <c r="E36" s="169">
        <f>SUM(C31:L31)/SUM(C23:L23)</f>
        <v>0.14539570604905</v>
      </c>
      <c r="F36" s="169">
        <f>SUM(F31:L31)/SUM(F23:L23)</f>
        <v>0.13930122575261503</v>
      </c>
    </row>
    <row r="38" spans="1:12" s="16" customFormat="1" x14ac:dyDescent="0.25">
      <c r="A38" s="16" t="s">
        <v>44</v>
      </c>
    </row>
    <row r="39" spans="1:12" x14ac:dyDescent="0.25">
      <c r="B39" t="str">
        <f>B35</f>
        <v>Ergon</v>
      </c>
      <c r="C39" s="2">
        <f t="shared" ref="C39:D39" si="3">$C$15*C35</f>
        <v>2.7213380332153314E-2</v>
      </c>
      <c r="D39" s="2">
        <f t="shared" si="3"/>
        <v>2.4953260708096722E-2</v>
      </c>
      <c r="E39" s="24">
        <f t="shared" ref="E39:F39" si="4">$C$15*E35</f>
        <v>2.6696078208447875E-2</v>
      </c>
      <c r="F39" s="24">
        <f t="shared" si="4"/>
        <v>2.4540911819559082E-2</v>
      </c>
      <c r="L39" s="12"/>
    </row>
    <row r="40" spans="1:12" x14ac:dyDescent="0.25">
      <c r="B40" t="str">
        <f>B36</f>
        <v>Energex</v>
      </c>
      <c r="C40" s="2">
        <f t="shared" ref="C40:D40" si="5">$C$15*C36</f>
        <v>2.636136434588425E-2</v>
      </c>
      <c r="D40" s="2">
        <f t="shared" si="5"/>
        <v>2.5131230972554382E-2</v>
      </c>
      <c r="E40" s="24">
        <f t="shared" ref="E40:F40" si="6">$C$15*E36</f>
        <v>2.6265892941084716E-2</v>
      </c>
      <c r="F40" s="24">
        <f t="shared" si="6"/>
        <v>2.5164918425759564E-2</v>
      </c>
      <c r="L40" s="12"/>
    </row>
    <row r="42" spans="1:12" s="16" customFormat="1" x14ac:dyDescent="0.25">
      <c r="A42" s="16" t="s">
        <v>15</v>
      </c>
    </row>
    <row r="43" spans="1:12" s="1" customFormat="1" x14ac:dyDescent="0.25"/>
    <row r="44" spans="1:12" x14ac:dyDescent="0.25">
      <c r="B44" t="s">
        <v>5</v>
      </c>
      <c r="C44" s="3">
        <f t="shared" ref="C44:D44" si="7">(1/(1-C39))-1</f>
        <v>2.7974665545302368E-2</v>
      </c>
      <c r="D44" s="3">
        <f t="shared" si="7"/>
        <v>2.5591861089877765E-2</v>
      </c>
      <c r="E44" s="3">
        <f t="shared" ref="E44:F44" si="8">(1/(1-E39))-1</f>
        <v>2.7428306421809712E-2</v>
      </c>
      <c r="F44" s="3">
        <f t="shared" si="8"/>
        <v>2.5158319930501882E-2</v>
      </c>
    </row>
    <row r="45" spans="1:12" x14ac:dyDescent="0.25">
      <c r="B45" t="s">
        <v>4</v>
      </c>
      <c r="C45" s="3">
        <f t="shared" ref="C45:D45" si="9">(1/(1-C40))-1</f>
        <v>2.7075100946640118E-2</v>
      </c>
      <c r="D45" s="3">
        <f t="shared" si="9"/>
        <v>2.5779091269511056E-2</v>
      </c>
      <c r="E45" s="3">
        <f t="shared" ref="E45:F45" si="10">(1/(1-E40))-1</f>
        <v>2.6974399634021928E-2</v>
      </c>
      <c r="F45" s="3">
        <f t="shared" si="10"/>
        <v>2.5814539198898423E-2</v>
      </c>
    </row>
    <row r="47" spans="1:12" s="16" customFormat="1" x14ac:dyDescent="0.25"/>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T63"/>
  <sheetViews>
    <sheetView workbookViewId="0">
      <selection activeCell="G12" sqref="G12"/>
    </sheetView>
  </sheetViews>
  <sheetFormatPr defaultRowHeight="15" x14ac:dyDescent="0.25"/>
  <cols>
    <col min="1" max="1" width="13.42578125" customWidth="1"/>
    <col min="2" max="2" width="14.5703125" customWidth="1"/>
    <col min="3" max="3" width="12.5703125" bestFit="1" customWidth="1"/>
    <col min="4" max="4" width="16.7109375" customWidth="1"/>
    <col min="5" max="7" width="12.5703125" bestFit="1" customWidth="1"/>
    <col min="8" max="8" width="11.42578125" customWidth="1"/>
    <col min="9" max="9" width="12.5703125" bestFit="1" customWidth="1"/>
    <col min="10" max="10" width="11.42578125" customWidth="1"/>
    <col min="11" max="11" width="11.85546875" customWidth="1"/>
    <col min="12" max="12" width="11.28515625" customWidth="1"/>
    <col min="13" max="13" width="53.140625" customWidth="1"/>
    <col min="14" max="14" width="10" customWidth="1"/>
    <col min="15" max="15" width="9.5703125" customWidth="1"/>
    <col min="17" max="17" width="10.42578125" customWidth="1"/>
    <col min="18" max="18" width="9.42578125" customWidth="1"/>
  </cols>
  <sheetData>
    <row r="1" spans="1:15" s="16" customFormat="1" ht="38.25" customHeight="1" x14ac:dyDescent="0.25">
      <c r="A1" s="16" t="s">
        <v>34</v>
      </c>
      <c r="N1" s="16" t="s">
        <v>184</v>
      </c>
    </row>
    <row r="2" spans="1:15" x14ac:dyDescent="0.25">
      <c r="J2" s="6" t="s">
        <v>50</v>
      </c>
      <c r="K2" s="6" t="s">
        <v>51</v>
      </c>
      <c r="L2" s="6" t="s">
        <v>52</v>
      </c>
      <c r="N2" s="1" t="s">
        <v>125</v>
      </c>
      <c r="O2" s="1" t="s">
        <v>120</v>
      </c>
    </row>
    <row r="3" spans="1:15" x14ac:dyDescent="0.25">
      <c r="B3" t="s">
        <v>61</v>
      </c>
      <c r="J3" s="33">
        <f>(J6*(P35+1))/(P32+1)</f>
        <v>2.5659261205249681E-2</v>
      </c>
      <c r="K3" s="33">
        <f>(J6*7)/12</f>
        <v>3.9914406319277278E-2</v>
      </c>
      <c r="L3" s="33">
        <f>(J6*6)/6</f>
        <v>6.8424696547332478E-2</v>
      </c>
      <c r="N3" s="1"/>
      <c r="O3" s="1"/>
    </row>
    <row r="4" spans="1:15" x14ac:dyDescent="0.25">
      <c r="B4" t="s">
        <v>60</v>
      </c>
      <c r="J4" s="33"/>
      <c r="K4" s="50">
        <f>(K7*(N35+1))/(N32+1)</f>
        <v>3.2863120296577848E-2</v>
      </c>
      <c r="L4" s="50">
        <f>(L7*(O35+1)/(O32+1))</f>
        <v>5.6336777651276308E-2</v>
      </c>
      <c r="M4" s="50"/>
      <c r="N4" s="50">
        <f>(N7*(Q35+1))/(Q32+1)</f>
        <v>3.4668786246939268E-2</v>
      </c>
      <c r="O4" s="50">
        <f>(O7*(R35+1))/(R32+1)</f>
        <v>5.6336777651276308E-2</v>
      </c>
    </row>
    <row r="5" spans="1:15" x14ac:dyDescent="0.25">
      <c r="J5" s="34"/>
      <c r="K5" s="34"/>
      <c r="L5" s="34"/>
      <c r="N5" s="1"/>
      <c r="O5" s="1"/>
    </row>
    <row r="6" spans="1:15" x14ac:dyDescent="0.25">
      <c r="B6" s="1" t="s">
        <v>72</v>
      </c>
      <c r="E6" s="9"/>
      <c r="J6" s="35">
        <f>SUMPRODUCT(C30:C34,'Customer weights'!D3:D7)</f>
        <v>6.8424696547332478E-2</v>
      </c>
      <c r="K6" s="34"/>
      <c r="L6" s="34"/>
      <c r="N6" s="1"/>
      <c r="O6" s="1"/>
    </row>
    <row r="7" spans="1:15" x14ac:dyDescent="0.25">
      <c r="B7" s="1" t="s">
        <v>73</v>
      </c>
      <c r="E7" s="9"/>
      <c r="J7" s="35"/>
      <c r="K7" s="35">
        <f>H44</f>
        <v>5.6336777651276308E-2</v>
      </c>
      <c r="L7" s="35">
        <f>H53</f>
        <v>5.6336777651276308E-2</v>
      </c>
      <c r="N7" s="147">
        <f>K7</f>
        <v>5.6336777651276308E-2</v>
      </c>
      <c r="O7" s="147">
        <f>L7</f>
        <v>5.6336777651276308E-2</v>
      </c>
    </row>
    <row r="9" spans="1:15" s="16" customFormat="1" x14ac:dyDescent="0.25">
      <c r="A9" s="16" t="s">
        <v>36</v>
      </c>
    </row>
    <row r="10" spans="1:15" x14ac:dyDescent="0.25">
      <c r="B10" s="6"/>
      <c r="C10" s="6"/>
      <c r="D10" s="6"/>
      <c r="E10" s="6"/>
      <c r="F10" s="6"/>
      <c r="G10" s="6"/>
      <c r="H10" s="6"/>
      <c r="I10" s="6"/>
      <c r="J10" s="6"/>
      <c r="K10" s="20"/>
      <c r="L10" s="25"/>
      <c r="M10" s="1"/>
    </row>
    <row r="11" spans="1:15" x14ac:dyDescent="0.25">
      <c r="B11" s="19"/>
      <c r="C11" s="28" t="s">
        <v>26</v>
      </c>
      <c r="D11" s="28" t="s">
        <v>27</v>
      </c>
      <c r="E11" s="28">
        <v>2011</v>
      </c>
      <c r="F11" s="28">
        <v>2012</v>
      </c>
      <c r="G11" s="28">
        <v>2013</v>
      </c>
      <c r="H11" s="28">
        <v>2014</v>
      </c>
      <c r="I11" s="28">
        <v>2015</v>
      </c>
      <c r="J11" s="28" t="s">
        <v>0</v>
      </c>
      <c r="L11" s="23"/>
    </row>
    <row r="12" spans="1:15" x14ac:dyDescent="0.25">
      <c r="B12" s="4" t="s">
        <v>28</v>
      </c>
      <c r="C12" s="4" t="s">
        <v>29</v>
      </c>
      <c r="D12" s="26" t="s">
        <v>30</v>
      </c>
      <c r="E12" s="27">
        <v>1304</v>
      </c>
      <c r="F12" s="27">
        <v>3856</v>
      </c>
      <c r="G12" s="27">
        <v>4922</v>
      </c>
      <c r="H12" s="27">
        <v>3276</v>
      </c>
      <c r="I12" s="27">
        <v>3101</v>
      </c>
      <c r="J12" s="29">
        <f>SUM(E12:I12)</f>
        <v>16459</v>
      </c>
      <c r="L12" s="24" t="s">
        <v>7</v>
      </c>
      <c r="M12" t="s">
        <v>46</v>
      </c>
    </row>
    <row r="13" spans="1:15" x14ac:dyDescent="0.25">
      <c r="B13" s="4" t="s">
        <v>31</v>
      </c>
      <c r="C13" s="4" t="s">
        <v>29</v>
      </c>
      <c r="D13" s="26" t="s">
        <v>30</v>
      </c>
      <c r="E13" s="148">
        <v>10951.944444444445</v>
      </c>
      <c r="F13" s="148">
        <f>27635.5550330177-(4982-4083)</f>
        <v>26736.555033017699</v>
      </c>
      <c r="G13" s="148">
        <f>31264.3235946202-(3931-3484)</f>
        <v>30817.3235946202</v>
      </c>
      <c r="H13" s="148">
        <f>14594.391212669-(3296-2963)</f>
        <v>14261.391212668999</v>
      </c>
      <c r="I13" s="148">
        <f>12781.2567880813-(2662-2442)</f>
        <v>12561.2567880813</v>
      </c>
      <c r="J13" s="29">
        <f t="shared" ref="J13:J16" si="0">SUM(E13:I13)</f>
        <v>95328.471072832646</v>
      </c>
      <c r="L13" s="24" t="s">
        <v>7</v>
      </c>
      <c r="M13" t="s">
        <v>47</v>
      </c>
    </row>
    <row r="14" spans="1:15" x14ac:dyDescent="0.25">
      <c r="B14" s="4" t="s">
        <v>10</v>
      </c>
      <c r="C14" s="4" t="s">
        <v>29</v>
      </c>
      <c r="D14" s="26" t="s">
        <v>30</v>
      </c>
      <c r="E14" s="148">
        <v>0</v>
      </c>
      <c r="F14" s="148">
        <v>0</v>
      </c>
      <c r="G14" s="148">
        <v>0</v>
      </c>
      <c r="H14" s="148">
        <v>0</v>
      </c>
      <c r="I14" s="148">
        <v>0</v>
      </c>
      <c r="J14" s="79">
        <f t="shared" si="0"/>
        <v>0</v>
      </c>
      <c r="L14" s="24"/>
    </row>
    <row r="15" spans="1:15" x14ac:dyDescent="0.25">
      <c r="B15" s="4" t="s">
        <v>32</v>
      </c>
      <c r="C15" s="4" t="s">
        <v>29</v>
      </c>
      <c r="D15" s="26" t="s">
        <v>30</v>
      </c>
      <c r="E15" s="148">
        <v>14595.592004589966</v>
      </c>
      <c r="F15" s="148">
        <v>18064.912007750758</v>
      </c>
      <c r="G15" s="148">
        <v>22586.90565630158</v>
      </c>
      <c r="H15" s="148">
        <v>22483.109782054187</v>
      </c>
      <c r="I15" s="148">
        <v>21951.248442144224</v>
      </c>
      <c r="J15" s="29">
        <f t="shared" si="0"/>
        <v>99681.767892840711</v>
      </c>
      <c r="L15" s="24" t="s">
        <v>7</v>
      </c>
      <c r="M15" t="s">
        <v>49</v>
      </c>
    </row>
    <row r="16" spans="1:15" x14ac:dyDescent="0.25">
      <c r="B16" s="4" t="s">
        <v>3</v>
      </c>
      <c r="C16" s="4" t="s">
        <v>29</v>
      </c>
      <c r="D16" s="26" t="s">
        <v>30</v>
      </c>
      <c r="E16" s="148">
        <f>199+66+7348*(29914/31114)</f>
        <v>7329.6034582503053</v>
      </c>
      <c r="F16" s="148">
        <f>109+66+7276*(29914/31114)</f>
        <v>7170.3803432538407</v>
      </c>
      <c r="G16" s="148">
        <f>109+66+5500*(29914/31114)</f>
        <v>5462.8768400077133</v>
      </c>
      <c r="H16" s="148">
        <f>109+66+5500*(29914/31114)</f>
        <v>5462.8768400077133</v>
      </c>
      <c r="I16" s="148">
        <f>123+66+5491*(29914/31114)</f>
        <v>5468.2239506331553</v>
      </c>
      <c r="J16" s="29">
        <f t="shared" si="0"/>
        <v>30893.961432152726</v>
      </c>
      <c r="L16" s="24" t="s">
        <v>7</v>
      </c>
      <c r="M16" t="s">
        <v>48</v>
      </c>
    </row>
    <row r="17" spans="1:20" x14ac:dyDescent="0.25">
      <c r="B17" s="6"/>
      <c r="C17" s="6"/>
      <c r="D17" s="6"/>
      <c r="E17" s="6"/>
      <c r="F17" s="6"/>
      <c r="G17" s="6"/>
      <c r="H17" s="6"/>
      <c r="I17" s="6"/>
      <c r="J17" s="6"/>
      <c r="K17" s="20"/>
      <c r="L17" s="25"/>
      <c r="M17" s="1"/>
    </row>
    <row r="18" spans="1:20" s="16" customFormat="1" x14ac:dyDescent="0.25">
      <c r="A18" s="16" t="s">
        <v>35</v>
      </c>
    </row>
    <row r="19" spans="1:20" x14ac:dyDescent="0.25">
      <c r="B19" s="6"/>
      <c r="C19" s="6"/>
      <c r="D19" s="6"/>
      <c r="E19" s="6"/>
      <c r="F19" s="6"/>
      <c r="G19" s="6"/>
      <c r="H19" s="6"/>
      <c r="I19" s="6"/>
      <c r="J19" s="6"/>
      <c r="K19" s="20"/>
      <c r="L19" s="25"/>
      <c r="M19" s="1"/>
    </row>
    <row r="20" spans="1:20" x14ac:dyDescent="0.25">
      <c r="B20" s="19"/>
      <c r="C20" s="28" t="s">
        <v>26</v>
      </c>
      <c r="D20" s="28" t="s">
        <v>27</v>
      </c>
      <c r="E20" s="28">
        <v>2011</v>
      </c>
      <c r="F20" s="28">
        <v>2012</v>
      </c>
      <c r="G20" s="28">
        <v>2013</v>
      </c>
      <c r="H20" s="28">
        <v>2014</v>
      </c>
      <c r="I20" s="28">
        <v>2015</v>
      </c>
      <c r="J20" s="28" t="s">
        <v>0</v>
      </c>
      <c r="M20" s="19"/>
    </row>
    <row r="21" spans="1:20" x14ac:dyDescent="0.25">
      <c r="B21" s="4" t="s">
        <v>28</v>
      </c>
      <c r="C21" s="4" t="s">
        <v>29</v>
      </c>
      <c r="D21" s="26" t="s">
        <v>30</v>
      </c>
      <c r="E21" s="30">
        <v>43858.971774193546</v>
      </c>
      <c r="F21" s="30">
        <v>48256.972111553783</v>
      </c>
      <c r="G21" s="30">
        <v>50806.51750972763</v>
      </c>
      <c r="H21" s="30">
        <v>48555.755907753635</v>
      </c>
      <c r="I21" s="30">
        <v>49434.99908568414</v>
      </c>
      <c r="J21" s="29">
        <f>SUM(E21:I21)</f>
        <v>240913.21638891273</v>
      </c>
      <c r="L21" s="24" t="s">
        <v>7</v>
      </c>
      <c r="M21" t="s">
        <v>46</v>
      </c>
    </row>
    <row r="22" spans="1:20" x14ac:dyDescent="0.25">
      <c r="B22" s="4" t="s">
        <v>31</v>
      </c>
      <c r="C22" s="4" t="s">
        <v>29</v>
      </c>
      <c r="D22" s="26" t="s">
        <v>30</v>
      </c>
      <c r="E22" s="30">
        <v>149550.30241935485</v>
      </c>
      <c r="F22" s="30">
        <v>172047.24803877244</v>
      </c>
      <c r="G22" s="30">
        <v>180764.45308013679</v>
      </c>
      <c r="H22" s="30">
        <v>170758.62765462484</v>
      </c>
      <c r="I22" s="30">
        <v>172499.79559082392</v>
      </c>
      <c r="J22" s="29">
        <f>SUM(E22:I22)</f>
        <v>845620.42678371281</v>
      </c>
      <c r="L22" s="24" t="s">
        <v>7</v>
      </c>
      <c r="M22" t="s">
        <v>47</v>
      </c>
    </row>
    <row r="23" spans="1:20" x14ac:dyDescent="0.25">
      <c r="B23" s="4" t="s">
        <v>10</v>
      </c>
      <c r="C23" s="4"/>
      <c r="D23" s="26"/>
      <c r="E23" s="30"/>
      <c r="F23" s="30"/>
      <c r="G23" s="30"/>
      <c r="H23" s="30"/>
      <c r="I23" s="30"/>
      <c r="J23" s="30"/>
      <c r="L23" s="24"/>
    </row>
    <row r="24" spans="1:20" x14ac:dyDescent="0.25">
      <c r="B24" s="4" t="s">
        <v>32</v>
      </c>
      <c r="C24" s="4" t="s">
        <v>29</v>
      </c>
      <c r="D24" s="26" t="s">
        <v>30</v>
      </c>
      <c r="E24" s="30">
        <v>159408.1050056344</v>
      </c>
      <c r="F24" s="30">
        <v>169372.00285310971</v>
      </c>
      <c r="G24" s="30">
        <v>178159.61489371918</v>
      </c>
      <c r="H24" s="30">
        <v>186555.04621462707</v>
      </c>
      <c r="I24" s="30">
        <v>188415.06591136364</v>
      </c>
      <c r="J24" s="29">
        <f>SUM(E24:I24)</f>
        <v>881909.83487845398</v>
      </c>
      <c r="L24" s="24" t="s">
        <v>7</v>
      </c>
      <c r="M24" t="s">
        <v>49</v>
      </c>
    </row>
    <row r="25" spans="1:20" x14ac:dyDescent="0.25">
      <c r="B25" s="4" t="s">
        <v>3</v>
      </c>
      <c r="C25" s="4" t="s">
        <v>29</v>
      </c>
      <c r="D25" s="26" t="s">
        <v>30</v>
      </c>
      <c r="E25" s="30">
        <v>106082.05645161291</v>
      </c>
      <c r="F25" s="30">
        <v>109639.84063745021</v>
      </c>
      <c r="G25" s="30">
        <v>110473.54085603113</v>
      </c>
      <c r="H25" s="30">
        <v>114860.1119863339</v>
      </c>
      <c r="I25" s="30">
        <v>116454.86172997825</v>
      </c>
      <c r="J25" s="29">
        <f>SUM(E25:I25)</f>
        <v>557510.4116614064</v>
      </c>
      <c r="L25" s="24" t="s">
        <v>7</v>
      </c>
      <c r="M25" t="s">
        <v>48</v>
      </c>
    </row>
    <row r="26" spans="1:20" x14ac:dyDescent="0.25">
      <c r="B26" s="6"/>
      <c r="C26" s="6"/>
      <c r="D26" s="6"/>
      <c r="E26" s="21"/>
      <c r="F26" s="21"/>
      <c r="G26" s="21"/>
      <c r="H26" s="21"/>
      <c r="I26" s="21"/>
      <c r="J26" s="21"/>
      <c r="K26" s="21"/>
      <c r="L26" s="22"/>
      <c r="M26" s="22"/>
    </row>
    <row r="27" spans="1:20" s="16" customFormat="1" x14ac:dyDescent="0.25">
      <c r="A27" s="16" t="s">
        <v>33</v>
      </c>
    </row>
    <row r="28" spans="1:20" s="1" customFormat="1" x14ac:dyDescent="0.25">
      <c r="Q28" s="94" t="s">
        <v>184</v>
      </c>
    </row>
    <row r="29" spans="1:20" s="43" customFormat="1" x14ac:dyDescent="0.25">
      <c r="B29" s="185" t="s">
        <v>68</v>
      </c>
      <c r="C29" s="185"/>
      <c r="L29" s="44"/>
      <c r="M29" s="44"/>
      <c r="N29" s="6" t="s">
        <v>51</v>
      </c>
      <c r="O29" s="6" t="s">
        <v>52</v>
      </c>
      <c r="P29" s="6" t="s">
        <v>50</v>
      </c>
      <c r="Q29" s="94" t="s">
        <v>125</v>
      </c>
      <c r="R29" s="94" t="s">
        <v>120</v>
      </c>
    </row>
    <row r="30" spans="1:20" s="43" customFormat="1" x14ac:dyDescent="0.25">
      <c r="B30" s="53" t="s">
        <v>1</v>
      </c>
      <c r="C30" s="54">
        <f>J12/J21</f>
        <v>6.8319207417121483E-2</v>
      </c>
      <c r="M30" s="51" t="s">
        <v>74</v>
      </c>
      <c r="N30" s="51">
        <v>2006</v>
      </c>
      <c r="O30" s="51">
        <v>2012</v>
      </c>
      <c r="P30" s="51">
        <v>2006</v>
      </c>
      <c r="Q30" s="149">
        <v>2006</v>
      </c>
      <c r="R30" s="149">
        <v>2012</v>
      </c>
      <c r="S30" s="51"/>
      <c r="T30" s="51"/>
    </row>
    <row r="31" spans="1:20" s="43" customFormat="1" x14ac:dyDescent="0.25">
      <c r="B31" s="53" t="s">
        <v>2</v>
      </c>
      <c r="C31" s="54">
        <f>J13/J22</f>
        <v>0.11273198713447721</v>
      </c>
      <c r="L31" s="45"/>
      <c r="M31" s="51" t="s">
        <v>75</v>
      </c>
      <c r="N31" s="51">
        <v>2017</v>
      </c>
      <c r="O31" s="51">
        <v>2017</v>
      </c>
      <c r="P31" s="51">
        <v>2013</v>
      </c>
      <c r="Q31" s="150">
        <v>2018</v>
      </c>
      <c r="R31" s="150">
        <v>2018</v>
      </c>
      <c r="T31" s="51"/>
    </row>
    <row r="32" spans="1:20" s="43" customFormat="1" x14ac:dyDescent="0.25">
      <c r="B32" s="53" t="s">
        <v>10</v>
      </c>
      <c r="C32" s="54">
        <v>0</v>
      </c>
      <c r="M32" s="149" t="s">
        <v>185</v>
      </c>
      <c r="N32" s="51">
        <f>N31-N30</f>
        <v>11</v>
      </c>
      <c r="O32" s="51">
        <f>O31-O30</f>
        <v>5</v>
      </c>
      <c r="P32" s="51">
        <f>P31-P30</f>
        <v>7</v>
      </c>
      <c r="Q32" s="149">
        <f t="shared" ref="Q32:R32" si="1">Q31-Q30</f>
        <v>12</v>
      </c>
      <c r="R32" s="149">
        <f t="shared" si="1"/>
        <v>6</v>
      </c>
      <c r="T32" s="51"/>
    </row>
    <row r="33" spans="2:20" s="43" customFormat="1" x14ac:dyDescent="0.25">
      <c r="B33" s="53" t="s">
        <v>54</v>
      </c>
      <c r="C33" s="54">
        <f>J15/J24</f>
        <v>0.11302943220559389</v>
      </c>
      <c r="M33" s="151"/>
      <c r="P33" s="51"/>
      <c r="Q33" s="149"/>
      <c r="R33" s="149"/>
      <c r="S33" s="51"/>
      <c r="T33" s="51"/>
    </row>
    <row r="34" spans="2:20" s="43" customFormat="1" x14ac:dyDescent="0.25">
      <c r="B34" s="53" t="s">
        <v>3</v>
      </c>
      <c r="C34" s="54">
        <f>J16/J25</f>
        <v>5.5414142562983382E-2</v>
      </c>
      <c r="H34" s="51" t="s">
        <v>59</v>
      </c>
      <c r="M34" s="181" t="s">
        <v>76</v>
      </c>
      <c r="N34" s="51">
        <v>2011</v>
      </c>
      <c r="O34" s="51">
        <v>2012</v>
      </c>
      <c r="P34" s="51">
        <v>2011</v>
      </c>
      <c r="Q34" s="149">
        <v>2011</v>
      </c>
      <c r="R34" s="149">
        <v>2012</v>
      </c>
      <c r="S34" s="51"/>
      <c r="T34" s="51"/>
    </row>
    <row r="35" spans="2:20" s="43" customFormat="1" x14ac:dyDescent="0.25">
      <c r="B35" s="55" t="s">
        <v>56</v>
      </c>
      <c r="C35" s="56">
        <f>SUMPRODUCT(C30:C34,'Customer weights'!D3:D7)</f>
        <v>6.8424696547332478E-2</v>
      </c>
      <c r="H35" s="46">
        <f>C35</f>
        <v>6.8424696547332478E-2</v>
      </c>
      <c r="M35" s="182" t="s">
        <v>186</v>
      </c>
      <c r="N35" s="51">
        <f>N31-N34</f>
        <v>6</v>
      </c>
      <c r="O35" s="51">
        <f>O31-O34</f>
        <v>5</v>
      </c>
      <c r="P35" s="51">
        <f>P31-P34</f>
        <v>2</v>
      </c>
      <c r="Q35" s="149">
        <f t="shared" ref="Q35:R35" si="2">Q31-Q34</f>
        <v>7</v>
      </c>
      <c r="R35" s="149">
        <f t="shared" si="2"/>
        <v>6</v>
      </c>
      <c r="S35" s="51"/>
      <c r="T35" s="51"/>
    </row>
    <row r="36" spans="2:20" s="43" customFormat="1" x14ac:dyDescent="0.25">
      <c r="B36" s="51" t="s">
        <v>55</v>
      </c>
      <c r="C36" s="51"/>
    </row>
    <row r="37" spans="2:20" x14ac:dyDescent="0.25">
      <c r="B37" s="36"/>
      <c r="M37" s="1"/>
      <c r="N37" s="1"/>
      <c r="O37" s="1"/>
      <c r="P37" s="1"/>
      <c r="Q37" s="1"/>
    </row>
    <row r="38" spans="2:20" x14ac:dyDescent="0.25">
      <c r="B38" s="186" t="s">
        <v>191</v>
      </c>
      <c r="C38" s="186"/>
      <c r="D38" t="s">
        <v>69</v>
      </c>
      <c r="M38" s="1"/>
      <c r="N38" s="149"/>
      <c r="O38" s="149"/>
      <c r="P38" s="149"/>
      <c r="Q38" s="1"/>
    </row>
    <row r="39" spans="2:20" x14ac:dyDescent="0.25">
      <c r="B39" s="52" t="s">
        <v>1</v>
      </c>
      <c r="C39" s="31">
        <f>C30</f>
        <v>6.8319207417121483E-2</v>
      </c>
      <c r="D39" s="2">
        <f>VLOOKUP(B39,'Customer weights'!$E$3:$F$7,2,FALSE)</f>
        <v>0.12520032882608462</v>
      </c>
      <c r="E39" s="43"/>
      <c r="F39" s="43"/>
      <c r="M39" s="1"/>
      <c r="N39" s="149"/>
      <c r="O39" s="149"/>
      <c r="P39" s="149"/>
      <c r="Q39" s="1"/>
    </row>
    <row r="40" spans="2:20" x14ac:dyDescent="0.25">
      <c r="B40" s="52" t="s">
        <v>2</v>
      </c>
      <c r="C40" s="31">
        <f>C31</f>
        <v>0.11273198713447721</v>
      </c>
      <c r="D40" s="2">
        <f>VLOOKUP(B40,'Customer weights'!$E$3:$F$7,2,FALSE)</f>
        <v>0.30114072845269696</v>
      </c>
      <c r="E40" s="43"/>
      <c r="F40" s="43"/>
      <c r="M40" s="1"/>
      <c r="N40" s="149"/>
      <c r="O40" s="149"/>
      <c r="P40" s="151"/>
      <c r="Q40" s="1"/>
    </row>
    <row r="41" spans="2:20" x14ac:dyDescent="0.25">
      <c r="B41" s="52" t="s">
        <v>10</v>
      </c>
      <c r="C41" s="31">
        <f>C32</f>
        <v>0</v>
      </c>
      <c r="D41" s="2">
        <f>VLOOKUP(B41,'Customer weights'!$E$3:$F$7,2,FALSE)</f>
        <v>0.32399347733584472</v>
      </c>
      <c r="E41" s="43"/>
      <c r="F41" s="43"/>
      <c r="M41" s="1"/>
      <c r="N41" s="1"/>
      <c r="O41" s="1"/>
      <c r="P41" s="1"/>
      <c r="Q41" s="1"/>
    </row>
    <row r="42" spans="2:20" x14ac:dyDescent="0.25">
      <c r="B42" s="52"/>
      <c r="C42" s="31"/>
      <c r="D42" s="2"/>
      <c r="E42" s="43"/>
      <c r="F42" s="43"/>
    </row>
    <row r="43" spans="2:20" x14ac:dyDescent="0.25">
      <c r="B43" s="52" t="s">
        <v>3</v>
      </c>
      <c r="C43" s="31">
        <f>C34</f>
        <v>5.5414142562983382E-2</v>
      </c>
      <c r="D43" s="2">
        <f>VLOOKUP(B43,'Customer weights'!$E$3:$F$7,2,FALSE)</f>
        <v>0.24966546538537374</v>
      </c>
      <c r="E43" s="43"/>
      <c r="F43" s="43"/>
      <c r="H43" t="s">
        <v>58</v>
      </c>
    </row>
    <row r="44" spans="2:20" x14ac:dyDescent="0.25">
      <c r="B44" s="37" t="s">
        <v>56</v>
      </c>
      <c r="C44" s="37"/>
      <c r="D44" s="22">
        <f>SUMPRODUCT(C39:C43,D39:D43)</f>
        <v>5.6336777651276308E-2</v>
      </c>
      <c r="E44" s="43"/>
      <c r="F44" s="43"/>
      <c r="H44" s="46">
        <f>D44</f>
        <v>5.6336777651276308E-2</v>
      </c>
    </row>
    <row r="47" spans="2:20" x14ac:dyDescent="0.25">
      <c r="B47" s="186" t="s">
        <v>192</v>
      </c>
      <c r="C47" s="186"/>
    </row>
    <row r="48" spans="2:20" x14ac:dyDescent="0.25">
      <c r="B48" s="52" t="s">
        <v>1</v>
      </c>
      <c r="C48" s="31">
        <f>C30</f>
        <v>6.8319207417121483E-2</v>
      </c>
      <c r="D48" s="2">
        <f>VLOOKUP(B48,'Customer weights'!$E$3:$F$7,2,FALSE)</f>
        <v>0.12520032882608462</v>
      </c>
    </row>
    <row r="49" spans="2:13" x14ac:dyDescent="0.25">
      <c r="B49" s="52" t="s">
        <v>2</v>
      </c>
      <c r="C49" s="31">
        <f t="shared" ref="C49:C52" si="3">C31</f>
        <v>0.11273198713447721</v>
      </c>
      <c r="D49" s="2">
        <f>VLOOKUP(B49,'Customer weights'!$E$3:$F$7,2,FALSE)</f>
        <v>0.30114072845269696</v>
      </c>
    </row>
    <row r="50" spans="2:13" x14ac:dyDescent="0.25">
      <c r="B50" s="52" t="s">
        <v>10</v>
      </c>
      <c r="C50" s="31">
        <f t="shared" si="3"/>
        <v>0</v>
      </c>
      <c r="D50" s="2">
        <f>VLOOKUP(B50,'Customer weights'!$E$3:$F$7,2,FALSE)</f>
        <v>0.32399347733584472</v>
      </c>
    </row>
    <row r="51" spans="2:13" x14ac:dyDescent="0.25">
      <c r="B51" s="52"/>
      <c r="C51" s="31"/>
      <c r="D51" s="2"/>
    </row>
    <row r="52" spans="2:13" x14ac:dyDescent="0.25">
      <c r="B52" s="52" t="s">
        <v>3</v>
      </c>
      <c r="C52" s="31">
        <f t="shared" si="3"/>
        <v>5.5414142562983382E-2</v>
      </c>
      <c r="D52" s="2">
        <f>VLOOKUP(B52,'Customer weights'!$E$3:$F$7,2,FALSE)</f>
        <v>0.24966546538537374</v>
      </c>
      <c r="H52" t="s">
        <v>57</v>
      </c>
    </row>
    <row r="53" spans="2:13" x14ac:dyDescent="0.25">
      <c r="B53" s="37" t="s">
        <v>56</v>
      </c>
      <c r="D53" s="22">
        <f>SUMPRODUCT(C48:C52,D48:D52)</f>
        <v>5.6336777651276308E-2</v>
      </c>
      <c r="H53" s="46">
        <f>D53</f>
        <v>5.6336777651276308E-2</v>
      </c>
    </row>
    <row r="55" spans="2:13" s="1" customFormat="1" x14ac:dyDescent="0.25"/>
    <row r="56" spans="2:13" s="1" customFormat="1" x14ac:dyDescent="0.25">
      <c r="B56" s="94" t="s">
        <v>126</v>
      </c>
      <c r="M56" s="6" t="s">
        <v>127</v>
      </c>
    </row>
    <row r="57" spans="2:13" s="1" customFormat="1" x14ac:dyDescent="0.25"/>
    <row r="58" spans="2:13" s="1" customFormat="1" x14ac:dyDescent="0.25"/>
    <row r="59" spans="2:13" s="1" customFormat="1" x14ac:dyDescent="0.25"/>
    <row r="60" spans="2:13" s="1" customFormat="1" x14ac:dyDescent="0.25"/>
    <row r="61" spans="2:13" s="1" customFormat="1" x14ac:dyDescent="0.25"/>
    <row r="62" spans="2:13" s="1" customFormat="1" x14ac:dyDescent="0.25"/>
    <row r="63" spans="2:13" s="1" customFormat="1" x14ac:dyDescent="0.25"/>
  </sheetData>
  <mergeCells count="3">
    <mergeCell ref="B29:C29"/>
    <mergeCell ref="B38:C38"/>
    <mergeCell ref="B47:C47"/>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2:M92"/>
  <sheetViews>
    <sheetView topLeftCell="A13" workbookViewId="0">
      <selection activeCell="D9" sqref="D9"/>
    </sheetView>
  </sheetViews>
  <sheetFormatPr defaultRowHeight="15" x14ac:dyDescent="0.25"/>
  <cols>
    <col min="1" max="1" width="71.5703125" bestFit="1" customWidth="1"/>
    <col min="2" max="2" width="10.5703125" bestFit="1" customWidth="1"/>
    <col min="3" max="3" width="10.7109375" bestFit="1" customWidth="1"/>
    <col min="4" max="5" width="14.28515625" bestFit="1" customWidth="1"/>
    <col min="6" max="6" width="12.85546875" customWidth="1"/>
    <col min="7" max="8" width="14.28515625" bestFit="1" customWidth="1"/>
    <col min="9" max="9" width="9.5703125" hidden="1" customWidth="1"/>
    <col min="10" max="11" width="0" hidden="1" customWidth="1"/>
    <col min="12" max="12" width="78.7109375" customWidth="1"/>
    <col min="13" max="13" width="9.85546875" customWidth="1"/>
    <col min="14" max="14" width="9.42578125" customWidth="1"/>
  </cols>
  <sheetData>
    <row r="2" spans="1:13" s="104" customFormat="1" x14ac:dyDescent="0.25">
      <c r="A2" s="104" t="s">
        <v>28</v>
      </c>
    </row>
    <row r="4" spans="1:13" x14ac:dyDescent="0.25">
      <c r="A4" s="6" t="s">
        <v>132</v>
      </c>
      <c r="B4" s="105">
        <v>2011</v>
      </c>
      <c r="C4" s="105">
        <v>2012</v>
      </c>
      <c r="D4" s="105">
        <v>2013</v>
      </c>
      <c r="E4" s="105">
        <v>2014</v>
      </c>
      <c r="F4" s="105">
        <v>2015</v>
      </c>
      <c r="G4" s="105" t="s">
        <v>0</v>
      </c>
      <c r="L4" t="s">
        <v>133</v>
      </c>
      <c r="M4" t="s">
        <v>134</v>
      </c>
    </row>
    <row r="5" spans="1:13" ht="15.75" thickBot="1" x14ac:dyDescent="0.3">
      <c r="A5" t="s">
        <v>135</v>
      </c>
      <c r="B5" s="106">
        <v>1304</v>
      </c>
      <c r="C5" s="106">
        <v>3856</v>
      </c>
      <c r="D5" s="106">
        <v>4922</v>
      </c>
      <c r="E5" s="106">
        <v>3276</v>
      </c>
      <c r="F5" s="106">
        <v>3101</v>
      </c>
      <c r="G5" s="107">
        <f>SUM(B5:F5)</f>
        <v>16459</v>
      </c>
      <c r="L5" s="108" t="s">
        <v>136</v>
      </c>
      <c r="M5" t="s">
        <v>137</v>
      </c>
    </row>
    <row r="6" spans="1:13" x14ac:dyDescent="0.25">
      <c r="B6" s="109" t="b">
        <v>1</v>
      </c>
      <c r="C6" s="109" t="b">
        <v>1</v>
      </c>
      <c r="D6" s="109" t="b">
        <v>1</v>
      </c>
      <c r="E6" s="109" t="b">
        <v>1</v>
      </c>
      <c r="F6" s="109" t="b">
        <v>1</v>
      </c>
      <c r="G6" s="109" t="b">
        <v>1</v>
      </c>
      <c r="L6" s="108"/>
    </row>
    <row r="7" spans="1:13" x14ac:dyDescent="0.25">
      <c r="B7" s="110"/>
      <c r="C7" s="110"/>
      <c r="D7" s="110"/>
      <c r="E7" s="110"/>
      <c r="F7" s="110"/>
      <c r="G7" s="110"/>
    </row>
    <row r="8" spans="1:13" x14ac:dyDescent="0.25">
      <c r="A8" s="6" t="s">
        <v>138</v>
      </c>
      <c r="B8" s="105">
        <v>2011</v>
      </c>
      <c r="C8" s="105">
        <v>2012</v>
      </c>
      <c r="D8" s="105">
        <v>2013</v>
      </c>
      <c r="E8" s="105">
        <v>2014</v>
      </c>
      <c r="F8" s="105">
        <v>2015</v>
      </c>
      <c r="G8" s="105" t="s">
        <v>0</v>
      </c>
    </row>
    <row r="9" spans="1:13" x14ac:dyDescent="0.25">
      <c r="A9" t="s">
        <v>139</v>
      </c>
      <c r="B9" s="109">
        <v>44900</v>
      </c>
      <c r="C9" s="109">
        <v>50000</v>
      </c>
      <c r="D9" s="109">
        <v>53900</v>
      </c>
      <c r="E9" s="109">
        <v>52800</v>
      </c>
      <c r="F9" s="109">
        <v>55100</v>
      </c>
      <c r="G9" s="109">
        <f>SUM(B9:F9)</f>
        <v>256700</v>
      </c>
      <c r="L9" s="108" t="s">
        <v>140</v>
      </c>
      <c r="M9" t="s">
        <v>141</v>
      </c>
    </row>
    <row r="10" spans="1:13" ht="15.75" thickBot="1" x14ac:dyDescent="0.3">
      <c r="A10" t="s">
        <v>142</v>
      </c>
      <c r="B10" s="106">
        <f>B9*G$69</f>
        <v>43858.971774193546</v>
      </c>
      <c r="C10" s="106">
        <f>C9*H$69</f>
        <v>48256.972111553783</v>
      </c>
      <c r="D10" s="106">
        <f>D9*I$69</f>
        <v>50806.51750972763</v>
      </c>
      <c r="E10" s="106">
        <f>E9*J$69</f>
        <v>48555.755907753635</v>
      </c>
      <c r="F10" s="106">
        <f>F9*K$69</f>
        <v>49434.99908568414</v>
      </c>
      <c r="G10" s="107">
        <f>SUM(B10:F10)</f>
        <v>240913.21638891273</v>
      </c>
    </row>
    <row r="11" spans="1:13" x14ac:dyDescent="0.25">
      <c r="B11" s="109" t="b">
        <v>1</v>
      </c>
      <c r="C11" s="109" t="b">
        <v>1</v>
      </c>
      <c r="D11" s="109" t="b">
        <v>1</v>
      </c>
      <c r="E11" s="109" t="b">
        <v>1</v>
      </c>
      <c r="F11" s="109" t="b">
        <v>1</v>
      </c>
      <c r="G11" s="109" t="b">
        <v>1</v>
      </c>
    </row>
    <row r="12" spans="1:13" x14ac:dyDescent="0.25">
      <c r="B12" s="105"/>
      <c r="C12" s="105"/>
      <c r="D12" s="105"/>
      <c r="E12" s="105"/>
      <c r="F12" s="105"/>
      <c r="G12" s="105"/>
    </row>
    <row r="13" spans="1:13" s="104" customFormat="1" x14ac:dyDescent="0.25">
      <c r="A13" s="104" t="s">
        <v>143</v>
      </c>
      <c r="B13" s="111"/>
      <c r="C13" s="111"/>
      <c r="D13" s="111"/>
      <c r="E13" s="111"/>
      <c r="F13" s="111"/>
      <c r="G13" s="111"/>
    </row>
    <row r="14" spans="1:13" x14ac:dyDescent="0.25">
      <c r="B14" s="105"/>
      <c r="C14" s="105"/>
      <c r="D14" s="105"/>
      <c r="E14" s="105"/>
      <c r="F14" s="105"/>
      <c r="G14" s="105"/>
    </row>
    <row r="15" spans="1:13" x14ac:dyDescent="0.25">
      <c r="A15" s="6" t="s">
        <v>144</v>
      </c>
      <c r="B15" s="105">
        <v>2011</v>
      </c>
      <c r="C15" s="105">
        <v>2012</v>
      </c>
      <c r="D15" s="105">
        <v>2013</v>
      </c>
      <c r="E15" s="105">
        <v>2014</v>
      </c>
      <c r="F15" s="105">
        <v>2015</v>
      </c>
      <c r="G15" s="105" t="s">
        <v>0</v>
      </c>
    </row>
    <row r="16" spans="1:13" x14ac:dyDescent="0.25">
      <c r="A16" t="s">
        <v>145</v>
      </c>
      <c r="B16" s="109">
        <v>304.39569200000005</v>
      </c>
      <c r="C16" s="109">
        <v>304.39569200000005</v>
      </c>
      <c r="D16" s="109">
        <v>304.39569200000005</v>
      </c>
      <c r="E16" s="109">
        <v>304.39569200000005</v>
      </c>
      <c r="F16" s="109">
        <v>304.39569200000005</v>
      </c>
      <c r="G16" s="109">
        <f t="shared" ref="G16:G20" si="0">SUM(B16:F16)</f>
        <v>1521.9784600000003</v>
      </c>
      <c r="L16" s="108" t="s">
        <v>146</v>
      </c>
      <c r="M16" t="s">
        <v>147</v>
      </c>
    </row>
    <row r="17" spans="1:13" x14ac:dyDescent="0.25">
      <c r="A17" t="s">
        <v>148</v>
      </c>
      <c r="B17" s="109">
        <v>12758.496763962519</v>
      </c>
      <c r="C17" s="109">
        <v>15015.588000202839</v>
      </c>
      <c r="D17" s="109">
        <v>16541.214483957869</v>
      </c>
      <c r="E17" s="109">
        <v>16541.214483957869</v>
      </c>
      <c r="F17" s="109">
        <v>16541.214483957869</v>
      </c>
      <c r="G17" s="109">
        <f t="shared" si="0"/>
        <v>77397.728216038959</v>
      </c>
      <c r="L17" s="108" t="s">
        <v>146</v>
      </c>
      <c r="M17" t="s">
        <v>149</v>
      </c>
    </row>
    <row r="18" spans="1:13" x14ac:dyDescent="0.25">
      <c r="A18" t="s">
        <v>150</v>
      </c>
      <c r="B18" s="109">
        <v>638.91391275328704</v>
      </c>
      <c r="C18" s="109">
        <v>638.91391275328704</v>
      </c>
      <c r="D18" s="109">
        <v>638.91391275328704</v>
      </c>
      <c r="E18" s="109">
        <v>638.91391275328704</v>
      </c>
      <c r="F18" s="109">
        <v>638.91391275328704</v>
      </c>
      <c r="G18" s="109">
        <f t="shared" si="0"/>
        <v>3194.5695637664353</v>
      </c>
      <c r="L18" s="108" t="s">
        <v>146</v>
      </c>
    </row>
    <row r="19" spans="1:13" x14ac:dyDescent="0.25">
      <c r="A19" t="s">
        <v>151</v>
      </c>
      <c r="B19" s="109">
        <v>520.0759249811756</v>
      </c>
      <c r="C19" s="109">
        <v>520.0759249811756</v>
      </c>
      <c r="D19" s="109">
        <v>520.0759249811756</v>
      </c>
      <c r="E19" s="109">
        <v>520.0759249811756</v>
      </c>
      <c r="F19" s="109">
        <v>520.0759249811756</v>
      </c>
      <c r="G19" s="109">
        <f t="shared" si="0"/>
        <v>2600.3796249058778</v>
      </c>
      <c r="L19" s="108" t="s">
        <v>146</v>
      </c>
    </row>
    <row r="20" spans="1:13" x14ac:dyDescent="0.25">
      <c r="A20" s="112" t="s">
        <v>152</v>
      </c>
      <c r="B20" s="113">
        <f>SUM(B16:B19)</f>
        <v>14221.882293696983</v>
      </c>
      <c r="C20" s="113">
        <f>SUM(C16:C19)</f>
        <v>16478.973529937302</v>
      </c>
      <c r="D20" s="113">
        <f>SUM(D16:D19)</f>
        <v>18004.600013692329</v>
      </c>
      <c r="E20" s="113">
        <f>SUM(E16:E19)</f>
        <v>18004.600013692329</v>
      </c>
      <c r="F20" s="113">
        <f>SUM(F16:F19)</f>
        <v>18004.600013692329</v>
      </c>
      <c r="G20" s="113">
        <f t="shared" si="0"/>
        <v>84714.655864711269</v>
      </c>
    </row>
    <row r="21" spans="1:13" x14ac:dyDescent="0.25">
      <c r="A21" s="114" t="s">
        <v>153</v>
      </c>
      <c r="B21" s="115">
        <v>6.2361212704776974E-3</v>
      </c>
      <c r="C21" s="115">
        <v>2.0706778898408287E-2</v>
      </c>
      <c r="D21" s="115">
        <v>3.9474676905060534E-2</v>
      </c>
      <c r="E21" s="115">
        <v>6.1711346764736379E-2</v>
      </c>
      <c r="F21" s="115">
        <v>7.4369487386940047E-2</v>
      </c>
      <c r="G21" s="116"/>
    </row>
    <row r="22" spans="1:13" x14ac:dyDescent="0.25">
      <c r="A22" s="112" t="s">
        <v>154</v>
      </c>
      <c r="B22" s="113">
        <f>B20*(1+B21)</f>
        <v>14310.571676374939</v>
      </c>
      <c r="C22" s="113">
        <f t="shared" ref="C22:F22" si="1">C20*(1+C21)</f>
        <v>16820.199991294437</v>
      </c>
      <c r="D22" s="113">
        <f t="shared" si="1"/>
        <v>18715.325782037682</v>
      </c>
      <c r="E22" s="113">
        <f t="shared" si="1"/>
        <v>19115.688128497673</v>
      </c>
      <c r="F22" s="113">
        <f t="shared" si="1"/>
        <v>19343.592887317522</v>
      </c>
      <c r="G22" s="113">
        <f>SUM(B22:F22)</f>
        <v>88305.378465522255</v>
      </c>
      <c r="L22" s="108" t="s">
        <v>146</v>
      </c>
      <c r="M22" t="s">
        <v>155</v>
      </c>
    </row>
    <row r="23" spans="1:13" x14ac:dyDescent="0.25">
      <c r="A23" s="72" t="s">
        <v>156</v>
      </c>
      <c r="B23" s="117">
        <v>285.02032821502689</v>
      </c>
      <c r="C23" s="117">
        <v>1244.7120164563194</v>
      </c>
      <c r="D23" s="117">
        <v>3871.5798742638972</v>
      </c>
      <c r="E23" s="117">
        <v>3367.4216535565133</v>
      </c>
      <c r="F23" s="117">
        <v>2607.6555548267024</v>
      </c>
      <c r="G23" s="117">
        <f>SUM(B23:F23)</f>
        <v>11376.38942731846</v>
      </c>
      <c r="L23" s="108" t="s">
        <v>157</v>
      </c>
      <c r="M23" t="s">
        <v>158</v>
      </c>
    </row>
    <row r="24" spans="1:13" ht="15.75" thickBot="1" x14ac:dyDescent="0.3">
      <c r="B24" s="106">
        <f>SUM(B22:B23)</f>
        <v>14595.592004589966</v>
      </c>
      <c r="C24" s="106">
        <f t="shared" ref="C24:F24" si="2">SUM(C22:C23)</f>
        <v>18064.912007750758</v>
      </c>
      <c r="D24" s="106">
        <f t="shared" si="2"/>
        <v>22586.90565630158</v>
      </c>
      <c r="E24" s="106">
        <f t="shared" si="2"/>
        <v>22483.109782054187</v>
      </c>
      <c r="F24" s="106">
        <f t="shared" si="2"/>
        <v>21951.248442144224</v>
      </c>
      <c r="G24" s="107">
        <f>SUM(B24:F24)</f>
        <v>99681.767892840711</v>
      </c>
    </row>
    <row r="25" spans="1:13" x14ac:dyDescent="0.25">
      <c r="B25" s="109" t="b">
        <v>1</v>
      </c>
      <c r="C25" s="109" t="b">
        <v>1</v>
      </c>
      <c r="D25" s="109" t="b">
        <v>1</v>
      </c>
      <c r="E25" s="109" t="b">
        <v>1</v>
      </c>
      <c r="F25" s="109" t="b">
        <v>1</v>
      </c>
      <c r="G25" s="109" t="b">
        <v>1</v>
      </c>
    </row>
    <row r="26" spans="1:13" x14ac:dyDescent="0.25">
      <c r="B26" s="105"/>
      <c r="C26" s="105"/>
      <c r="D26" s="105"/>
      <c r="E26" s="105"/>
      <c r="F26" s="105"/>
      <c r="G26" s="105"/>
    </row>
    <row r="27" spans="1:13" x14ac:dyDescent="0.25">
      <c r="A27" s="6" t="s">
        <v>138</v>
      </c>
      <c r="B27" s="105">
        <v>2011</v>
      </c>
      <c r="C27" s="105">
        <v>2012</v>
      </c>
      <c r="D27" s="105">
        <v>2013</v>
      </c>
      <c r="E27" s="105">
        <v>2014</v>
      </c>
      <c r="F27" s="105">
        <v>2015</v>
      </c>
      <c r="G27" s="105" t="s">
        <v>0</v>
      </c>
    </row>
    <row r="28" spans="1:13" x14ac:dyDescent="0.25">
      <c r="A28" t="s">
        <v>139</v>
      </c>
      <c r="B28" s="109">
        <v>162900</v>
      </c>
      <c r="C28" s="109">
        <v>174200</v>
      </c>
      <c r="D28" s="109">
        <v>184900</v>
      </c>
      <c r="E28" s="109">
        <v>199200</v>
      </c>
      <c r="F28" s="109">
        <v>207100</v>
      </c>
      <c r="G28" s="109">
        <f>SUM(B28:F28)</f>
        <v>928300</v>
      </c>
      <c r="L28" s="108" t="s">
        <v>159</v>
      </c>
      <c r="M28" t="s">
        <v>160</v>
      </c>
    </row>
    <row r="29" spans="1:13" x14ac:dyDescent="0.25">
      <c r="A29" t="s">
        <v>142</v>
      </c>
      <c r="B29" s="109">
        <f>B28*G$69</f>
        <v>159123.08467741936</v>
      </c>
      <c r="C29" s="109">
        <f>C28*H$69</f>
        <v>168127.29083665338</v>
      </c>
      <c r="D29" s="109">
        <f>D28*I$69</f>
        <v>174288.03501945527</v>
      </c>
      <c r="E29" s="109">
        <f>E28*J$69</f>
        <v>183187.62456107055</v>
      </c>
      <c r="F29" s="109">
        <f>F28*K$69</f>
        <v>185807.41035653694</v>
      </c>
      <c r="G29" s="109">
        <f>SUM(B29:F29)</f>
        <v>870533.44545113551</v>
      </c>
      <c r="L29" s="108"/>
    </row>
    <row r="30" spans="1:13" ht="15.75" thickBot="1" x14ac:dyDescent="0.3">
      <c r="A30" t="s">
        <v>161</v>
      </c>
      <c r="B30" s="106">
        <f>B29+B23</f>
        <v>159408.1050056344</v>
      </c>
      <c r="C30" s="106">
        <f t="shared" ref="C30:F30" si="3">C29+C23</f>
        <v>169372.00285310971</v>
      </c>
      <c r="D30" s="106">
        <f t="shared" si="3"/>
        <v>178159.61489371918</v>
      </c>
      <c r="E30" s="106">
        <f t="shared" si="3"/>
        <v>186555.04621462707</v>
      </c>
      <c r="F30" s="106">
        <f t="shared" si="3"/>
        <v>188415.06591136364</v>
      </c>
      <c r="G30" s="107">
        <f>SUM(B30:F30)</f>
        <v>881909.83487845398</v>
      </c>
      <c r="L30" s="108"/>
    </row>
    <row r="31" spans="1:13" x14ac:dyDescent="0.25">
      <c r="B31" s="109" t="b">
        <v>1</v>
      </c>
      <c r="C31" s="109" t="b">
        <v>1</v>
      </c>
      <c r="D31" s="109" t="b">
        <v>1</v>
      </c>
      <c r="E31" s="109" t="b">
        <v>1</v>
      </c>
      <c r="F31" s="109" t="b">
        <v>1</v>
      </c>
      <c r="G31" s="109" t="b">
        <v>1</v>
      </c>
      <c r="L31" s="108"/>
    </row>
    <row r="32" spans="1:13" x14ac:dyDescent="0.25">
      <c r="B32" s="105"/>
      <c r="C32" s="105"/>
      <c r="D32" s="105"/>
      <c r="E32" s="105"/>
      <c r="F32" s="105"/>
      <c r="G32" s="105"/>
      <c r="I32" s="118"/>
    </row>
    <row r="33" spans="1:13" s="104" customFormat="1" x14ac:dyDescent="0.25">
      <c r="A33" s="104" t="s">
        <v>31</v>
      </c>
      <c r="B33" s="111"/>
      <c r="C33" s="111"/>
      <c r="D33" s="111"/>
      <c r="E33" s="111"/>
      <c r="F33" s="111"/>
      <c r="G33" s="111"/>
    </row>
    <row r="34" spans="1:13" x14ac:dyDescent="0.25">
      <c r="B34" s="109"/>
      <c r="C34" s="109"/>
      <c r="D34" s="109"/>
      <c r="E34" s="109"/>
      <c r="F34" s="109"/>
      <c r="G34" s="109"/>
    </row>
    <row r="35" spans="1:13" x14ac:dyDescent="0.25">
      <c r="A35" s="6" t="s">
        <v>144</v>
      </c>
      <c r="B35" s="105">
        <v>2011</v>
      </c>
      <c r="C35" s="105">
        <v>2012</v>
      </c>
      <c r="D35" s="105">
        <v>2013</v>
      </c>
      <c r="E35" s="105">
        <v>2014</v>
      </c>
      <c r="F35" s="105">
        <v>2015</v>
      </c>
      <c r="G35" s="105" t="s">
        <v>0</v>
      </c>
    </row>
    <row r="36" spans="1:13" x14ac:dyDescent="0.25">
      <c r="A36" t="s">
        <v>135</v>
      </c>
      <c r="B36" s="109">
        <v>9043</v>
      </c>
      <c r="C36" s="109">
        <v>20745</v>
      </c>
      <c r="D36" s="109">
        <v>25424</v>
      </c>
      <c r="E36" s="109">
        <v>9389</v>
      </c>
      <c r="F36" s="109">
        <v>8210</v>
      </c>
      <c r="G36" s="109">
        <f t="shared" ref="G36:G39" si="4">SUM(B36:F36)</f>
        <v>72811</v>
      </c>
      <c r="L36" s="108" t="s">
        <v>136</v>
      </c>
      <c r="M36" s="119" t="s">
        <v>137</v>
      </c>
    </row>
    <row r="37" spans="1:13" x14ac:dyDescent="0.25">
      <c r="A37" t="s">
        <v>162</v>
      </c>
      <c r="B37" s="109">
        <v>1908.9444444444446</v>
      </c>
      <c r="C37" s="109">
        <v>1908.9444444444446</v>
      </c>
      <c r="D37" s="109">
        <v>1908.9444444444446</v>
      </c>
      <c r="E37" s="109">
        <v>1908.9444444444446</v>
      </c>
      <c r="F37" s="109">
        <v>1908.9444444444446</v>
      </c>
      <c r="G37" s="109">
        <f t="shared" si="4"/>
        <v>9544.7222222222226</v>
      </c>
      <c r="L37" s="108" t="s">
        <v>146</v>
      </c>
      <c r="M37" s="119" t="s">
        <v>163</v>
      </c>
    </row>
    <row r="38" spans="1:13" x14ac:dyDescent="0.25">
      <c r="A38" s="112" t="s">
        <v>164</v>
      </c>
      <c r="B38" s="113">
        <f>SUM(B36:B37)</f>
        <v>10951.944444444445</v>
      </c>
      <c r="C38" s="113">
        <f t="shared" ref="C38:G38" si="5">SUM(C36:C37)</f>
        <v>22653.944444444445</v>
      </c>
      <c r="D38" s="113">
        <f t="shared" si="5"/>
        <v>27332.944444444445</v>
      </c>
      <c r="E38" s="113">
        <f t="shared" si="5"/>
        <v>11297.944444444445</v>
      </c>
      <c r="F38" s="113">
        <f t="shared" si="5"/>
        <v>10118.944444444445</v>
      </c>
      <c r="G38" s="113">
        <f t="shared" si="5"/>
        <v>82355.722222222219</v>
      </c>
      <c r="L38" s="108" t="s">
        <v>146</v>
      </c>
      <c r="M38" s="119" t="s">
        <v>155</v>
      </c>
    </row>
    <row r="39" spans="1:13" x14ac:dyDescent="0.25">
      <c r="A39" t="s">
        <v>165</v>
      </c>
      <c r="B39" s="109">
        <v>0</v>
      </c>
      <c r="C39" s="109">
        <v>4981.6105885732395</v>
      </c>
      <c r="D39" s="109">
        <v>3931.3791501757059</v>
      </c>
      <c r="E39" s="109">
        <v>3296.4467682245081</v>
      </c>
      <c r="F39" s="109">
        <v>2662.3123436368587</v>
      </c>
      <c r="G39" s="109">
        <f t="shared" si="4"/>
        <v>14871.748850610313</v>
      </c>
      <c r="L39" s="108" t="s">
        <v>166</v>
      </c>
      <c r="M39" s="119" t="s">
        <v>167</v>
      </c>
    </row>
    <row r="40" spans="1:13" ht="15.75" thickBot="1" x14ac:dyDescent="0.3">
      <c r="B40" s="106">
        <f>SUM(B38:B39)</f>
        <v>10951.944444444445</v>
      </c>
      <c r="C40" s="106">
        <f t="shared" ref="C40:F40" si="6">SUM(C38:C39)</f>
        <v>27635.555033017685</v>
      </c>
      <c r="D40" s="106">
        <f t="shared" si="6"/>
        <v>31264.323594620153</v>
      </c>
      <c r="E40" s="106">
        <f t="shared" si="6"/>
        <v>14594.391212668954</v>
      </c>
      <c r="F40" s="106">
        <f t="shared" si="6"/>
        <v>12781.256788081304</v>
      </c>
      <c r="G40" s="107">
        <f>SUM(B40:F40)</f>
        <v>97227.47107283253</v>
      </c>
    </row>
    <row r="41" spans="1:13" x14ac:dyDescent="0.25">
      <c r="B41" s="109" t="b">
        <v>1</v>
      </c>
      <c r="C41" s="109" t="b">
        <v>1</v>
      </c>
      <c r="D41" s="109" t="b">
        <v>1</v>
      </c>
      <c r="E41" s="109" t="b">
        <v>1</v>
      </c>
      <c r="F41" s="109" t="b">
        <v>1</v>
      </c>
      <c r="G41" s="109" t="b">
        <v>1</v>
      </c>
    </row>
    <row r="42" spans="1:13" x14ac:dyDescent="0.25">
      <c r="B42" s="105"/>
      <c r="C42" s="105"/>
      <c r="D42" s="105"/>
      <c r="E42" s="105"/>
      <c r="F42" s="105"/>
      <c r="G42" s="105"/>
    </row>
    <row r="43" spans="1:13" x14ac:dyDescent="0.25">
      <c r="A43" s="6" t="s">
        <v>138</v>
      </c>
      <c r="B43" s="105">
        <v>2011</v>
      </c>
      <c r="C43" s="105">
        <v>2012</v>
      </c>
      <c r="D43" s="105">
        <v>2013</v>
      </c>
      <c r="E43" s="105">
        <v>2014</v>
      </c>
      <c r="F43" s="105">
        <v>2015</v>
      </c>
      <c r="G43" s="105" t="s">
        <v>0</v>
      </c>
    </row>
    <row r="44" spans="1:13" x14ac:dyDescent="0.25">
      <c r="A44" t="s">
        <v>139</v>
      </c>
      <c r="B44" s="109">
        <v>153100</v>
      </c>
      <c r="C44" s="109">
        <v>173100</v>
      </c>
      <c r="D44" s="109">
        <v>187600</v>
      </c>
      <c r="E44" s="109">
        <v>182100</v>
      </c>
      <c r="F44" s="109">
        <v>189300</v>
      </c>
      <c r="G44" s="109">
        <f>SUM(B44:F44)</f>
        <v>885200</v>
      </c>
      <c r="L44" s="108" t="s">
        <v>168</v>
      </c>
      <c r="M44" t="s">
        <v>160</v>
      </c>
    </row>
    <row r="45" spans="1:13" x14ac:dyDescent="0.25">
      <c r="A45" t="s">
        <v>142</v>
      </c>
      <c r="B45" s="109">
        <f>B44*G$69</f>
        <v>149550.30241935485</v>
      </c>
      <c r="C45" s="109">
        <f>C44*H$69</f>
        <v>167065.6374501992</v>
      </c>
      <c r="D45" s="109">
        <f>D44*I$69</f>
        <v>176833.0739299611</v>
      </c>
      <c r="E45" s="109">
        <f>E44*J$69</f>
        <v>167462.18088640034</v>
      </c>
      <c r="F45" s="109">
        <f>F44*K$69</f>
        <v>169837.48324718708</v>
      </c>
      <c r="G45" s="109">
        <f>SUM(B45:F45)</f>
        <v>830748.67793310259</v>
      </c>
      <c r="L45" s="108"/>
    </row>
    <row r="46" spans="1:13" ht="15.75" thickBot="1" x14ac:dyDescent="0.3">
      <c r="A46" t="s">
        <v>161</v>
      </c>
      <c r="B46" s="106">
        <f>B45+B39</f>
        <v>149550.30241935485</v>
      </c>
      <c r="C46" s="106">
        <f t="shared" ref="C46:F46" si="7">C45+C39</f>
        <v>172047.24803877244</v>
      </c>
      <c r="D46" s="106">
        <f t="shared" si="7"/>
        <v>180764.45308013679</v>
      </c>
      <c r="E46" s="106">
        <f t="shared" si="7"/>
        <v>170758.62765462484</v>
      </c>
      <c r="F46" s="106">
        <f t="shared" si="7"/>
        <v>172499.79559082392</v>
      </c>
      <c r="G46" s="107">
        <f>SUM(B46:F46)</f>
        <v>845620.42678371281</v>
      </c>
      <c r="L46" s="108"/>
    </row>
    <row r="47" spans="1:13" x14ac:dyDescent="0.25">
      <c r="B47" s="109" t="b">
        <v>1</v>
      </c>
      <c r="C47" s="109" t="b">
        <v>1</v>
      </c>
      <c r="D47" s="109" t="b">
        <v>1</v>
      </c>
      <c r="E47" s="109" t="b">
        <v>1</v>
      </c>
      <c r="F47" s="109" t="b">
        <v>1</v>
      </c>
      <c r="G47" s="109" t="b">
        <v>1</v>
      </c>
      <c r="L47" s="108"/>
    </row>
    <row r="48" spans="1:13" x14ac:dyDescent="0.25">
      <c r="B48" s="105"/>
      <c r="C48" s="105"/>
      <c r="D48" s="105"/>
      <c r="E48" s="105"/>
      <c r="F48" s="105"/>
      <c r="G48" s="105"/>
    </row>
    <row r="49" spans="1:13" s="104" customFormat="1" x14ac:dyDescent="0.25">
      <c r="A49" s="104" t="s">
        <v>95</v>
      </c>
      <c r="B49" s="111"/>
      <c r="C49" s="111"/>
      <c r="D49" s="111"/>
      <c r="E49" s="111"/>
      <c r="F49" s="111"/>
      <c r="G49" s="111"/>
    </row>
    <row r="50" spans="1:13" x14ac:dyDescent="0.25">
      <c r="B50" s="105"/>
      <c r="C50" s="105"/>
      <c r="D50" s="105"/>
      <c r="E50" s="105"/>
      <c r="F50" s="105"/>
      <c r="G50" s="105"/>
    </row>
    <row r="51" spans="1:13" x14ac:dyDescent="0.25">
      <c r="A51" s="6" t="s">
        <v>144</v>
      </c>
      <c r="B51" s="105">
        <v>2011</v>
      </c>
      <c r="C51" s="105">
        <v>2012</v>
      </c>
      <c r="D51" s="105">
        <v>2013</v>
      </c>
      <c r="E51" s="105">
        <v>2014</v>
      </c>
      <c r="F51" s="105">
        <v>2015</v>
      </c>
      <c r="G51" s="105" t="s">
        <v>0</v>
      </c>
    </row>
    <row r="52" spans="1:13" x14ac:dyDescent="0.25">
      <c r="A52" t="s">
        <v>169</v>
      </c>
      <c r="B52" s="109">
        <v>198.57142857142858</v>
      </c>
      <c r="C52" s="109">
        <v>108.57142857142858</v>
      </c>
      <c r="D52" s="109">
        <v>108.57142857142858</v>
      </c>
      <c r="E52" s="109">
        <v>108.57142857142858</v>
      </c>
      <c r="F52" s="109">
        <v>122.85714285714288</v>
      </c>
      <c r="G52" s="109">
        <f t="shared" ref="G52:G54" si="8">SUM(B52:F52)</f>
        <v>647.14285714285722</v>
      </c>
      <c r="L52" s="108" t="s">
        <v>146</v>
      </c>
      <c r="M52" t="s">
        <v>170</v>
      </c>
    </row>
    <row r="53" spans="1:13" x14ac:dyDescent="0.25">
      <c r="A53" t="s">
        <v>171</v>
      </c>
      <c r="B53" s="109">
        <v>7347.5047287739835</v>
      </c>
      <c r="C53" s="109">
        <v>7275.5047287739835</v>
      </c>
      <c r="D53" s="109">
        <v>5499.9606008989831</v>
      </c>
      <c r="E53" s="109">
        <v>5499.9606008989831</v>
      </c>
      <c r="F53" s="109">
        <v>5491.1712157883585</v>
      </c>
      <c r="G53" s="109">
        <f t="shared" si="8"/>
        <v>31114.101875134293</v>
      </c>
      <c r="L53" s="108" t="s">
        <v>146</v>
      </c>
      <c r="M53" t="s">
        <v>149</v>
      </c>
    </row>
    <row r="54" spans="1:13" x14ac:dyDescent="0.25">
      <c r="A54" t="s">
        <v>172</v>
      </c>
      <c r="B54" s="109">
        <v>65.668333333333322</v>
      </c>
      <c r="C54" s="109">
        <v>65.668333333333322</v>
      </c>
      <c r="D54" s="109">
        <v>65.668333333333322</v>
      </c>
      <c r="E54" s="109">
        <v>65.668333333333322</v>
      </c>
      <c r="F54" s="109">
        <v>65.668333333333322</v>
      </c>
      <c r="G54" s="109">
        <f t="shared" si="8"/>
        <v>328.34166666666658</v>
      </c>
      <c r="L54" s="108" t="s">
        <v>146</v>
      </c>
      <c r="M54" t="s">
        <v>147</v>
      </c>
    </row>
    <row r="55" spans="1:13" ht="15.75" thickBot="1" x14ac:dyDescent="0.3">
      <c r="A55" s="112" t="s">
        <v>164</v>
      </c>
      <c r="B55" s="106">
        <f t="shared" ref="B55:E55" si="9">SUM(B52:B54)</f>
        <v>7611.744490678745</v>
      </c>
      <c r="C55" s="106">
        <f t="shared" si="9"/>
        <v>7449.744490678745</v>
      </c>
      <c r="D55" s="106">
        <f t="shared" si="9"/>
        <v>5674.2003628037446</v>
      </c>
      <c r="E55" s="106">
        <f t="shared" si="9"/>
        <v>5674.2003628037446</v>
      </c>
      <c r="F55" s="106">
        <f>SUM(F52:F54)</f>
        <v>5679.6966919788347</v>
      </c>
      <c r="G55" s="107">
        <f>SUM(B55:F55)</f>
        <v>32089.586398943815</v>
      </c>
      <c r="L55" s="108" t="s">
        <v>146</v>
      </c>
      <c r="M55" t="s">
        <v>155</v>
      </c>
    </row>
    <row r="56" spans="1:13" x14ac:dyDescent="0.25">
      <c r="B56" s="109" t="b">
        <v>1</v>
      </c>
      <c r="C56" s="109" t="b">
        <v>1</v>
      </c>
      <c r="D56" s="109" t="b">
        <v>1</v>
      </c>
      <c r="E56" s="109" t="b">
        <v>1</v>
      </c>
      <c r="F56" s="109" t="b">
        <v>1</v>
      </c>
      <c r="G56" s="109" t="b">
        <v>1</v>
      </c>
    </row>
    <row r="57" spans="1:13" x14ac:dyDescent="0.25">
      <c r="B57" s="105"/>
      <c r="C57" s="105"/>
      <c r="D57" s="105"/>
      <c r="E57" s="105"/>
      <c r="F57" s="105"/>
      <c r="G57" s="105"/>
    </row>
    <row r="58" spans="1:13" x14ac:dyDescent="0.25">
      <c r="A58" s="6" t="s">
        <v>138</v>
      </c>
      <c r="B58" s="105">
        <v>2011</v>
      </c>
      <c r="C58" s="105">
        <v>2012</v>
      </c>
      <c r="D58" s="105">
        <v>2013</v>
      </c>
      <c r="E58" s="105">
        <v>2014</v>
      </c>
      <c r="F58" s="105">
        <v>2015</v>
      </c>
      <c r="G58" s="105" t="s">
        <v>0</v>
      </c>
    </row>
    <row r="59" spans="1:13" x14ac:dyDescent="0.25">
      <c r="A59" t="s">
        <v>139</v>
      </c>
      <c r="B59" s="109">
        <v>108600</v>
      </c>
      <c r="C59" s="109">
        <v>113600</v>
      </c>
      <c r="D59" s="109">
        <v>117200</v>
      </c>
      <c r="E59" s="109">
        <v>124900</v>
      </c>
      <c r="F59" s="109">
        <v>129800</v>
      </c>
      <c r="G59" s="109">
        <f>SUM(B59:F59)</f>
        <v>594100</v>
      </c>
      <c r="L59" s="108" t="s">
        <v>173</v>
      </c>
      <c r="M59" t="s">
        <v>174</v>
      </c>
    </row>
    <row r="60" spans="1:13" x14ac:dyDescent="0.25">
      <c r="A60" t="s">
        <v>142</v>
      </c>
      <c r="B60" s="120">
        <f>B59*G$69</f>
        <v>106082.05645161291</v>
      </c>
      <c r="C60" s="120">
        <f>C59*H$69</f>
        <v>109639.84063745021</v>
      </c>
      <c r="D60" s="120">
        <f>D59*I$69</f>
        <v>110473.54085603113</v>
      </c>
      <c r="E60" s="120">
        <f>E59*J$69</f>
        <v>114860.1119863339</v>
      </c>
      <c r="F60" s="120">
        <f>F59*K$69</f>
        <v>116454.86172997825</v>
      </c>
      <c r="G60" s="121">
        <f>SUM(B60:F60)</f>
        <v>557510.4116614064</v>
      </c>
    </row>
    <row r="61" spans="1:13" x14ac:dyDescent="0.25">
      <c r="B61" s="109" t="b">
        <v>1</v>
      </c>
      <c r="C61" s="109" t="b">
        <v>1</v>
      </c>
      <c r="D61" s="109" t="b">
        <v>1</v>
      </c>
      <c r="E61" s="109" t="b">
        <v>1</v>
      </c>
      <c r="F61" s="109" t="b">
        <v>1</v>
      </c>
      <c r="G61" s="109" t="b">
        <v>1</v>
      </c>
    </row>
    <row r="63" spans="1:13" s="122" customFormat="1" x14ac:dyDescent="0.25">
      <c r="A63" s="122" t="s">
        <v>175</v>
      </c>
    </row>
    <row r="64" spans="1:13" x14ac:dyDescent="0.25">
      <c r="A64" s="1"/>
      <c r="B64" s="1">
        <v>2006</v>
      </c>
      <c r="C64" s="1">
        <v>2007</v>
      </c>
      <c r="D64" s="1">
        <v>2008</v>
      </c>
      <c r="E64" s="1">
        <v>2009</v>
      </c>
      <c r="F64" s="1">
        <v>2010</v>
      </c>
      <c r="G64" s="1">
        <v>2011</v>
      </c>
      <c r="H64" s="1">
        <v>2012</v>
      </c>
      <c r="I64" s="1">
        <v>2013</v>
      </c>
      <c r="J64" s="1">
        <v>2014</v>
      </c>
      <c r="K64" s="1">
        <v>2015</v>
      </c>
    </row>
    <row r="65" spans="1:11" x14ac:dyDescent="0.25">
      <c r="A65" s="1" t="s">
        <v>100</v>
      </c>
      <c r="B65" s="123">
        <v>86.6</v>
      </c>
      <c r="C65" s="123">
        <v>89.1</v>
      </c>
      <c r="D65" s="123">
        <v>92.4</v>
      </c>
      <c r="E65" s="123">
        <v>94.3</v>
      </c>
      <c r="F65" s="123">
        <v>96.9</v>
      </c>
      <c r="G65" s="123">
        <v>99.8</v>
      </c>
      <c r="H65" s="123">
        <v>102</v>
      </c>
      <c r="I65" s="123">
        <v>104.8</v>
      </c>
      <c r="J65" s="123">
        <f>I65*1.025</f>
        <v>107.41999999999999</v>
      </c>
      <c r="K65" s="123">
        <f>J65*1.025</f>
        <v>110.10549999999998</v>
      </c>
    </row>
    <row r="66" spans="1:11" x14ac:dyDescent="0.25">
      <c r="A66" s="1" t="s">
        <v>101</v>
      </c>
      <c r="B66" s="124">
        <v>85.9</v>
      </c>
      <c r="C66" s="124">
        <v>87.7</v>
      </c>
      <c r="D66" s="124">
        <v>91.6</v>
      </c>
      <c r="E66" s="124">
        <v>92.9</v>
      </c>
      <c r="F66" s="124">
        <v>95.8</v>
      </c>
      <c r="G66" s="124">
        <v>99.2</v>
      </c>
      <c r="H66" s="124">
        <v>100.4</v>
      </c>
      <c r="I66" s="124">
        <v>102.8</v>
      </c>
      <c r="J66" s="124">
        <f>I66*1.025</f>
        <v>105.36999999999999</v>
      </c>
      <c r="K66" s="124">
        <f>J66*1.025</f>
        <v>108.00424999999998</v>
      </c>
    </row>
    <row r="67" spans="1:11" x14ac:dyDescent="0.25">
      <c r="A67" s="1" t="s">
        <v>102</v>
      </c>
      <c r="B67" s="1">
        <v>83.8</v>
      </c>
      <c r="C67" s="1">
        <v>86.6</v>
      </c>
      <c r="D67" s="1">
        <v>89.1</v>
      </c>
      <c r="E67" s="1">
        <v>92.4</v>
      </c>
      <c r="F67" s="1">
        <v>94.3</v>
      </c>
      <c r="G67" s="1">
        <v>96.9</v>
      </c>
      <c r="H67" s="1">
        <v>99.8</v>
      </c>
      <c r="I67" s="1">
        <v>102</v>
      </c>
      <c r="J67" s="1"/>
      <c r="K67" s="1"/>
    </row>
    <row r="68" spans="1:11" x14ac:dyDescent="0.25">
      <c r="A68" s="1"/>
      <c r="B68" s="125"/>
      <c r="C68" s="125"/>
      <c r="D68" s="125"/>
      <c r="E68" s="125"/>
      <c r="F68" s="125"/>
      <c r="G68" s="125"/>
      <c r="H68" s="125"/>
      <c r="I68" s="125"/>
      <c r="J68" s="1"/>
      <c r="K68" s="1"/>
    </row>
    <row r="69" spans="1:11" x14ac:dyDescent="0.25">
      <c r="A69" s="1" t="s">
        <v>176</v>
      </c>
      <c r="B69" s="126">
        <f>$F65/B66</f>
        <v>1.1280558789289872</v>
      </c>
      <c r="C69" s="126">
        <f t="shared" ref="C69:E69" si="10">$F65/C66</f>
        <v>1.1049030786773091</v>
      </c>
      <c r="D69" s="126">
        <f t="shared" si="10"/>
        <v>1.0578602620087338</v>
      </c>
      <c r="E69" s="126">
        <f t="shared" si="10"/>
        <v>1.0430570505920345</v>
      </c>
      <c r="F69" s="126">
        <f>$F65/F66</f>
        <v>1.0114822546972861</v>
      </c>
      <c r="G69" s="126">
        <f t="shared" ref="G69:K69" si="11">$F65/G66</f>
        <v>0.97681451612903225</v>
      </c>
      <c r="H69" s="126">
        <f t="shared" si="11"/>
        <v>0.96513944223107573</v>
      </c>
      <c r="I69" s="126">
        <f t="shared" si="11"/>
        <v>0.94260700389105068</v>
      </c>
      <c r="J69" s="126">
        <f t="shared" si="11"/>
        <v>0.91961658916200073</v>
      </c>
      <c r="K69" s="126">
        <f t="shared" si="11"/>
        <v>0.89718691625561053</v>
      </c>
    </row>
    <row r="80" spans="1:11" x14ac:dyDescent="0.25">
      <c r="B80" t="s">
        <v>177</v>
      </c>
    </row>
    <row r="81" spans="2:8" x14ac:dyDescent="0.25">
      <c r="B81" s="127"/>
      <c r="C81" s="127">
        <v>2011</v>
      </c>
      <c r="D81" s="127">
        <v>2012</v>
      </c>
      <c r="E81" s="127">
        <v>2013</v>
      </c>
      <c r="F81" s="128">
        <v>2014</v>
      </c>
      <c r="G81">
        <v>2015</v>
      </c>
      <c r="H81" t="s">
        <v>0</v>
      </c>
    </row>
    <row r="82" spans="2:8" x14ac:dyDescent="0.25">
      <c r="B82" t="s">
        <v>178</v>
      </c>
    </row>
    <row r="83" spans="2:8" x14ac:dyDescent="0.25">
      <c r="B83" s="129" t="s">
        <v>179</v>
      </c>
      <c r="C83" s="129">
        <v>0</v>
      </c>
      <c r="D83" s="129">
        <v>5241453.9131111111</v>
      </c>
      <c r="E83" s="129">
        <v>4242950.0941427452</v>
      </c>
      <c r="F83" s="129">
        <v>3649304.1282148105</v>
      </c>
      <c r="G83" s="129">
        <v>3023179.9242401491</v>
      </c>
      <c r="H83" s="129">
        <v>16156888.059708815</v>
      </c>
    </row>
    <row r="84" spans="2:8" x14ac:dyDescent="0.25">
      <c r="B84" s="129" t="s">
        <v>180</v>
      </c>
      <c r="C84" s="129">
        <v>0</v>
      </c>
      <c r="D84" s="129">
        <v>16950093.01135594</v>
      </c>
      <c r="E84" s="129">
        <v>17635752.064936429</v>
      </c>
      <c r="F84" s="129">
        <v>18430015.322908316</v>
      </c>
      <c r="G84" s="129">
        <v>19249596.21917012</v>
      </c>
      <c r="H84" s="129">
        <v>72265456.618370801</v>
      </c>
    </row>
    <row r="85" spans="2:8" x14ac:dyDescent="0.25">
      <c r="B85" s="129" t="s">
        <v>181</v>
      </c>
      <c r="C85" s="129"/>
      <c r="D85" s="129"/>
      <c r="E85" s="129"/>
      <c r="F85" s="129"/>
      <c r="G85" s="129"/>
      <c r="H85" s="129"/>
    </row>
    <row r="86" spans="2:8" x14ac:dyDescent="0.25">
      <c r="B86" s="129" t="s">
        <v>179</v>
      </c>
      <c r="C86" s="129">
        <v>0</v>
      </c>
      <c r="D86" s="129">
        <v>2923324.9131111111</v>
      </c>
      <c r="E86" s="129">
        <v>1844629.5378350781</v>
      </c>
      <c r="F86" s="129">
        <v>1143343.3191684552</v>
      </c>
      <c r="G86" s="129">
        <v>404719.62243387738</v>
      </c>
      <c r="H86" s="129">
        <v>6316017.392548522</v>
      </c>
    </row>
    <row r="87" spans="2:8" x14ac:dyDescent="0.25">
      <c r="B87" s="129" t="s">
        <v>180</v>
      </c>
      <c r="C87" s="129">
        <v>0</v>
      </c>
      <c r="D87" s="129">
        <v>16950093.01135594</v>
      </c>
      <c r="E87" s="129">
        <v>17635752.064936429</v>
      </c>
      <c r="F87" s="129">
        <v>18430015.322908316</v>
      </c>
      <c r="G87" s="129">
        <v>19249596.21917012</v>
      </c>
      <c r="H87" s="129">
        <v>72265456.618370801</v>
      </c>
    </row>
    <row r="88" spans="2:8" x14ac:dyDescent="0.25">
      <c r="B88" s="129" t="s">
        <v>182</v>
      </c>
      <c r="C88" s="129"/>
      <c r="D88" s="129"/>
      <c r="E88" s="129"/>
      <c r="F88" s="129"/>
      <c r="G88" s="129"/>
      <c r="H88" s="129"/>
    </row>
    <row r="89" spans="2:8" x14ac:dyDescent="0.25">
      <c r="B89" s="129" t="s">
        <v>179</v>
      </c>
      <c r="C89" s="129">
        <v>0</v>
      </c>
      <c r="D89" s="129">
        <v>2318129</v>
      </c>
      <c r="E89" s="129">
        <v>2398320.5563076669</v>
      </c>
      <c r="F89" s="129">
        <v>2505960.8090463551</v>
      </c>
      <c r="G89" s="129">
        <v>2618460.301806272</v>
      </c>
      <c r="H89" s="129">
        <v>9840870.667160295</v>
      </c>
    </row>
    <row r="90" spans="2:8" x14ac:dyDescent="0.25">
      <c r="B90" s="129" t="s">
        <v>180</v>
      </c>
      <c r="C90" s="129">
        <v>0</v>
      </c>
      <c r="D90" s="129">
        <v>0</v>
      </c>
      <c r="E90" s="129">
        <v>0</v>
      </c>
      <c r="F90" s="129">
        <v>0</v>
      </c>
      <c r="G90" s="129">
        <v>0</v>
      </c>
      <c r="H90" s="129">
        <v>0</v>
      </c>
    </row>
    <row r="92" spans="2:8" x14ac:dyDescent="0.25">
      <c r="D92" s="118">
        <f>D83*H69</f>
        <v>5058733.9061799468</v>
      </c>
      <c r="E92" s="118">
        <f>E83*I69</f>
        <v>3999434.4758991445</v>
      </c>
      <c r="F92" s="118">
        <f>F83*J69</f>
        <v>3355960.6152037126</v>
      </c>
      <c r="G92" s="118">
        <f>G83*K69</f>
        <v>2712357.4735148898</v>
      </c>
      <c r="H92" s="118">
        <f>SUM(D92:G92)</f>
        <v>15126486.470797693</v>
      </c>
    </row>
  </sheetData>
  <hyperlinks>
    <hyperlink ref="L16" r:id="rId1"/>
    <hyperlink ref="L9" r:id="rId2"/>
    <hyperlink ref="L44" r:id="rId3"/>
    <hyperlink ref="L28" r:id="rId4"/>
    <hyperlink ref="L59" r:id="rId5"/>
    <hyperlink ref="L5" r:id="rId6"/>
    <hyperlink ref="L17" r:id="rId7"/>
    <hyperlink ref="L18" r:id="rId8"/>
    <hyperlink ref="L19" r:id="rId9"/>
    <hyperlink ref="L54" r:id="rId10"/>
    <hyperlink ref="L53" r:id="rId11"/>
    <hyperlink ref="L37" r:id="rId12"/>
    <hyperlink ref="L36" r:id="rId13"/>
    <hyperlink ref="L22" r:id="rId14"/>
    <hyperlink ref="L38" r:id="rId15"/>
    <hyperlink ref="L55" r:id="rId16"/>
    <hyperlink ref="L39" r:id="rId17"/>
    <hyperlink ref="L23" r:id="rId18"/>
    <hyperlink ref="L52" r:id="rId19"/>
  </hyperlinks>
  <pageMargins left="0.7" right="0.7" top="0.75" bottom="0.75" header="0.3" footer="0.3"/>
  <pageSetup paperSize="9" orientation="portrait" r:id="rId20"/>
  <legacyDrawing r:id="rId2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W34"/>
  <sheetViews>
    <sheetView workbookViewId="0">
      <selection activeCell="D5" sqref="D5"/>
    </sheetView>
  </sheetViews>
  <sheetFormatPr defaultRowHeight="15" x14ac:dyDescent="0.25"/>
  <cols>
    <col min="3" max="3" width="25.140625" customWidth="1"/>
    <col min="4" max="4" width="11.140625" bestFit="1" customWidth="1"/>
    <col min="5" max="5" width="15.7109375" customWidth="1"/>
    <col min="6" max="6" width="11.140625" bestFit="1" customWidth="1"/>
    <col min="7" max="7" width="25.42578125" customWidth="1"/>
    <col min="8" max="8" width="11.140625" bestFit="1" customWidth="1"/>
    <col min="9" max="9" width="19.42578125" customWidth="1"/>
    <col min="10" max="10" width="11.140625" bestFit="1" customWidth="1"/>
    <col min="11" max="11" width="25.85546875" customWidth="1"/>
    <col min="12" max="15" width="11.140625" bestFit="1" customWidth="1"/>
    <col min="16" max="16" width="10" bestFit="1" customWidth="1"/>
    <col min="17" max="18" width="14.7109375" bestFit="1" customWidth="1"/>
    <col min="20" max="20" width="14.7109375" bestFit="1" customWidth="1"/>
    <col min="22" max="22" width="14.7109375" bestFit="1" customWidth="1"/>
  </cols>
  <sheetData>
    <row r="1" spans="1:23" x14ac:dyDescent="0.25">
      <c r="B1" s="1" t="s">
        <v>70</v>
      </c>
      <c r="E1" s="1" t="s">
        <v>77</v>
      </c>
      <c r="F1" s="1"/>
    </row>
    <row r="2" spans="1:23" x14ac:dyDescent="0.25">
      <c r="C2" s="4" t="s">
        <v>53</v>
      </c>
      <c r="D2" s="4" t="s">
        <v>8</v>
      </c>
      <c r="E2" s="52"/>
      <c r="F2" s="52" t="s">
        <v>71</v>
      </c>
    </row>
    <row r="3" spans="1:23" x14ac:dyDescent="0.25">
      <c r="B3" s="4" t="s">
        <v>1</v>
      </c>
      <c r="C3" s="30">
        <v>339400</v>
      </c>
      <c r="D3" s="32">
        <f>C3/$C$8</f>
        <v>9.8505311058672329E-2</v>
      </c>
      <c r="E3" s="52" t="s">
        <v>1</v>
      </c>
      <c r="F3" s="146">
        <f>C3/(C$3+C$4+C$5+C$7)</f>
        <v>0.12520032882608462</v>
      </c>
    </row>
    <row r="4" spans="1:23" x14ac:dyDescent="0.25">
      <c r="B4" s="4" t="s">
        <v>2</v>
      </c>
      <c r="C4" s="30">
        <v>816349</v>
      </c>
      <c r="D4" s="32">
        <f>C4/$C$8</f>
        <v>0.23693197459468504</v>
      </c>
      <c r="E4" s="52" t="s">
        <v>2</v>
      </c>
      <c r="F4" s="146">
        <f>C4/(C$3+C$4+C$5+C$7)</f>
        <v>0.30114072845269696</v>
      </c>
    </row>
    <row r="5" spans="1:23" x14ac:dyDescent="0.25">
      <c r="B5" s="4" t="s">
        <v>10</v>
      </c>
      <c r="C5" s="30">
        <v>878299.5</v>
      </c>
      <c r="D5" s="32">
        <f>C5/$C$8</f>
        <v>0.25491209619969468</v>
      </c>
      <c r="E5" s="52" t="s">
        <v>10</v>
      </c>
      <c r="F5" s="146">
        <f>C5/(C$3+C$4+C$5+C$7)</f>
        <v>0.32399347733584472</v>
      </c>
    </row>
    <row r="6" spans="1:23" x14ac:dyDescent="0.25">
      <c r="B6" s="4" t="s">
        <v>54</v>
      </c>
      <c r="C6" s="30">
        <v>734644</v>
      </c>
      <c r="D6" s="32">
        <f>C6/$C$8</f>
        <v>0.21321843175423477</v>
      </c>
      <c r="E6" s="52"/>
      <c r="F6" s="146"/>
    </row>
    <row r="7" spans="1:23" x14ac:dyDescent="0.25">
      <c r="B7" s="4" t="s">
        <v>3</v>
      </c>
      <c r="C7" s="30">
        <v>676807</v>
      </c>
      <c r="D7" s="32">
        <f>C7/$C$8</f>
        <v>0.19643218639271315</v>
      </c>
      <c r="E7" s="52" t="s">
        <v>3</v>
      </c>
      <c r="F7" s="146">
        <f>C7/(C$3+C$4+C$5+C$7)</f>
        <v>0.24966546538537374</v>
      </c>
    </row>
    <row r="8" spans="1:23" x14ac:dyDescent="0.25">
      <c r="B8" s="4" t="s">
        <v>0</v>
      </c>
      <c r="C8" s="30">
        <f>SUM(C3:C7)</f>
        <v>3445499.5</v>
      </c>
      <c r="D8" s="17">
        <f>SUM(D3:D7)</f>
        <v>1</v>
      </c>
      <c r="E8" s="52" t="s">
        <v>0</v>
      </c>
      <c r="F8" s="146">
        <f>SUM(F3:F7)</f>
        <v>1</v>
      </c>
    </row>
    <row r="10" spans="1:23" x14ac:dyDescent="0.25">
      <c r="B10" s="8" t="s">
        <v>7</v>
      </c>
      <c r="C10" t="s">
        <v>9</v>
      </c>
    </row>
    <row r="12" spans="1:23" s="36" customFormat="1" x14ac:dyDescent="0.25"/>
    <row r="13" spans="1:23" s="36" customFormat="1" x14ac:dyDescent="0.25"/>
    <row r="14" spans="1:23" s="36" customFormat="1" x14ac:dyDescent="0.25">
      <c r="A14" s="59"/>
      <c r="Q14" s="60"/>
      <c r="V14" s="60"/>
    </row>
    <row r="15" spans="1:23" s="36" customFormat="1" x14ac:dyDescent="0.25">
      <c r="C15" s="57"/>
      <c r="D15" s="57"/>
      <c r="E15" s="57"/>
      <c r="F15" s="57"/>
      <c r="G15" s="57"/>
      <c r="H15" s="57"/>
      <c r="I15" s="57"/>
      <c r="J15" s="57"/>
      <c r="K15" s="57"/>
      <c r="L15" s="57"/>
      <c r="M15" s="57"/>
      <c r="N15" s="57"/>
      <c r="O15" s="61"/>
    </row>
    <row r="16" spans="1:23" s="36" customFormat="1" x14ac:dyDescent="0.25">
      <c r="C16" s="58"/>
      <c r="D16" s="58"/>
      <c r="E16" s="58"/>
      <c r="F16" s="58"/>
      <c r="G16" s="58"/>
      <c r="H16" s="58"/>
      <c r="I16" s="58"/>
      <c r="J16" s="58"/>
      <c r="K16" s="58"/>
      <c r="L16" s="58"/>
      <c r="M16" s="58"/>
      <c r="N16" s="58"/>
      <c r="O16" s="61"/>
      <c r="Q16" s="62"/>
      <c r="S16" s="63"/>
      <c r="V16" s="62"/>
      <c r="W16" s="63"/>
    </row>
    <row r="17" spans="3:23" s="36" customFormat="1" x14ac:dyDescent="0.25">
      <c r="C17" s="58"/>
      <c r="D17" s="58"/>
      <c r="E17" s="58"/>
      <c r="F17" s="58"/>
      <c r="G17" s="58"/>
      <c r="H17" s="58"/>
      <c r="I17" s="58"/>
      <c r="J17" s="58"/>
      <c r="K17" s="58"/>
      <c r="L17" s="58"/>
      <c r="M17" s="58"/>
      <c r="N17" s="58"/>
      <c r="O17" s="61"/>
      <c r="Q17" s="62"/>
      <c r="S17" s="63"/>
      <c r="V17" s="62"/>
      <c r="W17" s="63"/>
    </row>
    <row r="18" spans="3:23" s="36" customFormat="1" x14ac:dyDescent="0.25">
      <c r="C18" s="58"/>
      <c r="D18" s="58"/>
      <c r="E18" s="58"/>
      <c r="F18" s="58"/>
      <c r="G18" s="58"/>
      <c r="H18" s="58"/>
      <c r="I18" s="58"/>
      <c r="J18" s="58"/>
      <c r="K18" s="58"/>
      <c r="L18" s="58"/>
      <c r="M18" s="58"/>
      <c r="N18" s="58"/>
      <c r="O18" s="61"/>
      <c r="Q18" s="62"/>
      <c r="S18" s="63"/>
      <c r="V18" s="62"/>
      <c r="W18" s="63"/>
    </row>
    <row r="19" spans="3:23" s="36" customFormat="1" x14ac:dyDescent="0.25">
      <c r="C19" s="58"/>
      <c r="D19" s="58"/>
      <c r="E19" s="58"/>
      <c r="F19" s="58"/>
      <c r="G19" s="58"/>
      <c r="H19" s="58"/>
      <c r="I19" s="58"/>
      <c r="J19" s="58"/>
      <c r="K19" s="58"/>
      <c r="L19" s="58"/>
      <c r="M19" s="58"/>
      <c r="N19" s="58"/>
      <c r="O19" s="61"/>
      <c r="Q19" s="62"/>
      <c r="S19" s="63"/>
      <c r="V19" s="62"/>
      <c r="W19" s="63"/>
    </row>
    <row r="20" spans="3:23" s="36" customFormat="1" x14ac:dyDescent="0.25">
      <c r="C20" s="58"/>
      <c r="D20" s="58"/>
      <c r="E20" s="58"/>
      <c r="F20" s="58"/>
      <c r="G20" s="58"/>
      <c r="H20" s="58"/>
      <c r="I20" s="58"/>
      <c r="J20" s="58"/>
      <c r="K20" s="58"/>
      <c r="L20" s="58"/>
      <c r="M20" s="58"/>
      <c r="N20" s="58"/>
      <c r="O20" s="61"/>
      <c r="Q20" s="62"/>
      <c r="S20" s="63"/>
      <c r="V20" s="62"/>
      <c r="W20" s="63"/>
    </row>
    <row r="21" spans="3:23" s="36" customFormat="1" x14ac:dyDescent="0.25">
      <c r="C21" s="58"/>
      <c r="D21" s="58"/>
      <c r="E21" s="58"/>
      <c r="F21" s="58"/>
      <c r="G21" s="58"/>
      <c r="H21" s="58"/>
      <c r="I21" s="58"/>
      <c r="J21" s="58"/>
      <c r="K21" s="58"/>
      <c r="L21" s="58"/>
      <c r="M21" s="58"/>
      <c r="N21" s="58"/>
      <c r="O21" s="61"/>
      <c r="P21" s="62"/>
      <c r="Q21" s="64"/>
      <c r="S21" s="65"/>
      <c r="V21" s="64"/>
      <c r="W21" s="65"/>
    </row>
    <row r="22" spans="3:23" s="36" customFormat="1" x14ac:dyDescent="0.25">
      <c r="C22" s="66"/>
      <c r="D22" s="66"/>
      <c r="E22" s="66"/>
      <c r="F22" s="66"/>
      <c r="G22" s="66"/>
      <c r="H22" s="66"/>
      <c r="I22" s="66"/>
      <c r="J22" s="66"/>
      <c r="K22" s="66"/>
      <c r="L22" s="66"/>
      <c r="M22" s="66"/>
      <c r="N22" s="66"/>
      <c r="O22" s="62"/>
      <c r="P22" s="62"/>
      <c r="Q22" s="62"/>
    </row>
    <row r="23" spans="3:23" s="36" customFormat="1" x14ac:dyDescent="0.25"/>
    <row r="24" spans="3:23" s="36" customFormat="1" x14ac:dyDescent="0.25">
      <c r="C24" s="58"/>
      <c r="D24" s="58"/>
      <c r="E24" s="58"/>
      <c r="F24" s="58"/>
      <c r="G24" s="58"/>
      <c r="H24" s="58"/>
      <c r="I24" s="58"/>
      <c r="J24" s="58"/>
      <c r="K24" s="58"/>
      <c r="L24" s="58"/>
      <c r="M24" s="58"/>
      <c r="N24" s="58"/>
      <c r="O24" s="61"/>
    </row>
    <row r="25" spans="3:23" s="36" customFormat="1" x14ac:dyDescent="0.25"/>
    <row r="26" spans="3:23" s="36" customFormat="1" x14ac:dyDescent="0.25"/>
    <row r="27" spans="3:23" s="36" customFormat="1" x14ac:dyDescent="0.25"/>
    <row r="28" spans="3:23" s="36" customFormat="1" x14ac:dyDescent="0.25">
      <c r="Q28" s="67"/>
      <c r="R28" s="67"/>
      <c r="S28" s="63"/>
      <c r="T28" s="63"/>
    </row>
    <row r="29" spans="3:23" s="36" customFormat="1" x14ac:dyDescent="0.25">
      <c r="Q29" s="67"/>
      <c r="R29" s="67"/>
      <c r="S29" s="63"/>
      <c r="T29" s="63"/>
    </row>
    <row r="30" spans="3:23" s="36" customFormat="1" x14ac:dyDescent="0.25">
      <c r="Q30" s="67"/>
      <c r="R30" s="67"/>
      <c r="S30" s="63"/>
      <c r="T30" s="63"/>
    </row>
    <row r="31" spans="3:23" s="36" customFormat="1" x14ac:dyDescent="0.25">
      <c r="Q31" s="67"/>
      <c r="R31" s="67"/>
      <c r="S31" s="63"/>
      <c r="T31" s="63"/>
    </row>
    <row r="32" spans="3:23" s="36" customFormat="1" x14ac:dyDescent="0.25"/>
    <row r="33" s="36" customFormat="1" x14ac:dyDescent="0.25"/>
    <row r="34" s="36" customForma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79"/>
  <sheetViews>
    <sheetView zoomScaleNormal="100" workbookViewId="0">
      <selection activeCell="G33" sqref="G33"/>
    </sheetView>
  </sheetViews>
  <sheetFormatPr defaultColWidth="9.28515625" defaultRowHeight="15" x14ac:dyDescent="0.25"/>
  <cols>
    <col min="1" max="1" width="59" style="87" bestFit="1" customWidth="1"/>
    <col min="2" max="4" width="10.28515625" bestFit="1" customWidth="1"/>
    <col min="5" max="9" width="11.5703125" bestFit="1" customWidth="1"/>
    <col min="10" max="10" width="11.7109375" customWidth="1"/>
    <col min="11" max="11" width="8.7109375" bestFit="1" customWidth="1"/>
    <col min="15" max="15" width="7" customWidth="1"/>
  </cols>
  <sheetData>
    <row r="1" spans="1:17" ht="15.75" thickBot="1" x14ac:dyDescent="0.3">
      <c r="A1" s="85"/>
      <c r="B1" s="86">
        <v>2005</v>
      </c>
      <c r="C1" s="86">
        <v>2006</v>
      </c>
      <c r="D1" s="86">
        <v>2007</v>
      </c>
      <c r="E1" s="86">
        <v>2008</v>
      </c>
      <c r="F1" s="86">
        <v>2009</v>
      </c>
      <c r="G1" s="86">
        <v>2010</v>
      </c>
      <c r="H1" s="86">
        <v>2011</v>
      </c>
      <c r="I1" s="86">
        <v>2012</v>
      </c>
      <c r="J1" s="86">
        <v>2013</v>
      </c>
      <c r="K1" s="86">
        <v>2014</v>
      </c>
      <c r="L1" s="86">
        <v>2015</v>
      </c>
      <c r="M1" s="86">
        <v>2016</v>
      </c>
      <c r="N1" s="86">
        <v>2017</v>
      </c>
      <c r="O1" s="86">
        <v>2018</v>
      </c>
      <c r="P1" s="86">
        <v>2019</v>
      </c>
    </row>
    <row r="2" spans="1:17" x14ac:dyDescent="0.25">
      <c r="A2" s="87" t="s">
        <v>100</v>
      </c>
      <c r="B2" s="1">
        <f>SUMIFS($C$13:$C$76,$D$13:$D$76,B$1,$E$13:$E$76,$Q2)</f>
        <v>83.8</v>
      </c>
      <c r="C2" s="1">
        <f t="shared" ref="C2:P3" si="0">SUMIFS($C$13:$C$76,$D$13:$D$76,C$1,$E$13:$E$76,$Q2)</f>
        <v>86.6</v>
      </c>
      <c r="D2" s="1">
        <f t="shared" si="0"/>
        <v>89.1</v>
      </c>
      <c r="E2" s="1">
        <f t="shared" si="0"/>
        <v>92.4</v>
      </c>
      <c r="F2" s="1">
        <f t="shared" si="0"/>
        <v>94.3</v>
      </c>
      <c r="G2" s="1">
        <f t="shared" si="0"/>
        <v>96.9</v>
      </c>
      <c r="H2" s="1">
        <f t="shared" si="0"/>
        <v>99.8</v>
      </c>
      <c r="I2" s="1">
        <f t="shared" si="0"/>
        <v>102</v>
      </c>
      <c r="J2" s="1">
        <f t="shared" si="0"/>
        <v>104.8</v>
      </c>
      <c r="K2" s="1">
        <f t="shared" si="0"/>
        <v>106.6</v>
      </c>
      <c r="L2" s="1">
        <f t="shared" si="0"/>
        <v>108.4</v>
      </c>
      <c r="M2" s="1">
        <f t="shared" si="0"/>
        <v>110</v>
      </c>
      <c r="N2" s="1">
        <f t="shared" si="0"/>
        <v>112.1</v>
      </c>
      <c r="O2" s="1">
        <f t="shared" si="0"/>
        <v>114.1</v>
      </c>
      <c r="P2" s="1"/>
      <c r="Q2" s="88">
        <v>12</v>
      </c>
    </row>
    <row r="3" spans="1:17" x14ac:dyDescent="0.25">
      <c r="A3" s="87" t="s">
        <v>101</v>
      </c>
      <c r="B3" s="1">
        <f>SUMIFS($C$13:$C$76,$D$13:$D$76,B$1,$E$13:$E$76,$Q3)</f>
        <v>82.6</v>
      </c>
      <c r="C3" s="1">
        <f t="shared" si="0"/>
        <v>85.9</v>
      </c>
      <c r="D3" s="1">
        <f t="shared" si="0"/>
        <v>87.7</v>
      </c>
      <c r="E3" s="1">
        <f t="shared" si="0"/>
        <v>91.6</v>
      </c>
      <c r="F3" s="1">
        <f t="shared" si="0"/>
        <v>92.9</v>
      </c>
      <c r="G3" s="1">
        <f t="shared" si="0"/>
        <v>95.8</v>
      </c>
      <c r="H3" s="1">
        <f t="shared" si="0"/>
        <v>99.2</v>
      </c>
      <c r="I3" s="1">
        <f t="shared" si="0"/>
        <v>100.4</v>
      </c>
      <c r="J3" s="1">
        <f t="shared" si="0"/>
        <v>102.8</v>
      </c>
      <c r="K3" s="1">
        <f t="shared" si="0"/>
        <v>105.9</v>
      </c>
      <c r="L3" s="1">
        <f t="shared" si="0"/>
        <v>107.5</v>
      </c>
      <c r="M3" s="1">
        <f t="shared" si="0"/>
        <v>108.6</v>
      </c>
      <c r="N3" s="1">
        <f t="shared" si="0"/>
        <v>110.7</v>
      </c>
      <c r="O3" s="1">
        <f t="shared" si="0"/>
        <v>113</v>
      </c>
      <c r="P3" s="1">
        <f t="shared" si="0"/>
        <v>114.8</v>
      </c>
      <c r="Q3" s="88">
        <v>6</v>
      </c>
    </row>
    <row r="4" spans="1:17" x14ac:dyDescent="0.25">
      <c r="A4" s="87" t="s">
        <v>102</v>
      </c>
      <c r="B4" s="1">
        <f>SUMIFS($C$13:$C$76,$D$13:$D$76,B$1-1,$E$13:$E$76,$Q4)</f>
        <v>81.5</v>
      </c>
      <c r="C4" s="1">
        <f t="shared" ref="C4:P4" si="1">SUMIFS($C$13:$C$76,$D$13:$D$76,C$1-1,$E$13:$E$76,$Q4)</f>
        <v>83.8</v>
      </c>
      <c r="D4" s="1">
        <f t="shared" si="1"/>
        <v>86.6</v>
      </c>
      <c r="E4" s="1">
        <f t="shared" si="1"/>
        <v>89.1</v>
      </c>
      <c r="F4" s="1">
        <f t="shared" si="1"/>
        <v>92.4</v>
      </c>
      <c r="G4" s="1">
        <f t="shared" si="1"/>
        <v>94.3</v>
      </c>
      <c r="H4" s="1">
        <f t="shared" si="1"/>
        <v>96.9</v>
      </c>
      <c r="I4" s="1">
        <f t="shared" si="1"/>
        <v>99.8</v>
      </c>
      <c r="J4" s="1">
        <f t="shared" si="1"/>
        <v>102</v>
      </c>
      <c r="K4" s="1">
        <f t="shared" si="1"/>
        <v>104.8</v>
      </c>
      <c r="L4" s="1">
        <f t="shared" si="1"/>
        <v>106.6</v>
      </c>
      <c r="M4" s="1">
        <f t="shared" si="1"/>
        <v>108.4</v>
      </c>
      <c r="N4" s="1">
        <f t="shared" si="1"/>
        <v>110</v>
      </c>
      <c r="O4" s="1">
        <f t="shared" si="1"/>
        <v>112.1</v>
      </c>
      <c r="P4" s="1">
        <f t="shared" si="1"/>
        <v>114.1</v>
      </c>
      <c r="Q4" s="88">
        <v>12</v>
      </c>
    </row>
    <row r="6" spans="1:17" x14ac:dyDescent="0.25">
      <c r="C6" t="s">
        <v>103</v>
      </c>
      <c r="D6" t="s">
        <v>104</v>
      </c>
      <c r="E6" t="s">
        <v>105</v>
      </c>
      <c r="F6" t="s">
        <v>16</v>
      </c>
      <c r="G6" t="s">
        <v>17</v>
      </c>
      <c r="H6" t="s">
        <v>18</v>
      </c>
      <c r="I6" t="s">
        <v>19</v>
      </c>
      <c r="J6" t="s">
        <v>20</v>
      </c>
      <c r="K6" t="s">
        <v>22</v>
      </c>
      <c r="L6" s="1" t="s">
        <v>62</v>
      </c>
      <c r="M6" s="1" t="s">
        <v>63</v>
      </c>
      <c r="N6" s="1" t="s">
        <v>64</v>
      </c>
      <c r="O6" s="1" t="s">
        <v>65</v>
      </c>
      <c r="P6" s="1" t="s">
        <v>106</v>
      </c>
    </row>
    <row r="7" spans="1:17" x14ac:dyDescent="0.25">
      <c r="C7">
        <v>2006</v>
      </c>
      <c r="D7">
        <v>2007</v>
      </c>
      <c r="E7">
        <v>2008</v>
      </c>
      <c r="F7">
        <v>2009</v>
      </c>
      <c r="G7">
        <v>2010</v>
      </c>
      <c r="H7">
        <v>2011</v>
      </c>
      <c r="I7">
        <v>2012</v>
      </c>
      <c r="J7">
        <v>2013</v>
      </c>
      <c r="K7">
        <v>2014</v>
      </c>
      <c r="L7">
        <v>2015</v>
      </c>
      <c r="M7">
        <v>2016</v>
      </c>
      <c r="N7">
        <v>2017</v>
      </c>
      <c r="O7">
        <v>2018</v>
      </c>
      <c r="P7">
        <v>2019</v>
      </c>
    </row>
    <row r="8" spans="1:17" x14ac:dyDescent="0.25">
      <c r="A8" s="87" t="s">
        <v>107</v>
      </c>
      <c r="C8" s="89">
        <f t="shared" ref="C8:P8" si="2">$L$3/B2</f>
        <v>1.2828162291169452</v>
      </c>
      <c r="D8" s="89">
        <f t="shared" si="2"/>
        <v>1.2413394919168592</v>
      </c>
      <c r="E8" s="89">
        <f t="shared" si="2"/>
        <v>1.2065095398428733</v>
      </c>
      <c r="F8" s="89">
        <f>$L$3/E2</f>
        <v>1.1634199134199132</v>
      </c>
      <c r="G8" s="89">
        <f t="shared" si="2"/>
        <v>1.1399787910922587</v>
      </c>
      <c r="H8" s="89">
        <f t="shared" si="2"/>
        <v>1.1093911248710009</v>
      </c>
      <c r="I8" s="89">
        <f t="shared" si="2"/>
        <v>1.0771543086172346</v>
      </c>
      <c r="J8" s="89">
        <f t="shared" si="2"/>
        <v>1.053921568627451</v>
      </c>
      <c r="K8" s="89">
        <f t="shared" si="2"/>
        <v>1.0257633587786259</v>
      </c>
      <c r="L8" s="89">
        <f t="shared" si="2"/>
        <v>1.0084427767354598</v>
      </c>
      <c r="M8" s="89">
        <f t="shared" si="2"/>
        <v>0.99169741697416969</v>
      </c>
      <c r="N8" s="89">
        <f t="shared" si="2"/>
        <v>0.97727272727272729</v>
      </c>
      <c r="O8" s="89">
        <f t="shared" si="2"/>
        <v>0.95896520963425513</v>
      </c>
      <c r="P8" s="89">
        <f t="shared" si="2"/>
        <v>0.94215600350569684</v>
      </c>
    </row>
    <row r="9" spans="1:17" x14ac:dyDescent="0.25">
      <c r="A9" s="87" t="s">
        <v>108</v>
      </c>
      <c r="C9" s="89">
        <f t="shared" ref="C9:P9" si="3">$L$3/C3</f>
        <v>1.2514551804423748</v>
      </c>
      <c r="D9" s="89">
        <f t="shared" si="3"/>
        <v>1.225769669327252</v>
      </c>
      <c r="E9" s="89">
        <f t="shared" si="3"/>
        <v>1.1735807860262009</v>
      </c>
      <c r="F9" s="89">
        <f t="shared" si="3"/>
        <v>1.1571582346609257</v>
      </c>
      <c r="G9" s="89">
        <f t="shared" si="3"/>
        <v>1.1221294363256786</v>
      </c>
      <c r="H9" s="89">
        <f t="shared" si="3"/>
        <v>1.0836693548387097</v>
      </c>
      <c r="I9" s="89">
        <f t="shared" si="3"/>
        <v>1.0707171314741035</v>
      </c>
      <c r="J9" s="89">
        <f t="shared" si="3"/>
        <v>1.0457198443579767</v>
      </c>
      <c r="K9" s="89">
        <f t="shared" si="3"/>
        <v>1.0151085930122756</v>
      </c>
      <c r="L9" s="89">
        <f t="shared" si="3"/>
        <v>1</v>
      </c>
      <c r="M9" s="89">
        <f t="shared" si="3"/>
        <v>0.98987108655616951</v>
      </c>
      <c r="N9" s="89">
        <f t="shared" si="3"/>
        <v>0.97109304426377596</v>
      </c>
      <c r="O9" s="89">
        <f t="shared" si="3"/>
        <v>0.95132743362831862</v>
      </c>
      <c r="P9" s="89">
        <f t="shared" si="3"/>
        <v>0.93641114982578399</v>
      </c>
    </row>
    <row r="11" spans="1:17" ht="15.75" thickBot="1" x14ac:dyDescent="0.3">
      <c r="B11" s="86" t="s">
        <v>109</v>
      </c>
      <c r="C11" s="86"/>
      <c r="D11" s="86"/>
      <c r="E11" s="86"/>
      <c r="F11" s="86"/>
      <c r="G11" s="86"/>
      <c r="H11" s="86"/>
      <c r="I11" s="86"/>
      <c r="J11" s="86"/>
      <c r="K11" s="86"/>
      <c r="L11" s="86"/>
      <c r="M11" s="86"/>
    </row>
    <row r="12" spans="1:17" x14ac:dyDescent="0.25">
      <c r="C12" s="90"/>
      <c r="G12" t="s">
        <v>110</v>
      </c>
    </row>
    <row r="13" spans="1:17" x14ac:dyDescent="0.25">
      <c r="B13" s="91">
        <v>37986</v>
      </c>
      <c r="C13">
        <v>79.5</v>
      </c>
      <c r="D13">
        <f t="shared" ref="D13:D76" si="4">YEAR(B13)</f>
        <v>2003</v>
      </c>
      <c r="E13">
        <f t="shared" ref="E13:E76" si="5">MONTH(B13)</f>
        <v>12</v>
      </c>
      <c r="G13" t="s">
        <v>111</v>
      </c>
    </row>
    <row r="14" spans="1:17" x14ac:dyDescent="0.25">
      <c r="B14" s="91">
        <v>38077</v>
      </c>
      <c r="C14">
        <v>80.2</v>
      </c>
      <c r="D14">
        <f t="shared" si="4"/>
        <v>2004</v>
      </c>
      <c r="E14">
        <f t="shared" si="5"/>
        <v>3</v>
      </c>
      <c r="G14" t="s">
        <v>112</v>
      </c>
    </row>
    <row r="15" spans="1:17" x14ac:dyDescent="0.25">
      <c r="B15" s="91">
        <v>38168</v>
      </c>
      <c r="C15">
        <v>80.599999999999994</v>
      </c>
      <c r="D15">
        <f t="shared" si="4"/>
        <v>2004</v>
      </c>
      <c r="E15">
        <f t="shared" si="5"/>
        <v>6</v>
      </c>
      <c r="G15" t="s">
        <v>113</v>
      </c>
    </row>
    <row r="16" spans="1:17" x14ac:dyDescent="0.25">
      <c r="B16" s="91">
        <v>38260</v>
      </c>
      <c r="C16">
        <v>80.900000000000006</v>
      </c>
      <c r="D16">
        <f t="shared" si="4"/>
        <v>2004</v>
      </c>
      <c r="E16">
        <f t="shared" si="5"/>
        <v>9</v>
      </c>
      <c r="G16" t="s">
        <v>114</v>
      </c>
    </row>
    <row r="17" spans="2:7" x14ac:dyDescent="0.25">
      <c r="B17" s="91">
        <v>38352</v>
      </c>
      <c r="C17">
        <v>81.5</v>
      </c>
      <c r="D17">
        <f t="shared" si="4"/>
        <v>2004</v>
      </c>
      <c r="E17">
        <f t="shared" si="5"/>
        <v>12</v>
      </c>
      <c r="G17">
        <v>3</v>
      </c>
    </row>
    <row r="18" spans="2:7" x14ac:dyDescent="0.25">
      <c r="B18" s="91">
        <v>38442</v>
      </c>
      <c r="C18">
        <v>82.1</v>
      </c>
      <c r="D18">
        <f t="shared" si="4"/>
        <v>2005</v>
      </c>
      <c r="E18">
        <f t="shared" si="5"/>
        <v>3</v>
      </c>
      <c r="G18" s="92">
        <v>17777</v>
      </c>
    </row>
    <row r="19" spans="2:7" x14ac:dyDescent="0.25">
      <c r="B19" s="91">
        <v>38533</v>
      </c>
      <c r="C19">
        <v>82.6</v>
      </c>
      <c r="D19">
        <f t="shared" si="4"/>
        <v>2005</v>
      </c>
      <c r="E19">
        <f t="shared" si="5"/>
        <v>6</v>
      </c>
      <c r="G19" s="92">
        <v>42887</v>
      </c>
    </row>
    <row r="20" spans="2:7" x14ac:dyDescent="0.25">
      <c r="B20" s="91">
        <v>38625</v>
      </c>
      <c r="C20">
        <v>83.4</v>
      </c>
      <c r="D20">
        <f t="shared" si="4"/>
        <v>2005</v>
      </c>
      <c r="E20">
        <f t="shared" si="5"/>
        <v>9</v>
      </c>
      <c r="G20">
        <v>276</v>
      </c>
    </row>
    <row r="21" spans="2:7" x14ac:dyDescent="0.25">
      <c r="B21" s="91">
        <v>38717</v>
      </c>
      <c r="C21">
        <v>83.8</v>
      </c>
      <c r="D21">
        <f t="shared" si="4"/>
        <v>2005</v>
      </c>
      <c r="E21">
        <f t="shared" si="5"/>
        <v>12</v>
      </c>
      <c r="G21" t="s">
        <v>115</v>
      </c>
    </row>
    <row r="22" spans="2:7" x14ac:dyDescent="0.25">
      <c r="B22" s="91">
        <v>38807</v>
      </c>
      <c r="C22">
        <v>84.5</v>
      </c>
      <c r="D22">
        <f t="shared" si="4"/>
        <v>2006</v>
      </c>
      <c r="E22">
        <f t="shared" si="5"/>
        <v>3</v>
      </c>
    </row>
    <row r="23" spans="2:7" x14ac:dyDescent="0.25">
      <c r="B23" s="91">
        <v>38898</v>
      </c>
      <c r="C23">
        <v>85.9</v>
      </c>
      <c r="D23">
        <f t="shared" si="4"/>
        <v>2006</v>
      </c>
      <c r="E23">
        <f t="shared" si="5"/>
        <v>6</v>
      </c>
    </row>
    <row r="24" spans="2:7" x14ac:dyDescent="0.25">
      <c r="B24" s="91">
        <v>38990</v>
      </c>
      <c r="C24">
        <v>86.7</v>
      </c>
      <c r="D24">
        <f t="shared" si="4"/>
        <v>2006</v>
      </c>
      <c r="E24">
        <f t="shared" si="5"/>
        <v>9</v>
      </c>
    </row>
    <row r="25" spans="2:7" x14ac:dyDescent="0.25">
      <c r="B25" s="91">
        <v>39082</v>
      </c>
      <c r="C25">
        <v>86.6</v>
      </c>
      <c r="D25">
        <f t="shared" si="4"/>
        <v>2006</v>
      </c>
      <c r="E25">
        <f t="shared" si="5"/>
        <v>12</v>
      </c>
    </row>
    <row r="26" spans="2:7" x14ac:dyDescent="0.25">
      <c r="B26" s="91">
        <v>39172</v>
      </c>
      <c r="C26">
        <v>86.6</v>
      </c>
      <c r="D26">
        <f t="shared" si="4"/>
        <v>2007</v>
      </c>
      <c r="E26">
        <f t="shared" si="5"/>
        <v>3</v>
      </c>
    </row>
    <row r="27" spans="2:7" x14ac:dyDescent="0.25">
      <c r="B27" s="91">
        <v>39263</v>
      </c>
      <c r="C27">
        <v>87.7</v>
      </c>
      <c r="D27">
        <f t="shared" si="4"/>
        <v>2007</v>
      </c>
      <c r="E27">
        <f t="shared" si="5"/>
        <v>6</v>
      </c>
    </row>
    <row r="28" spans="2:7" x14ac:dyDescent="0.25">
      <c r="B28" s="91">
        <v>39355</v>
      </c>
      <c r="C28">
        <v>88.3</v>
      </c>
      <c r="D28">
        <f t="shared" si="4"/>
        <v>2007</v>
      </c>
      <c r="E28">
        <f t="shared" si="5"/>
        <v>9</v>
      </c>
    </row>
    <row r="29" spans="2:7" x14ac:dyDescent="0.25">
      <c r="B29" s="91">
        <v>39447</v>
      </c>
      <c r="C29">
        <v>89.1</v>
      </c>
      <c r="D29">
        <f t="shared" si="4"/>
        <v>2007</v>
      </c>
      <c r="E29">
        <f t="shared" si="5"/>
        <v>12</v>
      </c>
    </row>
    <row r="30" spans="2:7" x14ac:dyDescent="0.25">
      <c r="B30" s="91">
        <v>39538</v>
      </c>
      <c r="C30">
        <v>90.3</v>
      </c>
      <c r="D30">
        <f t="shared" si="4"/>
        <v>2008</v>
      </c>
      <c r="E30">
        <f t="shared" si="5"/>
        <v>3</v>
      </c>
    </row>
    <row r="31" spans="2:7" x14ac:dyDescent="0.25">
      <c r="B31" s="91">
        <v>39629</v>
      </c>
      <c r="C31">
        <v>91.6</v>
      </c>
      <c r="D31">
        <f t="shared" si="4"/>
        <v>2008</v>
      </c>
      <c r="E31">
        <f t="shared" si="5"/>
        <v>6</v>
      </c>
    </row>
    <row r="32" spans="2:7" x14ac:dyDescent="0.25">
      <c r="B32" s="91">
        <v>39721</v>
      </c>
      <c r="C32">
        <v>92.7</v>
      </c>
      <c r="D32">
        <f t="shared" si="4"/>
        <v>2008</v>
      </c>
      <c r="E32">
        <f t="shared" si="5"/>
        <v>9</v>
      </c>
    </row>
    <row r="33" spans="2:5" x14ac:dyDescent="0.25">
      <c r="B33" s="91">
        <v>39813</v>
      </c>
      <c r="C33">
        <v>92.4</v>
      </c>
      <c r="D33">
        <f t="shared" si="4"/>
        <v>2008</v>
      </c>
      <c r="E33">
        <f t="shared" si="5"/>
        <v>12</v>
      </c>
    </row>
    <row r="34" spans="2:5" x14ac:dyDescent="0.25">
      <c r="B34" s="91">
        <v>39903</v>
      </c>
      <c r="C34">
        <v>92.5</v>
      </c>
      <c r="D34">
        <f t="shared" si="4"/>
        <v>2009</v>
      </c>
      <c r="E34">
        <f t="shared" si="5"/>
        <v>3</v>
      </c>
    </row>
    <row r="35" spans="2:5" x14ac:dyDescent="0.25">
      <c r="B35" s="91">
        <v>39994</v>
      </c>
      <c r="C35">
        <v>92.9</v>
      </c>
      <c r="D35">
        <f t="shared" si="4"/>
        <v>2009</v>
      </c>
      <c r="E35">
        <f t="shared" si="5"/>
        <v>6</v>
      </c>
    </row>
    <row r="36" spans="2:5" x14ac:dyDescent="0.25">
      <c r="B36" s="91">
        <v>40086</v>
      </c>
      <c r="C36">
        <v>93.8</v>
      </c>
      <c r="D36">
        <f t="shared" si="4"/>
        <v>2009</v>
      </c>
      <c r="E36">
        <f t="shared" si="5"/>
        <v>9</v>
      </c>
    </row>
    <row r="37" spans="2:5" x14ac:dyDescent="0.25">
      <c r="B37" s="91">
        <v>40178</v>
      </c>
      <c r="C37">
        <v>94.3</v>
      </c>
      <c r="D37">
        <f t="shared" si="4"/>
        <v>2009</v>
      </c>
      <c r="E37">
        <f t="shared" si="5"/>
        <v>12</v>
      </c>
    </row>
    <row r="38" spans="2:5" x14ac:dyDescent="0.25">
      <c r="B38" s="91">
        <v>40268</v>
      </c>
      <c r="C38">
        <v>95.2</v>
      </c>
      <c r="D38">
        <f t="shared" si="4"/>
        <v>2010</v>
      </c>
      <c r="E38">
        <f t="shared" si="5"/>
        <v>3</v>
      </c>
    </row>
    <row r="39" spans="2:5" x14ac:dyDescent="0.25">
      <c r="B39" s="91">
        <v>40359</v>
      </c>
      <c r="C39">
        <v>95.8</v>
      </c>
      <c r="D39">
        <f t="shared" si="4"/>
        <v>2010</v>
      </c>
      <c r="E39">
        <f t="shared" si="5"/>
        <v>6</v>
      </c>
    </row>
    <row r="40" spans="2:5" x14ac:dyDescent="0.25">
      <c r="B40" s="91">
        <v>40451</v>
      </c>
      <c r="C40">
        <v>96.5</v>
      </c>
      <c r="D40">
        <f t="shared" si="4"/>
        <v>2010</v>
      </c>
      <c r="E40">
        <f t="shared" si="5"/>
        <v>9</v>
      </c>
    </row>
    <row r="41" spans="2:5" x14ac:dyDescent="0.25">
      <c r="B41" s="91">
        <v>40543</v>
      </c>
      <c r="C41">
        <v>96.9</v>
      </c>
      <c r="D41">
        <f t="shared" si="4"/>
        <v>2010</v>
      </c>
      <c r="E41">
        <f t="shared" si="5"/>
        <v>12</v>
      </c>
    </row>
    <row r="42" spans="2:5" x14ac:dyDescent="0.25">
      <c r="B42" s="91">
        <v>40633</v>
      </c>
      <c r="C42">
        <v>98.3</v>
      </c>
      <c r="D42">
        <f t="shared" si="4"/>
        <v>2011</v>
      </c>
      <c r="E42">
        <f t="shared" si="5"/>
        <v>3</v>
      </c>
    </row>
    <row r="43" spans="2:5" x14ac:dyDescent="0.25">
      <c r="B43" s="91">
        <v>40724</v>
      </c>
      <c r="C43">
        <v>99.2</v>
      </c>
      <c r="D43">
        <f t="shared" si="4"/>
        <v>2011</v>
      </c>
      <c r="E43">
        <f t="shared" si="5"/>
        <v>6</v>
      </c>
    </row>
    <row r="44" spans="2:5" x14ac:dyDescent="0.25">
      <c r="B44" s="91">
        <v>40816</v>
      </c>
      <c r="C44">
        <v>99.8</v>
      </c>
      <c r="D44">
        <f t="shared" si="4"/>
        <v>2011</v>
      </c>
      <c r="E44">
        <f t="shared" si="5"/>
        <v>9</v>
      </c>
    </row>
    <row r="45" spans="2:5" x14ac:dyDescent="0.25">
      <c r="B45" s="91">
        <v>40908</v>
      </c>
      <c r="C45">
        <v>99.8</v>
      </c>
      <c r="D45">
        <f t="shared" si="4"/>
        <v>2011</v>
      </c>
      <c r="E45">
        <f t="shared" si="5"/>
        <v>12</v>
      </c>
    </row>
    <row r="46" spans="2:5" x14ac:dyDescent="0.25">
      <c r="B46" s="91">
        <v>40999</v>
      </c>
      <c r="C46">
        <v>99.9</v>
      </c>
      <c r="D46">
        <f t="shared" si="4"/>
        <v>2012</v>
      </c>
      <c r="E46">
        <f t="shared" si="5"/>
        <v>3</v>
      </c>
    </row>
    <row r="47" spans="2:5" x14ac:dyDescent="0.25">
      <c r="B47" s="91">
        <v>41090</v>
      </c>
      <c r="C47">
        <v>100.4</v>
      </c>
      <c r="D47">
        <f t="shared" si="4"/>
        <v>2012</v>
      </c>
      <c r="E47">
        <f t="shared" si="5"/>
        <v>6</v>
      </c>
    </row>
    <row r="48" spans="2:5" x14ac:dyDescent="0.25">
      <c r="B48" s="91">
        <v>41182</v>
      </c>
      <c r="C48">
        <v>101.8</v>
      </c>
      <c r="D48">
        <f t="shared" si="4"/>
        <v>2012</v>
      </c>
      <c r="E48">
        <f t="shared" si="5"/>
        <v>9</v>
      </c>
    </row>
    <row r="49" spans="2:5" x14ac:dyDescent="0.25">
      <c r="B49" s="91">
        <v>41274</v>
      </c>
      <c r="C49">
        <v>102</v>
      </c>
      <c r="D49">
        <f t="shared" si="4"/>
        <v>2012</v>
      </c>
      <c r="E49">
        <f t="shared" si="5"/>
        <v>12</v>
      </c>
    </row>
    <row r="50" spans="2:5" x14ac:dyDescent="0.25">
      <c r="B50" s="91">
        <v>41364</v>
      </c>
      <c r="C50">
        <v>102.4</v>
      </c>
      <c r="D50">
        <f t="shared" si="4"/>
        <v>2013</v>
      </c>
      <c r="E50">
        <f t="shared" si="5"/>
        <v>3</v>
      </c>
    </row>
    <row r="51" spans="2:5" x14ac:dyDescent="0.25">
      <c r="B51" s="91">
        <v>41455</v>
      </c>
      <c r="C51">
        <v>102.8</v>
      </c>
      <c r="D51">
        <f t="shared" si="4"/>
        <v>2013</v>
      </c>
      <c r="E51">
        <f t="shared" si="5"/>
        <v>6</v>
      </c>
    </row>
    <row r="52" spans="2:5" x14ac:dyDescent="0.25">
      <c r="B52" s="91">
        <v>41547</v>
      </c>
      <c r="C52">
        <v>104</v>
      </c>
      <c r="D52">
        <f t="shared" si="4"/>
        <v>2013</v>
      </c>
      <c r="E52">
        <f t="shared" si="5"/>
        <v>9</v>
      </c>
    </row>
    <row r="53" spans="2:5" x14ac:dyDescent="0.25">
      <c r="B53" s="91">
        <v>41639</v>
      </c>
      <c r="C53">
        <v>104.8</v>
      </c>
      <c r="D53">
        <f t="shared" si="4"/>
        <v>2013</v>
      </c>
      <c r="E53">
        <f t="shared" si="5"/>
        <v>12</v>
      </c>
    </row>
    <row r="54" spans="2:5" x14ac:dyDescent="0.25">
      <c r="B54" s="91">
        <v>41729</v>
      </c>
      <c r="C54">
        <v>105.4</v>
      </c>
      <c r="D54">
        <f t="shared" si="4"/>
        <v>2014</v>
      </c>
      <c r="E54">
        <f t="shared" si="5"/>
        <v>3</v>
      </c>
    </row>
    <row r="55" spans="2:5" x14ac:dyDescent="0.25">
      <c r="B55" s="91">
        <v>41820</v>
      </c>
      <c r="C55">
        <v>105.9</v>
      </c>
      <c r="D55">
        <f t="shared" si="4"/>
        <v>2014</v>
      </c>
      <c r="E55">
        <f t="shared" si="5"/>
        <v>6</v>
      </c>
    </row>
    <row r="56" spans="2:5" x14ac:dyDescent="0.25">
      <c r="B56" s="91">
        <v>41912</v>
      </c>
      <c r="C56">
        <v>106.4</v>
      </c>
      <c r="D56">
        <f t="shared" si="4"/>
        <v>2014</v>
      </c>
      <c r="E56">
        <f t="shared" si="5"/>
        <v>9</v>
      </c>
    </row>
    <row r="57" spans="2:5" x14ac:dyDescent="0.25">
      <c r="B57" s="91">
        <v>42004</v>
      </c>
      <c r="C57">
        <v>106.6</v>
      </c>
      <c r="D57">
        <f t="shared" si="4"/>
        <v>2014</v>
      </c>
      <c r="E57">
        <f t="shared" si="5"/>
        <v>12</v>
      </c>
    </row>
    <row r="58" spans="2:5" x14ac:dyDescent="0.25">
      <c r="B58" s="91">
        <v>42094</v>
      </c>
      <c r="C58">
        <v>106.8</v>
      </c>
      <c r="D58">
        <f t="shared" si="4"/>
        <v>2015</v>
      </c>
      <c r="E58">
        <f t="shared" si="5"/>
        <v>3</v>
      </c>
    </row>
    <row r="59" spans="2:5" x14ac:dyDescent="0.25">
      <c r="B59" s="91">
        <v>42185</v>
      </c>
      <c r="C59">
        <v>107.5</v>
      </c>
      <c r="D59">
        <f t="shared" si="4"/>
        <v>2015</v>
      </c>
      <c r="E59">
        <f t="shared" si="5"/>
        <v>6</v>
      </c>
    </row>
    <row r="60" spans="2:5" x14ac:dyDescent="0.25">
      <c r="B60" s="91">
        <v>42277</v>
      </c>
      <c r="C60">
        <v>108</v>
      </c>
      <c r="D60">
        <f t="shared" si="4"/>
        <v>2015</v>
      </c>
      <c r="E60">
        <f t="shared" si="5"/>
        <v>9</v>
      </c>
    </row>
    <row r="61" spans="2:5" x14ac:dyDescent="0.25">
      <c r="B61" s="91">
        <v>42369</v>
      </c>
      <c r="C61">
        <v>108.4</v>
      </c>
      <c r="D61">
        <f t="shared" si="4"/>
        <v>2015</v>
      </c>
      <c r="E61">
        <f t="shared" si="5"/>
        <v>12</v>
      </c>
    </row>
    <row r="62" spans="2:5" x14ac:dyDescent="0.25">
      <c r="B62" s="91">
        <v>42460</v>
      </c>
      <c r="C62">
        <v>108.2</v>
      </c>
      <c r="D62">
        <f t="shared" si="4"/>
        <v>2016</v>
      </c>
      <c r="E62">
        <f t="shared" si="5"/>
        <v>3</v>
      </c>
    </row>
    <row r="63" spans="2:5" x14ac:dyDescent="0.25">
      <c r="B63" s="91">
        <v>42551</v>
      </c>
      <c r="C63">
        <v>108.6</v>
      </c>
      <c r="D63">
        <f t="shared" si="4"/>
        <v>2016</v>
      </c>
      <c r="E63">
        <f t="shared" si="5"/>
        <v>6</v>
      </c>
    </row>
    <row r="64" spans="2:5" x14ac:dyDescent="0.25">
      <c r="B64" s="91">
        <v>42643</v>
      </c>
      <c r="C64">
        <v>109.4</v>
      </c>
      <c r="D64">
        <f t="shared" si="4"/>
        <v>2016</v>
      </c>
      <c r="E64">
        <f t="shared" si="5"/>
        <v>9</v>
      </c>
    </row>
    <row r="65" spans="1:5" x14ac:dyDescent="0.25">
      <c r="B65" s="91">
        <v>42735</v>
      </c>
      <c r="C65">
        <v>110</v>
      </c>
      <c r="D65">
        <f t="shared" si="4"/>
        <v>2016</v>
      </c>
      <c r="E65">
        <f t="shared" si="5"/>
        <v>12</v>
      </c>
    </row>
    <row r="66" spans="1:5" x14ac:dyDescent="0.25">
      <c r="B66" s="91">
        <v>42825</v>
      </c>
      <c r="C66">
        <v>110.5</v>
      </c>
      <c r="D66">
        <f t="shared" si="4"/>
        <v>2017</v>
      </c>
      <c r="E66">
        <f t="shared" si="5"/>
        <v>3</v>
      </c>
    </row>
    <row r="67" spans="1:5" x14ac:dyDescent="0.25">
      <c r="B67" s="91">
        <v>42916</v>
      </c>
      <c r="C67">
        <v>110.7</v>
      </c>
      <c r="D67">
        <f t="shared" si="4"/>
        <v>2017</v>
      </c>
      <c r="E67">
        <f t="shared" si="5"/>
        <v>6</v>
      </c>
    </row>
    <row r="68" spans="1:5" x14ac:dyDescent="0.25">
      <c r="B68" s="91">
        <v>42979</v>
      </c>
      <c r="C68">
        <v>111.4</v>
      </c>
      <c r="D68">
        <f t="shared" si="4"/>
        <v>2017</v>
      </c>
      <c r="E68">
        <f t="shared" si="5"/>
        <v>9</v>
      </c>
    </row>
    <row r="69" spans="1:5" x14ac:dyDescent="0.25">
      <c r="B69" s="91">
        <v>43070</v>
      </c>
      <c r="C69">
        <v>112.1</v>
      </c>
      <c r="D69">
        <f t="shared" si="4"/>
        <v>2017</v>
      </c>
      <c r="E69">
        <f t="shared" si="5"/>
        <v>12</v>
      </c>
    </row>
    <row r="70" spans="1:5" x14ac:dyDescent="0.25">
      <c r="B70" s="91">
        <v>43160</v>
      </c>
      <c r="C70">
        <v>112.6</v>
      </c>
      <c r="D70">
        <f t="shared" si="4"/>
        <v>2018</v>
      </c>
      <c r="E70">
        <f t="shared" si="5"/>
        <v>3</v>
      </c>
    </row>
    <row r="71" spans="1:5" x14ac:dyDescent="0.25">
      <c r="B71" s="91">
        <v>43252</v>
      </c>
      <c r="C71">
        <v>113</v>
      </c>
      <c r="D71">
        <f t="shared" si="4"/>
        <v>2018</v>
      </c>
      <c r="E71">
        <f t="shared" si="5"/>
        <v>6</v>
      </c>
    </row>
    <row r="72" spans="1:5" x14ac:dyDescent="0.25">
      <c r="B72" s="91">
        <v>43344</v>
      </c>
      <c r="C72">
        <v>113.5</v>
      </c>
      <c r="D72">
        <f t="shared" si="4"/>
        <v>2018</v>
      </c>
      <c r="E72">
        <f t="shared" si="5"/>
        <v>9</v>
      </c>
    </row>
    <row r="73" spans="1:5" x14ac:dyDescent="0.25">
      <c r="B73" s="91">
        <v>43435</v>
      </c>
      <c r="C73">
        <v>114.1</v>
      </c>
      <c r="D73">
        <f t="shared" si="4"/>
        <v>2018</v>
      </c>
      <c r="E73">
        <f t="shared" si="5"/>
        <v>12</v>
      </c>
    </row>
    <row r="74" spans="1:5" x14ac:dyDescent="0.25">
      <c r="B74" s="91">
        <v>43525</v>
      </c>
      <c r="C74">
        <v>114.1</v>
      </c>
      <c r="D74">
        <f t="shared" si="4"/>
        <v>2019</v>
      </c>
      <c r="E74">
        <f t="shared" si="5"/>
        <v>3</v>
      </c>
    </row>
    <row r="75" spans="1:5" x14ac:dyDescent="0.25">
      <c r="B75" s="91">
        <v>43617</v>
      </c>
      <c r="C75">
        <v>114.8</v>
      </c>
      <c r="D75">
        <f t="shared" si="4"/>
        <v>2019</v>
      </c>
      <c r="E75">
        <f t="shared" si="5"/>
        <v>6</v>
      </c>
    </row>
    <row r="76" spans="1:5" x14ac:dyDescent="0.25">
      <c r="B76" s="91">
        <v>43709</v>
      </c>
      <c r="C76">
        <v>115.4</v>
      </c>
      <c r="D76">
        <f t="shared" si="4"/>
        <v>2019</v>
      </c>
      <c r="E76">
        <f t="shared" si="5"/>
        <v>9</v>
      </c>
    </row>
    <row r="77" spans="1:5" x14ac:dyDescent="0.25">
      <c r="B77" s="91">
        <v>43800</v>
      </c>
    </row>
    <row r="79" spans="1:5" x14ac:dyDescent="0.25">
      <c r="A79" s="119" t="s">
        <v>123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Summary</vt:lpstr>
      <vt:lpstr>Network access</vt:lpstr>
      <vt:lpstr>Divison of responsibility</vt:lpstr>
      <vt:lpstr>Bushfire obligations</vt:lpstr>
      <vt:lpstr>Bushfire obligations source</vt:lpstr>
      <vt:lpstr>Customer weights</vt:lpstr>
      <vt:lpstr>CPI-master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2020-05-27T09:02:16Z</dcterms:modified>
</cp:coreProperties>
</file>