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0" windowWidth="28485" windowHeight="6900"/>
  </bookViews>
  <sheets>
    <sheet name="AER adjustment" sheetId="16" r:id="rId1"/>
    <sheet name="RIN Format Capex" sheetId="2" r:id="rId2"/>
    <sheet name="RIN Format Capex by Asset Class" sheetId="11" r:id="rId3"/>
    <sheet name="System CAPEX Units" sheetId="1" r:id="rId4"/>
    <sheet name="System Capex 2013-14 $" sheetId="3" r:id="rId5"/>
    <sheet name="System Capex 2014-15 $" sheetId="4" r:id="rId6"/>
    <sheet name="System Capex 2015-16 $" sheetId="5" r:id="rId7"/>
    <sheet name="System Capex 2016-17 $" sheetId="6" r:id="rId8"/>
    <sheet name="System Capex 2017-18 $" sheetId="7" r:id="rId9"/>
    <sheet name="System Capex 2018-19 $" sheetId="8" r:id="rId10"/>
    <sheet name="System Capex 2019-20 $" sheetId="9" r:id="rId11"/>
    <sheet name="Sys Capex Summary by Class" sheetId="14" r:id="rId12"/>
    <sheet name="Capex by Category" sheetId="15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3">'System CAPEX Units'!$A$1:$AJ$173</definedName>
    <definedName name="_xlnm.Print_Titles" localSheetId="4">'System Capex 2013-14 $'!$1:$2</definedName>
    <definedName name="_xlnm.Print_Titles" localSheetId="5">'System Capex 2014-15 $'!$1:$2</definedName>
    <definedName name="_xlnm.Print_Titles" localSheetId="6">'System Capex 2015-16 $'!$1:$2</definedName>
    <definedName name="_xlnm.Print_Titles" localSheetId="7">'System Capex 2016-17 $'!$1:$2</definedName>
    <definedName name="_xlnm.Print_Titles" localSheetId="8">'System Capex 2017-18 $'!$1:$2</definedName>
    <definedName name="_xlnm.Print_Titles" localSheetId="9">'System Capex 2018-19 $'!$1:$2</definedName>
    <definedName name="_xlnm.Print_Titles" localSheetId="10">'System Capex 2019-20 $'!$1:$2</definedName>
    <definedName name="_xlnm.Print_Titles" localSheetId="3">'System CAPEX Units'!$1:$2</definedName>
  </definedNames>
  <calcPr calcId="145621"/>
</workbook>
</file>

<file path=xl/calcChain.xml><?xml version="1.0" encoding="utf-8"?>
<calcChain xmlns="http://schemas.openxmlformats.org/spreadsheetml/2006/main">
  <c r="F46" i="16" l="1"/>
  <c r="N46" i="16" s="1"/>
  <c r="E46" i="16"/>
  <c r="M46" i="16" s="1"/>
  <c r="D46" i="16"/>
  <c r="L46" i="16" s="1"/>
  <c r="C46" i="16"/>
  <c r="K46" i="16" s="1"/>
  <c r="B46" i="16"/>
  <c r="J46" i="16" s="1"/>
  <c r="I42" i="16"/>
  <c r="F42" i="16"/>
  <c r="F43" i="16" s="1"/>
  <c r="E42" i="16"/>
  <c r="M42" i="16" s="1"/>
  <c r="D42" i="16"/>
  <c r="D43" i="16" s="1"/>
  <c r="C42" i="16"/>
  <c r="K42" i="16" s="1"/>
  <c r="B42" i="16"/>
  <c r="B43" i="16" s="1"/>
  <c r="A42" i="16"/>
  <c r="F37" i="16"/>
  <c r="E37" i="16"/>
  <c r="D37" i="16"/>
  <c r="C37" i="16"/>
  <c r="B37" i="16"/>
  <c r="F24" i="16"/>
  <c r="N24" i="16" s="1"/>
  <c r="N25" i="16" s="1"/>
  <c r="E24" i="16"/>
  <c r="E25" i="16" s="1"/>
  <c r="D24" i="16"/>
  <c r="L24" i="16" s="1"/>
  <c r="L25" i="16" s="1"/>
  <c r="C24" i="16"/>
  <c r="C25" i="16" s="1"/>
  <c r="B24" i="16"/>
  <c r="J24" i="16" s="1"/>
  <c r="J25" i="16" s="1"/>
  <c r="N21" i="16"/>
  <c r="N27" i="16" s="1"/>
  <c r="M21" i="16"/>
  <c r="L21" i="16"/>
  <c r="L27" i="16" s="1"/>
  <c r="K21" i="16"/>
  <c r="J21" i="16"/>
  <c r="J27" i="16" s="1"/>
  <c r="F21" i="16"/>
  <c r="E21" i="16"/>
  <c r="D21" i="16"/>
  <c r="C21" i="16"/>
  <c r="B21" i="16"/>
  <c r="J30" i="16" l="1"/>
  <c r="J28" i="16"/>
  <c r="L30" i="16"/>
  <c r="L28" i="16"/>
  <c r="N30" i="16"/>
  <c r="N28" i="16"/>
  <c r="B22" i="16"/>
  <c r="D22" i="16"/>
  <c r="F22" i="16"/>
  <c r="K22" i="16"/>
  <c r="M22" i="16"/>
  <c r="K24" i="16"/>
  <c r="K25" i="16" s="1"/>
  <c r="M24" i="16"/>
  <c r="M25" i="16" s="1"/>
  <c r="B25" i="16"/>
  <c r="D25" i="16"/>
  <c r="F25" i="16"/>
  <c r="B27" i="16"/>
  <c r="B30" i="16" s="1"/>
  <c r="D27" i="16"/>
  <c r="D30" i="16" s="1"/>
  <c r="F27" i="16"/>
  <c r="F30" i="16" s="1"/>
  <c r="J42" i="16"/>
  <c r="L42" i="16"/>
  <c r="N42" i="16"/>
  <c r="C43" i="16"/>
  <c r="E43" i="16"/>
  <c r="C22" i="16"/>
  <c r="E22" i="16"/>
  <c r="J22" i="16"/>
  <c r="L22" i="16"/>
  <c r="N22" i="16"/>
  <c r="C27" i="16"/>
  <c r="C30" i="16" s="1"/>
  <c r="E27" i="16"/>
  <c r="E30" i="16" s="1"/>
  <c r="A27" i="15"/>
  <c r="A26" i="15"/>
  <c r="A25" i="15"/>
  <c r="A24" i="15"/>
  <c r="A23" i="15"/>
  <c r="A22" i="15"/>
  <c r="A21" i="15"/>
  <c r="A17" i="15"/>
  <c r="A16" i="15"/>
  <c r="A15" i="15"/>
  <c r="A14" i="15"/>
  <c r="A13" i="15"/>
  <c r="A12" i="15"/>
  <c r="A11" i="15"/>
  <c r="A7" i="15"/>
  <c r="A6" i="15"/>
  <c r="A5" i="15"/>
  <c r="A4" i="15"/>
  <c r="A3" i="15"/>
  <c r="A2" i="15"/>
  <c r="A1" i="15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A1" i="14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AJ2" i="1"/>
  <c r="AD2" i="3" s="1"/>
  <c r="AI2" i="1"/>
  <c r="AH2" i="1"/>
  <c r="AB2" i="4" s="1"/>
  <c r="AG2" i="1"/>
  <c r="AF2" i="1"/>
  <c r="Z2" i="3" s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AF1" i="1"/>
  <c r="M1" i="1"/>
  <c r="A172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Y167" i="6" s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Y163" i="6" s="1"/>
  <c r="D163" i="1"/>
  <c r="C163" i="1"/>
  <c r="B163" i="1"/>
  <c r="A163" i="1"/>
  <c r="L162" i="1"/>
  <c r="K162" i="1"/>
  <c r="J162" i="1"/>
  <c r="I162" i="1"/>
  <c r="H162" i="1"/>
  <c r="G162" i="1"/>
  <c r="F162" i="1"/>
  <c r="E162" i="1"/>
  <c r="Y162" i="6" s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Y159" i="6" s="1"/>
  <c r="D159" i="1"/>
  <c r="C159" i="1"/>
  <c r="B159" i="1"/>
  <c r="A159" i="1"/>
  <c r="L158" i="1"/>
  <c r="K158" i="1"/>
  <c r="J158" i="1"/>
  <c r="I158" i="1"/>
  <c r="H158" i="1"/>
  <c r="G158" i="1"/>
  <c r="F158" i="1"/>
  <c r="E158" i="1"/>
  <c r="Y158" i="6" s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Y155" i="6" s="1"/>
  <c r="D155" i="1"/>
  <c r="C155" i="1"/>
  <c r="B155" i="1"/>
  <c r="A155" i="1"/>
  <c r="L154" i="1"/>
  <c r="K154" i="1"/>
  <c r="J154" i="1"/>
  <c r="I154" i="1"/>
  <c r="H154" i="1"/>
  <c r="G154" i="1"/>
  <c r="F154" i="1"/>
  <c r="E154" i="1"/>
  <c r="Y154" i="6" s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Y151" i="6" s="1"/>
  <c r="D151" i="1"/>
  <c r="C151" i="1"/>
  <c r="B151" i="1"/>
  <c r="A151" i="1"/>
  <c r="L150" i="1"/>
  <c r="K150" i="1"/>
  <c r="J150" i="1"/>
  <c r="I150" i="1"/>
  <c r="H150" i="1"/>
  <c r="G150" i="1"/>
  <c r="F150" i="1"/>
  <c r="E150" i="1"/>
  <c r="Y150" i="6" s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Y147" i="6" s="1"/>
  <c r="D147" i="1"/>
  <c r="C147" i="1"/>
  <c r="B147" i="1"/>
  <c r="A147" i="1"/>
  <c r="L146" i="1"/>
  <c r="K146" i="1"/>
  <c r="J146" i="1"/>
  <c r="I146" i="1"/>
  <c r="H146" i="1"/>
  <c r="G146" i="1"/>
  <c r="F146" i="1"/>
  <c r="E146" i="1"/>
  <c r="Y146" i="6" s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Y143" i="6" s="1"/>
  <c r="D143" i="1"/>
  <c r="C143" i="1"/>
  <c r="B143" i="1"/>
  <c r="A143" i="1"/>
  <c r="L142" i="1"/>
  <c r="K142" i="1"/>
  <c r="J142" i="1"/>
  <c r="I142" i="1"/>
  <c r="H142" i="1"/>
  <c r="G142" i="1"/>
  <c r="F142" i="1"/>
  <c r="E142" i="1"/>
  <c r="Y142" i="6" s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Y137" i="8" s="1"/>
  <c r="F137" i="1"/>
  <c r="E137" i="1"/>
  <c r="Y137" i="6" s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Y134" i="6" s="1"/>
  <c r="D134" i="1"/>
  <c r="C134" i="1"/>
  <c r="B134" i="1"/>
  <c r="A134" i="1"/>
  <c r="L133" i="1"/>
  <c r="K133" i="1"/>
  <c r="J133" i="1"/>
  <c r="I133" i="1"/>
  <c r="H133" i="1"/>
  <c r="G133" i="1"/>
  <c r="Y133" i="8" s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Y129" i="8" s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Y125" i="8" s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Y121" i="8" s="1"/>
  <c r="F121" i="1"/>
  <c r="E121" i="1"/>
  <c r="Y121" i="6" s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Y117" i="8" s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Y114" i="6" s="1"/>
  <c r="D114" i="1"/>
  <c r="C114" i="1"/>
  <c r="B114" i="1"/>
  <c r="A114" i="1"/>
  <c r="L113" i="1"/>
  <c r="K113" i="1"/>
  <c r="J113" i="1"/>
  <c r="I113" i="1"/>
  <c r="H113" i="1"/>
  <c r="G113" i="1"/>
  <c r="Y113" i="8" s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Y110" i="6" s="1"/>
  <c r="D110" i="1"/>
  <c r="C110" i="1"/>
  <c r="B110" i="1"/>
  <c r="A110" i="1"/>
  <c r="L109" i="1"/>
  <c r="K109" i="1"/>
  <c r="J109" i="1"/>
  <c r="I109" i="1"/>
  <c r="H109" i="1"/>
  <c r="G109" i="1"/>
  <c r="Y109" i="8" s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Y105" i="8" s="1"/>
  <c r="F105" i="1"/>
  <c r="E105" i="1"/>
  <c r="Y105" i="6" s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Y102" i="6" s="1"/>
  <c r="D102" i="1"/>
  <c r="C102" i="1"/>
  <c r="B102" i="1"/>
  <c r="A102" i="1"/>
  <c r="L101" i="1"/>
  <c r="K101" i="1"/>
  <c r="J101" i="1"/>
  <c r="I101" i="1"/>
  <c r="H101" i="1"/>
  <c r="G101" i="1"/>
  <c r="Y101" i="8" s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Y98" i="6" s="1"/>
  <c r="D98" i="1"/>
  <c r="C98" i="1"/>
  <c r="B98" i="1"/>
  <c r="A98" i="1"/>
  <c r="L97" i="1"/>
  <c r="K97" i="1"/>
  <c r="J97" i="1"/>
  <c r="I97" i="1"/>
  <c r="H97" i="1"/>
  <c r="G97" i="1"/>
  <c r="Y97" i="8" s="1"/>
  <c r="F97" i="1"/>
  <c r="E97" i="1"/>
  <c r="Y97" i="6" s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Y93" i="8" s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Y90" i="6" s="1"/>
  <c r="D90" i="1"/>
  <c r="C90" i="1"/>
  <c r="B90" i="1"/>
  <c r="A90" i="1"/>
  <c r="L89" i="1"/>
  <c r="K89" i="1"/>
  <c r="J89" i="1"/>
  <c r="I89" i="1"/>
  <c r="H89" i="1"/>
  <c r="G89" i="1"/>
  <c r="Y89" i="8" s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Y87" i="8" s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Y86" i="6" s="1"/>
  <c r="D86" i="1"/>
  <c r="C86" i="1"/>
  <c r="B86" i="1"/>
  <c r="A86" i="1"/>
  <c r="L85" i="1"/>
  <c r="K85" i="1"/>
  <c r="J85" i="1"/>
  <c r="I85" i="1"/>
  <c r="H85" i="1"/>
  <c r="G85" i="1"/>
  <c r="Y85" i="8" s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Y83" i="8" s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Y82" i="6" s="1"/>
  <c r="D82" i="1"/>
  <c r="C82" i="1"/>
  <c r="B82" i="1"/>
  <c r="A82" i="1"/>
  <c r="L81" i="1"/>
  <c r="K81" i="1"/>
  <c r="J81" i="1"/>
  <c r="I81" i="1"/>
  <c r="H81" i="1"/>
  <c r="G81" i="1"/>
  <c r="Y81" i="8" s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Y79" i="8" s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Y78" i="6" s="1"/>
  <c r="D78" i="1"/>
  <c r="C78" i="1"/>
  <c r="B78" i="1"/>
  <c r="A78" i="1"/>
  <c r="L77" i="1"/>
  <c r="K77" i="1"/>
  <c r="J77" i="1"/>
  <c r="I77" i="1"/>
  <c r="H77" i="1"/>
  <c r="G77" i="1"/>
  <c r="Y77" i="8" s="1"/>
  <c r="F77" i="1"/>
  <c r="E77" i="1"/>
  <c r="Y77" i="6" s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Y75" i="8" s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Y73" i="8" s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Y71" i="8" s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Y70" i="6" s="1"/>
  <c r="D70" i="1"/>
  <c r="C70" i="1"/>
  <c r="B70" i="1"/>
  <c r="A70" i="1"/>
  <c r="L69" i="1"/>
  <c r="K69" i="1"/>
  <c r="J69" i="1"/>
  <c r="I69" i="1"/>
  <c r="H69" i="1"/>
  <c r="G69" i="1"/>
  <c r="Y69" i="8" s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Y66" i="6" s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Y63" i="8" s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Y62" i="6" s="1"/>
  <c r="D62" i="1"/>
  <c r="C62" i="1"/>
  <c r="B62" i="1"/>
  <c r="A62" i="1"/>
  <c r="L61" i="1"/>
  <c r="K61" i="1"/>
  <c r="J61" i="1"/>
  <c r="I61" i="1"/>
  <c r="B61" i="5" s="1"/>
  <c r="H61" i="1"/>
  <c r="G61" i="1"/>
  <c r="B61" i="8" s="1"/>
  <c r="F61" i="1"/>
  <c r="E61" i="1"/>
  <c r="B61" i="6" s="1"/>
  <c r="D61" i="1"/>
  <c r="C61" i="1"/>
  <c r="B61" i="1"/>
  <c r="A61" i="1"/>
  <c r="L60" i="1"/>
  <c r="K60" i="1"/>
  <c r="J60" i="1"/>
  <c r="I60" i="1"/>
  <c r="B60" i="7" s="1"/>
  <c r="H60" i="1"/>
  <c r="G60" i="1"/>
  <c r="B60" i="8" s="1"/>
  <c r="F60" i="1"/>
  <c r="E60" i="1"/>
  <c r="D60" i="1"/>
  <c r="C60" i="1"/>
  <c r="B60" i="1"/>
  <c r="A60" i="1"/>
  <c r="L59" i="1"/>
  <c r="K59" i="1"/>
  <c r="J59" i="1"/>
  <c r="I59" i="1"/>
  <c r="H59" i="1"/>
  <c r="G59" i="1"/>
  <c r="Y59" i="8" s="1"/>
  <c r="F59" i="1"/>
  <c r="E59" i="1"/>
  <c r="Y59" i="6" s="1"/>
  <c r="D59" i="1"/>
  <c r="C59" i="1"/>
  <c r="B59" i="1"/>
  <c r="A59" i="1"/>
  <c r="L58" i="1"/>
  <c r="K58" i="1"/>
  <c r="J58" i="1"/>
  <c r="I58" i="1"/>
  <c r="B58" i="5" s="1"/>
  <c r="H58" i="1"/>
  <c r="G58" i="1"/>
  <c r="F58" i="1"/>
  <c r="E58" i="1"/>
  <c r="Y58" i="6" s="1"/>
  <c r="D58" i="1"/>
  <c r="C58" i="1"/>
  <c r="B58" i="1"/>
  <c r="A58" i="1"/>
  <c r="L57" i="1"/>
  <c r="K57" i="1"/>
  <c r="J57" i="1"/>
  <c r="I57" i="1"/>
  <c r="B57" i="5" s="1"/>
  <c r="H57" i="1"/>
  <c r="G57" i="1"/>
  <c r="F57" i="1"/>
  <c r="E57" i="1"/>
  <c r="Y57" i="6" s="1"/>
  <c r="D57" i="1"/>
  <c r="C57" i="1"/>
  <c r="B57" i="1"/>
  <c r="A57" i="1"/>
  <c r="L56" i="1"/>
  <c r="K56" i="1"/>
  <c r="J56" i="1"/>
  <c r="I56" i="1"/>
  <c r="B56" i="7" s="1"/>
  <c r="H56" i="1"/>
  <c r="G56" i="1"/>
  <c r="B56" i="8" s="1"/>
  <c r="F56" i="1"/>
  <c r="E56" i="1"/>
  <c r="D56" i="1"/>
  <c r="C56" i="1"/>
  <c r="B56" i="1"/>
  <c r="A56" i="1"/>
  <c r="L55" i="1"/>
  <c r="K55" i="1"/>
  <c r="J55" i="1"/>
  <c r="I55" i="1"/>
  <c r="H55" i="1"/>
  <c r="G55" i="1"/>
  <c r="B55" i="8" s="1"/>
  <c r="F55" i="1"/>
  <c r="E55" i="1"/>
  <c r="D55" i="1"/>
  <c r="C55" i="1"/>
  <c r="B55" i="1"/>
  <c r="A55" i="1"/>
  <c r="L54" i="1"/>
  <c r="K54" i="1"/>
  <c r="J54" i="1"/>
  <c r="I54" i="1"/>
  <c r="B54" i="7" s="1"/>
  <c r="H54" i="1"/>
  <c r="G54" i="1"/>
  <c r="F54" i="1"/>
  <c r="E54" i="1"/>
  <c r="Y54" i="6" s="1"/>
  <c r="D54" i="1"/>
  <c r="C54" i="1"/>
  <c r="B54" i="1"/>
  <c r="A54" i="1"/>
  <c r="L53" i="1"/>
  <c r="K53" i="1"/>
  <c r="J53" i="1"/>
  <c r="I53" i="1"/>
  <c r="B53" i="5" s="1"/>
  <c r="H53" i="1"/>
  <c r="G53" i="1"/>
  <c r="B53" i="8" s="1"/>
  <c r="F53" i="1"/>
  <c r="E53" i="1"/>
  <c r="B53" i="6" s="1"/>
  <c r="D53" i="1"/>
  <c r="C53" i="1"/>
  <c r="B53" i="1"/>
  <c r="A53" i="1"/>
  <c r="L52" i="1"/>
  <c r="K52" i="1"/>
  <c r="J52" i="1"/>
  <c r="I52" i="1"/>
  <c r="B52" i="7" s="1"/>
  <c r="H52" i="1"/>
  <c r="G52" i="1"/>
  <c r="B52" i="8" s="1"/>
  <c r="F52" i="1"/>
  <c r="E52" i="1"/>
  <c r="D52" i="1"/>
  <c r="C52" i="1"/>
  <c r="B52" i="1"/>
  <c r="A52" i="1"/>
  <c r="L51" i="1"/>
  <c r="K51" i="1"/>
  <c r="J51" i="1"/>
  <c r="I51" i="1"/>
  <c r="H51" i="1"/>
  <c r="G51" i="1"/>
  <c r="Y51" i="8" s="1"/>
  <c r="F51" i="1"/>
  <c r="E51" i="1"/>
  <c r="D51" i="1"/>
  <c r="C51" i="1"/>
  <c r="B51" i="1"/>
  <c r="A51" i="1"/>
  <c r="L50" i="1"/>
  <c r="K50" i="1"/>
  <c r="J50" i="1"/>
  <c r="I50" i="1"/>
  <c r="B50" i="7" s="1"/>
  <c r="H50" i="1"/>
  <c r="G50" i="1"/>
  <c r="F50" i="1"/>
  <c r="E50" i="1"/>
  <c r="Y50" i="6" s="1"/>
  <c r="D50" i="1"/>
  <c r="C50" i="1"/>
  <c r="B50" i="1"/>
  <c r="A50" i="1"/>
  <c r="L49" i="1"/>
  <c r="K49" i="1"/>
  <c r="J49" i="1"/>
  <c r="I49" i="1"/>
  <c r="H49" i="1"/>
  <c r="G49" i="1"/>
  <c r="B49" i="8" s="1"/>
  <c r="F49" i="1"/>
  <c r="E49" i="1"/>
  <c r="Y49" i="6" s="1"/>
  <c r="D49" i="1"/>
  <c r="C49" i="1"/>
  <c r="B49" i="1"/>
  <c r="A49" i="1"/>
  <c r="L48" i="1"/>
  <c r="K48" i="1"/>
  <c r="J48" i="1"/>
  <c r="I48" i="1"/>
  <c r="B48" i="5" s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B47" i="8" s="1"/>
  <c r="F47" i="1"/>
  <c r="E47" i="1"/>
  <c r="D47" i="1"/>
  <c r="C47" i="1"/>
  <c r="B47" i="1"/>
  <c r="A47" i="1"/>
  <c r="L46" i="1"/>
  <c r="K46" i="1"/>
  <c r="J46" i="1"/>
  <c r="I46" i="1"/>
  <c r="B46" i="7" s="1"/>
  <c r="H46" i="1"/>
  <c r="G46" i="1"/>
  <c r="F46" i="1"/>
  <c r="E46" i="1"/>
  <c r="Y46" i="6" s="1"/>
  <c r="D46" i="1"/>
  <c r="C46" i="1"/>
  <c r="B46" i="1"/>
  <c r="A46" i="1"/>
  <c r="L45" i="1"/>
  <c r="K45" i="1"/>
  <c r="J45" i="1"/>
  <c r="I45" i="1"/>
  <c r="H45" i="1"/>
  <c r="G45" i="1"/>
  <c r="B45" i="8" s="1"/>
  <c r="F45" i="1"/>
  <c r="E45" i="1"/>
  <c r="B45" i="6" s="1"/>
  <c r="D45" i="1"/>
  <c r="C45" i="1"/>
  <c r="B45" i="1"/>
  <c r="A45" i="1"/>
  <c r="L44" i="1"/>
  <c r="K44" i="1"/>
  <c r="J44" i="1"/>
  <c r="I44" i="1"/>
  <c r="B44" i="7" s="1"/>
  <c r="H44" i="1"/>
  <c r="G44" i="1"/>
  <c r="F44" i="1"/>
  <c r="E44" i="1"/>
  <c r="Y44" i="6" s="1"/>
  <c r="D44" i="1"/>
  <c r="C44" i="1"/>
  <c r="B44" i="1"/>
  <c r="A44" i="1"/>
  <c r="L43" i="1"/>
  <c r="K43" i="1"/>
  <c r="J43" i="1"/>
  <c r="I43" i="1"/>
  <c r="H43" i="1"/>
  <c r="G43" i="1"/>
  <c r="Y43" i="8" s="1"/>
  <c r="F43" i="1"/>
  <c r="E43" i="1"/>
  <c r="Y43" i="6" s="1"/>
  <c r="D43" i="1"/>
  <c r="C43" i="1"/>
  <c r="B43" i="1"/>
  <c r="A43" i="1"/>
  <c r="L42" i="1"/>
  <c r="K42" i="1"/>
  <c r="J42" i="1"/>
  <c r="I42" i="1"/>
  <c r="B42" i="5" s="1"/>
  <c r="H42" i="1"/>
  <c r="G42" i="1"/>
  <c r="B42" i="8" s="1"/>
  <c r="F42" i="1"/>
  <c r="E42" i="1"/>
  <c r="B42" i="6" s="1"/>
  <c r="D42" i="1"/>
  <c r="C42" i="1"/>
  <c r="B42" i="1"/>
  <c r="A42" i="1"/>
  <c r="L41" i="1"/>
  <c r="K41" i="1"/>
  <c r="J41" i="1"/>
  <c r="I41" i="1"/>
  <c r="H41" i="1"/>
  <c r="G41" i="1"/>
  <c r="F41" i="1"/>
  <c r="E41" i="1"/>
  <c r="Y41" i="6" s="1"/>
  <c r="D41" i="1"/>
  <c r="C41" i="1"/>
  <c r="B41" i="1"/>
  <c r="A41" i="1"/>
  <c r="L40" i="1"/>
  <c r="K40" i="1"/>
  <c r="J40" i="1"/>
  <c r="I40" i="1"/>
  <c r="B40" i="7" s="1"/>
  <c r="H40" i="1"/>
  <c r="G40" i="1"/>
  <c r="B40" i="8" s="1"/>
  <c r="F40" i="1"/>
  <c r="E40" i="1"/>
  <c r="Y40" i="6" s="1"/>
  <c r="D40" i="1"/>
  <c r="C40" i="1"/>
  <c r="B40" i="1"/>
  <c r="A40" i="1"/>
  <c r="L39" i="1"/>
  <c r="K39" i="1"/>
  <c r="J39" i="1"/>
  <c r="I39" i="1"/>
  <c r="H39" i="1"/>
  <c r="G39" i="1"/>
  <c r="B39" i="8" s="1"/>
  <c r="F39" i="1"/>
  <c r="E39" i="1"/>
  <c r="D39" i="1"/>
  <c r="C39" i="1"/>
  <c r="B39" i="1"/>
  <c r="A39" i="1"/>
  <c r="L38" i="1"/>
  <c r="K38" i="1"/>
  <c r="J38" i="1"/>
  <c r="I38" i="1"/>
  <c r="B38" i="7" s="1"/>
  <c r="H38" i="1"/>
  <c r="G38" i="1"/>
  <c r="B38" i="8" s="1"/>
  <c r="F38" i="1"/>
  <c r="E38" i="1"/>
  <c r="Y38" i="6" s="1"/>
  <c r="D38" i="1"/>
  <c r="C38" i="1"/>
  <c r="B38" i="1"/>
  <c r="A38" i="1"/>
  <c r="L37" i="1"/>
  <c r="K37" i="1"/>
  <c r="J37" i="1"/>
  <c r="I37" i="1"/>
  <c r="H37" i="1"/>
  <c r="G37" i="1"/>
  <c r="B37" i="8" s="1"/>
  <c r="F37" i="1"/>
  <c r="E37" i="1"/>
  <c r="B37" i="6" s="1"/>
  <c r="D37" i="1"/>
  <c r="C37" i="1"/>
  <c r="B37" i="1"/>
  <c r="A37" i="1"/>
  <c r="L36" i="1"/>
  <c r="K36" i="1"/>
  <c r="J36" i="1"/>
  <c r="I36" i="1"/>
  <c r="B36" i="7" s="1"/>
  <c r="H36" i="1"/>
  <c r="G36" i="1"/>
  <c r="F36" i="1"/>
  <c r="E36" i="1"/>
  <c r="Y36" i="6" s="1"/>
  <c r="D36" i="1"/>
  <c r="C36" i="1"/>
  <c r="B36" i="1"/>
  <c r="A36" i="1"/>
  <c r="L35" i="1"/>
  <c r="K35" i="1"/>
  <c r="J35" i="1"/>
  <c r="I35" i="1"/>
  <c r="H35" i="1"/>
  <c r="G35" i="1"/>
  <c r="Y35" i="8" s="1"/>
  <c r="F35" i="1"/>
  <c r="E35" i="1"/>
  <c r="D35" i="1"/>
  <c r="C35" i="1"/>
  <c r="B35" i="1"/>
  <c r="A35" i="1"/>
  <c r="L34" i="1"/>
  <c r="K34" i="1"/>
  <c r="J34" i="1"/>
  <c r="I34" i="1"/>
  <c r="H34" i="1"/>
  <c r="G34" i="1"/>
  <c r="B34" i="8" s="1"/>
  <c r="F34" i="1"/>
  <c r="E34" i="1"/>
  <c r="Y34" i="6" s="1"/>
  <c r="D34" i="1"/>
  <c r="C34" i="1"/>
  <c r="B34" i="1"/>
  <c r="A34" i="1"/>
  <c r="L33" i="1"/>
  <c r="K33" i="1"/>
  <c r="J33" i="1"/>
  <c r="I33" i="1"/>
  <c r="H33" i="1"/>
  <c r="G33" i="1"/>
  <c r="B33" i="8" s="1"/>
  <c r="F33" i="1"/>
  <c r="E33" i="1"/>
  <c r="B33" i="6" s="1"/>
  <c r="D33" i="1"/>
  <c r="C33" i="1"/>
  <c r="B33" i="1"/>
  <c r="A33" i="1"/>
  <c r="L32" i="1"/>
  <c r="K32" i="1"/>
  <c r="J32" i="1"/>
  <c r="I32" i="1"/>
  <c r="B32" i="5" s="1"/>
  <c r="H32" i="1"/>
  <c r="G32" i="1"/>
  <c r="B32" i="8" s="1"/>
  <c r="F32" i="1"/>
  <c r="E32" i="1"/>
  <c r="Y32" i="6" s="1"/>
  <c r="D32" i="1"/>
  <c r="C32" i="1"/>
  <c r="B32" i="1"/>
  <c r="A32" i="1"/>
  <c r="L31" i="1"/>
  <c r="K31" i="1"/>
  <c r="J31" i="1"/>
  <c r="I31" i="1"/>
  <c r="H31" i="1"/>
  <c r="G31" i="1"/>
  <c r="Y31" i="8" s="1"/>
  <c r="F31" i="1"/>
  <c r="E31" i="1"/>
  <c r="D31" i="1"/>
  <c r="C31" i="1"/>
  <c r="B31" i="1"/>
  <c r="A31" i="1"/>
  <c r="L30" i="1"/>
  <c r="K30" i="1"/>
  <c r="J30" i="1"/>
  <c r="I30" i="1"/>
  <c r="B30" i="7" s="1"/>
  <c r="H30" i="1"/>
  <c r="G30" i="1"/>
  <c r="B30" i="8" s="1"/>
  <c r="F30" i="1"/>
  <c r="E30" i="1"/>
  <c r="D30" i="1"/>
  <c r="C30" i="1"/>
  <c r="B30" i="1"/>
  <c r="A30" i="1"/>
  <c r="L29" i="1"/>
  <c r="K29" i="1"/>
  <c r="J29" i="1"/>
  <c r="I29" i="1"/>
  <c r="H29" i="1"/>
  <c r="G29" i="1"/>
  <c r="B29" i="8" s="1"/>
  <c r="F29" i="1"/>
  <c r="E29" i="1"/>
  <c r="Y29" i="6" s="1"/>
  <c r="D29" i="1"/>
  <c r="C29" i="1"/>
  <c r="B29" i="1"/>
  <c r="A29" i="1"/>
  <c r="L28" i="1"/>
  <c r="K28" i="1"/>
  <c r="J28" i="1"/>
  <c r="I28" i="1"/>
  <c r="B28" i="7" s="1"/>
  <c r="H28" i="1"/>
  <c r="G28" i="1"/>
  <c r="B28" i="8" s="1"/>
  <c r="F28" i="1"/>
  <c r="E28" i="1"/>
  <c r="Y28" i="6" s="1"/>
  <c r="D28" i="1"/>
  <c r="C28" i="1"/>
  <c r="B28" i="1"/>
  <c r="A28" i="1"/>
  <c r="L27" i="1"/>
  <c r="K27" i="1"/>
  <c r="J27" i="1"/>
  <c r="I27" i="1"/>
  <c r="H27" i="1"/>
  <c r="G27" i="1"/>
  <c r="B27" i="8" s="1"/>
  <c r="F27" i="1"/>
  <c r="E27" i="1"/>
  <c r="Y27" i="6" s="1"/>
  <c r="D27" i="1"/>
  <c r="C27" i="1"/>
  <c r="B27" i="1"/>
  <c r="A27" i="1"/>
  <c r="L26" i="1"/>
  <c r="K26" i="1"/>
  <c r="J26" i="1"/>
  <c r="I26" i="1"/>
  <c r="B26" i="5" s="1"/>
  <c r="H26" i="1"/>
  <c r="G26" i="1"/>
  <c r="B26" i="8" s="1"/>
  <c r="F26" i="1"/>
  <c r="E26" i="1"/>
  <c r="Y26" i="6" s="1"/>
  <c r="D26" i="1"/>
  <c r="C26" i="1"/>
  <c r="B26" i="1"/>
  <c r="A26" i="1"/>
  <c r="L25" i="1"/>
  <c r="K25" i="1"/>
  <c r="J25" i="1"/>
  <c r="I25" i="1"/>
  <c r="H25" i="1"/>
  <c r="G25" i="1"/>
  <c r="F25" i="1"/>
  <c r="E25" i="1"/>
  <c r="B25" i="6" s="1"/>
  <c r="D25" i="1"/>
  <c r="C25" i="1"/>
  <c r="B25" i="1"/>
  <c r="A25" i="1"/>
  <c r="L24" i="1"/>
  <c r="K24" i="1"/>
  <c r="J24" i="1"/>
  <c r="I24" i="1"/>
  <c r="B24" i="7" s="1"/>
  <c r="H24" i="1"/>
  <c r="G24" i="1"/>
  <c r="B24" i="8" s="1"/>
  <c r="F24" i="1"/>
  <c r="E24" i="1"/>
  <c r="Y24" i="6" s="1"/>
  <c r="D24" i="1"/>
  <c r="C24" i="1"/>
  <c r="B24" i="1"/>
  <c r="A24" i="1"/>
  <c r="L23" i="1"/>
  <c r="K23" i="1"/>
  <c r="J23" i="1"/>
  <c r="I23" i="1"/>
  <c r="H23" i="1"/>
  <c r="G23" i="1"/>
  <c r="Y23" i="8" s="1"/>
  <c r="F23" i="1"/>
  <c r="E23" i="1"/>
  <c r="D23" i="1"/>
  <c r="C23" i="1"/>
  <c r="B23" i="1"/>
  <c r="A23" i="1"/>
  <c r="L22" i="1"/>
  <c r="K22" i="1"/>
  <c r="J22" i="1"/>
  <c r="I22" i="1"/>
  <c r="H22" i="1"/>
  <c r="G22" i="1"/>
  <c r="B22" i="8" s="1"/>
  <c r="F22" i="1"/>
  <c r="E22" i="1"/>
  <c r="D22" i="1"/>
  <c r="C22" i="1"/>
  <c r="B22" i="1"/>
  <c r="A22" i="1"/>
  <c r="L21" i="1"/>
  <c r="K21" i="1"/>
  <c r="J21" i="1"/>
  <c r="I21" i="1"/>
  <c r="H21" i="1"/>
  <c r="G21" i="1"/>
  <c r="B21" i="8" s="1"/>
  <c r="F21" i="1"/>
  <c r="E21" i="1"/>
  <c r="B21" i="6" s="1"/>
  <c r="D21" i="1"/>
  <c r="C21" i="1"/>
  <c r="B21" i="1"/>
  <c r="A21" i="1"/>
  <c r="L20" i="1"/>
  <c r="K20" i="1"/>
  <c r="J20" i="1"/>
  <c r="I20" i="1"/>
  <c r="B20" i="7" s="1"/>
  <c r="H20" i="1"/>
  <c r="G20" i="1"/>
  <c r="B20" i="8" s="1"/>
  <c r="F20" i="1"/>
  <c r="E20" i="1"/>
  <c r="Y20" i="6" s="1"/>
  <c r="D20" i="1"/>
  <c r="C20" i="1"/>
  <c r="B20" i="1"/>
  <c r="A20" i="1"/>
  <c r="L19" i="1"/>
  <c r="K19" i="1"/>
  <c r="J19" i="1"/>
  <c r="I19" i="1"/>
  <c r="H19" i="1"/>
  <c r="G19" i="1"/>
  <c r="B19" i="8" s="1"/>
  <c r="F19" i="1"/>
  <c r="E19" i="1"/>
  <c r="D19" i="1"/>
  <c r="C19" i="1"/>
  <c r="B19" i="1"/>
  <c r="A19" i="1"/>
  <c r="L18" i="1"/>
  <c r="K18" i="1"/>
  <c r="J18" i="1"/>
  <c r="I18" i="1"/>
  <c r="B18" i="7" s="1"/>
  <c r="H18" i="1"/>
  <c r="G18" i="1"/>
  <c r="B18" i="8" s="1"/>
  <c r="F18" i="1"/>
  <c r="E18" i="1"/>
  <c r="Y18" i="6" s="1"/>
  <c r="D18" i="1"/>
  <c r="C18" i="1"/>
  <c r="B18" i="1"/>
  <c r="A18" i="1"/>
  <c r="L17" i="1"/>
  <c r="K17" i="1"/>
  <c r="J17" i="1"/>
  <c r="I17" i="1"/>
  <c r="B17" i="9" s="1"/>
  <c r="H17" i="1"/>
  <c r="G17" i="1"/>
  <c r="B17" i="8" s="1"/>
  <c r="F17" i="1"/>
  <c r="E17" i="1"/>
  <c r="B17" i="6" s="1"/>
  <c r="D17" i="1"/>
  <c r="C17" i="1"/>
  <c r="B17" i="1"/>
  <c r="A17" i="1"/>
  <c r="L16" i="1"/>
  <c r="K16" i="1"/>
  <c r="J16" i="1"/>
  <c r="I16" i="1"/>
  <c r="B16" i="9" s="1"/>
  <c r="H16" i="1"/>
  <c r="G16" i="1"/>
  <c r="B16" i="8" s="1"/>
  <c r="F16" i="1"/>
  <c r="E16" i="1"/>
  <c r="Y16" i="6" s="1"/>
  <c r="D16" i="1"/>
  <c r="C16" i="1"/>
  <c r="B16" i="1"/>
  <c r="A16" i="1"/>
  <c r="L15" i="1"/>
  <c r="K15" i="1"/>
  <c r="J15" i="1"/>
  <c r="I15" i="1"/>
  <c r="B15" i="7" s="1"/>
  <c r="H15" i="1"/>
  <c r="G15" i="1"/>
  <c r="Y15" i="8" s="1"/>
  <c r="F15" i="1"/>
  <c r="E15" i="1"/>
  <c r="D15" i="1"/>
  <c r="C15" i="1"/>
  <c r="B15" i="1"/>
  <c r="A15" i="1"/>
  <c r="L14" i="1"/>
  <c r="K14" i="1"/>
  <c r="J14" i="1"/>
  <c r="I14" i="1"/>
  <c r="H14" i="1"/>
  <c r="G14" i="1"/>
  <c r="B14" i="8" s="1"/>
  <c r="F14" i="1"/>
  <c r="E14" i="1"/>
  <c r="Y14" i="6" s="1"/>
  <c r="D14" i="1"/>
  <c r="C14" i="1"/>
  <c r="B14" i="1"/>
  <c r="A14" i="1"/>
  <c r="L13" i="1"/>
  <c r="K13" i="1"/>
  <c r="J13" i="1"/>
  <c r="I13" i="1"/>
  <c r="B13" i="9" s="1"/>
  <c r="H13" i="1"/>
  <c r="G13" i="1"/>
  <c r="B13" i="8" s="1"/>
  <c r="F13" i="1"/>
  <c r="E13" i="1"/>
  <c r="B13" i="6" s="1"/>
  <c r="D13" i="1"/>
  <c r="C13" i="1"/>
  <c r="B13" i="1"/>
  <c r="A13" i="1"/>
  <c r="L12" i="1"/>
  <c r="K12" i="1"/>
  <c r="J12" i="1"/>
  <c r="I12" i="1"/>
  <c r="B12" i="7" s="1"/>
  <c r="H12" i="1"/>
  <c r="G12" i="1"/>
  <c r="B12" i="8" s="1"/>
  <c r="F12" i="1"/>
  <c r="E12" i="1"/>
  <c r="Y12" i="6" s="1"/>
  <c r="D12" i="1"/>
  <c r="C12" i="1"/>
  <c r="B12" i="1"/>
  <c r="A12" i="1"/>
  <c r="L11" i="1"/>
  <c r="K11" i="1"/>
  <c r="J11" i="1"/>
  <c r="I11" i="1"/>
  <c r="B11" i="7" s="1"/>
  <c r="H11" i="1"/>
  <c r="G11" i="1"/>
  <c r="Y11" i="8" s="1"/>
  <c r="F11" i="1"/>
  <c r="E11" i="1"/>
  <c r="Y11" i="6" s="1"/>
  <c r="D11" i="1"/>
  <c r="C11" i="1"/>
  <c r="B11" i="1"/>
  <c r="A11" i="1"/>
  <c r="L10" i="1"/>
  <c r="K10" i="1"/>
  <c r="J10" i="1"/>
  <c r="I10" i="1"/>
  <c r="B10" i="5" s="1"/>
  <c r="H10" i="1"/>
  <c r="G10" i="1"/>
  <c r="B10" i="8" s="1"/>
  <c r="F10" i="1"/>
  <c r="E10" i="1"/>
  <c r="B10" i="6" s="1"/>
  <c r="D10" i="1"/>
  <c r="C10" i="1"/>
  <c r="B10" i="1"/>
  <c r="A10" i="1"/>
  <c r="L9" i="1"/>
  <c r="K9" i="1"/>
  <c r="J9" i="1"/>
  <c r="I9" i="1"/>
  <c r="B9" i="9" s="1"/>
  <c r="H9" i="1"/>
  <c r="G9" i="1"/>
  <c r="F9" i="1"/>
  <c r="E9" i="1"/>
  <c r="Y9" i="6" s="1"/>
  <c r="D9" i="1"/>
  <c r="C9" i="1"/>
  <c r="B9" i="1"/>
  <c r="A9" i="1"/>
  <c r="L8" i="1"/>
  <c r="K8" i="1"/>
  <c r="J8" i="1"/>
  <c r="I8" i="1"/>
  <c r="B8" i="7" s="1"/>
  <c r="H8" i="1"/>
  <c r="G8" i="1"/>
  <c r="B8" i="8" s="1"/>
  <c r="F8" i="1"/>
  <c r="E8" i="1"/>
  <c r="Y8" i="6" s="1"/>
  <c r="D8" i="1"/>
  <c r="C8" i="1"/>
  <c r="B8" i="1"/>
  <c r="A8" i="1"/>
  <c r="L7" i="1"/>
  <c r="K7" i="1"/>
  <c r="J7" i="1"/>
  <c r="I7" i="1"/>
  <c r="B7" i="7" s="1"/>
  <c r="H7" i="1"/>
  <c r="G7" i="1"/>
  <c r="Y7" i="8" s="1"/>
  <c r="F7" i="1"/>
  <c r="E7" i="1"/>
  <c r="D7" i="1"/>
  <c r="C7" i="1"/>
  <c r="B7" i="1"/>
  <c r="A7" i="1"/>
  <c r="L6" i="1"/>
  <c r="K6" i="1"/>
  <c r="J6" i="1"/>
  <c r="I6" i="1"/>
  <c r="H6" i="1"/>
  <c r="G6" i="1"/>
  <c r="B6" i="8" s="1"/>
  <c r="F6" i="1"/>
  <c r="E6" i="1"/>
  <c r="Y6" i="6" s="1"/>
  <c r="D6" i="1"/>
  <c r="C6" i="1"/>
  <c r="B6" i="1"/>
  <c r="A6" i="1"/>
  <c r="L5" i="1"/>
  <c r="K5" i="1"/>
  <c r="J5" i="1"/>
  <c r="I5" i="1"/>
  <c r="B5" i="9" s="1"/>
  <c r="H5" i="1"/>
  <c r="G5" i="1"/>
  <c r="B5" i="8" s="1"/>
  <c r="F5" i="1"/>
  <c r="E5" i="1"/>
  <c r="B5" i="6" s="1"/>
  <c r="D5" i="1"/>
  <c r="C5" i="1"/>
  <c r="B5" i="1"/>
  <c r="A5" i="1"/>
  <c r="L4" i="1"/>
  <c r="K4" i="1"/>
  <c r="J4" i="1"/>
  <c r="I4" i="1"/>
  <c r="B4" i="7" s="1"/>
  <c r="H4" i="1"/>
  <c r="G4" i="1"/>
  <c r="B4" i="8" s="1"/>
  <c r="F4" i="1"/>
  <c r="E4" i="1"/>
  <c r="Y4" i="6" s="1"/>
  <c r="D4" i="1"/>
  <c r="C4" i="1"/>
  <c r="B4" i="1"/>
  <c r="A4" i="1"/>
  <c r="L3" i="1"/>
  <c r="K3" i="1"/>
  <c r="J3" i="1"/>
  <c r="I3" i="1"/>
  <c r="H3" i="1"/>
  <c r="G3" i="1"/>
  <c r="Y3" i="8" s="1"/>
  <c r="F3" i="1"/>
  <c r="E3" i="1"/>
  <c r="D3" i="1"/>
  <c r="C3" i="1"/>
  <c r="B3" i="1"/>
  <c r="A3" i="1"/>
  <c r="L2" i="1"/>
  <c r="K2" i="1"/>
  <c r="E1" i="8" s="1"/>
  <c r="J2" i="1"/>
  <c r="I2" i="1"/>
  <c r="C1" i="4" s="1"/>
  <c r="I1" i="1"/>
  <c r="H1" i="1"/>
  <c r="G1" i="1"/>
  <c r="F1" i="1"/>
  <c r="E1" i="1"/>
  <c r="D1" i="1"/>
  <c r="C1" i="1"/>
  <c r="B1" i="1"/>
  <c r="A1" i="1"/>
  <c r="A35" i="11"/>
  <c r="A33" i="11"/>
  <c r="A32" i="11"/>
  <c r="A31" i="11"/>
  <c r="A30" i="11"/>
  <c r="A29" i="11"/>
  <c r="A28" i="11"/>
  <c r="A27" i="11"/>
  <c r="A26" i="11"/>
  <c r="A25" i="11"/>
  <c r="A24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21" i="2"/>
  <c r="A19" i="2"/>
  <c r="A18" i="2"/>
  <c r="A17" i="2"/>
  <c r="A16" i="2"/>
  <c r="A15" i="2"/>
  <c r="A14" i="2"/>
  <c r="A13" i="2"/>
  <c r="A12" i="2"/>
  <c r="A11" i="2"/>
  <c r="A10" i="2"/>
  <c r="A8" i="2"/>
  <c r="A7" i="2"/>
  <c r="A6" i="2"/>
  <c r="A5" i="2"/>
  <c r="A4" i="2"/>
  <c r="A3" i="2"/>
  <c r="A2" i="2"/>
  <c r="H1" i="2"/>
  <c r="H2" i="15" s="1"/>
  <c r="H12" i="15" s="1"/>
  <c r="H22" i="15" s="1"/>
  <c r="G1" i="2"/>
  <c r="G1" i="11" s="1"/>
  <c r="F1" i="2"/>
  <c r="F2" i="15" s="1"/>
  <c r="E1" i="2"/>
  <c r="E1" i="11" s="1"/>
  <c r="D1" i="2"/>
  <c r="D1" i="11" s="1"/>
  <c r="C1" i="2"/>
  <c r="C2" i="15" s="1"/>
  <c r="C12" i="15" s="1"/>
  <c r="C22" i="15" s="1"/>
  <c r="B1" i="2"/>
  <c r="B1" i="14" s="1"/>
  <c r="C9" i="15"/>
  <c r="B9" i="15"/>
  <c r="C37" i="11"/>
  <c r="B37" i="11"/>
  <c r="A1" i="6"/>
  <c r="A1" i="7"/>
  <c r="A1" i="9"/>
  <c r="A1" i="5"/>
  <c r="A1" i="8"/>
  <c r="A1" i="4"/>
  <c r="A1" i="3"/>
  <c r="AD2" i="4"/>
  <c r="AC2" i="5"/>
  <c r="AB2" i="6"/>
  <c r="AA2" i="4"/>
  <c r="Z2" i="4"/>
  <c r="F1" i="4"/>
  <c r="E1" i="5"/>
  <c r="D1" i="6"/>
  <c r="C1" i="6"/>
  <c r="G1" i="14"/>
  <c r="F12" i="15"/>
  <c r="F22" i="15" s="1"/>
  <c r="E1" i="14"/>
  <c r="D1" i="14"/>
  <c r="C1" i="14"/>
  <c r="B2" i="15"/>
  <c r="B12" i="15" s="1"/>
  <c r="B22" i="15" s="1"/>
  <c r="AC2" i="7"/>
  <c r="F1" i="11"/>
  <c r="AA2" i="7"/>
  <c r="AA2" i="3"/>
  <c r="F1" i="7"/>
  <c r="F1" i="6"/>
  <c r="AA2" i="5"/>
  <c r="F1" i="3"/>
  <c r="AA2" i="9"/>
  <c r="AA2" i="6"/>
  <c r="D1" i="8"/>
  <c r="D1" i="3"/>
  <c r="F1" i="8"/>
  <c r="F1" i="9"/>
  <c r="D1" i="7"/>
  <c r="F1" i="5"/>
  <c r="AC2" i="3"/>
  <c r="Z2" i="9"/>
  <c r="AA2" i="8"/>
  <c r="AC2" i="6"/>
  <c r="D1" i="9"/>
  <c r="D1" i="5"/>
  <c r="AC2" i="8"/>
  <c r="AC2" i="4"/>
  <c r="D1" i="4"/>
  <c r="AC2" i="9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Y5" i="9"/>
  <c r="Y7" i="7"/>
  <c r="Y9" i="9"/>
  <c r="Y11" i="7"/>
  <c r="Y13" i="9"/>
  <c r="Y15" i="7"/>
  <c r="Y17" i="9"/>
  <c r="Y32" i="8"/>
  <c r="B46" i="6"/>
  <c r="Y53" i="5"/>
  <c r="Y57" i="5"/>
  <c r="Y61" i="5"/>
  <c r="Y65" i="5"/>
  <c r="B70" i="6"/>
  <c r="B78" i="6"/>
  <c r="Y81" i="9"/>
  <c r="Y85" i="9"/>
  <c r="Y89" i="5"/>
  <c r="B98" i="6"/>
  <c r="Y109" i="5"/>
  <c r="Y111" i="7"/>
  <c r="Y113" i="5"/>
  <c r="Y117" i="9"/>
  <c r="Y124" i="8"/>
  <c r="Y140" i="8"/>
  <c r="Y145" i="5"/>
  <c r="Y149" i="5"/>
  <c r="Y153" i="5"/>
  <c r="Y161" i="5"/>
  <c r="Y165" i="5"/>
  <c r="Y169" i="5"/>
  <c r="Y4" i="7"/>
  <c r="Y6" i="5"/>
  <c r="Y6" i="9"/>
  <c r="Y8" i="7"/>
  <c r="Y10" i="5"/>
  <c r="Y10" i="9"/>
  <c r="Y12" i="7"/>
  <c r="Y14" i="5"/>
  <c r="Y14" i="9"/>
  <c r="Y16" i="7"/>
  <c r="Y17" i="8"/>
  <c r="Y18" i="5"/>
  <c r="Y18" i="9"/>
  <c r="Y20" i="7"/>
  <c r="Y22" i="5"/>
  <c r="Y22" i="9"/>
  <c r="Y24" i="7"/>
  <c r="Y26" i="5"/>
  <c r="Y26" i="9"/>
  <c r="Y28" i="7"/>
  <c r="Y30" i="5"/>
  <c r="Y30" i="9"/>
  <c r="B32" i="7"/>
  <c r="Y32" i="7"/>
  <c r="Y33" i="8"/>
  <c r="Y34" i="5"/>
  <c r="Y34" i="9"/>
  <c r="Y36" i="7"/>
  <c r="Y38" i="5"/>
  <c r="Y38" i="9"/>
  <c r="Y40" i="7"/>
  <c r="Y42" i="5"/>
  <c r="Y42" i="9"/>
  <c r="Y44" i="7"/>
  <c r="Y46" i="5"/>
  <c r="Y46" i="9"/>
  <c r="B48" i="7"/>
  <c r="Y48" i="7"/>
  <c r="Y49" i="8"/>
  <c r="Y50" i="5"/>
  <c r="Y50" i="9"/>
  <c r="Y52" i="7"/>
  <c r="Y54" i="5"/>
  <c r="Y54" i="9"/>
  <c r="Y56" i="7"/>
  <c r="Y58" i="5"/>
  <c r="Y58" i="9"/>
  <c r="Y60" i="7"/>
  <c r="Y62" i="5"/>
  <c r="Y62" i="9"/>
  <c r="B64" i="7"/>
  <c r="Y64" i="7"/>
  <c r="Y65" i="8"/>
  <c r="Y66" i="5"/>
  <c r="Y66" i="9"/>
  <c r="Y68" i="7"/>
  <c r="Y70" i="5"/>
  <c r="Y70" i="9"/>
  <c r="Y71" i="6"/>
  <c r="Y72" i="7"/>
  <c r="B72" i="7"/>
  <c r="Y74" i="5"/>
  <c r="Y74" i="9"/>
  <c r="Y75" i="6"/>
  <c r="Y76" i="7"/>
  <c r="B76" i="7"/>
  <c r="Y78" i="5"/>
  <c r="Y78" i="9"/>
  <c r="Y79" i="6"/>
  <c r="Y80" i="7"/>
  <c r="B81" i="8"/>
  <c r="Y82" i="5"/>
  <c r="Y82" i="9"/>
  <c r="Y84" i="7"/>
  <c r="Y86" i="5"/>
  <c r="Y86" i="9"/>
  <c r="Y87" i="6"/>
  <c r="Y88" i="7"/>
  <c r="B88" i="7"/>
  <c r="Y90" i="5"/>
  <c r="Y90" i="9"/>
  <c r="Y91" i="6"/>
  <c r="Y92" i="7"/>
  <c r="B92" i="7"/>
  <c r="Y94" i="5"/>
  <c r="Y94" i="9"/>
  <c r="Y95" i="6"/>
  <c r="Y96" i="7"/>
  <c r="B97" i="8"/>
  <c r="Y98" i="5"/>
  <c r="Y98" i="9"/>
  <c r="Y100" i="7"/>
  <c r="Y102" i="5"/>
  <c r="Y102" i="9"/>
  <c r="Y103" i="6"/>
  <c r="Y104" i="7"/>
  <c r="B104" i="7"/>
  <c r="Y106" i="5"/>
  <c r="Y106" i="9"/>
  <c r="Y107" i="6"/>
  <c r="Y108" i="7"/>
  <c r="B108" i="7"/>
  <c r="Y110" i="5"/>
  <c r="Y110" i="9"/>
  <c r="Y111" i="6"/>
  <c r="Y112" i="7"/>
  <c r="B113" i="8"/>
  <c r="Y114" i="5"/>
  <c r="Y114" i="9"/>
  <c r="Y116" i="7"/>
  <c r="Y118" i="5"/>
  <c r="Y118" i="9"/>
  <c r="Y119" i="6"/>
  <c r="Y120" i="7"/>
  <c r="B120" i="7"/>
  <c r="Y122" i="5"/>
  <c r="Y122" i="9"/>
  <c r="Y123" i="6"/>
  <c r="Y124" i="7"/>
  <c r="B124" i="7"/>
  <c r="Y126" i="5"/>
  <c r="Y126" i="9"/>
  <c r="Y127" i="6"/>
  <c r="Y128" i="7"/>
  <c r="B129" i="8"/>
  <c r="Y130" i="5"/>
  <c r="Y130" i="9"/>
  <c r="Y132" i="7"/>
  <c r="Y134" i="5"/>
  <c r="Y134" i="9"/>
  <c r="Y135" i="6"/>
  <c r="Y136" i="7"/>
  <c r="B136" i="7"/>
  <c r="Y138" i="5"/>
  <c r="Y138" i="9"/>
  <c r="Y140" i="7"/>
  <c r="B142" i="5"/>
  <c r="Y142" i="5"/>
  <c r="B142" i="9"/>
  <c r="Y142" i="9"/>
  <c r="B143" i="6"/>
  <c r="Y144" i="7"/>
  <c r="B146" i="5"/>
  <c r="Y146" i="5"/>
  <c r="B146" i="9"/>
  <c r="Y146" i="9"/>
  <c r="B147" i="6"/>
  <c r="Y148" i="7"/>
  <c r="B150" i="5"/>
  <c r="Y150" i="5"/>
  <c r="B150" i="9"/>
  <c r="Y150" i="9"/>
  <c r="B151" i="6"/>
  <c r="Y152" i="7"/>
  <c r="Y153" i="8"/>
  <c r="Y154" i="5"/>
  <c r="Y154" i="9"/>
  <c r="Y156" i="7"/>
  <c r="Y157" i="8"/>
  <c r="B158" i="5"/>
  <c r="Y158" i="5"/>
  <c r="B158" i="9"/>
  <c r="Y158" i="9"/>
  <c r="B159" i="6"/>
  <c r="B160" i="7"/>
  <c r="Y160" i="7"/>
  <c r="Y161" i="8"/>
  <c r="B162" i="5"/>
  <c r="Y162" i="5"/>
  <c r="B162" i="9"/>
  <c r="Y162" i="9"/>
  <c r="B163" i="6"/>
  <c r="B164" i="7"/>
  <c r="Y164" i="7"/>
  <c r="Y165" i="8"/>
  <c r="B166" i="5"/>
  <c r="Y166" i="5"/>
  <c r="B166" i="9"/>
  <c r="Y166" i="9"/>
  <c r="B167" i="6"/>
  <c r="B168" i="7"/>
  <c r="Y168" i="7"/>
  <c r="Y169" i="8"/>
  <c r="B170" i="5"/>
  <c r="Y170" i="5"/>
  <c r="B170" i="9"/>
  <c r="Y170" i="9"/>
  <c r="Y4" i="8"/>
  <c r="Y8" i="8"/>
  <c r="Y10" i="6"/>
  <c r="Y12" i="8"/>
  <c r="Y16" i="8"/>
  <c r="B21" i="5"/>
  <c r="Y21" i="5"/>
  <c r="B23" i="7"/>
  <c r="Y23" i="7"/>
  <c r="B25" i="9"/>
  <c r="Y25" i="9"/>
  <c r="B27" i="7"/>
  <c r="Y27" i="7"/>
  <c r="B29" i="9"/>
  <c r="Y29" i="9"/>
  <c r="B34" i="6"/>
  <c r="B38" i="6"/>
  <c r="Y42" i="6"/>
  <c r="B45" i="5"/>
  <c r="Y45" i="5"/>
  <c r="B47" i="7"/>
  <c r="Y47" i="7"/>
  <c r="B49" i="9"/>
  <c r="Y49" i="9"/>
  <c r="B54" i="6"/>
  <c r="B58" i="6"/>
  <c r="B62" i="6"/>
  <c r="Y64" i="8"/>
  <c r="B69" i="5"/>
  <c r="Y69" i="5"/>
  <c r="B71" i="7"/>
  <c r="Y71" i="7"/>
  <c r="B73" i="9"/>
  <c r="Y73" i="9"/>
  <c r="B75" i="7"/>
  <c r="Y75" i="7"/>
  <c r="B77" i="9"/>
  <c r="Y77" i="9"/>
  <c r="B79" i="7"/>
  <c r="Y79" i="7"/>
  <c r="B82" i="6"/>
  <c r="B85" i="5"/>
  <c r="Y85" i="5"/>
  <c r="B87" i="7"/>
  <c r="Y87" i="7"/>
  <c r="B89" i="9"/>
  <c r="Y89" i="9"/>
  <c r="B91" i="7"/>
  <c r="Y91" i="7"/>
  <c r="B93" i="9"/>
  <c r="Y93" i="9"/>
  <c r="B95" i="7"/>
  <c r="Y95" i="7"/>
  <c r="B97" i="9"/>
  <c r="Y97" i="9"/>
  <c r="B102" i="6"/>
  <c r="Y106" i="6"/>
  <c r="Y108" i="8"/>
  <c r="B113" i="9"/>
  <c r="Y113" i="9"/>
  <c r="B115" i="7"/>
  <c r="Y115" i="7"/>
  <c r="B117" i="5"/>
  <c r="Y117" i="5"/>
  <c r="B119" i="7"/>
  <c r="Y119" i="7"/>
  <c r="B121" i="9"/>
  <c r="Y121" i="9"/>
  <c r="B125" i="9"/>
  <c r="Y125" i="9"/>
  <c r="B129" i="9"/>
  <c r="Y129" i="9"/>
  <c r="B134" i="6"/>
  <c r="Y136" i="8"/>
  <c r="B141" i="5"/>
  <c r="Y141" i="5"/>
  <c r="B142" i="6"/>
  <c r="Y144" i="8"/>
  <c r="B146" i="6"/>
  <c r="Y148" i="8"/>
  <c r="B150" i="6"/>
  <c r="B154" i="6"/>
  <c r="Y156" i="8"/>
  <c r="B158" i="6"/>
  <c r="Y160" i="8"/>
  <c r="B162" i="6"/>
  <c r="Y164" i="8"/>
  <c r="B164" i="8"/>
  <c r="B166" i="6"/>
  <c r="Y166" i="6"/>
  <c r="B169" i="9"/>
  <c r="Y169" i="9"/>
  <c r="B4" i="9"/>
  <c r="Y4" i="9"/>
  <c r="B6" i="7"/>
  <c r="Y6" i="7"/>
  <c r="B8" i="5"/>
  <c r="Y8" i="5"/>
  <c r="B9" i="6"/>
  <c r="Y12" i="9"/>
  <c r="B14" i="7"/>
  <c r="Y14" i="7"/>
  <c r="B16" i="5"/>
  <c r="Y16" i="5"/>
  <c r="Y19" i="8"/>
  <c r="B20" i="9"/>
  <c r="Y20" i="9"/>
  <c r="B22" i="7"/>
  <c r="Y22" i="7"/>
  <c r="B24" i="5"/>
  <c r="Y24" i="5"/>
  <c r="Y27" i="8"/>
  <c r="B29" i="6"/>
  <c r="B32" i="9"/>
  <c r="Y32" i="9"/>
  <c r="B34" i="7"/>
  <c r="Y34" i="7"/>
  <c r="B36" i="5"/>
  <c r="Y36" i="5"/>
  <c r="Y39" i="8"/>
  <c r="B41" i="6"/>
  <c r="B42" i="7"/>
  <c r="Y42" i="7"/>
  <c r="B44" i="5"/>
  <c r="Y44" i="5"/>
  <c r="Y47" i="8"/>
  <c r="B49" i="6"/>
  <c r="B52" i="9"/>
  <c r="Y52" i="9"/>
  <c r="Y55" i="8"/>
  <c r="B57" i="6"/>
  <c r="Y60" i="9"/>
  <c r="B62" i="7"/>
  <c r="Y62" i="7"/>
  <c r="B64" i="5"/>
  <c r="Y64" i="5"/>
  <c r="Y67" i="8"/>
  <c r="B68" i="9"/>
  <c r="Y68" i="9"/>
  <c r="Y72" i="9"/>
  <c r="B74" i="7"/>
  <c r="Y74" i="7"/>
  <c r="B76" i="5"/>
  <c r="Y76" i="5"/>
  <c r="B77" i="6"/>
  <c r="B80" i="9"/>
  <c r="Y80" i="9"/>
  <c r="B84" i="9"/>
  <c r="Y84" i="9"/>
  <c r="B86" i="7"/>
  <c r="Y86" i="7"/>
  <c r="B88" i="5"/>
  <c r="Y88" i="5"/>
  <c r="B92" i="5"/>
  <c r="Y92" i="5"/>
  <c r="Y95" i="8"/>
  <c r="B97" i="6"/>
  <c r="B100" i="5"/>
  <c r="Y100" i="5"/>
  <c r="Y103" i="8"/>
  <c r="B105" i="6"/>
  <c r="Y108" i="9"/>
  <c r="B110" i="7"/>
  <c r="Y110" i="7"/>
  <c r="B112" i="5"/>
  <c r="Y112" i="5"/>
  <c r="B114" i="7"/>
  <c r="Y114" i="7"/>
  <c r="B116" i="5"/>
  <c r="Y116" i="5"/>
  <c r="Y119" i="8"/>
  <c r="B121" i="6"/>
  <c r="B122" i="7"/>
  <c r="Y122" i="7"/>
  <c r="B124" i="5"/>
  <c r="Y124" i="5"/>
  <c r="B126" i="7"/>
  <c r="Y126" i="7"/>
  <c r="B128" i="5"/>
  <c r="Y128" i="5"/>
  <c r="B132" i="9"/>
  <c r="Y132" i="9"/>
  <c r="B134" i="7"/>
  <c r="Y134" i="7"/>
  <c r="Y135" i="8"/>
  <c r="B137" i="6"/>
  <c r="Y140" i="9"/>
  <c r="B142" i="7"/>
  <c r="Y142" i="7"/>
  <c r="Y143" i="8"/>
  <c r="B143" i="8"/>
  <c r="B145" i="6"/>
  <c r="Y145" i="6"/>
  <c r="B148" i="9"/>
  <c r="Y148" i="9"/>
  <c r="B150" i="7"/>
  <c r="Y150" i="7"/>
  <c r="Y151" i="8"/>
  <c r="B151" i="8"/>
  <c r="B153" i="6"/>
  <c r="Y153" i="6"/>
  <c r="B156" i="5"/>
  <c r="Y156" i="5"/>
  <c r="B157" i="6"/>
  <c r="Y157" i="6"/>
  <c r="B158" i="7"/>
  <c r="Y158" i="7"/>
  <c r="Y159" i="8"/>
  <c r="B159" i="8"/>
  <c r="B160" i="5"/>
  <c r="Y160" i="5"/>
  <c r="B160" i="9"/>
  <c r="Y160" i="9"/>
  <c r="B161" i="6"/>
  <c r="Y161" i="6"/>
  <c r="B162" i="7"/>
  <c r="Y162" i="7"/>
  <c r="Y163" i="8"/>
  <c r="B163" i="8"/>
  <c r="B164" i="5"/>
  <c r="Y164" i="5"/>
  <c r="B164" i="9"/>
  <c r="Y164" i="9"/>
  <c r="B165" i="6"/>
  <c r="Y165" i="6"/>
  <c r="B166" i="7"/>
  <c r="Y166" i="7"/>
  <c r="Y167" i="8"/>
  <c r="B167" i="8"/>
  <c r="B168" i="5"/>
  <c r="Y168" i="5"/>
  <c r="Y168" i="9"/>
  <c r="B168" i="9"/>
  <c r="B169" i="6"/>
  <c r="Y169" i="6"/>
  <c r="B170" i="7"/>
  <c r="Y170" i="7"/>
  <c r="B3" i="7"/>
  <c r="Y3" i="7"/>
  <c r="B5" i="5"/>
  <c r="Y5" i="5"/>
  <c r="B6" i="6"/>
  <c r="B9" i="5"/>
  <c r="Y9" i="5"/>
  <c r="B13" i="5"/>
  <c r="Y13" i="5"/>
  <c r="B14" i="6"/>
  <c r="B17" i="5"/>
  <c r="Y17" i="5"/>
  <c r="B18" i="6"/>
  <c r="B19" i="7"/>
  <c r="Y19" i="7"/>
  <c r="Y20" i="8"/>
  <c r="B21" i="9"/>
  <c r="Y21" i="9"/>
  <c r="Y24" i="8"/>
  <c r="B25" i="5"/>
  <c r="Y25" i="5"/>
  <c r="Y28" i="8"/>
  <c r="B29" i="5"/>
  <c r="Y29" i="5"/>
  <c r="B31" i="7"/>
  <c r="Y31" i="7"/>
  <c r="B33" i="5"/>
  <c r="Y33" i="5"/>
  <c r="B33" i="9"/>
  <c r="Y33" i="9"/>
  <c r="B35" i="7"/>
  <c r="Y35" i="7"/>
  <c r="B37" i="5"/>
  <c r="Y37" i="5"/>
  <c r="B37" i="9"/>
  <c r="Y37" i="9"/>
  <c r="B39" i="7"/>
  <c r="Y39" i="7"/>
  <c r="B41" i="5"/>
  <c r="Y41" i="5"/>
  <c r="B41" i="9"/>
  <c r="Y41" i="9"/>
  <c r="B43" i="7"/>
  <c r="Y43" i="7"/>
  <c r="B45" i="9"/>
  <c r="Y45" i="9"/>
  <c r="B49" i="5"/>
  <c r="Y49" i="5"/>
  <c r="B50" i="6"/>
  <c r="B51" i="7"/>
  <c r="Y51" i="7"/>
  <c r="Y52" i="8"/>
  <c r="B53" i="9"/>
  <c r="Y53" i="9"/>
  <c r="B55" i="7"/>
  <c r="Y55" i="7"/>
  <c r="Y56" i="8"/>
  <c r="B57" i="9"/>
  <c r="Y57" i="9"/>
  <c r="B59" i="7"/>
  <c r="Y59" i="7"/>
  <c r="Y60" i="8"/>
  <c r="B61" i="9"/>
  <c r="Y61" i="9"/>
  <c r="B63" i="7"/>
  <c r="Y63" i="7"/>
  <c r="B65" i="9"/>
  <c r="Y65" i="9"/>
  <c r="B67" i="7"/>
  <c r="Y67" i="7"/>
  <c r="B69" i="9"/>
  <c r="Y69" i="9"/>
  <c r="B73" i="5"/>
  <c r="Y73" i="5"/>
  <c r="B77" i="5"/>
  <c r="Y77" i="5"/>
  <c r="Y80" i="8"/>
  <c r="B81" i="5"/>
  <c r="Y81" i="5"/>
  <c r="B83" i="7"/>
  <c r="Y83" i="7"/>
  <c r="Y84" i="8"/>
  <c r="B86" i="6"/>
  <c r="Y88" i="8"/>
  <c r="B90" i="6"/>
  <c r="Y92" i="8"/>
  <c r="B93" i="5"/>
  <c r="Y93" i="5"/>
  <c r="Y96" i="8"/>
  <c r="B97" i="5"/>
  <c r="Y97" i="5"/>
  <c r="B99" i="7"/>
  <c r="Y99" i="7"/>
  <c r="B101" i="5"/>
  <c r="Y101" i="5"/>
  <c r="B101" i="9"/>
  <c r="Y101" i="9"/>
  <c r="B103" i="7"/>
  <c r="Y103" i="7"/>
  <c r="B105" i="5"/>
  <c r="Y105" i="5"/>
  <c r="B105" i="9"/>
  <c r="Y105" i="9"/>
  <c r="B107" i="7"/>
  <c r="Y107" i="7"/>
  <c r="B109" i="9"/>
  <c r="F109" i="9" s="1"/>
  <c r="Y109" i="9"/>
  <c r="B110" i="6"/>
  <c r="Y112" i="8"/>
  <c r="B114" i="6"/>
  <c r="F114" i="6" s="1"/>
  <c r="Y116" i="8"/>
  <c r="B116" i="8"/>
  <c r="B118" i="6"/>
  <c r="Y118" i="6"/>
  <c r="Y120" i="8"/>
  <c r="B120" i="8"/>
  <c r="B121" i="5"/>
  <c r="Y121" i="5"/>
  <c r="B123" i="7"/>
  <c r="Y123" i="7"/>
  <c r="B125" i="5"/>
  <c r="Y125" i="5"/>
  <c r="B126" i="6"/>
  <c r="Y126" i="6"/>
  <c r="B127" i="7"/>
  <c r="Y127" i="7"/>
  <c r="B129" i="5"/>
  <c r="Y129" i="5"/>
  <c r="B130" i="6"/>
  <c r="Y130" i="6"/>
  <c r="B131" i="7"/>
  <c r="Y131" i="7"/>
  <c r="B133" i="5"/>
  <c r="Y133" i="5"/>
  <c r="B133" i="9"/>
  <c r="Y133" i="9"/>
  <c r="B135" i="7"/>
  <c r="Y135" i="7"/>
  <c r="B137" i="5"/>
  <c r="Y137" i="5"/>
  <c r="B137" i="9"/>
  <c r="Y137" i="9"/>
  <c r="B139" i="7"/>
  <c r="B141" i="9"/>
  <c r="Y141" i="9"/>
  <c r="B143" i="7"/>
  <c r="Y143" i="7"/>
  <c r="B145" i="9"/>
  <c r="Y145" i="9"/>
  <c r="B147" i="7"/>
  <c r="Y147" i="7"/>
  <c r="B149" i="9"/>
  <c r="Y149" i="9"/>
  <c r="B151" i="7"/>
  <c r="Y151" i="7"/>
  <c r="Y152" i="8"/>
  <c r="B152" i="8"/>
  <c r="B153" i="9"/>
  <c r="Y153" i="9"/>
  <c r="B155" i="7"/>
  <c r="Y155" i="7"/>
  <c r="B157" i="5"/>
  <c r="Y157" i="5"/>
  <c r="B157" i="9"/>
  <c r="Y157" i="9"/>
  <c r="B159" i="7"/>
  <c r="Y159" i="7"/>
  <c r="B161" i="9"/>
  <c r="Y161" i="9"/>
  <c r="B163" i="7"/>
  <c r="Y163" i="7"/>
  <c r="B165" i="9"/>
  <c r="Y165" i="9"/>
  <c r="B167" i="7"/>
  <c r="Y167" i="7"/>
  <c r="Y168" i="8"/>
  <c r="B168" i="8"/>
  <c r="Y170" i="6"/>
  <c r="B170" i="6"/>
  <c r="B3" i="8"/>
  <c r="Y4" i="5"/>
  <c r="Y5" i="6"/>
  <c r="B7" i="8"/>
  <c r="Y8" i="9"/>
  <c r="B8" i="9"/>
  <c r="Y10" i="7"/>
  <c r="B11" i="8"/>
  <c r="Y12" i="5"/>
  <c r="Y13" i="6"/>
  <c r="B15" i="8"/>
  <c r="Y16" i="9"/>
  <c r="Y17" i="6"/>
  <c r="Y18" i="7"/>
  <c r="Y20" i="5"/>
  <c r="Y21" i="6"/>
  <c r="B23" i="8"/>
  <c r="Y24" i="9"/>
  <c r="B24" i="9"/>
  <c r="Y25" i="6"/>
  <c r="Y26" i="7"/>
  <c r="Y28" i="5"/>
  <c r="Y28" i="9"/>
  <c r="B28" i="9"/>
  <c r="Y30" i="7"/>
  <c r="B31" i="8"/>
  <c r="Y32" i="5"/>
  <c r="Y33" i="6"/>
  <c r="B35" i="8"/>
  <c r="Y36" i="9"/>
  <c r="Y37" i="6"/>
  <c r="Y38" i="7"/>
  <c r="Y40" i="5"/>
  <c r="Y40" i="9"/>
  <c r="B40" i="9"/>
  <c r="B43" i="8"/>
  <c r="Y44" i="9"/>
  <c r="B44" i="9"/>
  <c r="Y45" i="6"/>
  <c r="Y46" i="7"/>
  <c r="Y48" i="5"/>
  <c r="Y48" i="9"/>
  <c r="Y50" i="7"/>
  <c r="B51" i="8"/>
  <c r="Y52" i="5"/>
  <c r="Y53" i="6"/>
  <c r="Y54" i="7"/>
  <c r="Y56" i="5"/>
  <c r="Y56" i="9"/>
  <c r="B56" i="9"/>
  <c r="Y58" i="7"/>
  <c r="B59" i="8"/>
  <c r="Y60" i="5"/>
  <c r="Y61" i="6"/>
  <c r="B63" i="8"/>
  <c r="Y64" i="9"/>
  <c r="Y65" i="6"/>
  <c r="Y66" i="7"/>
  <c r="Y68" i="5"/>
  <c r="Y69" i="6"/>
  <c r="Y70" i="7"/>
  <c r="B71" i="8"/>
  <c r="Y72" i="5"/>
  <c r="Y73" i="6"/>
  <c r="B75" i="8"/>
  <c r="D75" i="8" s="1"/>
  <c r="Y76" i="9"/>
  <c r="B76" i="9"/>
  <c r="Y78" i="7"/>
  <c r="B79" i="8"/>
  <c r="D79" i="8" s="1"/>
  <c r="Y80" i="5"/>
  <c r="Y81" i="6"/>
  <c r="Y82" i="7"/>
  <c r="B83" i="8"/>
  <c r="Y84" i="5"/>
  <c r="Y85" i="6"/>
  <c r="B87" i="8"/>
  <c r="Y88" i="9"/>
  <c r="B88" i="9"/>
  <c r="B89" i="6"/>
  <c r="Y89" i="6"/>
  <c r="B90" i="7"/>
  <c r="Y90" i="7"/>
  <c r="Y91" i="8"/>
  <c r="B91" i="8"/>
  <c r="Y92" i="9"/>
  <c r="B92" i="9"/>
  <c r="B93" i="6"/>
  <c r="Y93" i="6"/>
  <c r="B94" i="7"/>
  <c r="Y94" i="7"/>
  <c r="B96" i="5"/>
  <c r="Y96" i="5"/>
  <c r="B96" i="9"/>
  <c r="Y96" i="9"/>
  <c r="B98" i="7"/>
  <c r="Y98" i="7"/>
  <c r="Y99" i="8"/>
  <c r="B99" i="8"/>
  <c r="B100" i="9"/>
  <c r="Y100" i="9"/>
  <c r="B101" i="6"/>
  <c r="Y101" i="6"/>
  <c r="B102" i="7"/>
  <c r="Y102" i="7"/>
  <c r="B104" i="5"/>
  <c r="Y104" i="5"/>
  <c r="Y104" i="9"/>
  <c r="B104" i="9"/>
  <c r="B106" i="7"/>
  <c r="Y106" i="7"/>
  <c r="Y107" i="8"/>
  <c r="B107" i="8"/>
  <c r="B108" i="5"/>
  <c r="Y108" i="5"/>
  <c r="B109" i="6"/>
  <c r="Y109" i="6"/>
  <c r="Y111" i="8"/>
  <c r="B111" i="8"/>
  <c r="B112" i="9"/>
  <c r="Y112" i="9"/>
  <c r="B113" i="6"/>
  <c r="Y113" i="6"/>
  <c r="Y115" i="8"/>
  <c r="B115" i="8"/>
  <c r="B116" i="9"/>
  <c r="Y116" i="9"/>
  <c r="B117" i="6"/>
  <c r="Y117" i="6"/>
  <c r="B118" i="7"/>
  <c r="Y118" i="7"/>
  <c r="B120" i="5"/>
  <c r="Y120" i="5"/>
  <c r="Y120" i="9"/>
  <c r="B120" i="9"/>
  <c r="Y123" i="8"/>
  <c r="B123" i="8"/>
  <c r="Y124" i="9"/>
  <c r="B124" i="9"/>
  <c r="B125" i="6"/>
  <c r="Y125" i="6"/>
  <c r="Y127" i="8"/>
  <c r="B127" i="8"/>
  <c r="B128" i="9"/>
  <c r="Y128" i="9"/>
  <c r="B129" i="6"/>
  <c r="Y129" i="6"/>
  <c r="B130" i="7"/>
  <c r="Y130" i="7"/>
  <c r="Y131" i="8"/>
  <c r="B131" i="8"/>
  <c r="B132" i="5"/>
  <c r="Y132" i="5"/>
  <c r="B133" i="6"/>
  <c r="Y133" i="6"/>
  <c r="B136" i="5"/>
  <c r="Y136" i="5"/>
  <c r="Y136" i="9"/>
  <c r="B136" i="9"/>
  <c r="B138" i="7"/>
  <c r="Y138" i="7"/>
  <c r="B139" i="8"/>
  <c r="B140" i="5"/>
  <c r="Y140" i="5"/>
  <c r="B141" i="6"/>
  <c r="Y141" i="6"/>
  <c r="B144" i="5"/>
  <c r="Y144" i="5"/>
  <c r="B144" i="9"/>
  <c r="Y144" i="9"/>
  <c r="B146" i="7"/>
  <c r="Y146" i="7"/>
  <c r="Y147" i="8"/>
  <c r="B147" i="8"/>
  <c r="B148" i="5"/>
  <c r="Y148" i="5"/>
  <c r="B149" i="6"/>
  <c r="Y149" i="6"/>
  <c r="B152" i="5"/>
  <c r="Y152" i="5"/>
  <c r="Y152" i="9"/>
  <c r="B152" i="9"/>
  <c r="B154" i="7"/>
  <c r="Y154" i="7"/>
  <c r="Y155" i="8"/>
  <c r="B155" i="8"/>
  <c r="Y156" i="9"/>
  <c r="B156" i="9"/>
  <c r="B3" i="5"/>
  <c r="Y3" i="5"/>
  <c r="B3" i="9"/>
  <c r="Y3" i="9"/>
  <c r="B4" i="6"/>
  <c r="B5" i="7"/>
  <c r="Y5" i="7"/>
  <c r="Y6" i="8"/>
  <c r="B7" i="5"/>
  <c r="Y7" i="5"/>
  <c r="B7" i="9"/>
  <c r="Y7" i="9"/>
  <c r="B8" i="6"/>
  <c r="B9" i="7"/>
  <c r="Y9" i="7"/>
  <c r="Y10" i="8"/>
  <c r="B11" i="5"/>
  <c r="Y11" i="5"/>
  <c r="B11" i="9"/>
  <c r="Y11" i="9"/>
  <c r="B12" i="6"/>
  <c r="B13" i="7"/>
  <c r="D13" i="7" s="1"/>
  <c r="Y13" i="7"/>
  <c r="Y14" i="8"/>
  <c r="B15" i="5"/>
  <c r="Y15" i="5"/>
  <c r="B15" i="9"/>
  <c r="Y15" i="9"/>
  <c r="B16" i="6"/>
  <c r="B17" i="7"/>
  <c r="Y17" i="7"/>
  <c r="Y18" i="8"/>
  <c r="B19" i="5"/>
  <c r="Y19" i="5"/>
  <c r="B19" i="9"/>
  <c r="Y19" i="9"/>
  <c r="B20" i="6"/>
  <c r="B21" i="7"/>
  <c r="Y21" i="7"/>
  <c r="Y22" i="8"/>
  <c r="B23" i="5"/>
  <c r="Y23" i="5"/>
  <c r="B23" i="9"/>
  <c r="Y23" i="9"/>
  <c r="B24" i="6"/>
  <c r="B25" i="7"/>
  <c r="Y25" i="7"/>
  <c r="Y26" i="8"/>
  <c r="B27" i="5"/>
  <c r="Y27" i="5"/>
  <c r="B27" i="9"/>
  <c r="Y27" i="9"/>
  <c r="B28" i="6"/>
  <c r="B29" i="7"/>
  <c r="D29" i="7" s="1"/>
  <c r="Y29" i="7"/>
  <c r="Y30" i="8"/>
  <c r="B31" i="5"/>
  <c r="Y31" i="5"/>
  <c r="B31" i="9"/>
  <c r="Y31" i="9"/>
  <c r="B32" i="6"/>
  <c r="B33" i="7"/>
  <c r="Y33" i="7"/>
  <c r="Y34" i="8"/>
  <c r="B35" i="5"/>
  <c r="Y35" i="5"/>
  <c r="B35" i="9"/>
  <c r="Y35" i="9"/>
  <c r="B36" i="6"/>
  <c r="B37" i="7"/>
  <c r="Y37" i="7"/>
  <c r="Y38" i="8"/>
  <c r="B39" i="5"/>
  <c r="Y39" i="5"/>
  <c r="B39" i="9"/>
  <c r="Y39" i="9"/>
  <c r="B40" i="6"/>
  <c r="B41" i="7"/>
  <c r="Y41" i="7"/>
  <c r="Y42" i="8"/>
  <c r="B43" i="5"/>
  <c r="Y43" i="5"/>
  <c r="B43" i="9"/>
  <c r="Y43" i="9"/>
  <c r="B44" i="6"/>
  <c r="B45" i="7"/>
  <c r="D45" i="7" s="1"/>
  <c r="Y45" i="7"/>
  <c r="Y46" i="8"/>
  <c r="B46" i="8"/>
  <c r="B47" i="5"/>
  <c r="Y47" i="5"/>
  <c r="B47" i="9"/>
  <c r="E47" i="9" s="1"/>
  <c r="Y47" i="9"/>
  <c r="B48" i="6"/>
  <c r="Y48" i="6"/>
  <c r="B49" i="7"/>
  <c r="Y49" i="7"/>
  <c r="Y50" i="8"/>
  <c r="B50" i="8"/>
  <c r="B51" i="5"/>
  <c r="Y51" i="5"/>
  <c r="B51" i="9"/>
  <c r="Y51" i="9"/>
  <c r="B52" i="6"/>
  <c r="Y52" i="6"/>
  <c r="B53" i="7"/>
  <c r="Y53" i="7"/>
  <c r="Y54" i="8"/>
  <c r="B54" i="8"/>
  <c r="B55" i="5"/>
  <c r="E55" i="5" s="1"/>
  <c r="Y55" i="5"/>
  <c r="B55" i="9"/>
  <c r="Y55" i="9"/>
  <c r="B56" i="6"/>
  <c r="D56" i="6" s="1"/>
  <c r="Y56" i="6"/>
  <c r="B57" i="7"/>
  <c r="Y57" i="7"/>
  <c r="Y58" i="8"/>
  <c r="B58" i="8"/>
  <c r="B59" i="5"/>
  <c r="Y59" i="5"/>
  <c r="B59" i="9"/>
  <c r="Y59" i="9"/>
  <c r="B60" i="6"/>
  <c r="Y60" i="6"/>
  <c r="B61" i="7"/>
  <c r="D61" i="7" s="1"/>
  <c r="Y61" i="7"/>
  <c r="Y62" i="8"/>
  <c r="B62" i="8"/>
  <c r="B63" i="5"/>
  <c r="Y63" i="5"/>
  <c r="B63" i="9"/>
  <c r="E63" i="9" s="1"/>
  <c r="Y63" i="9"/>
  <c r="B64" i="6"/>
  <c r="Y64" i="6"/>
  <c r="B65" i="7"/>
  <c r="Y65" i="7"/>
  <c r="Y66" i="8"/>
  <c r="B66" i="8"/>
  <c r="B67" i="5"/>
  <c r="Y67" i="5"/>
  <c r="B67" i="9"/>
  <c r="Y67" i="9"/>
  <c r="B68" i="6"/>
  <c r="Y68" i="6"/>
  <c r="B69" i="7"/>
  <c r="Y69" i="7"/>
  <c r="Y70" i="8"/>
  <c r="B70" i="8"/>
  <c r="B71" i="5"/>
  <c r="E71" i="5" s="1"/>
  <c r="Y71" i="5"/>
  <c r="B71" i="9"/>
  <c r="Y71" i="9"/>
  <c r="B72" i="6"/>
  <c r="D72" i="6" s="1"/>
  <c r="Y72" i="6"/>
  <c r="B73" i="7"/>
  <c r="Y73" i="7"/>
  <c r="Y74" i="8"/>
  <c r="B74" i="8"/>
  <c r="B75" i="5"/>
  <c r="Y75" i="5"/>
  <c r="B75" i="9"/>
  <c r="Y75" i="9"/>
  <c r="B76" i="6"/>
  <c r="Y76" i="6"/>
  <c r="B77" i="7"/>
  <c r="D77" i="7" s="1"/>
  <c r="Y77" i="7"/>
  <c r="Y78" i="8"/>
  <c r="B78" i="8"/>
  <c r="B79" i="5"/>
  <c r="Y79" i="5"/>
  <c r="B79" i="9"/>
  <c r="E79" i="9" s="1"/>
  <c r="Y79" i="9"/>
  <c r="B80" i="6"/>
  <c r="Y80" i="6"/>
  <c r="B81" i="7"/>
  <c r="Y81" i="7"/>
  <c r="Y82" i="8"/>
  <c r="B82" i="8"/>
  <c r="B83" i="5"/>
  <c r="C83" i="5" s="1"/>
  <c r="Y83" i="5"/>
  <c r="B83" i="9"/>
  <c r="Y83" i="9"/>
  <c r="B84" i="6"/>
  <c r="F84" i="6" s="1"/>
  <c r="Y84" i="6"/>
  <c r="B85" i="7"/>
  <c r="Y85" i="7"/>
  <c r="Y86" i="8"/>
  <c r="B86" i="8"/>
  <c r="B87" i="5"/>
  <c r="E87" i="5" s="1"/>
  <c r="Y87" i="5"/>
  <c r="B87" i="9"/>
  <c r="Y87" i="9"/>
  <c r="B88" i="6"/>
  <c r="D88" i="6" s="1"/>
  <c r="Y88" i="6"/>
  <c r="B89" i="7"/>
  <c r="F89" i="7" s="1"/>
  <c r="Y89" i="7"/>
  <c r="Y90" i="8"/>
  <c r="B90" i="8"/>
  <c r="B91" i="5"/>
  <c r="Y91" i="5"/>
  <c r="B91" i="9"/>
  <c r="F91" i="9" s="1"/>
  <c r="Y91" i="9"/>
  <c r="B92" i="6"/>
  <c r="Y92" i="6"/>
  <c r="B93" i="7"/>
  <c r="D93" i="7" s="1"/>
  <c r="Y93" i="7"/>
  <c r="Y94" i="8"/>
  <c r="B94" i="8"/>
  <c r="B95" i="5"/>
  <c r="Y95" i="5"/>
  <c r="B95" i="9"/>
  <c r="D95" i="9" s="1"/>
  <c r="Y95" i="9"/>
  <c r="B96" i="6"/>
  <c r="Y96" i="6"/>
  <c r="B97" i="7"/>
  <c r="Y97" i="7"/>
  <c r="Y98" i="8"/>
  <c r="B98" i="8"/>
  <c r="B99" i="5"/>
  <c r="C99" i="5" s="1"/>
  <c r="Y99" i="5"/>
  <c r="B99" i="9"/>
  <c r="Y99" i="9"/>
  <c r="B100" i="6"/>
  <c r="F100" i="6" s="1"/>
  <c r="Y100" i="6"/>
  <c r="B101" i="7"/>
  <c r="Y101" i="7"/>
  <c r="Y102" i="8"/>
  <c r="B102" i="8"/>
  <c r="B103" i="5"/>
  <c r="E103" i="5" s="1"/>
  <c r="Y103" i="5"/>
  <c r="B103" i="9"/>
  <c r="Y103" i="9"/>
  <c r="B104" i="6"/>
  <c r="D104" i="6" s="1"/>
  <c r="Y104" i="6"/>
  <c r="B105" i="7"/>
  <c r="F105" i="7" s="1"/>
  <c r="Y105" i="7"/>
  <c r="Y106" i="8"/>
  <c r="B106" i="8"/>
  <c r="B107" i="5"/>
  <c r="Y107" i="5"/>
  <c r="B107" i="9"/>
  <c r="F107" i="9" s="1"/>
  <c r="Y107" i="9"/>
  <c r="B108" i="6"/>
  <c r="Y108" i="6"/>
  <c r="B109" i="7"/>
  <c r="D109" i="7" s="1"/>
  <c r="Y109" i="7"/>
  <c r="Y110" i="8"/>
  <c r="B110" i="8"/>
  <c r="B111" i="5"/>
  <c r="Y111" i="5"/>
  <c r="B111" i="9"/>
  <c r="D111" i="9" s="1"/>
  <c r="Y111" i="9"/>
  <c r="B112" i="6"/>
  <c r="Y112" i="6"/>
  <c r="B113" i="7"/>
  <c r="Y113" i="7"/>
  <c r="Y114" i="8"/>
  <c r="B114" i="8"/>
  <c r="B115" i="5"/>
  <c r="C115" i="5" s="1"/>
  <c r="Y115" i="5"/>
  <c r="B115" i="9"/>
  <c r="Y115" i="9"/>
  <c r="B116" i="6"/>
  <c r="F116" i="6" s="1"/>
  <c r="Y116" i="6"/>
  <c r="B117" i="7"/>
  <c r="Y117" i="7"/>
  <c r="Y118" i="8"/>
  <c r="B118" i="8"/>
  <c r="B119" i="5"/>
  <c r="E119" i="5" s="1"/>
  <c r="Y119" i="5"/>
  <c r="B119" i="9"/>
  <c r="Y119" i="9"/>
  <c r="B120" i="6"/>
  <c r="D120" i="6" s="1"/>
  <c r="Y120" i="6"/>
  <c r="B121" i="7"/>
  <c r="F121" i="7" s="1"/>
  <c r="Y121" i="7"/>
  <c r="Y122" i="8"/>
  <c r="B122" i="8"/>
  <c r="B123" i="5"/>
  <c r="Y123" i="5"/>
  <c r="B123" i="9"/>
  <c r="F123" i="9" s="1"/>
  <c r="Y123" i="9"/>
  <c r="B124" i="6"/>
  <c r="Y124" i="6"/>
  <c r="B125" i="7"/>
  <c r="D125" i="7" s="1"/>
  <c r="Y125" i="7"/>
  <c r="Y126" i="8"/>
  <c r="B126" i="8"/>
  <c r="B127" i="5"/>
  <c r="Y127" i="5"/>
  <c r="B127" i="9"/>
  <c r="D127" i="9" s="1"/>
  <c r="Y127" i="9"/>
  <c r="B128" i="6"/>
  <c r="Y128" i="6"/>
  <c r="B129" i="7"/>
  <c r="Y129" i="7"/>
  <c r="Y130" i="8"/>
  <c r="B130" i="8"/>
  <c r="B131" i="5"/>
  <c r="C131" i="5" s="1"/>
  <c r="Y131" i="5"/>
  <c r="B131" i="9"/>
  <c r="Y131" i="9"/>
  <c r="B132" i="6"/>
  <c r="F132" i="6" s="1"/>
  <c r="Y132" i="6"/>
  <c r="B133" i="7"/>
  <c r="Y133" i="7"/>
  <c r="Y134" i="8"/>
  <c r="B134" i="8"/>
  <c r="B135" i="5"/>
  <c r="E135" i="5" s="1"/>
  <c r="Y135" i="5"/>
  <c r="B135" i="9"/>
  <c r="Y135" i="9"/>
  <c r="B136" i="6"/>
  <c r="D136" i="6" s="1"/>
  <c r="Y136" i="6"/>
  <c r="B137" i="7"/>
  <c r="F137" i="7" s="1"/>
  <c r="Y137" i="7"/>
  <c r="Y138" i="8"/>
  <c r="B138" i="8"/>
  <c r="B139" i="5"/>
  <c r="B139" i="9"/>
  <c r="B140" i="6"/>
  <c r="Y140" i="6"/>
  <c r="B141" i="7"/>
  <c r="D141" i="7" s="1"/>
  <c r="Y141" i="7"/>
  <c r="Y142" i="8"/>
  <c r="B142" i="8"/>
  <c r="B143" i="5"/>
  <c r="Y143" i="5"/>
  <c r="B143" i="9"/>
  <c r="D143" i="9" s="1"/>
  <c r="Y143" i="9"/>
  <c r="B144" i="6"/>
  <c r="Y144" i="6"/>
  <c r="B145" i="7"/>
  <c r="Y145" i="7"/>
  <c r="Y146" i="8"/>
  <c r="B146" i="8"/>
  <c r="B147" i="5"/>
  <c r="C147" i="5" s="1"/>
  <c r="Y147" i="5"/>
  <c r="B147" i="9"/>
  <c r="Y147" i="9"/>
  <c r="B148" i="6"/>
  <c r="F148" i="6" s="1"/>
  <c r="Y148" i="6"/>
  <c r="B149" i="7"/>
  <c r="Y149" i="7"/>
  <c r="Y150" i="8"/>
  <c r="B150" i="8"/>
  <c r="B151" i="5"/>
  <c r="E151" i="5" s="1"/>
  <c r="Y151" i="5"/>
  <c r="B151" i="9"/>
  <c r="Y151" i="9"/>
  <c r="B152" i="6"/>
  <c r="Y152" i="6"/>
  <c r="B153" i="7"/>
  <c r="F153" i="7" s="1"/>
  <c r="Y153" i="7"/>
  <c r="Y154" i="8"/>
  <c r="B154" i="8"/>
  <c r="B155" i="5"/>
  <c r="Y155" i="5"/>
  <c r="B155" i="9"/>
  <c r="F155" i="9" s="1"/>
  <c r="Y155" i="9"/>
  <c r="B156" i="6"/>
  <c r="Y156" i="6"/>
  <c r="B157" i="7"/>
  <c r="Y157" i="7"/>
  <c r="Y158" i="8"/>
  <c r="B158" i="8"/>
  <c r="B159" i="5"/>
  <c r="Y159" i="5"/>
  <c r="B159" i="9"/>
  <c r="D159" i="9" s="1"/>
  <c r="Y159" i="9"/>
  <c r="B160" i="6"/>
  <c r="Y160" i="6"/>
  <c r="B161" i="7"/>
  <c r="Y161" i="7"/>
  <c r="Y162" i="8"/>
  <c r="B162" i="8"/>
  <c r="B163" i="5"/>
  <c r="C163" i="5" s="1"/>
  <c r="Y163" i="5"/>
  <c r="B163" i="9"/>
  <c r="Y163" i="9"/>
  <c r="B164" i="6"/>
  <c r="F164" i="6" s="1"/>
  <c r="Y164" i="6"/>
  <c r="B165" i="7"/>
  <c r="Y165" i="7"/>
  <c r="Y166" i="8"/>
  <c r="B166" i="8"/>
  <c r="B167" i="5"/>
  <c r="E167" i="5" s="1"/>
  <c r="Y167" i="5"/>
  <c r="B167" i="9"/>
  <c r="Y167" i="9"/>
  <c r="B168" i="6"/>
  <c r="Y168" i="6"/>
  <c r="B169" i="7"/>
  <c r="F169" i="7" s="1"/>
  <c r="Y169" i="7"/>
  <c r="Y170" i="8"/>
  <c r="B170" i="8"/>
  <c r="F170" i="8"/>
  <c r="E170" i="8"/>
  <c r="D170" i="8"/>
  <c r="C170" i="8"/>
  <c r="C167" i="5"/>
  <c r="F154" i="8"/>
  <c r="E154" i="8"/>
  <c r="D154" i="8"/>
  <c r="C154" i="8"/>
  <c r="C151" i="5"/>
  <c r="F141" i="7"/>
  <c r="F138" i="8"/>
  <c r="E138" i="8"/>
  <c r="D138" i="8"/>
  <c r="C138" i="8"/>
  <c r="C135" i="5"/>
  <c r="F125" i="7"/>
  <c r="F122" i="8"/>
  <c r="E122" i="8"/>
  <c r="D122" i="8"/>
  <c r="C122" i="8"/>
  <c r="C119" i="5"/>
  <c r="F109" i="7"/>
  <c r="F106" i="8"/>
  <c r="E106" i="8"/>
  <c r="D106" i="8"/>
  <c r="C106" i="8"/>
  <c r="C103" i="5"/>
  <c r="F93" i="7"/>
  <c r="F90" i="8"/>
  <c r="E90" i="8"/>
  <c r="D90" i="8"/>
  <c r="C90" i="8"/>
  <c r="C87" i="5"/>
  <c r="C79" i="9"/>
  <c r="F77" i="7"/>
  <c r="F74" i="8"/>
  <c r="E74" i="8"/>
  <c r="D74" i="8"/>
  <c r="C74" i="8"/>
  <c r="F72" i="6"/>
  <c r="C71" i="5"/>
  <c r="C63" i="9"/>
  <c r="F61" i="7"/>
  <c r="F58" i="8"/>
  <c r="E58" i="8"/>
  <c r="D58" i="8"/>
  <c r="C58" i="8"/>
  <c r="F56" i="6"/>
  <c r="C55" i="5"/>
  <c r="C47" i="9"/>
  <c r="F45" i="7"/>
  <c r="F42" i="8"/>
  <c r="D42" i="8"/>
  <c r="F40" i="6"/>
  <c r="D40" i="6"/>
  <c r="C39" i="5"/>
  <c r="E39" i="5"/>
  <c r="C31" i="9"/>
  <c r="E31" i="9"/>
  <c r="F29" i="7"/>
  <c r="F26" i="8"/>
  <c r="D26" i="8"/>
  <c r="F24" i="6"/>
  <c r="D24" i="6"/>
  <c r="C23" i="5"/>
  <c r="E23" i="5"/>
  <c r="C15" i="9"/>
  <c r="E15" i="9"/>
  <c r="F13" i="7"/>
  <c r="F10" i="8"/>
  <c r="D10" i="8"/>
  <c r="F8" i="6"/>
  <c r="D8" i="6"/>
  <c r="C7" i="5"/>
  <c r="E7" i="5"/>
  <c r="C148" i="5"/>
  <c r="E148" i="5"/>
  <c r="F144" i="9"/>
  <c r="D144" i="9"/>
  <c r="C140" i="5"/>
  <c r="E140" i="5"/>
  <c r="C132" i="5"/>
  <c r="F132" i="5"/>
  <c r="E132" i="5"/>
  <c r="D132" i="5"/>
  <c r="F125" i="6"/>
  <c r="E125" i="6"/>
  <c r="D125" i="6"/>
  <c r="C125" i="6"/>
  <c r="F120" i="9"/>
  <c r="D120" i="9"/>
  <c r="F117" i="6"/>
  <c r="E117" i="6"/>
  <c r="D117" i="6"/>
  <c r="C117" i="6"/>
  <c r="F111" i="8"/>
  <c r="D111" i="8"/>
  <c r="C108" i="5"/>
  <c r="F108" i="5"/>
  <c r="E108" i="5"/>
  <c r="D108" i="5"/>
  <c r="F93" i="6"/>
  <c r="E93" i="6"/>
  <c r="D93" i="6"/>
  <c r="C93" i="6"/>
  <c r="F90" i="7"/>
  <c r="E90" i="7"/>
  <c r="D90" i="7"/>
  <c r="C90" i="7"/>
  <c r="F79" i="8"/>
  <c r="F75" i="8"/>
  <c r="F61" i="6"/>
  <c r="E61" i="6"/>
  <c r="D61" i="6"/>
  <c r="C61" i="6"/>
  <c r="F51" i="8"/>
  <c r="E51" i="8"/>
  <c r="D51" i="8"/>
  <c r="C51" i="8"/>
  <c r="F50" i="7"/>
  <c r="E50" i="7"/>
  <c r="D50" i="7"/>
  <c r="C50" i="7"/>
  <c r="F46" i="7"/>
  <c r="E46" i="7"/>
  <c r="D46" i="7"/>
  <c r="C46" i="7"/>
  <c r="F38" i="7"/>
  <c r="E38" i="7"/>
  <c r="D38" i="7"/>
  <c r="C38" i="7"/>
  <c r="C28" i="9"/>
  <c r="F28" i="9"/>
  <c r="E28" i="9"/>
  <c r="D28" i="9"/>
  <c r="F25" i="6"/>
  <c r="E25" i="6"/>
  <c r="D25" i="6"/>
  <c r="C25" i="6"/>
  <c r="F17" i="6"/>
  <c r="E17" i="6"/>
  <c r="D17" i="6"/>
  <c r="C17" i="6"/>
  <c r="F11" i="8"/>
  <c r="E11" i="8"/>
  <c r="D11" i="8"/>
  <c r="C11" i="8"/>
  <c r="F7" i="8"/>
  <c r="E7" i="8"/>
  <c r="D7" i="8"/>
  <c r="C7" i="8"/>
  <c r="F163" i="7"/>
  <c r="E163" i="7"/>
  <c r="D163" i="7"/>
  <c r="C163" i="7"/>
  <c r="F149" i="9"/>
  <c r="E149" i="9"/>
  <c r="D149" i="9"/>
  <c r="C149" i="9"/>
  <c r="F143" i="7"/>
  <c r="E143" i="7"/>
  <c r="D143" i="7"/>
  <c r="C143" i="7"/>
  <c r="C121" i="5"/>
  <c r="F121" i="5"/>
  <c r="E121" i="5"/>
  <c r="D121" i="5"/>
  <c r="E114" i="6"/>
  <c r="C114" i="6"/>
  <c r="E109" i="9"/>
  <c r="C109" i="9"/>
  <c r="C93" i="5"/>
  <c r="F93" i="5"/>
  <c r="E93" i="5"/>
  <c r="D93" i="5"/>
  <c r="F86" i="6"/>
  <c r="E86" i="6"/>
  <c r="D86" i="6"/>
  <c r="C86" i="6"/>
  <c r="C81" i="5"/>
  <c r="F81" i="5"/>
  <c r="E81" i="5"/>
  <c r="D81" i="5"/>
  <c r="C61" i="9"/>
  <c r="F61" i="9"/>
  <c r="E61" i="9"/>
  <c r="D61" i="9"/>
  <c r="F56" i="8"/>
  <c r="E56" i="8"/>
  <c r="D56" i="8"/>
  <c r="C56" i="8"/>
  <c r="F55" i="7"/>
  <c r="E55" i="7"/>
  <c r="D55" i="7"/>
  <c r="C55" i="7"/>
  <c r="C41" i="9"/>
  <c r="F41" i="9"/>
  <c r="E41" i="9"/>
  <c r="D41" i="9"/>
  <c r="F39" i="7"/>
  <c r="E39" i="7"/>
  <c r="D39" i="7"/>
  <c r="C39" i="7"/>
  <c r="C37" i="5"/>
  <c r="F37" i="5"/>
  <c r="E37" i="5"/>
  <c r="D37" i="5"/>
  <c r="C33" i="9"/>
  <c r="F33" i="9"/>
  <c r="E33" i="9"/>
  <c r="D33" i="9"/>
  <c r="F31" i="7"/>
  <c r="E31" i="7"/>
  <c r="D31" i="7"/>
  <c r="C31" i="7"/>
  <c r="F28" i="8"/>
  <c r="E28" i="8"/>
  <c r="D28" i="8"/>
  <c r="C28" i="8"/>
  <c r="F20" i="8"/>
  <c r="E20" i="8"/>
  <c r="D20" i="8"/>
  <c r="C20" i="8"/>
  <c r="F19" i="7"/>
  <c r="E19" i="7"/>
  <c r="D19" i="7"/>
  <c r="C19" i="7"/>
  <c r="C17" i="5"/>
  <c r="F17" i="5"/>
  <c r="E17" i="5"/>
  <c r="D17" i="5"/>
  <c r="F6" i="6"/>
  <c r="E6" i="6"/>
  <c r="D6" i="6"/>
  <c r="C6" i="6"/>
  <c r="D3" i="7"/>
  <c r="C3" i="7"/>
  <c r="F3" i="7"/>
  <c r="E3" i="7"/>
  <c r="F166" i="7"/>
  <c r="E166" i="7"/>
  <c r="D166" i="7"/>
  <c r="C166" i="7"/>
  <c r="F163" i="8"/>
  <c r="E163" i="8"/>
  <c r="D163" i="8"/>
  <c r="C163" i="8"/>
  <c r="F161" i="6"/>
  <c r="E161" i="6"/>
  <c r="D161" i="6"/>
  <c r="C161" i="6"/>
  <c r="C160" i="5"/>
  <c r="F160" i="5"/>
  <c r="E160" i="5"/>
  <c r="D160" i="5"/>
  <c r="F157" i="6"/>
  <c r="E157" i="6"/>
  <c r="D157" i="6"/>
  <c r="C157" i="6"/>
  <c r="F148" i="9"/>
  <c r="E148" i="9"/>
  <c r="D148" i="9"/>
  <c r="C148" i="9"/>
  <c r="F143" i="8"/>
  <c r="E143" i="8"/>
  <c r="D143" i="8"/>
  <c r="C143" i="8"/>
  <c r="F142" i="7"/>
  <c r="E142" i="7"/>
  <c r="D142" i="7"/>
  <c r="C142" i="7"/>
  <c r="F132" i="9"/>
  <c r="E132" i="9"/>
  <c r="D132" i="9"/>
  <c r="C132" i="9"/>
  <c r="C128" i="5"/>
  <c r="F128" i="5"/>
  <c r="E128" i="5"/>
  <c r="D128" i="5"/>
  <c r="C124" i="5"/>
  <c r="F124" i="5"/>
  <c r="E124" i="5"/>
  <c r="D124" i="5"/>
  <c r="F121" i="6"/>
  <c r="E121" i="6"/>
  <c r="D121" i="6"/>
  <c r="C121" i="6"/>
  <c r="F114" i="7"/>
  <c r="E114" i="7"/>
  <c r="D114" i="7"/>
  <c r="C114" i="7"/>
  <c r="F110" i="7"/>
  <c r="E110" i="7"/>
  <c r="D110" i="7"/>
  <c r="C110" i="7"/>
  <c r="C92" i="5"/>
  <c r="F92" i="5"/>
  <c r="E92" i="5"/>
  <c r="D92" i="5"/>
  <c r="C64" i="5"/>
  <c r="F64" i="5"/>
  <c r="E64" i="5"/>
  <c r="D64" i="5"/>
  <c r="F55" i="8"/>
  <c r="E55" i="8"/>
  <c r="D55" i="8"/>
  <c r="C55" i="8"/>
  <c r="F49" i="6"/>
  <c r="E49" i="6"/>
  <c r="D49" i="6"/>
  <c r="C49" i="6"/>
  <c r="F42" i="7"/>
  <c r="E42" i="7"/>
  <c r="D42" i="7"/>
  <c r="C42" i="7"/>
  <c r="C36" i="5"/>
  <c r="F36" i="5"/>
  <c r="E36" i="5"/>
  <c r="D36" i="5"/>
  <c r="C32" i="9"/>
  <c r="F32" i="9"/>
  <c r="E32" i="9"/>
  <c r="D32" i="9"/>
  <c r="F27" i="8"/>
  <c r="E27" i="8"/>
  <c r="D27" i="8"/>
  <c r="C27" i="8"/>
  <c r="C8" i="5"/>
  <c r="F8" i="5"/>
  <c r="E8" i="5"/>
  <c r="D8" i="5"/>
  <c r="C4" i="9"/>
  <c r="F4" i="9"/>
  <c r="E4" i="9"/>
  <c r="D4" i="9"/>
  <c r="F154" i="6"/>
  <c r="E154" i="6"/>
  <c r="D154" i="6"/>
  <c r="C154" i="6"/>
  <c r="F146" i="6"/>
  <c r="E146" i="6"/>
  <c r="D146" i="6"/>
  <c r="C146" i="6"/>
  <c r="F129" i="9"/>
  <c r="E129" i="9"/>
  <c r="D129" i="9"/>
  <c r="C129" i="9"/>
  <c r="F119" i="7"/>
  <c r="E119" i="7"/>
  <c r="D119" i="7"/>
  <c r="C119" i="7"/>
  <c r="F115" i="7"/>
  <c r="E115" i="7"/>
  <c r="D115" i="7"/>
  <c r="C115" i="7"/>
  <c r="F95" i="7"/>
  <c r="E95" i="7"/>
  <c r="D95" i="7"/>
  <c r="C95" i="7"/>
  <c r="F91" i="7"/>
  <c r="E91" i="7"/>
  <c r="D91" i="7"/>
  <c r="C91" i="7"/>
  <c r="F87" i="7"/>
  <c r="E87" i="7"/>
  <c r="D87" i="7"/>
  <c r="C87" i="7"/>
  <c r="F82" i="6"/>
  <c r="E82" i="6"/>
  <c r="D82" i="6"/>
  <c r="C82" i="6"/>
  <c r="C77" i="9"/>
  <c r="F77" i="9"/>
  <c r="E77" i="9"/>
  <c r="D77" i="9"/>
  <c r="C73" i="9"/>
  <c r="F73" i="9"/>
  <c r="E73" i="9"/>
  <c r="D73" i="9"/>
  <c r="C69" i="5"/>
  <c r="F69" i="5"/>
  <c r="E69" i="5"/>
  <c r="D69" i="5"/>
  <c r="F54" i="6"/>
  <c r="E54" i="6"/>
  <c r="D54" i="6"/>
  <c r="C54" i="6"/>
  <c r="F42" i="6"/>
  <c r="E42" i="6"/>
  <c r="D42" i="6"/>
  <c r="C42" i="6"/>
  <c r="F38" i="6"/>
  <c r="E38" i="6"/>
  <c r="D38" i="6"/>
  <c r="C38" i="6"/>
  <c r="F27" i="7"/>
  <c r="E27" i="7"/>
  <c r="D27" i="7"/>
  <c r="C27" i="7"/>
  <c r="F23" i="7"/>
  <c r="E23" i="7"/>
  <c r="D23" i="7"/>
  <c r="C23" i="7"/>
  <c r="F16" i="8"/>
  <c r="E16" i="8"/>
  <c r="D16" i="8"/>
  <c r="C16" i="8"/>
  <c r="F12" i="8"/>
  <c r="E12" i="8"/>
  <c r="D12" i="8"/>
  <c r="C12" i="8"/>
  <c r="F167" i="6"/>
  <c r="E167" i="6"/>
  <c r="D167" i="6"/>
  <c r="C167" i="6"/>
  <c r="C166" i="5"/>
  <c r="F166" i="5"/>
  <c r="E166" i="5"/>
  <c r="D166" i="5"/>
  <c r="F158" i="9"/>
  <c r="E158" i="9"/>
  <c r="D158" i="9"/>
  <c r="C158" i="9"/>
  <c r="F151" i="6"/>
  <c r="E151" i="6"/>
  <c r="D151" i="6"/>
  <c r="C151" i="6"/>
  <c r="C150" i="5"/>
  <c r="F150" i="5"/>
  <c r="E150" i="5"/>
  <c r="D150" i="5"/>
  <c r="F142" i="9"/>
  <c r="E142" i="9"/>
  <c r="D142" i="9"/>
  <c r="C142" i="9"/>
  <c r="F136" i="7"/>
  <c r="E136" i="7"/>
  <c r="D136" i="7"/>
  <c r="C136" i="7"/>
  <c r="F120" i="7"/>
  <c r="E120" i="7"/>
  <c r="D120" i="7"/>
  <c r="C120" i="7"/>
  <c r="F104" i="7"/>
  <c r="E104" i="7"/>
  <c r="D104" i="7"/>
  <c r="C104" i="7"/>
  <c r="F88" i="7"/>
  <c r="E88" i="7"/>
  <c r="D88" i="7"/>
  <c r="C88" i="7"/>
  <c r="F72" i="7"/>
  <c r="E72" i="7"/>
  <c r="D72" i="7"/>
  <c r="C72" i="7"/>
  <c r="F56" i="7"/>
  <c r="E56" i="7"/>
  <c r="D56" i="7"/>
  <c r="C56" i="7"/>
  <c r="F40" i="7"/>
  <c r="E40" i="7"/>
  <c r="D40" i="7"/>
  <c r="C40" i="7"/>
  <c r="F24" i="7"/>
  <c r="E24" i="7"/>
  <c r="D24" i="7"/>
  <c r="C24" i="7"/>
  <c r="F8" i="7"/>
  <c r="E8" i="7"/>
  <c r="D8" i="7"/>
  <c r="C8" i="7"/>
  <c r="F78" i="6"/>
  <c r="E78" i="6"/>
  <c r="D78" i="6"/>
  <c r="C78" i="6"/>
  <c r="C61" i="5"/>
  <c r="F61" i="5"/>
  <c r="E61" i="5"/>
  <c r="D61" i="5"/>
  <c r="F46" i="6"/>
  <c r="E46" i="6"/>
  <c r="D46" i="6"/>
  <c r="C46" i="6"/>
  <c r="F15" i="7"/>
  <c r="E15" i="7"/>
  <c r="D15" i="7"/>
  <c r="C15" i="7"/>
  <c r="F11" i="7"/>
  <c r="E11" i="7"/>
  <c r="D11" i="7"/>
  <c r="C11" i="7"/>
  <c r="F7" i="7"/>
  <c r="E7" i="7"/>
  <c r="D7" i="7"/>
  <c r="C7" i="7"/>
  <c r="E169" i="7"/>
  <c r="C169" i="7"/>
  <c r="F166" i="8"/>
  <c r="E166" i="8"/>
  <c r="D166" i="8"/>
  <c r="C166" i="8"/>
  <c r="E164" i="6"/>
  <c r="C164" i="6"/>
  <c r="F163" i="5"/>
  <c r="D163" i="5"/>
  <c r="E155" i="9"/>
  <c r="C155" i="9"/>
  <c r="E153" i="7"/>
  <c r="C153" i="7"/>
  <c r="F150" i="8"/>
  <c r="E150" i="8"/>
  <c r="D150" i="8"/>
  <c r="C150" i="8"/>
  <c r="E148" i="6"/>
  <c r="C148" i="6"/>
  <c r="F147" i="5"/>
  <c r="D147" i="5"/>
  <c r="F139" i="9"/>
  <c r="E139" i="9"/>
  <c r="D139" i="9"/>
  <c r="C139" i="9"/>
  <c r="E137" i="7"/>
  <c r="C137" i="7"/>
  <c r="F134" i="8"/>
  <c r="E134" i="8"/>
  <c r="D134" i="8"/>
  <c r="C134" i="8"/>
  <c r="E132" i="6"/>
  <c r="C132" i="6"/>
  <c r="F131" i="5"/>
  <c r="D131" i="5"/>
  <c r="E123" i="9"/>
  <c r="C123" i="9"/>
  <c r="E121" i="7"/>
  <c r="C121" i="7"/>
  <c r="F118" i="8"/>
  <c r="E118" i="8"/>
  <c r="D118" i="8"/>
  <c r="C118" i="8"/>
  <c r="E116" i="6"/>
  <c r="C116" i="6"/>
  <c r="F115" i="5"/>
  <c r="D115" i="5"/>
  <c r="E107" i="9"/>
  <c r="C107" i="9"/>
  <c r="E105" i="7"/>
  <c r="C105" i="7"/>
  <c r="F102" i="8"/>
  <c r="E102" i="8"/>
  <c r="D102" i="8"/>
  <c r="C102" i="8"/>
  <c r="E100" i="6"/>
  <c r="C100" i="6"/>
  <c r="F99" i="5"/>
  <c r="D99" i="5"/>
  <c r="E91" i="9"/>
  <c r="C91" i="9"/>
  <c r="E89" i="7"/>
  <c r="C89" i="7"/>
  <c r="F86" i="8"/>
  <c r="E86" i="8"/>
  <c r="D86" i="8"/>
  <c r="C86" i="8"/>
  <c r="E84" i="6"/>
  <c r="C84" i="6"/>
  <c r="F83" i="5"/>
  <c r="D83" i="5"/>
  <c r="C75" i="9"/>
  <c r="F75" i="9"/>
  <c r="E75" i="9"/>
  <c r="D75" i="9"/>
  <c r="F73" i="7"/>
  <c r="E73" i="7"/>
  <c r="D73" i="7"/>
  <c r="C73" i="7"/>
  <c r="F70" i="8"/>
  <c r="E70" i="8"/>
  <c r="D70" i="8"/>
  <c r="C70" i="8"/>
  <c r="F68" i="6"/>
  <c r="E68" i="6"/>
  <c r="D68" i="6"/>
  <c r="C68" i="6"/>
  <c r="C67" i="5"/>
  <c r="F67" i="5"/>
  <c r="E67" i="5"/>
  <c r="D67" i="5"/>
  <c r="C59" i="9"/>
  <c r="F59" i="9"/>
  <c r="E59" i="9"/>
  <c r="D59" i="9"/>
  <c r="F57" i="7"/>
  <c r="E57" i="7"/>
  <c r="D57" i="7"/>
  <c r="C57" i="7"/>
  <c r="F54" i="8"/>
  <c r="E54" i="8"/>
  <c r="D54" i="8"/>
  <c r="C54" i="8"/>
  <c r="F52" i="6"/>
  <c r="E52" i="6"/>
  <c r="D52" i="6"/>
  <c r="C52" i="6"/>
  <c r="C51" i="5"/>
  <c r="F51" i="5"/>
  <c r="E51" i="5"/>
  <c r="D51" i="5"/>
  <c r="C43" i="9"/>
  <c r="F43" i="9"/>
  <c r="E43" i="9"/>
  <c r="D43" i="9"/>
  <c r="F41" i="7"/>
  <c r="E41" i="7"/>
  <c r="D41" i="7"/>
  <c r="C41" i="7"/>
  <c r="F38" i="8"/>
  <c r="E38" i="8"/>
  <c r="D38" i="8"/>
  <c r="C38" i="8"/>
  <c r="F36" i="6"/>
  <c r="E36" i="6"/>
  <c r="D36" i="6"/>
  <c r="C36" i="6"/>
  <c r="C35" i="5"/>
  <c r="F35" i="5"/>
  <c r="E35" i="5"/>
  <c r="D35" i="5"/>
  <c r="C27" i="9"/>
  <c r="F27" i="9"/>
  <c r="E27" i="9"/>
  <c r="D27" i="9"/>
  <c r="F25" i="7"/>
  <c r="E25" i="7"/>
  <c r="D25" i="7"/>
  <c r="C25" i="7"/>
  <c r="F22" i="8"/>
  <c r="E22" i="8"/>
  <c r="D22" i="8"/>
  <c r="C22" i="8"/>
  <c r="F20" i="6"/>
  <c r="E20" i="6"/>
  <c r="D20" i="6"/>
  <c r="C20" i="6"/>
  <c r="C19" i="5"/>
  <c r="F19" i="5"/>
  <c r="E19" i="5"/>
  <c r="D19" i="5"/>
  <c r="C11" i="9"/>
  <c r="F11" i="9"/>
  <c r="E11" i="9"/>
  <c r="D11" i="9"/>
  <c r="F9" i="7"/>
  <c r="E9" i="7"/>
  <c r="D9" i="7"/>
  <c r="C9" i="7"/>
  <c r="F6" i="8"/>
  <c r="E6" i="8"/>
  <c r="D6" i="8"/>
  <c r="C6" i="8"/>
  <c r="F4" i="6"/>
  <c r="E4" i="6"/>
  <c r="D4" i="6"/>
  <c r="C4" i="6"/>
  <c r="C3" i="5"/>
  <c r="F3" i="5"/>
  <c r="D3" i="5"/>
  <c r="E3" i="5"/>
  <c r="F155" i="8"/>
  <c r="E155" i="8"/>
  <c r="D155" i="8"/>
  <c r="C155" i="8"/>
  <c r="F154" i="7"/>
  <c r="E154" i="7"/>
  <c r="D154" i="7"/>
  <c r="C154" i="7"/>
  <c r="F147" i="8"/>
  <c r="E147" i="8"/>
  <c r="D147" i="8"/>
  <c r="C147" i="8"/>
  <c r="F146" i="7"/>
  <c r="E146" i="7"/>
  <c r="D146" i="7"/>
  <c r="C146" i="7"/>
  <c r="F139" i="8"/>
  <c r="E139" i="8"/>
  <c r="D139" i="8"/>
  <c r="C139" i="8"/>
  <c r="F138" i="7"/>
  <c r="E138" i="7"/>
  <c r="D138" i="7"/>
  <c r="C138" i="7"/>
  <c r="F131" i="8"/>
  <c r="E131" i="8"/>
  <c r="D131" i="8"/>
  <c r="C131" i="8"/>
  <c r="F130" i="7"/>
  <c r="E130" i="7"/>
  <c r="D130" i="7"/>
  <c r="C130" i="7"/>
  <c r="F128" i="9"/>
  <c r="E128" i="9"/>
  <c r="D128" i="9"/>
  <c r="C128" i="9"/>
  <c r="F124" i="9"/>
  <c r="E124" i="9"/>
  <c r="D124" i="9"/>
  <c r="C124" i="9"/>
  <c r="F113" i="6"/>
  <c r="E113" i="6"/>
  <c r="D113" i="6"/>
  <c r="C113" i="6"/>
  <c r="F107" i="8"/>
  <c r="E107" i="8"/>
  <c r="D107" i="8"/>
  <c r="C107" i="8"/>
  <c r="F106" i="7"/>
  <c r="E106" i="7"/>
  <c r="D106" i="7"/>
  <c r="C106" i="7"/>
  <c r="F102" i="7"/>
  <c r="E102" i="7"/>
  <c r="D102" i="7"/>
  <c r="C102" i="7"/>
  <c r="F100" i="9"/>
  <c r="E100" i="9"/>
  <c r="D100" i="9"/>
  <c r="C100" i="9"/>
  <c r="F96" i="9"/>
  <c r="E96" i="9"/>
  <c r="D96" i="9"/>
  <c r="C96" i="9"/>
  <c r="F92" i="9"/>
  <c r="E92" i="9"/>
  <c r="D92" i="9"/>
  <c r="C92" i="9"/>
  <c r="F87" i="8"/>
  <c r="E87" i="8"/>
  <c r="D87" i="8"/>
  <c r="C87" i="8"/>
  <c r="F71" i="8"/>
  <c r="E71" i="8"/>
  <c r="D71" i="8"/>
  <c r="C71" i="8"/>
  <c r="C56" i="9"/>
  <c r="F56" i="9"/>
  <c r="E56" i="9"/>
  <c r="D56" i="9"/>
  <c r="F53" i="6"/>
  <c r="E53" i="6"/>
  <c r="D53" i="6"/>
  <c r="C53" i="6"/>
  <c r="C48" i="5"/>
  <c r="F48" i="5"/>
  <c r="E48" i="5"/>
  <c r="D48" i="5"/>
  <c r="F43" i="8"/>
  <c r="E43" i="8"/>
  <c r="D43" i="8"/>
  <c r="C43" i="8"/>
  <c r="F35" i="8"/>
  <c r="E35" i="8"/>
  <c r="D35" i="8"/>
  <c r="C35" i="8"/>
  <c r="C32" i="5"/>
  <c r="F32" i="5"/>
  <c r="E32" i="5"/>
  <c r="D32" i="5"/>
  <c r="C24" i="9"/>
  <c r="F24" i="9"/>
  <c r="E24" i="9"/>
  <c r="D24" i="9"/>
  <c r="F21" i="6"/>
  <c r="E21" i="6"/>
  <c r="D21" i="6"/>
  <c r="C21" i="6"/>
  <c r="F13" i="6"/>
  <c r="E13" i="6"/>
  <c r="D13" i="6"/>
  <c r="C13" i="6"/>
  <c r="E3" i="8"/>
  <c r="D3" i="8"/>
  <c r="C3" i="8"/>
  <c r="F3" i="8"/>
  <c r="F170" i="6"/>
  <c r="E170" i="6"/>
  <c r="D170" i="6"/>
  <c r="C170" i="6"/>
  <c r="F165" i="9"/>
  <c r="E165" i="9"/>
  <c r="D165" i="9"/>
  <c r="C165" i="9"/>
  <c r="F159" i="7"/>
  <c r="E159" i="7"/>
  <c r="D159" i="7"/>
  <c r="C159" i="7"/>
  <c r="C157" i="5"/>
  <c r="F157" i="5"/>
  <c r="E157" i="5"/>
  <c r="D157" i="5"/>
  <c r="F153" i="9"/>
  <c r="E153" i="9"/>
  <c r="D153" i="9"/>
  <c r="C153" i="9"/>
  <c r="F145" i="9"/>
  <c r="E145" i="9"/>
  <c r="D145" i="9"/>
  <c r="C145" i="9"/>
  <c r="F139" i="7"/>
  <c r="E139" i="7"/>
  <c r="D139" i="7"/>
  <c r="C139" i="7"/>
  <c r="C137" i="5"/>
  <c r="F137" i="5"/>
  <c r="E137" i="5"/>
  <c r="D137" i="5"/>
  <c r="F133" i="9"/>
  <c r="E133" i="9"/>
  <c r="D133" i="9"/>
  <c r="C133" i="9"/>
  <c r="F131" i="7"/>
  <c r="E131" i="7"/>
  <c r="D131" i="7"/>
  <c r="C131" i="7"/>
  <c r="C129" i="5"/>
  <c r="F129" i="5"/>
  <c r="E129" i="5"/>
  <c r="D129" i="5"/>
  <c r="F126" i="6"/>
  <c r="E126" i="6"/>
  <c r="D126" i="6"/>
  <c r="C126" i="6"/>
  <c r="F123" i="7"/>
  <c r="E123" i="7"/>
  <c r="D123" i="7"/>
  <c r="C123" i="7"/>
  <c r="F120" i="8"/>
  <c r="E120" i="8"/>
  <c r="D120" i="8"/>
  <c r="C120" i="8"/>
  <c r="F105" i="9"/>
  <c r="E105" i="9"/>
  <c r="D105" i="9"/>
  <c r="C105" i="9"/>
  <c r="F103" i="7"/>
  <c r="E103" i="7"/>
  <c r="D103" i="7"/>
  <c r="C103" i="7"/>
  <c r="C101" i="5"/>
  <c r="F101" i="5"/>
  <c r="E101" i="5"/>
  <c r="D101" i="5"/>
  <c r="F83" i="7"/>
  <c r="E83" i="7"/>
  <c r="D83" i="7"/>
  <c r="C83" i="7"/>
  <c r="F67" i="7"/>
  <c r="E67" i="7"/>
  <c r="D67" i="7"/>
  <c r="C67" i="7"/>
  <c r="F60" i="8"/>
  <c r="E60" i="8"/>
  <c r="D60" i="8"/>
  <c r="C60" i="8"/>
  <c r="F59" i="7"/>
  <c r="E59" i="7"/>
  <c r="D59" i="7"/>
  <c r="C59" i="7"/>
  <c r="F50" i="6"/>
  <c r="E50" i="6"/>
  <c r="D50" i="6"/>
  <c r="C50" i="6"/>
  <c r="C25" i="5"/>
  <c r="F25" i="5"/>
  <c r="E25" i="5"/>
  <c r="D25" i="5"/>
  <c r="C13" i="5"/>
  <c r="F13" i="5"/>
  <c r="E13" i="5"/>
  <c r="D13" i="5"/>
  <c r="C9" i="5"/>
  <c r="F9" i="5"/>
  <c r="E9" i="5"/>
  <c r="D9" i="5"/>
  <c r="F164" i="9"/>
  <c r="E164" i="9"/>
  <c r="D164" i="9"/>
  <c r="C164" i="9"/>
  <c r="F162" i="7"/>
  <c r="E162" i="7"/>
  <c r="D162" i="7"/>
  <c r="C162" i="7"/>
  <c r="F159" i="8"/>
  <c r="E159" i="8"/>
  <c r="D159" i="8"/>
  <c r="C159" i="8"/>
  <c r="F153" i="6"/>
  <c r="E153" i="6"/>
  <c r="D153" i="6"/>
  <c r="C153" i="6"/>
  <c r="F137" i="6"/>
  <c r="E137" i="6"/>
  <c r="D137" i="6"/>
  <c r="C137" i="6"/>
  <c r="F105" i="6"/>
  <c r="E105" i="6"/>
  <c r="D105" i="6"/>
  <c r="C105" i="6"/>
  <c r="F86" i="7"/>
  <c r="E86" i="7"/>
  <c r="D86" i="7"/>
  <c r="C86" i="7"/>
  <c r="F77" i="6"/>
  <c r="E77" i="6"/>
  <c r="D77" i="6"/>
  <c r="C77" i="6"/>
  <c r="F74" i="7"/>
  <c r="E74" i="7"/>
  <c r="D74" i="7"/>
  <c r="C74" i="7"/>
  <c r="C52" i="9"/>
  <c r="F52" i="9"/>
  <c r="E52" i="9"/>
  <c r="D52" i="9"/>
  <c r="F47" i="8"/>
  <c r="E47" i="8"/>
  <c r="D47" i="8"/>
  <c r="C47" i="8"/>
  <c r="C24" i="5"/>
  <c r="F24" i="5"/>
  <c r="E24" i="5"/>
  <c r="D24" i="5"/>
  <c r="C20" i="9"/>
  <c r="F20" i="9"/>
  <c r="E20" i="9"/>
  <c r="D20" i="9"/>
  <c r="F14" i="7"/>
  <c r="E14" i="7"/>
  <c r="D14" i="7"/>
  <c r="C14" i="7"/>
  <c r="F166" i="6"/>
  <c r="E166" i="6"/>
  <c r="D166" i="6"/>
  <c r="C166" i="6"/>
  <c r="F142" i="6"/>
  <c r="E142" i="6"/>
  <c r="D142" i="6"/>
  <c r="C142" i="6"/>
  <c r="F134" i="6"/>
  <c r="E134" i="6"/>
  <c r="D134" i="6"/>
  <c r="C134" i="6"/>
  <c r="F58" i="6"/>
  <c r="E58" i="6"/>
  <c r="D58" i="6"/>
  <c r="C58" i="6"/>
  <c r="F47" i="7"/>
  <c r="E47" i="7"/>
  <c r="D47" i="7"/>
  <c r="C47" i="7"/>
  <c r="F8" i="8"/>
  <c r="E8" i="8"/>
  <c r="D8" i="8"/>
  <c r="C8" i="8"/>
  <c r="F4" i="8"/>
  <c r="E4" i="8"/>
  <c r="D4" i="8"/>
  <c r="C4" i="8"/>
  <c r="F170" i="9"/>
  <c r="E170" i="9"/>
  <c r="D170" i="9"/>
  <c r="C170" i="9"/>
  <c r="F168" i="7"/>
  <c r="E168" i="7"/>
  <c r="D168" i="7"/>
  <c r="C168" i="7"/>
  <c r="F163" i="6"/>
  <c r="E163" i="6"/>
  <c r="D163" i="6"/>
  <c r="C163" i="6"/>
  <c r="C162" i="5"/>
  <c r="F162" i="5"/>
  <c r="E162" i="5"/>
  <c r="D162" i="5"/>
  <c r="F147" i="6"/>
  <c r="E147" i="6"/>
  <c r="D147" i="6"/>
  <c r="C147" i="6"/>
  <c r="C146" i="5"/>
  <c r="F146" i="5"/>
  <c r="E146" i="5"/>
  <c r="D146" i="5"/>
  <c r="F53" i="8"/>
  <c r="E53" i="8"/>
  <c r="D53" i="8"/>
  <c r="C53" i="8"/>
  <c r="F37" i="8"/>
  <c r="E37" i="8"/>
  <c r="D37" i="8"/>
  <c r="C37" i="8"/>
  <c r="F21" i="8"/>
  <c r="E21" i="8"/>
  <c r="D21" i="8"/>
  <c r="C21" i="8"/>
  <c r="F5" i="8"/>
  <c r="E5" i="8"/>
  <c r="D5" i="8"/>
  <c r="C5" i="8"/>
  <c r="F98" i="6"/>
  <c r="E98" i="6"/>
  <c r="D98" i="6"/>
  <c r="C98" i="6"/>
  <c r="F40" i="8"/>
  <c r="E40" i="8"/>
  <c r="D40" i="8"/>
  <c r="C40" i="8"/>
  <c r="F32" i="8"/>
  <c r="E32" i="8"/>
  <c r="D32" i="8"/>
  <c r="C32" i="8"/>
  <c r="F168" i="6"/>
  <c r="E168" i="6"/>
  <c r="D168" i="6"/>
  <c r="C168" i="6"/>
  <c r="F157" i="7"/>
  <c r="E157" i="7"/>
  <c r="D157" i="7"/>
  <c r="C157" i="7"/>
  <c r="F152" i="6"/>
  <c r="E152" i="6"/>
  <c r="D152" i="6"/>
  <c r="C152" i="6"/>
  <c r="F167" i="9"/>
  <c r="E167" i="9"/>
  <c r="D167" i="9"/>
  <c r="C167" i="9"/>
  <c r="F165" i="7"/>
  <c r="E165" i="7"/>
  <c r="D165" i="7"/>
  <c r="C165" i="7"/>
  <c r="F162" i="8"/>
  <c r="E162" i="8"/>
  <c r="D162" i="8"/>
  <c r="C162" i="8"/>
  <c r="F160" i="6"/>
  <c r="E160" i="6"/>
  <c r="D160" i="6"/>
  <c r="C160" i="6"/>
  <c r="C159" i="5"/>
  <c r="F159" i="5"/>
  <c r="E159" i="5"/>
  <c r="D159" i="5"/>
  <c r="F151" i="9"/>
  <c r="E151" i="9"/>
  <c r="D151" i="9"/>
  <c r="C151" i="9"/>
  <c r="F149" i="7"/>
  <c r="E149" i="7"/>
  <c r="D149" i="7"/>
  <c r="C149" i="7"/>
  <c r="F146" i="8"/>
  <c r="E146" i="8"/>
  <c r="D146" i="8"/>
  <c r="C146" i="8"/>
  <c r="F144" i="6"/>
  <c r="E144" i="6"/>
  <c r="D144" i="6"/>
  <c r="C144" i="6"/>
  <c r="C143" i="5"/>
  <c r="F143" i="5"/>
  <c r="E143" i="5"/>
  <c r="D143" i="5"/>
  <c r="F135" i="9"/>
  <c r="E135" i="9"/>
  <c r="D135" i="9"/>
  <c r="C135" i="9"/>
  <c r="F133" i="7"/>
  <c r="E133" i="7"/>
  <c r="D133" i="7"/>
  <c r="C133" i="7"/>
  <c r="F130" i="8"/>
  <c r="E130" i="8"/>
  <c r="D130" i="8"/>
  <c r="C130" i="8"/>
  <c r="F128" i="6"/>
  <c r="E128" i="6"/>
  <c r="D128" i="6"/>
  <c r="C128" i="6"/>
  <c r="C127" i="5"/>
  <c r="F127" i="5"/>
  <c r="E127" i="5"/>
  <c r="D127" i="5"/>
  <c r="F119" i="9"/>
  <c r="E119" i="9"/>
  <c r="D119" i="9"/>
  <c r="C119" i="9"/>
  <c r="F117" i="7"/>
  <c r="E117" i="7"/>
  <c r="D117" i="7"/>
  <c r="C117" i="7"/>
  <c r="F114" i="8"/>
  <c r="E114" i="8"/>
  <c r="D114" i="8"/>
  <c r="C114" i="8"/>
  <c r="F112" i="6"/>
  <c r="E112" i="6"/>
  <c r="D112" i="6"/>
  <c r="C112" i="6"/>
  <c r="C111" i="5"/>
  <c r="F111" i="5"/>
  <c r="E111" i="5"/>
  <c r="D111" i="5"/>
  <c r="F103" i="9"/>
  <c r="E103" i="9"/>
  <c r="D103" i="9"/>
  <c r="C103" i="9"/>
  <c r="F101" i="7"/>
  <c r="E101" i="7"/>
  <c r="D101" i="7"/>
  <c r="C101" i="7"/>
  <c r="F98" i="8"/>
  <c r="E98" i="8"/>
  <c r="D98" i="8"/>
  <c r="C98" i="8"/>
  <c r="F96" i="6"/>
  <c r="E96" i="6"/>
  <c r="D96" i="6"/>
  <c r="C96" i="6"/>
  <c r="C95" i="5"/>
  <c r="F95" i="5"/>
  <c r="E95" i="5"/>
  <c r="D95" i="5"/>
  <c r="F87" i="9"/>
  <c r="E87" i="9"/>
  <c r="D87" i="9"/>
  <c r="C87" i="9"/>
  <c r="F85" i="7"/>
  <c r="E85" i="7"/>
  <c r="D85" i="7"/>
  <c r="C85" i="7"/>
  <c r="F82" i="8"/>
  <c r="E82" i="8"/>
  <c r="D82" i="8"/>
  <c r="C82" i="8"/>
  <c r="F80" i="6"/>
  <c r="E80" i="6"/>
  <c r="D80" i="6"/>
  <c r="C80" i="6"/>
  <c r="C79" i="5"/>
  <c r="F79" i="5"/>
  <c r="E79" i="5"/>
  <c r="D79" i="5"/>
  <c r="C71" i="9"/>
  <c r="F71" i="9"/>
  <c r="E71" i="9"/>
  <c r="D71" i="9"/>
  <c r="F69" i="7"/>
  <c r="E69" i="7"/>
  <c r="D69" i="7"/>
  <c r="C69" i="7"/>
  <c r="F66" i="8"/>
  <c r="E66" i="8"/>
  <c r="D66" i="8"/>
  <c r="C66" i="8"/>
  <c r="F64" i="6"/>
  <c r="E64" i="6"/>
  <c r="D64" i="6"/>
  <c r="C64" i="6"/>
  <c r="C63" i="5"/>
  <c r="F63" i="5"/>
  <c r="E63" i="5"/>
  <c r="D63" i="5"/>
  <c r="C55" i="9"/>
  <c r="F55" i="9"/>
  <c r="E55" i="9"/>
  <c r="D55" i="9"/>
  <c r="F53" i="7"/>
  <c r="E53" i="7"/>
  <c r="D53" i="7"/>
  <c r="C53" i="7"/>
  <c r="F50" i="8"/>
  <c r="E50" i="8"/>
  <c r="D50" i="8"/>
  <c r="C50" i="8"/>
  <c r="F48" i="6"/>
  <c r="E48" i="6"/>
  <c r="D48" i="6"/>
  <c r="C48" i="6"/>
  <c r="C47" i="5"/>
  <c r="F47" i="5"/>
  <c r="E47" i="5"/>
  <c r="D47" i="5"/>
  <c r="C39" i="9"/>
  <c r="F39" i="9"/>
  <c r="E39" i="9"/>
  <c r="D39" i="9"/>
  <c r="F37" i="7"/>
  <c r="E37" i="7"/>
  <c r="D37" i="7"/>
  <c r="C37" i="7"/>
  <c r="F34" i="8"/>
  <c r="E34" i="8"/>
  <c r="D34" i="8"/>
  <c r="C34" i="8"/>
  <c r="F32" i="6"/>
  <c r="E32" i="6"/>
  <c r="D32" i="6"/>
  <c r="C32" i="6"/>
  <c r="C31" i="5"/>
  <c r="F31" i="5"/>
  <c r="E31" i="5"/>
  <c r="D31" i="5"/>
  <c r="C23" i="9"/>
  <c r="F23" i="9"/>
  <c r="E23" i="9"/>
  <c r="D23" i="9"/>
  <c r="F21" i="7"/>
  <c r="E21" i="7"/>
  <c r="D21" i="7"/>
  <c r="C21" i="7"/>
  <c r="F18" i="8"/>
  <c r="E18" i="8"/>
  <c r="D18" i="8"/>
  <c r="C18" i="8"/>
  <c r="F16" i="6"/>
  <c r="E16" i="6"/>
  <c r="D16" i="6"/>
  <c r="C16" i="6"/>
  <c r="C15" i="5"/>
  <c r="F15" i="5"/>
  <c r="E15" i="5"/>
  <c r="D15" i="5"/>
  <c r="C7" i="9"/>
  <c r="F7" i="9"/>
  <c r="E7" i="9"/>
  <c r="D7" i="9"/>
  <c r="F5" i="7"/>
  <c r="E5" i="7"/>
  <c r="D5" i="7"/>
  <c r="C5" i="7"/>
  <c r="C152" i="5"/>
  <c r="F152" i="5"/>
  <c r="E152" i="5"/>
  <c r="D152" i="5"/>
  <c r="F149" i="6"/>
  <c r="E149" i="6"/>
  <c r="D149" i="6"/>
  <c r="C149" i="6"/>
  <c r="C144" i="5"/>
  <c r="F144" i="5"/>
  <c r="E144" i="5"/>
  <c r="D144" i="5"/>
  <c r="F141" i="6"/>
  <c r="E141" i="6"/>
  <c r="D141" i="6"/>
  <c r="C141" i="6"/>
  <c r="C136" i="5"/>
  <c r="F136" i="5"/>
  <c r="E136" i="5"/>
  <c r="D136" i="5"/>
  <c r="F133" i="6"/>
  <c r="E133" i="6"/>
  <c r="D133" i="6"/>
  <c r="C133" i="6"/>
  <c r="F127" i="8"/>
  <c r="E127" i="8"/>
  <c r="D127" i="8"/>
  <c r="C127" i="8"/>
  <c r="F118" i="7"/>
  <c r="E118" i="7"/>
  <c r="D118" i="7"/>
  <c r="C118" i="7"/>
  <c r="F116" i="9"/>
  <c r="E116" i="9"/>
  <c r="D116" i="9"/>
  <c r="C116" i="9"/>
  <c r="F109" i="6"/>
  <c r="E109" i="6"/>
  <c r="D109" i="6"/>
  <c r="C109" i="6"/>
  <c r="C104" i="5"/>
  <c r="F104" i="5"/>
  <c r="E104" i="5"/>
  <c r="D104" i="5"/>
  <c r="F99" i="8"/>
  <c r="E99" i="8"/>
  <c r="D99" i="8"/>
  <c r="C99" i="8"/>
  <c r="F98" i="7"/>
  <c r="E98" i="7"/>
  <c r="D98" i="7"/>
  <c r="C98" i="7"/>
  <c r="F94" i="7"/>
  <c r="E94" i="7"/>
  <c r="D94" i="7"/>
  <c r="C94" i="7"/>
  <c r="F89" i="6"/>
  <c r="E89" i="6"/>
  <c r="D89" i="6"/>
  <c r="C89" i="6"/>
  <c r="F83" i="8"/>
  <c r="E83" i="8"/>
  <c r="D83" i="8"/>
  <c r="C83" i="8"/>
  <c r="C76" i="9"/>
  <c r="F76" i="9"/>
  <c r="E76" i="9"/>
  <c r="D76" i="9"/>
  <c r="F63" i="8"/>
  <c r="E63" i="8"/>
  <c r="D63" i="8"/>
  <c r="C63" i="8"/>
  <c r="F45" i="6"/>
  <c r="E45" i="6"/>
  <c r="D45" i="6"/>
  <c r="C45" i="6"/>
  <c r="C40" i="9"/>
  <c r="F40" i="9"/>
  <c r="E40" i="9"/>
  <c r="D40" i="9"/>
  <c r="F37" i="6"/>
  <c r="E37" i="6"/>
  <c r="D37" i="6"/>
  <c r="C37" i="6"/>
  <c r="F31" i="8"/>
  <c r="E31" i="8"/>
  <c r="D31" i="8"/>
  <c r="C31" i="8"/>
  <c r="F30" i="7"/>
  <c r="E30" i="7"/>
  <c r="D30" i="7"/>
  <c r="C30" i="7"/>
  <c r="F18" i="7"/>
  <c r="E18" i="7"/>
  <c r="D18" i="7"/>
  <c r="C18" i="7"/>
  <c r="C16" i="9"/>
  <c r="F16" i="9"/>
  <c r="E16" i="9"/>
  <c r="D16" i="9"/>
  <c r="C8" i="9"/>
  <c r="F8" i="9"/>
  <c r="E8" i="9"/>
  <c r="D8" i="9"/>
  <c r="F5" i="6"/>
  <c r="E5" i="6"/>
  <c r="D5" i="6"/>
  <c r="C5" i="6"/>
  <c r="F161" i="9"/>
  <c r="E161" i="9"/>
  <c r="D161" i="9"/>
  <c r="C161" i="9"/>
  <c r="F152" i="8"/>
  <c r="E152" i="8"/>
  <c r="D152" i="8"/>
  <c r="C152" i="8"/>
  <c r="F151" i="7"/>
  <c r="E151" i="7"/>
  <c r="D151" i="7"/>
  <c r="C151" i="7"/>
  <c r="F141" i="9"/>
  <c r="E141" i="9"/>
  <c r="D141" i="9"/>
  <c r="C141" i="9"/>
  <c r="F118" i="6"/>
  <c r="E118" i="6"/>
  <c r="D118" i="6"/>
  <c r="C118" i="6"/>
  <c r="F110" i="6"/>
  <c r="E110" i="6"/>
  <c r="D110" i="6"/>
  <c r="C110" i="6"/>
  <c r="C97" i="5"/>
  <c r="F97" i="5"/>
  <c r="E97" i="5"/>
  <c r="D97" i="5"/>
  <c r="F90" i="6"/>
  <c r="E90" i="6"/>
  <c r="D90" i="6"/>
  <c r="C90" i="6"/>
  <c r="C77" i="5"/>
  <c r="F77" i="5"/>
  <c r="E77" i="5"/>
  <c r="D77" i="5"/>
  <c r="C73" i="5"/>
  <c r="F73" i="5"/>
  <c r="E73" i="5"/>
  <c r="D73" i="5"/>
  <c r="C69" i="9"/>
  <c r="F69" i="9"/>
  <c r="E69" i="9"/>
  <c r="D69" i="9"/>
  <c r="F63" i="7"/>
  <c r="E63" i="7"/>
  <c r="D63" i="7"/>
  <c r="C63" i="7"/>
  <c r="C53" i="9"/>
  <c r="F53" i="9"/>
  <c r="E53" i="9"/>
  <c r="D53" i="9"/>
  <c r="F43" i="7"/>
  <c r="E43" i="7"/>
  <c r="D43" i="7"/>
  <c r="C43" i="7"/>
  <c r="C41" i="5"/>
  <c r="F41" i="5"/>
  <c r="E41" i="5"/>
  <c r="D41" i="5"/>
  <c r="C37" i="9"/>
  <c r="F37" i="9"/>
  <c r="E37" i="9"/>
  <c r="D37" i="9"/>
  <c r="F35" i="7"/>
  <c r="E35" i="7"/>
  <c r="D35" i="7"/>
  <c r="C35" i="7"/>
  <c r="C33" i="5"/>
  <c r="F33" i="5"/>
  <c r="E33" i="5"/>
  <c r="D33" i="5"/>
  <c r="F24" i="8"/>
  <c r="E24" i="8"/>
  <c r="D24" i="8"/>
  <c r="C24" i="8"/>
  <c r="F18" i="6"/>
  <c r="E18" i="6"/>
  <c r="D18" i="6"/>
  <c r="C18" i="6"/>
  <c r="C5" i="5"/>
  <c r="F5" i="5"/>
  <c r="E5" i="5"/>
  <c r="D5" i="5"/>
  <c r="F169" i="6"/>
  <c r="E169" i="6"/>
  <c r="D169" i="6"/>
  <c r="C169" i="6"/>
  <c r="C168" i="5"/>
  <c r="F168" i="5"/>
  <c r="E168" i="5"/>
  <c r="D168" i="5"/>
  <c r="F160" i="9"/>
  <c r="E160" i="9"/>
  <c r="D160" i="9"/>
  <c r="C160" i="9"/>
  <c r="F158" i="7"/>
  <c r="E158" i="7"/>
  <c r="D158" i="7"/>
  <c r="C158" i="7"/>
  <c r="C156" i="5"/>
  <c r="F156" i="5"/>
  <c r="E156" i="5"/>
  <c r="D156" i="5"/>
  <c r="F151" i="8"/>
  <c r="E151" i="8"/>
  <c r="D151" i="8"/>
  <c r="C151" i="8"/>
  <c r="F150" i="7"/>
  <c r="E150" i="7"/>
  <c r="D150" i="7"/>
  <c r="C150" i="7"/>
  <c r="F134" i="7"/>
  <c r="E134" i="7"/>
  <c r="D134" i="7"/>
  <c r="C134" i="7"/>
  <c r="F126" i="7"/>
  <c r="E126" i="7"/>
  <c r="D126" i="7"/>
  <c r="C126" i="7"/>
  <c r="F122" i="7"/>
  <c r="E122" i="7"/>
  <c r="D122" i="7"/>
  <c r="C122" i="7"/>
  <c r="C116" i="5"/>
  <c r="F116" i="5"/>
  <c r="E116" i="5"/>
  <c r="D116" i="5"/>
  <c r="C112" i="5"/>
  <c r="F112" i="5"/>
  <c r="E112" i="5"/>
  <c r="D112" i="5"/>
  <c r="F97" i="6"/>
  <c r="E97" i="6"/>
  <c r="D97" i="6"/>
  <c r="C97" i="6"/>
  <c r="C80" i="9"/>
  <c r="F80" i="9"/>
  <c r="E80" i="9"/>
  <c r="D80" i="9"/>
  <c r="C68" i="9"/>
  <c r="F68" i="9"/>
  <c r="E68" i="9"/>
  <c r="D68" i="9"/>
  <c r="F62" i="7"/>
  <c r="E62" i="7"/>
  <c r="D62" i="7"/>
  <c r="C62" i="7"/>
  <c r="C44" i="5"/>
  <c r="F44" i="5"/>
  <c r="E44" i="5"/>
  <c r="D44" i="5"/>
  <c r="F41" i="6"/>
  <c r="E41" i="6"/>
  <c r="D41" i="6"/>
  <c r="C41" i="6"/>
  <c r="F34" i="7"/>
  <c r="E34" i="7"/>
  <c r="D34" i="7"/>
  <c r="C34" i="7"/>
  <c r="F19" i="8"/>
  <c r="E19" i="8"/>
  <c r="D19" i="8"/>
  <c r="C19" i="8"/>
  <c r="F9" i="6"/>
  <c r="E9" i="6"/>
  <c r="D9" i="6"/>
  <c r="C9" i="6"/>
  <c r="F6" i="7"/>
  <c r="E6" i="7"/>
  <c r="D6" i="7"/>
  <c r="C6" i="7"/>
  <c r="F169" i="9"/>
  <c r="E169" i="9"/>
  <c r="D169" i="9"/>
  <c r="C169" i="9"/>
  <c r="F164" i="8"/>
  <c r="E164" i="8"/>
  <c r="D164" i="8"/>
  <c r="C164" i="8"/>
  <c r="F162" i="6"/>
  <c r="E162" i="6"/>
  <c r="D162" i="6"/>
  <c r="C162" i="6"/>
  <c r="F121" i="9"/>
  <c r="E121" i="9"/>
  <c r="D121" i="9"/>
  <c r="C121" i="9"/>
  <c r="C117" i="5"/>
  <c r="F117" i="5"/>
  <c r="E117" i="5"/>
  <c r="D117" i="5"/>
  <c r="F113" i="9"/>
  <c r="E113" i="9"/>
  <c r="D113" i="9"/>
  <c r="C113" i="9"/>
  <c r="F97" i="9"/>
  <c r="E97" i="9"/>
  <c r="D97" i="9"/>
  <c r="C97" i="9"/>
  <c r="F93" i="9"/>
  <c r="E93" i="9"/>
  <c r="D93" i="9"/>
  <c r="C93" i="9"/>
  <c r="F89" i="9"/>
  <c r="E89" i="9"/>
  <c r="D89" i="9"/>
  <c r="C89" i="9"/>
  <c r="C85" i="5"/>
  <c r="F85" i="5"/>
  <c r="E85" i="5"/>
  <c r="D85" i="5"/>
  <c r="F79" i="7"/>
  <c r="E79" i="7"/>
  <c r="D79" i="7"/>
  <c r="C79" i="7"/>
  <c r="F75" i="7"/>
  <c r="E75" i="7"/>
  <c r="D75" i="7"/>
  <c r="C75" i="7"/>
  <c r="F71" i="7"/>
  <c r="E71" i="7"/>
  <c r="D71" i="7"/>
  <c r="C71" i="7"/>
  <c r="F62" i="6"/>
  <c r="E62" i="6"/>
  <c r="D62" i="6"/>
  <c r="C62" i="6"/>
  <c r="C29" i="9"/>
  <c r="F29" i="9"/>
  <c r="E29" i="9"/>
  <c r="D29" i="9"/>
  <c r="C25" i="9"/>
  <c r="F25" i="9"/>
  <c r="E25" i="9"/>
  <c r="D25" i="9"/>
  <c r="C21" i="5"/>
  <c r="F21" i="5"/>
  <c r="E21" i="5"/>
  <c r="D21" i="5"/>
  <c r="F166" i="9"/>
  <c r="E166" i="9"/>
  <c r="D166" i="9"/>
  <c r="C166" i="9"/>
  <c r="F164" i="7"/>
  <c r="E164" i="7"/>
  <c r="D164" i="7"/>
  <c r="C164" i="7"/>
  <c r="F159" i="6"/>
  <c r="E159" i="6"/>
  <c r="D159" i="6"/>
  <c r="C159" i="6"/>
  <c r="C158" i="5"/>
  <c r="F158" i="5"/>
  <c r="E158" i="5"/>
  <c r="D158" i="5"/>
  <c r="F150" i="9"/>
  <c r="E150" i="9"/>
  <c r="D150" i="9"/>
  <c r="C150" i="9"/>
  <c r="F143" i="6"/>
  <c r="E143" i="6"/>
  <c r="D143" i="6"/>
  <c r="C143" i="6"/>
  <c r="C142" i="5"/>
  <c r="F142" i="5"/>
  <c r="E142" i="5"/>
  <c r="D142" i="5"/>
  <c r="F129" i="8"/>
  <c r="E129" i="8"/>
  <c r="D129" i="8"/>
  <c r="C129" i="8"/>
  <c r="F113" i="8"/>
  <c r="E113" i="8"/>
  <c r="D113" i="8"/>
  <c r="C113" i="8"/>
  <c r="F97" i="8"/>
  <c r="E97" i="8"/>
  <c r="D97" i="8"/>
  <c r="C97" i="8"/>
  <c r="F81" i="8"/>
  <c r="E81" i="8"/>
  <c r="D81" i="8"/>
  <c r="C81" i="8"/>
  <c r="F52" i="7"/>
  <c r="E52" i="7"/>
  <c r="D52" i="7"/>
  <c r="C52" i="7"/>
  <c r="F49" i="8"/>
  <c r="E49" i="8"/>
  <c r="D49" i="8"/>
  <c r="C49" i="8"/>
  <c r="F36" i="7"/>
  <c r="E36" i="7"/>
  <c r="D36" i="7"/>
  <c r="C36" i="7"/>
  <c r="F33" i="8"/>
  <c r="E33" i="8"/>
  <c r="D33" i="8"/>
  <c r="C33" i="8"/>
  <c r="F20" i="7"/>
  <c r="E20" i="7"/>
  <c r="D20" i="7"/>
  <c r="C20" i="7"/>
  <c r="F17" i="8"/>
  <c r="E17" i="8"/>
  <c r="D17" i="8"/>
  <c r="C17" i="8"/>
  <c r="F4" i="7"/>
  <c r="E4" i="7"/>
  <c r="D4" i="7"/>
  <c r="C4" i="7"/>
  <c r="F70" i="6"/>
  <c r="E70" i="6"/>
  <c r="D70" i="6"/>
  <c r="C70" i="6"/>
  <c r="C53" i="5"/>
  <c r="F53" i="5"/>
  <c r="E53" i="5"/>
  <c r="D53" i="5"/>
  <c r="C17" i="9"/>
  <c r="F17" i="9"/>
  <c r="E17" i="9"/>
  <c r="D17" i="9"/>
  <c r="C13" i="9"/>
  <c r="F13" i="9"/>
  <c r="E13" i="9"/>
  <c r="D13" i="9"/>
  <c r="C9" i="9"/>
  <c r="F9" i="9"/>
  <c r="E9" i="9"/>
  <c r="D9" i="9"/>
  <c r="C5" i="9"/>
  <c r="F5" i="9"/>
  <c r="E5" i="9"/>
  <c r="D5" i="9"/>
  <c r="F163" i="9"/>
  <c r="E163" i="9"/>
  <c r="D163" i="9"/>
  <c r="C163" i="9"/>
  <c r="F161" i="7"/>
  <c r="E161" i="7"/>
  <c r="D161" i="7"/>
  <c r="C161" i="7"/>
  <c r="F158" i="8"/>
  <c r="E158" i="8"/>
  <c r="D158" i="8"/>
  <c r="C158" i="8"/>
  <c r="F156" i="6"/>
  <c r="E156" i="6"/>
  <c r="D156" i="6"/>
  <c r="C156" i="6"/>
  <c r="C155" i="5"/>
  <c r="F155" i="5"/>
  <c r="E155" i="5"/>
  <c r="D155" i="5"/>
  <c r="F147" i="9"/>
  <c r="E147" i="9"/>
  <c r="D147" i="9"/>
  <c r="C147" i="9"/>
  <c r="F145" i="7"/>
  <c r="E145" i="7"/>
  <c r="D145" i="7"/>
  <c r="C145" i="7"/>
  <c r="F142" i="8"/>
  <c r="E142" i="8"/>
  <c r="D142" i="8"/>
  <c r="C142" i="8"/>
  <c r="F140" i="6"/>
  <c r="E140" i="6"/>
  <c r="D140" i="6"/>
  <c r="C140" i="6"/>
  <c r="C139" i="5"/>
  <c r="F139" i="5"/>
  <c r="E139" i="5"/>
  <c r="D139" i="5"/>
  <c r="F131" i="9"/>
  <c r="E131" i="9"/>
  <c r="D131" i="9"/>
  <c r="C131" i="9"/>
  <c r="F129" i="7"/>
  <c r="E129" i="7"/>
  <c r="D129" i="7"/>
  <c r="C129" i="7"/>
  <c r="F126" i="8"/>
  <c r="E126" i="8"/>
  <c r="D126" i="8"/>
  <c r="C126" i="8"/>
  <c r="F124" i="6"/>
  <c r="E124" i="6"/>
  <c r="D124" i="6"/>
  <c r="C124" i="6"/>
  <c r="C123" i="5"/>
  <c r="F123" i="5"/>
  <c r="E123" i="5"/>
  <c r="D123" i="5"/>
  <c r="F115" i="9"/>
  <c r="E115" i="9"/>
  <c r="D115" i="9"/>
  <c r="C115" i="9"/>
  <c r="F113" i="7"/>
  <c r="E113" i="7"/>
  <c r="D113" i="7"/>
  <c r="C113" i="7"/>
  <c r="F110" i="8"/>
  <c r="E110" i="8"/>
  <c r="D110" i="8"/>
  <c r="C110" i="8"/>
  <c r="F108" i="6"/>
  <c r="E108" i="6"/>
  <c r="D108" i="6"/>
  <c r="C108" i="6"/>
  <c r="C107" i="5"/>
  <c r="F107" i="5"/>
  <c r="E107" i="5"/>
  <c r="D107" i="5"/>
  <c r="F99" i="9"/>
  <c r="E99" i="9"/>
  <c r="D99" i="9"/>
  <c r="C99" i="9"/>
  <c r="F97" i="7"/>
  <c r="E97" i="7"/>
  <c r="D97" i="7"/>
  <c r="C97" i="7"/>
  <c r="F94" i="8"/>
  <c r="E94" i="8"/>
  <c r="D94" i="8"/>
  <c r="C94" i="8"/>
  <c r="F92" i="6"/>
  <c r="E92" i="6"/>
  <c r="D92" i="6"/>
  <c r="C92" i="6"/>
  <c r="C91" i="5"/>
  <c r="F91" i="5"/>
  <c r="E91" i="5"/>
  <c r="D91" i="5"/>
  <c r="F83" i="9"/>
  <c r="E83" i="9"/>
  <c r="D83" i="9"/>
  <c r="C83" i="9"/>
  <c r="F81" i="7"/>
  <c r="E81" i="7"/>
  <c r="D81" i="7"/>
  <c r="C81" i="7"/>
  <c r="F78" i="8"/>
  <c r="E78" i="8"/>
  <c r="D78" i="8"/>
  <c r="C78" i="8"/>
  <c r="F76" i="6"/>
  <c r="E76" i="6"/>
  <c r="D76" i="6"/>
  <c r="C76" i="6"/>
  <c r="C75" i="5"/>
  <c r="F75" i="5"/>
  <c r="E75" i="5"/>
  <c r="D75" i="5"/>
  <c r="C67" i="9"/>
  <c r="F67" i="9"/>
  <c r="E67" i="9"/>
  <c r="D67" i="9"/>
  <c r="F65" i="7"/>
  <c r="E65" i="7"/>
  <c r="D65" i="7"/>
  <c r="C65" i="7"/>
  <c r="F62" i="8"/>
  <c r="E62" i="8"/>
  <c r="D62" i="8"/>
  <c r="C62" i="8"/>
  <c r="F60" i="6"/>
  <c r="E60" i="6"/>
  <c r="D60" i="6"/>
  <c r="C60" i="6"/>
  <c r="C59" i="5"/>
  <c r="F59" i="5"/>
  <c r="E59" i="5"/>
  <c r="D59" i="5"/>
  <c r="C51" i="9"/>
  <c r="F51" i="9"/>
  <c r="E51" i="9"/>
  <c r="D51" i="9"/>
  <c r="F49" i="7"/>
  <c r="E49" i="7"/>
  <c r="D49" i="7"/>
  <c r="C49" i="7"/>
  <c r="F46" i="8"/>
  <c r="E46" i="8"/>
  <c r="D46" i="8"/>
  <c r="C46" i="8"/>
  <c r="F44" i="6"/>
  <c r="E44" i="6"/>
  <c r="D44" i="6"/>
  <c r="C44" i="6"/>
  <c r="C43" i="5"/>
  <c r="F43" i="5"/>
  <c r="E43" i="5"/>
  <c r="D43" i="5"/>
  <c r="C35" i="9"/>
  <c r="F35" i="9"/>
  <c r="E35" i="9"/>
  <c r="D35" i="9"/>
  <c r="F33" i="7"/>
  <c r="E33" i="7"/>
  <c r="D33" i="7"/>
  <c r="C33" i="7"/>
  <c r="F30" i="8"/>
  <c r="E30" i="8"/>
  <c r="D30" i="8"/>
  <c r="C30" i="8"/>
  <c r="F28" i="6"/>
  <c r="E28" i="6"/>
  <c r="D28" i="6"/>
  <c r="C28" i="6"/>
  <c r="C27" i="5"/>
  <c r="F27" i="5"/>
  <c r="E27" i="5"/>
  <c r="D27" i="5"/>
  <c r="C19" i="9"/>
  <c r="F19" i="9"/>
  <c r="E19" i="9"/>
  <c r="D19" i="9"/>
  <c r="F17" i="7"/>
  <c r="E17" i="7"/>
  <c r="D17" i="7"/>
  <c r="C17" i="7"/>
  <c r="F14" i="8"/>
  <c r="E14" i="8"/>
  <c r="D14" i="8"/>
  <c r="C14" i="8"/>
  <c r="F12" i="6"/>
  <c r="E12" i="6"/>
  <c r="D12" i="6"/>
  <c r="C12" i="6"/>
  <c r="C11" i="5"/>
  <c r="F11" i="5"/>
  <c r="E11" i="5"/>
  <c r="D11" i="5"/>
  <c r="F3" i="9"/>
  <c r="E3" i="9"/>
  <c r="D3" i="9"/>
  <c r="C3" i="9"/>
  <c r="F156" i="9"/>
  <c r="E156" i="9"/>
  <c r="D156" i="9"/>
  <c r="C156" i="9"/>
  <c r="F152" i="9"/>
  <c r="E152" i="9"/>
  <c r="D152" i="9"/>
  <c r="C152" i="9"/>
  <c r="F136" i="9"/>
  <c r="E136" i="9"/>
  <c r="D136" i="9"/>
  <c r="C136" i="9"/>
  <c r="F129" i="6"/>
  <c r="E129" i="6"/>
  <c r="D129" i="6"/>
  <c r="C129" i="6"/>
  <c r="F123" i="8"/>
  <c r="E123" i="8"/>
  <c r="D123" i="8"/>
  <c r="C123" i="8"/>
  <c r="C120" i="5"/>
  <c r="F120" i="5"/>
  <c r="E120" i="5"/>
  <c r="D120" i="5"/>
  <c r="F115" i="8"/>
  <c r="E115" i="8"/>
  <c r="D115" i="8"/>
  <c r="C115" i="8"/>
  <c r="F112" i="9"/>
  <c r="E112" i="9"/>
  <c r="D112" i="9"/>
  <c r="C112" i="9"/>
  <c r="F104" i="9"/>
  <c r="E104" i="9"/>
  <c r="D104" i="9"/>
  <c r="C104" i="9"/>
  <c r="F101" i="6"/>
  <c r="E101" i="6"/>
  <c r="D101" i="6"/>
  <c r="C101" i="6"/>
  <c r="C96" i="5"/>
  <c r="F96" i="5"/>
  <c r="E96" i="5"/>
  <c r="D96" i="5"/>
  <c r="F91" i="8"/>
  <c r="E91" i="8"/>
  <c r="D91" i="8"/>
  <c r="C91" i="8"/>
  <c r="F88" i="9"/>
  <c r="E88" i="9"/>
  <c r="D88" i="9"/>
  <c r="C88" i="9"/>
  <c r="F59" i="8"/>
  <c r="E59" i="8"/>
  <c r="D59" i="8"/>
  <c r="C59" i="8"/>
  <c r="F54" i="7"/>
  <c r="E54" i="7"/>
  <c r="D54" i="7"/>
  <c r="C54" i="7"/>
  <c r="C44" i="9"/>
  <c r="F44" i="9"/>
  <c r="E44" i="9"/>
  <c r="D44" i="9"/>
  <c r="F33" i="6"/>
  <c r="E33" i="6"/>
  <c r="D33" i="6"/>
  <c r="C33" i="6"/>
  <c r="F23" i="8"/>
  <c r="E23" i="8"/>
  <c r="D23" i="8"/>
  <c r="C23" i="8"/>
  <c r="F15" i="8"/>
  <c r="E15" i="8"/>
  <c r="D15" i="8"/>
  <c r="C15" i="8"/>
  <c r="F168" i="8"/>
  <c r="E168" i="8"/>
  <c r="D168" i="8"/>
  <c r="C168" i="8"/>
  <c r="F167" i="7"/>
  <c r="E167" i="7"/>
  <c r="D167" i="7"/>
  <c r="C167" i="7"/>
  <c r="F157" i="9"/>
  <c r="E157" i="9"/>
  <c r="D157" i="9"/>
  <c r="C157" i="9"/>
  <c r="F155" i="7"/>
  <c r="E155" i="7"/>
  <c r="D155" i="7"/>
  <c r="C155" i="7"/>
  <c r="F147" i="7"/>
  <c r="E147" i="7"/>
  <c r="D147" i="7"/>
  <c r="C147" i="7"/>
  <c r="F137" i="9"/>
  <c r="E137" i="9"/>
  <c r="D137" i="9"/>
  <c r="C137" i="9"/>
  <c r="F135" i="7"/>
  <c r="E135" i="7"/>
  <c r="D135" i="7"/>
  <c r="C135" i="7"/>
  <c r="C133" i="5"/>
  <c r="F133" i="5"/>
  <c r="E133" i="5"/>
  <c r="D133" i="5"/>
  <c r="F130" i="6"/>
  <c r="E130" i="6"/>
  <c r="D130" i="6"/>
  <c r="C130" i="6"/>
  <c r="F127" i="7"/>
  <c r="E127" i="7"/>
  <c r="D127" i="7"/>
  <c r="C127" i="7"/>
  <c r="C125" i="5"/>
  <c r="F125" i="5"/>
  <c r="E125" i="5"/>
  <c r="D125" i="5"/>
  <c r="F116" i="8"/>
  <c r="E116" i="8"/>
  <c r="D116" i="8"/>
  <c r="C116" i="8"/>
  <c r="F107" i="7"/>
  <c r="E107" i="7"/>
  <c r="D107" i="7"/>
  <c r="C107" i="7"/>
  <c r="C105" i="5"/>
  <c r="F105" i="5"/>
  <c r="E105" i="5"/>
  <c r="D105" i="5"/>
  <c r="F101" i="9"/>
  <c r="E101" i="9"/>
  <c r="D101" i="9"/>
  <c r="C101" i="9"/>
  <c r="F99" i="7"/>
  <c r="E99" i="7"/>
  <c r="D99" i="7"/>
  <c r="C99" i="7"/>
  <c r="C65" i="9"/>
  <c r="F65" i="9"/>
  <c r="E65" i="9"/>
  <c r="D65" i="9"/>
  <c r="C57" i="9"/>
  <c r="F57" i="9"/>
  <c r="E57" i="9"/>
  <c r="D57" i="9"/>
  <c r="F52" i="8"/>
  <c r="E52" i="8"/>
  <c r="D52" i="8"/>
  <c r="C52" i="8"/>
  <c r="F51" i="7"/>
  <c r="E51" i="7"/>
  <c r="D51" i="7"/>
  <c r="C51" i="7"/>
  <c r="C49" i="5"/>
  <c r="F49" i="5"/>
  <c r="E49" i="5"/>
  <c r="D49" i="5"/>
  <c r="C45" i="9"/>
  <c r="F45" i="9"/>
  <c r="E45" i="9"/>
  <c r="D45" i="9"/>
  <c r="C29" i="5"/>
  <c r="F29" i="5"/>
  <c r="E29" i="5"/>
  <c r="D29" i="5"/>
  <c r="C21" i="9"/>
  <c r="F21" i="9"/>
  <c r="E21" i="9"/>
  <c r="D21" i="9"/>
  <c r="F14" i="6"/>
  <c r="E14" i="6"/>
  <c r="D14" i="6"/>
  <c r="C14" i="6"/>
  <c r="F170" i="7"/>
  <c r="E170" i="7"/>
  <c r="D170" i="7"/>
  <c r="C170" i="7"/>
  <c r="F168" i="9"/>
  <c r="E168" i="9"/>
  <c r="D168" i="9"/>
  <c r="C168" i="9"/>
  <c r="F167" i="8"/>
  <c r="E167" i="8"/>
  <c r="D167" i="8"/>
  <c r="C167" i="8"/>
  <c r="F165" i="6"/>
  <c r="E165" i="6"/>
  <c r="D165" i="6"/>
  <c r="C165" i="6"/>
  <c r="C164" i="5"/>
  <c r="F164" i="5"/>
  <c r="E164" i="5"/>
  <c r="D164" i="5"/>
  <c r="F145" i="6"/>
  <c r="E145" i="6"/>
  <c r="D145" i="6"/>
  <c r="C145" i="6"/>
  <c r="C100" i="5"/>
  <c r="F100" i="5"/>
  <c r="E100" i="5"/>
  <c r="D100" i="5"/>
  <c r="C88" i="5"/>
  <c r="F88" i="5"/>
  <c r="E88" i="5"/>
  <c r="D88" i="5"/>
  <c r="F84" i="9"/>
  <c r="E84" i="9"/>
  <c r="D84" i="9"/>
  <c r="C84" i="9"/>
  <c r="C76" i="5"/>
  <c r="F76" i="5"/>
  <c r="E76" i="5"/>
  <c r="D76" i="5"/>
  <c r="F57" i="6"/>
  <c r="E57" i="6"/>
  <c r="D57" i="6"/>
  <c r="C57" i="6"/>
  <c r="F39" i="8"/>
  <c r="E39" i="8"/>
  <c r="D39" i="8"/>
  <c r="C39" i="8"/>
  <c r="F29" i="6"/>
  <c r="E29" i="6"/>
  <c r="D29" i="6"/>
  <c r="C29" i="6"/>
  <c r="F22" i="7"/>
  <c r="E22" i="7"/>
  <c r="D22" i="7"/>
  <c r="C22" i="7"/>
  <c r="C16" i="5"/>
  <c r="F16" i="5"/>
  <c r="E16" i="5"/>
  <c r="D16" i="5"/>
  <c r="F158" i="6"/>
  <c r="E158" i="6"/>
  <c r="D158" i="6"/>
  <c r="C158" i="6"/>
  <c r="F150" i="6"/>
  <c r="E150" i="6"/>
  <c r="D150" i="6"/>
  <c r="C150" i="6"/>
  <c r="C141" i="5"/>
  <c r="F141" i="5"/>
  <c r="E141" i="5"/>
  <c r="D141" i="5"/>
  <c r="F125" i="9"/>
  <c r="E125" i="9"/>
  <c r="D125" i="9"/>
  <c r="C125" i="9"/>
  <c r="F102" i="6"/>
  <c r="E102" i="6"/>
  <c r="D102" i="6"/>
  <c r="C102" i="6"/>
  <c r="C49" i="9"/>
  <c r="F49" i="9"/>
  <c r="E49" i="9"/>
  <c r="D49" i="9"/>
  <c r="C45" i="5"/>
  <c r="F45" i="5"/>
  <c r="E45" i="5"/>
  <c r="D45" i="5"/>
  <c r="F34" i="6"/>
  <c r="E34" i="6"/>
  <c r="D34" i="6"/>
  <c r="C34" i="6"/>
  <c r="F10" i="6"/>
  <c r="E10" i="6"/>
  <c r="D10" i="6"/>
  <c r="C10" i="6"/>
  <c r="C170" i="5"/>
  <c r="F170" i="5"/>
  <c r="E170" i="5"/>
  <c r="D170" i="5"/>
  <c r="F162" i="9"/>
  <c r="E162" i="9"/>
  <c r="D162" i="9"/>
  <c r="C162" i="9"/>
  <c r="F160" i="7"/>
  <c r="E160" i="7"/>
  <c r="D160" i="7"/>
  <c r="C160" i="7"/>
  <c r="F146" i="9"/>
  <c r="E146" i="9"/>
  <c r="D146" i="9"/>
  <c r="C146" i="9"/>
  <c r="F124" i="7"/>
  <c r="E124" i="7"/>
  <c r="D124" i="7"/>
  <c r="C124" i="7"/>
  <c r="F108" i="7"/>
  <c r="E108" i="7"/>
  <c r="D108" i="7"/>
  <c r="C108" i="7"/>
  <c r="F92" i="7"/>
  <c r="E92" i="7"/>
  <c r="D92" i="7"/>
  <c r="C92" i="7"/>
  <c r="F76" i="7"/>
  <c r="E76" i="7"/>
  <c r="D76" i="7"/>
  <c r="C76" i="7"/>
  <c r="F64" i="7"/>
  <c r="E64" i="7"/>
  <c r="D64" i="7"/>
  <c r="C64" i="7"/>
  <c r="F61" i="8"/>
  <c r="E61" i="8"/>
  <c r="D61" i="8"/>
  <c r="C61" i="8"/>
  <c r="F60" i="7"/>
  <c r="E60" i="7"/>
  <c r="D60" i="7"/>
  <c r="C60" i="7"/>
  <c r="C58" i="5"/>
  <c r="F58" i="5"/>
  <c r="E58" i="5"/>
  <c r="D58" i="5"/>
  <c r="F48" i="7"/>
  <c r="E48" i="7"/>
  <c r="D48" i="7"/>
  <c r="C48" i="7"/>
  <c r="F45" i="8"/>
  <c r="E45" i="8"/>
  <c r="D45" i="8"/>
  <c r="C45" i="8"/>
  <c r="F44" i="7"/>
  <c r="E44" i="7"/>
  <c r="D44" i="7"/>
  <c r="C44" i="7"/>
  <c r="C42" i="5"/>
  <c r="F42" i="5"/>
  <c r="E42" i="5"/>
  <c r="D42" i="5"/>
  <c r="F32" i="7"/>
  <c r="E32" i="7"/>
  <c r="D32" i="7"/>
  <c r="C32" i="7"/>
  <c r="F29" i="8"/>
  <c r="E29" i="8"/>
  <c r="D29" i="8"/>
  <c r="C29" i="8"/>
  <c r="F28" i="7"/>
  <c r="E28" i="7"/>
  <c r="D28" i="7"/>
  <c r="C28" i="7"/>
  <c r="C26" i="5"/>
  <c r="F26" i="5"/>
  <c r="E26" i="5"/>
  <c r="D26" i="5"/>
  <c r="F13" i="8"/>
  <c r="E13" i="8"/>
  <c r="D13" i="8"/>
  <c r="C13" i="8"/>
  <c r="F12" i="7"/>
  <c r="E12" i="7"/>
  <c r="D12" i="7"/>
  <c r="C12" i="7"/>
  <c r="C10" i="5"/>
  <c r="F10" i="5"/>
  <c r="E10" i="5"/>
  <c r="D10" i="5"/>
  <c r="C57" i="5"/>
  <c r="F57" i="5"/>
  <c r="E57" i="5"/>
  <c r="D57" i="5"/>
  <c r="H19" i="15"/>
  <c r="G19" i="15"/>
  <c r="F19" i="15"/>
  <c r="E19" i="15"/>
  <c r="D19" i="15"/>
  <c r="C19" i="15"/>
  <c r="B19" i="15"/>
  <c r="AL73" i="1"/>
  <c r="AK75" i="1"/>
  <c r="AL75" i="1"/>
  <c r="AL77" i="1"/>
  <c r="AK79" i="1"/>
  <c r="AL79" i="1"/>
  <c r="AL81" i="1"/>
  <c r="AK83" i="1"/>
  <c r="AL83" i="1"/>
  <c r="AL85" i="1"/>
  <c r="AK87" i="1"/>
  <c r="AL87" i="1"/>
  <c r="AK93" i="1"/>
  <c r="AL93" i="1"/>
  <c r="AK101" i="1"/>
  <c r="AL101" i="1"/>
  <c r="AK109" i="1"/>
  <c r="AL109" i="1"/>
  <c r="AK117" i="1"/>
  <c r="AK121" i="1"/>
  <c r="AK125" i="1"/>
  <c r="AK129" i="1"/>
  <c r="AK133" i="1"/>
  <c r="AK137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L161" i="1"/>
  <c r="AM162" i="1"/>
  <c r="AM163" i="1"/>
  <c r="AM164" i="1"/>
  <c r="AM165" i="1"/>
  <c r="AM166" i="1"/>
  <c r="AM167" i="1"/>
  <c r="AM168" i="1"/>
  <c r="AM169" i="1"/>
  <c r="AM170" i="1"/>
  <c r="AM171" i="1"/>
  <c r="AL71" i="1"/>
  <c r="AL90" i="1"/>
  <c r="AL98" i="1"/>
  <c r="AL106" i="1"/>
  <c r="AL114" i="1"/>
  <c r="AL4" i="1"/>
  <c r="AL5" i="1"/>
  <c r="AL6" i="1"/>
  <c r="AN64" i="1"/>
  <c r="AN68" i="1"/>
  <c r="AL61" i="1"/>
  <c r="AK63" i="1"/>
  <c r="AL63" i="1"/>
  <c r="AL65" i="1"/>
  <c r="AK67" i="1"/>
  <c r="AL67" i="1"/>
  <c r="AL69" i="1"/>
  <c r="AK71" i="1"/>
  <c r="AN72" i="1"/>
  <c r="AN76" i="1"/>
  <c r="AN80" i="1"/>
  <c r="AN84" i="1"/>
  <c r="AN88" i="1"/>
  <c r="AL92" i="1"/>
  <c r="AN96" i="1"/>
  <c r="AL100" i="1"/>
  <c r="AN104" i="1"/>
  <c r="AL108" i="1"/>
  <c r="AN110" i="1"/>
  <c r="AN112" i="1"/>
  <c r="AN118" i="1"/>
  <c r="AN122" i="1"/>
  <c r="AN126" i="1"/>
  <c r="AN130" i="1"/>
  <c r="AN134" i="1"/>
  <c r="AN138" i="1"/>
  <c r="AM121" i="1"/>
  <c r="AM125" i="1"/>
  <c r="AL13" i="1"/>
  <c r="AL17" i="1"/>
  <c r="AL22" i="1"/>
  <c r="AL23" i="1"/>
  <c r="AL24" i="1"/>
  <c r="AL25" i="1"/>
  <c r="AL26" i="1"/>
  <c r="AL27" i="1"/>
  <c r="AL28" i="1"/>
  <c r="AL29" i="1"/>
  <c r="AL30" i="1"/>
  <c r="AN31" i="1"/>
  <c r="AN32" i="1"/>
  <c r="AN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N49" i="1"/>
  <c r="AN50" i="1"/>
  <c r="AL51" i="1"/>
  <c r="AN52" i="1"/>
  <c r="AN53" i="1"/>
  <c r="AL54" i="1"/>
  <c r="AL55" i="1"/>
  <c r="AL56" i="1"/>
  <c r="AL57" i="1"/>
  <c r="AL58" i="1"/>
  <c r="AL59" i="1"/>
  <c r="AN60" i="1"/>
  <c r="AN63" i="1"/>
  <c r="AK64" i="1"/>
  <c r="AL64" i="1"/>
  <c r="AN67" i="1"/>
  <c r="AK68" i="1"/>
  <c r="AL68" i="1"/>
  <c r="AN71" i="1"/>
  <c r="AK72" i="1"/>
  <c r="AL72" i="1"/>
  <c r="AN75" i="1"/>
  <c r="AK76" i="1"/>
  <c r="AL76" i="1"/>
  <c r="AN79" i="1"/>
  <c r="AK80" i="1"/>
  <c r="AL80" i="1"/>
  <c r="AN83" i="1"/>
  <c r="AK84" i="1"/>
  <c r="AL84" i="1"/>
  <c r="AN87" i="1"/>
  <c r="AK88" i="1"/>
  <c r="AL88" i="1"/>
  <c r="AK95" i="1"/>
  <c r="AL95" i="1"/>
  <c r="AK96" i="1"/>
  <c r="AL96" i="1"/>
  <c r="AK103" i="1"/>
  <c r="AL103" i="1"/>
  <c r="AK104" i="1"/>
  <c r="AL104" i="1"/>
  <c r="AM111" i="1"/>
  <c r="AK112" i="1"/>
  <c r="AL112" i="1"/>
  <c r="AK118" i="1"/>
  <c r="AM118" i="1"/>
  <c r="AN119" i="1"/>
  <c r="AK122" i="1"/>
  <c r="AM122" i="1"/>
  <c r="AN123" i="1"/>
  <c r="AK126" i="1"/>
  <c r="AM126" i="1"/>
  <c r="AN127" i="1"/>
  <c r="AK130" i="1"/>
  <c r="AM130" i="1"/>
  <c r="AN131" i="1"/>
  <c r="AK134" i="1"/>
  <c r="AM134" i="1"/>
  <c r="AN135" i="1"/>
  <c r="AK138" i="1"/>
  <c r="AM138" i="1"/>
  <c r="AN139" i="1"/>
  <c r="AM93" i="1"/>
  <c r="AM101" i="1"/>
  <c r="AM109" i="1"/>
  <c r="AM129" i="1"/>
  <c r="AM133" i="1"/>
  <c r="AM137" i="1"/>
  <c r="AM6" i="1"/>
  <c r="AN10" i="1"/>
  <c r="AL14" i="1"/>
  <c r="AL18" i="1"/>
  <c r="AL21" i="1"/>
  <c r="AM11" i="1"/>
  <c r="AM13" i="1"/>
  <c r="AM19" i="1"/>
  <c r="AM24" i="1"/>
  <c r="AM30" i="1"/>
  <c r="AM39" i="1"/>
  <c r="AM40" i="1"/>
  <c r="AM43" i="1"/>
  <c r="AM49" i="1"/>
  <c r="AM50" i="1"/>
  <c r="AM54" i="1"/>
  <c r="AM56" i="1"/>
  <c r="AM57" i="1"/>
  <c r="AM58" i="1"/>
  <c r="AM59" i="1"/>
  <c r="AK61" i="1"/>
  <c r="AN62" i="1"/>
  <c r="AK65" i="1"/>
  <c r="AN66" i="1"/>
  <c r="AK69" i="1"/>
  <c r="AN70" i="1"/>
  <c r="AK73" i="1"/>
  <c r="AN74" i="1"/>
  <c r="AK77" i="1"/>
  <c r="AN78" i="1"/>
  <c r="AK81" i="1"/>
  <c r="AN82" i="1"/>
  <c r="AK85" i="1"/>
  <c r="AN86" i="1"/>
  <c r="AK89" i="1"/>
  <c r="AM89" i="1"/>
  <c r="AN90" i="1"/>
  <c r="AL94" i="1"/>
  <c r="AK97" i="1"/>
  <c r="AM97" i="1"/>
  <c r="AN98" i="1"/>
  <c r="AL102" i="1"/>
  <c r="AK105" i="1"/>
  <c r="AM105" i="1"/>
  <c r="AN106" i="1"/>
  <c r="AL110" i="1"/>
  <c r="AK113" i="1"/>
  <c r="AM113" i="1"/>
  <c r="AN116" i="1"/>
  <c r="AK119" i="1"/>
  <c r="AM119" i="1"/>
  <c r="AN120" i="1"/>
  <c r="AK123" i="1"/>
  <c r="AM123" i="1"/>
  <c r="AN124" i="1"/>
  <c r="AK127" i="1"/>
  <c r="AM127" i="1"/>
  <c r="AN128" i="1"/>
  <c r="AK131" i="1"/>
  <c r="AM131" i="1"/>
  <c r="AN132" i="1"/>
  <c r="AK135" i="1"/>
  <c r="AM135" i="1"/>
  <c r="AN136" i="1"/>
  <c r="AK139" i="1"/>
  <c r="AM139" i="1"/>
  <c r="AN140" i="1"/>
  <c r="AM117" i="1"/>
  <c r="AN6" i="1"/>
  <c r="AL7" i="1"/>
  <c r="AL9" i="1"/>
  <c r="AN11" i="1"/>
  <c r="AN12" i="1"/>
  <c r="AL15" i="1"/>
  <c r="AL16" i="1"/>
  <c r="AL19" i="1"/>
  <c r="AL20" i="1"/>
  <c r="AM9" i="1"/>
  <c r="AM10" i="1"/>
  <c r="AM12" i="1"/>
  <c r="AM14" i="1"/>
  <c r="AM15" i="1"/>
  <c r="AM16" i="1"/>
  <c r="AM17" i="1"/>
  <c r="AM18" i="1"/>
  <c r="AM20" i="1"/>
  <c r="AM21" i="1"/>
  <c r="AM22" i="1"/>
  <c r="AM23" i="1"/>
  <c r="AM25" i="1"/>
  <c r="AM26" i="1"/>
  <c r="AM27" i="1"/>
  <c r="AM28" i="1"/>
  <c r="AM29" i="1"/>
  <c r="AM31" i="1"/>
  <c r="AM32" i="1"/>
  <c r="AM33" i="1"/>
  <c r="AM34" i="1"/>
  <c r="AM35" i="1"/>
  <c r="AM36" i="1"/>
  <c r="AM37" i="1"/>
  <c r="AM38" i="1"/>
  <c r="AM41" i="1"/>
  <c r="AM42" i="1"/>
  <c r="AM44" i="1"/>
  <c r="AM45" i="1"/>
  <c r="AM46" i="1"/>
  <c r="AM47" i="1"/>
  <c r="AM48" i="1"/>
  <c r="AM51" i="1"/>
  <c r="AM52" i="1"/>
  <c r="AM53" i="1"/>
  <c r="AM55" i="1"/>
  <c r="AN61" i="1"/>
  <c r="AK62" i="1"/>
  <c r="AL62" i="1"/>
  <c r="AN65" i="1"/>
  <c r="AK66" i="1"/>
  <c r="AL66" i="1"/>
  <c r="AN69" i="1"/>
  <c r="AK70" i="1"/>
  <c r="AL70" i="1"/>
  <c r="AN73" i="1"/>
  <c r="AK74" i="1"/>
  <c r="AL74" i="1"/>
  <c r="AN77" i="1"/>
  <c r="AK78" i="1"/>
  <c r="AL78" i="1"/>
  <c r="AN81" i="1"/>
  <c r="AK82" i="1"/>
  <c r="AL82" i="1"/>
  <c r="AN85" i="1"/>
  <c r="AK86" i="1"/>
  <c r="AL86" i="1"/>
  <c r="AM91" i="1"/>
  <c r="AK92" i="1"/>
  <c r="AM99" i="1"/>
  <c r="AK100" i="1"/>
  <c r="AM107" i="1"/>
  <c r="AK108" i="1"/>
  <c r="AM115" i="1"/>
  <c r="AL115" i="1"/>
  <c r="AK116" i="1"/>
  <c r="AM116" i="1"/>
  <c r="AN117" i="1"/>
  <c r="AK120" i="1"/>
  <c r="AM120" i="1"/>
  <c r="AN121" i="1"/>
  <c r="AK124" i="1"/>
  <c r="AM124" i="1"/>
  <c r="AN125" i="1"/>
  <c r="AK128" i="1"/>
  <c r="AM128" i="1"/>
  <c r="AN129" i="1"/>
  <c r="AK132" i="1"/>
  <c r="AM132" i="1"/>
  <c r="AN133" i="1"/>
  <c r="AK136" i="1"/>
  <c r="AM136" i="1"/>
  <c r="AN137" i="1"/>
  <c r="AK140" i="1"/>
  <c r="AM140" i="1"/>
  <c r="AN141" i="1"/>
  <c r="AN143" i="1"/>
  <c r="AN145" i="1"/>
  <c r="AN147" i="1"/>
  <c r="AN149" i="1"/>
  <c r="AN151" i="1"/>
  <c r="AN153" i="1"/>
  <c r="AN155" i="1"/>
  <c r="AN157" i="1"/>
  <c r="AN159" i="1"/>
  <c r="AN161" i="1"/>
  <c r="AN163" i="1"/>
  <c r="AN165" i="1"/>
  <c r="AN167" i="1"/>
  <c r="AN169" i="1"/>
  <c r="AN171" i="1"/>
  <c r="AN7" i="1"/>
  <c r="AM8" i="1"/>
  <c r="AM7" i="1"/>
  <c r="AL8" i="1"/>
  <c r="AN8" i="1"/>
  <c r="AM4" i="1"/>
  <c r="AN4" i="1"/>
  <c r="AM5" i="1"/>
  <c r="AN5" i="1"/>
  <c r="AN9" i="1"/>
  <c r="AN13" i="1"/>
  <c r="AN14" i="1"/>
  <c r="AN15" i="1"/>
  <c r="AN16" i="1"/>
  <c r="AN17" i="1"/>
  <c r="AN18" i="1"/>
  <c r="AN19" i="1"/>
  <c r="AN20" i="1"/>
  <c r="AN21" i="1"/>
  <c r="AN23" i="1"/>
  <c r="AN27" i="1"/>
  <c r="AN28" i="1"/>
  <c r="AN29" i="1"/>
  <c r="AL111" i="1"/>
  <c r="AK111" i="1"/>
  <c r="AN114" i="1"/>
  <c r="AK148" i="1"/>
  <c r="AK156" i="1"/>
  <c r="AK164" i="1"/>
  <c r="AM172" i="1"/>
  <c r="AK172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M60" i="1"/>
  <c r="AK60" i="1"/>
  <c r="AM90" i="1"/>
  <c r="AM95" i="1"/>
  <c r="AM98" i="1"/>
  <c r="AM103" i="1"/>
  <c r="AM106" i="1"/>
  <c r="AM114" i="1"/>
  <c r="AK142" i="1"/>
  <c r="AK150" i="1"/>
  <c r="AK158" i="1"/>
  <c r="AK166" i="1"/>
  <c r="AN34" i="1"/>
  <c r="AN35" i="1"/>
  <c r="AN36" i="1"/>
  <c r="AN40" i="1"/>
  <c r="AN44" i="1"/>
  <c r="AN45" i="1"/>
  <c r="AN47" i="1"/>
  <c r="AN48" i="1"/>
  <c r="AN58" i="1"/>
  <c r="AN59" i="1"/>
  <c r="AL10" i="1"/>
  <c r="AL11" i="1"/>
  <c r="AL12" i="1"/>
  <c r="AL31" i="1"/>
  <c r="AL32" i="1"/>
  <c r="AL33" i="1"/>
  <c r="AL49" i="1"/>
  <c r="AL50" i="1"/>
  <c r="AL52" i="1"/>
  <c r="AL53" i="1"/>
  <c r="AK91" i="1"/>
  <c r="AK99" i="1"/>
  <c r="AN102" i="1"/>
  <c r="AK107" i="1"/>
  <c r="AN22" i="1"/>
  <c r="AN24" i="1"/>
  <c r="AN25" i="1"/>
  <c r="AN26" i="1"/>
  <c r="AN30" i="1"/>
  <c r="AN37" i="1"/>
  <c r="AN38" i="1"/>
  <c r="AN39" i="1"/>
  <c r="AN41" i="1"/>
  <c r="AN42" i="1"/>
  <c r="AN43" i="1"/>
  <c r="AN46" i="1"/>
  <c r="AN51" i="1"/>
  <c r="AN54" i="1"/>
  <c r="AN55" i="1"/>
  <c r="AN56" i="1"/>
  <c r="AN57" i="1"/>
  <c r="AL60" i="1"/>
  <c r="AL91" i="1"/>
  <c r="AN94" i="1"/>
  <c r="AL99" i="1"/>
  <c r="AL107" i="1"/>
  <c r="AK115" i="1"/>
  <c r="AK144" i="1"/>
  <c r="AK152" i="1"/>
  <c r="AK160" i="1"/>
  <c r="AK168" i="1"/>
  <c r="AL89" i="1"/>
  <c r="AN92" i="1"/>
  <c r="AM94" i="1"/>
  <c r="AL97" i="1"/>
  <c r="AN100" i="1"/>
  <c r="AM102" i="1"/>
  <c r="AL105" i="1"/>
  <c r="AN108" i="1"/>
  <c r="AM110" i="1"/>
  <c r="AL113" i="1"/>
  <c r="AK146" i="1"/>
  <c r="AK154" i="1"/>
  <c r="AK162" i="1"/>
  <c r="AK17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N89" i="1"/>
  <c r="AK90" i="1"/>
  <c r="AM92" i="1"/>
  <c r="AN93" i="1"/>
  <c r="AK94" i="1"/>
  <c r="AM96" i="1"/>
  <c r="AN97" i="1"/>
  <c r="AK98" i="1"/>
  <c r="AM100" i="1"/>
  <c r="AN101" i="1"/>
  <c r="AK102" i="1"/>
  <c r="AM104" i="1"/>
  <c r="AN105" i="1"/>
  <c r="AK106" i="1"/>
  <c r="AM108" i="1"/>
  <c r="AN109" i="1"/>
  <c r="AK110" i="1"/>
  <c r="AM112" i="1"/>
  <c r="AN113" i="1"/>
  <c r="AK114" i="1"/>
  <c r="AM141" i="1"/>
  <c r="AK141" i="1"/>
  <c r="AN142" i="1"/>
  <c r="AK145" i="1"/>
  <c r="AN146" i="1"/>
  <c r="AK149" i="1"/>
  <c r="AN150" i="1"/>
  <c r="AK153" i="1"/>
  <c r="AN154" i="1"/>
  <c r="AK157" i="1"/>
  <c r="AN158" i="1"/>
  <c r="AK161" i="1"/>
  <c r="AN162" i="1"/>
  <c r="AK165" i="1"/>
  <c r="AN166" i="1"/>
  <c r="AK169" i="1"/>
  <c r="AN170" i="1"/>
  <c r="AN91" i="1"/>
  <c r="AN95" i="1"/>
  <c r="AN99" i="1"/>
  <c r="AN103" i="1"/>
  <c r="AN107" i="1"/>
  <c r="AN111" i="1"/>
  <c r="AN115" i="1"/>
  <c r="AK143" i="1"/>
  <c r="AN144" i="1"/>
  <c r="AK147" i="1"/>
  <c r="AN148" i="1"/>
  <c r="AK151" i="1"/>
  <c r="AN152" i="1"/>
  <c r="AK155" i="1"/>
  <c r="AN156" i="1"/>
  <c r="AK159" i="1"/>
  <c r="AN160" i="1"/>
  <c r="AK163" i="1"/>
  <c r="AN164" i="1"/>
  <c r="AK167" i="1"/>
  <c r="AN168" i="1"/>
  <c r="AK171" i="1"/>
  <c r="AN172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2" i="1"/>
  <c r="AL163" i="1"/>
  <c r="AL164" i="1"/>
  <c r="AL165" i="1"/>
  <c r="AL166" i="1"/>
  <c r="AL167" i="1"/>
  <c r="AL168" i="1"/>
  <c r="AL169" i="1"/>
  <c r="AL170" i="1"/>
  <c r="AL171" i="1"/>
  <c r="AL172" i="1"/>
  <c r="AD170" i="5"/>
  <c r="Z170" i="5"/>
  <c r="AC170" i="5"/>
  <c r="AB170" i="5"/>
  <c r="AA170" i="5"/>
  <c r="AA166" i="9"/>
  <c r="AD166" i="9"/>
  <c r="Z166" i="9"/>
  <c r="AC166" i="9"/>
  <c r="AB166" i="9"/>
  <c r="AD162" i="5"/>
  <c r="Z162" i="5"/>
  <c r="AC162" i="5"/>
  <c r="AB162" i="5"/>
  <c r="AA162" i="5"/>
  <c r="AA158" i="9"/>
  <c r="AD158" i="9"/>
  <c r="Z158" i="9"/>
  <c r="AC158" i="9"/>
  <c r="AB158" i="9"/>
  <c r="AD146" i="5"/>
  <c r="Z146" i="5"/>
  <c r="AC146" i="5"/>
  <c r="AB146" i="5"/>
  <c r="AA146" i="5"/>
  <c r="AA137" i="5"/>
  <c r="AD137" i="5"/>
  <c r="Z137" i="5"/>
  <c r="AC137" i="5"/>
  <c r="AB137" i="5"/>
  <c r="AB129" i="9"/>
  <c r="AA129" i="9"/>
  <c r="AD129" i="9"/>
  <c r="Z129" i="9"/>
  <c r="AC129" i="9"/>
  <c r="AD82" i="6"/>
  <c r="Z82" i="6"/>
  <c r="AC82" i="6"/>
  <c r="AB82" i="6"/>
  <c r="AA82" i="6"/>
  <c r="AC77" i="7"/>
  <c r="AB77" i="7"/>
  <c r="AA77" i="7"/>
  <c r="AD77" i="7"/>
  <c r="Z77" i="7"/>
  <c r="AD60" i="7"/>
  <c r="Z60" i="7"/>
  <c r="AC60" i="7"/>
  <c r="AB60" i="7"/>
  <c r="AA60" i="7"/>
  <c r="AC57" i="7"/>
  <c r="AB57" i="7"/>
  <c r="AA57" i="7"/>
  <c r="Z57" i="7"/>
  <c r="AD57" i="7"/>
  <c r="AD56" i="7"/>
  <c r="Z56" i="7"/>
  <c r="AC56" i="7"/>
  <c r="AB56" i="7"/>
  <c r="AA56" i="7"/>
  <c r="AC53" i="7"/>
  <c r="AB53" i="7"/>
  <c r="AA53" i="7"/>
  <c r="AD53" i="7"/>
  <c r="Z53" i="7"/>
  <c r="AB50" i="7"/>
  <c r="AA50" i="7"/>
  <c r="AD50" i="7"/>
  <c r="Z50" i="7"/>
  <c r="AC50" i="7"/>
  <c r="AC49" i="7"/>
  <c r="AB49" i="7"/>
  <c r="AA49" i="7"/>
  <c r="AD49" i="7"/>
  <c r="Z49" i="7"/>
  <c r="AB46" i="7"/>
  <c r="AA46" i="7"/>
  <c r="AD46" i="7"/>
  <c r="Z46" i="7"/>
  <c r="AC46" i="7"/>
  <c r="AA43" i="7"/>
  <c r="AD43" i="7"/>
  <c r="Z43" i="7"/>
  <c r="AC43" i="7"/>
  <c r="AB43" i="7"/>
  <c r="AD40" i="7"/>
  <c r="Z40" i="7"/>
  <c r="AC40" i="7"/>
  <c r="AB40" i="7"/>
  <c r="AA40" i="7"/>
  <c r="AA39" i="7"/>
  <c r="AD39" i="7"/>
  <c r="Z39" i="7"/>
  <c r="AC39" i="7"/>
  <c r="AB39" i="7"/>
  <c r="AD36" i="7"/>
  <c r="Z36" i="7"/>
  <c r="AC36" i="7"/>
  <c r="AB36" i="7"/>
  <c r="AA36" i="7"/>
  <c r="AC33" i="7"/>
  <c r="AB33" i="7"/>
  <c r="AA33" i="7"/>
  <c r="AD33" i="7"/>
  <c r="Z33" i="7"/>
  <c r="AB30" i="7"/>
  <c r="AA30" i="7"/>
  <c r="AD30" i="7"/>
  <c r="Z30" i="7"/>
  <c r="AC30" i="7"/>
  <c r="AC29" i="7"/>
  <c r="AB29" i="7"/>
  <c r="AA29" i="7"/>
  <c r="AD29" i="7"/>
  <c r="Z29" i="7"/>
  <c r="AA23" i="7"/>
  <c r="AD23" i="7"/>
  <c r="Z23" i="7"/>
  <c r="AC23" i="7"/>
  <c r="AB23" i="7"/>
  <c r="AC21" i="7"/>
  <c r="AB21" i="7"/>
  <c r="AA21" i="7"/>
  <c r="AD21" i="7"/>
  <c r="Z21" i="7"/>
  <c r="AA19" i="7"/>
  <c r="AD19" i="7"/>
  <c r="Z19" i="7"/>
  <c r="AC19" i="7"/>
  <c r="AB19" i="7"/>
  <c r="AC13" i="7"/>
  <c r="AB13" i="7"/>
  <c r="AA13" i="7"/>
  <c r="AD13" i="7"/>
  <c r="Z13" i="7"/>
  <c r="AA11" i="7"/>
  <c r="AD11" i="7"/>
  <c r="Z11" i="7"/>
  <c r="AC11" i="7"/>
  <c r="AB11" i="7"/>
  <c r="AC9" i="7"/>
  <c r="AB9" i="7"/>
  <c r="AA9" i="7"/>
  <c r="Z9" i="7"/>
  <c r="AD9" i="7"/>
  <c r="AC6" i="8"/>
  <c r="AB6" i="8"/>
  <c r="AA6" i="8"/>
  <c r="Z6" i="8"/>
  <c r="AD6" i="8"/>
  <c r="AA4" i="8"/>
  <c r="AD4" i="8"/>
  <c r="Z4" i="8"/>
  <c r="AC4" i="8"/>
  <c r="AB4" i="8"/>
  <c r="AD38" i="6"/>
  <c r="Z38" i="6"/>
  <c r="AC38" i="6"/>
  <c r="AB38" i="6"/>
  <c r="AA38" i="6"/>
  <c r="AD29" i="6"/>
  <c r="Z29" i="6"/>
  <c r="AC29" i="6"/>
  <c r="AB29" i="6"/>
  <c r="AA29" i="6"/>
  <c r="AC13" i="5"/>
  <c r="Z13" i="5"/>
  <c r="AD13" i="5"/>
  <c r="AB13" i="5"/>
  <c r="AA13" i="5"/>
  <c r="AA117" i="6"/>
  <c r="AD117" i="6"/>
  <c r="AC117" i="6"/>
  <c r="AB117" i="6"/>
  <c r="Z117" i="6"/>
  <c r="AA98" i="7"/>
  <c r="AC98" i="7"/>
  <c r="AD98" i="7"/>
  <c r="AB98" i="7"/>
  <c r="Z98" i="7"/>
  <c r="AC96" i="9"/>
  <c r="AB96" i="9"/>
  <c r="AA96" i="9"/>
  <c r="Z96" i="9"/>
  <c r="AD96" i="9"/>
  <c r="AA90" i="7"/>
  <c r="AC90" i="7"/>
  <c r="AD90" i="7"/>
  <c r="AB90" i="7"/>
  <c r="Z90" i="7"/>
  <c r="AA81" i="8"/>
  <c r="AD81" i="8"/>
  <c r="Z81" i="8"/>
  <c r="AC81" i="8"/>
  <c r="AB81" i="8"/>
  <c r="AB76" i="5"/>
  <c r="AA76" i="5"/>
  <c r="AD76" i="5"/>
  <c r="Z76" i="5"/>
  <c r="AC76" i="5"/>
  <c r="AD58" i="8"/>
  <c r="Z58" i="8"/>
  <c r="AB58" i="8"/>
  <c r="AC58" i="8"/>
  <c r="AA58" i="8"/>
  <c r="AD46" i="8"/>
  <c r="Z46" i="8"/>
  <c r="AB46" i="8"/>
  <c r="AA46" i="8"/>
  <c r="AC46" i="8"/>
  <c r="AD38" i="8"/>
  <c r="Z38" i="8"/>
  <c r="AB38" i="8"/>
  <c r="AA38" i="8"/>
  <c r="AC38" i="8"/>
  <c r="AB16" i="8"/>
  <c r="AD16" i="8"/>
  <c r="Z16" i="8"/>
  <c r="AC16" i="8"/>
  <c r="AA16" i="8"/>
  <c r="AB7" i="8"/>
  <c r="AA7" i="8"/>
  <c r="AD7" i="8"/>
  <c r="Z7" i="8"/>
  <c r="AC7" i="8"/>
  <c r="AC136" i="9"/>
  <c r="AB136" i="9"/>
  <c r="AA136" i="9"/>
  <c r="AD136" i="9"/>
  <c r="Z136" i="9"/>
  <c r="AA134" i="7"/>
  <c r="AC134" i="7"/>
  <c r="AB134" i="7"/>
  <c r="Z134" i="7"/>
  <c r="AD134" i="7"/>
  <c r="AC120" i="9"/>
  <c r="AB120" i="9"/>
  <c r="AA120" i="9"/>
  <c r="AD120" i="9"/>
  <c r="Z120" i="9"/>
  <c r="AA118" i="7"/>
  <c r="AC118" i="7"/>
  <c r="AB118" i="7"/>
  <c r="Z118" i="7"/>
  <c r="AD118" i="7"/>
  <c r="AB108" i="5"/>
  <c r="AD108" i="5"/>
  <c r="Z108" i="5"/>
  <c r="AA108" i="5"/>
  <c r="AC108" i="5"/>
  <c r="AC107" i="5"/>
  <c r="AA107" i="5"/>
  <c r="AD107" i="5"/>
  <c r="AB107" i="5"/>
  <c r="Z107" i="5"/>
  <c r="AA102" i="7"/>
  <c r="AC102" i="7"/>
  <c r="AB102" i="7"/>
  <c r="Z102" i="7"/>
  <c r="AD102" i="7"/>
  <c r="AC100" i="9"/>
  <c r="AB100" i="9"/>
  <c r="AA100" i="9"/>
  <c r="Z100" i="9"/>
  <c r="AD100" i="9"/>
  <c r="AD99" i="9"/>
  <c r="Z99" i="9"/>
  <c r="AC99" i="9"/>
  <c r="AB99" i="9"/>
  <c r="AA99" i="9"/>
  <c r="AB92" i="5"/>
  <c r="AA92" i="5"/>
  <c r="AD92" i="5"/>
  <c r="Z92" i="5"/>
  <c r="AC92" i="5"/>
  <c r="AC91" i="5"/>
  <c r="AB91" i="5"/>
  <c r="AA91" i="5"/>
  <c r="AD91" i="5"/>
  <c r="Z91" i="5"/>
  <c r="AA57" i="6"/>
  <c r="Z57" i="6"/>
  <c r="AD57" i="6"/>
  <c r="AC57" i="6"/>
  <c r="AB57" i="6"/>
  <c r="AC5" i="7"/>
  <c r="AB5" i="7"/>
  <c r="AA5" i="7"/>
  <c r="AD5" i="7"/>
  <c r="Z5" i="7"/>
  <c r="AC127" i="8"/>
  <c r="AB127" i="8"/>
  <c r="AA127" i="8"/>
  <c r="AD127" i="8"/>
  <c r="Z127" i="8"/>
  <c r="AC111" i="5"/>
  <c r="AB111" i="5"/>
  <c r="AA111" i="5"/>
  <c r="AD111" i="5"/>
  <c r="Z111" i="5"/>
  <c r="AA101" i="6"/>
  <c r="AD101" i="6"/>
  <c r="AC101" i="6"/>
  <c r="AB101" i="6"/>
  <c r="Z101" i="6"/>
  <c r="AB96" i="5"/>
  <c r="Z96" i="5"/>
  <c r="AD96" i="5"/>
  <c r="AC96" i="5"/>
  <c r="AA96" i="5"/>
  <c r="AC139" i="5"/>
  <c r="AB139" i="5"/>
  <c r="AA139" i="5"/>
  <c r="AD139" i="5"/>
  <c r="AD131" i="9"/>
  <c r="Z131" i="9"/>
  <c r="AC131" i="9"/>
  <c r="AB131" i="9"/>
  <c r="AA131" i="9"/>
  <c r="AB129" i="7"/>
  <c r="AD129" i="7"/>
  <c r="Z129" i="7"/>
  <c r="AC129" i="7"/>
  <c r="AA129" i="7"/>
  <c r="AC123" i="5"/>
  <c r="AB123" i="5"/>
  <c r="AA123" i="5"/>
  <c r="AD123" i="5"/>
  <c r="Z123" i="5"/>
  <c r="AB109" i="7"/>
  <c r="AD109" i="7"/>
  <c r="Z109" i="7"/>
  <c r="AC109" i="7"/>
  <c r="AA109" i="7"/>
  <c r="AC107" i="8"/>
  <c r="AB107" i="8"/>
  <c r="AA107" i="8"/>
  <c r="AD107" i="8"/>
  <c r="Z107" i="8"/>
  <c r="AD106" i="8"/>
  <c r="Z106" i="8"/>
  <c r="AC106" i="8"/>
  <c r="AB106" i="8"/>
  <c r="AA106" i="8"/>
  <c r="AB105" i="9"/>
  <c r="AA105" i="9"/>
  <c r="AD105" i="9"/>
  <c r="Z105" i="9"/>
  <c r="AC105" i="9"/>
  <c r="AD102" i="6"/>
  <c r="Z102" i="6"/>
  <c r="AC102" i="6"/>
  <c r="AB102" i="6"/>
  <c r="AA102" i="6"/>
  <c r="AA97" i="5"/>
  <c r="AC97" i="5"/>
  <c r="Z97" i="5"/>
  <c r="AD97" i="5"/>
  <c r="AB97" i="5"/>
  <c r="AB96" i="6"/>
  <c r="AC96" i="6"/>
  <c r="AA96" i="6"/>
  <c r="Z96" i="6"/>
  <c r="AD96" i="6"/>
  <c r="AB93" i="7"/>
  <c r="AD93" i="7"/>
  <c r="Z93" i="7"/>
  <c r="AC93" i="7"/>
  <c r="AA93" i="7"/>
  <c r="AC91" i="8"/>
  <c r="AB91" i="8"/>
  <c r="AA91" i="8"/>
  <c r="AD91" i="8"/>
  <c r="Z91" i="8"/>
  <c r="AD90" i="8"/>
  <c r="Z90" i="8"/>
  <c r="AC90" i="8"/>
  <c r="AB90" i="8"/>
  <c r="AA90" i="8"/>
  <c r="AB89" i="9"/>
  <c r="AA89" i="9"/>
  <c r="AD89" i="9"/>
  <c r="Z89" i="9"/>
  <c r="AC89" i="9"/>
  <c r="AA81" i="5"/>
  <c r="AD81" i="5"/>
  <c r="Z81" i="5"/>
  <c r="AC81" i="5"/>
  <c r="AB81" i="5"/>
  <c r="AB80" i="6"/>
  <c r="AC80" i="6"/>
  <c r="AA80" i="6"/>
  <c r="Z80" i="6"/>
  <c r="AD80" i="6"/>
  <c r="AA75" i="7"/>
  <c r="AD75" i="7"/>
  <c r="Z75" i="7"/>
  <c r="AC75" i="7"/>
  <c r="AB75" i="7"/>
  <c r="AD74" i="8"/>
  <c r="Z74" i="8"/>
  <c r="AC74" i="8"/>
  <c r="AB74" i="8"/>
  <c r="AA74" i="8"/>
  <c r="AB73" i="9"/>
  <c r="AA73" i="9"/>
  <c r="AD73" i="9"/>
  <c r="Z73" i="9"/>
  <c r="AC73" i="9"/>
  <c r="AB64" i="6"/>
  <c r="AC64" i="6"/>
  <c r="AA64" i="6"/>
  <c r="Z64" i="6"/>
  <c r="AD64" i="6"/>
  <c r="AD58" i="5"/>
  <c r="Z58" i="5"/>
  <c r="AC58" i="5"/>
  <c r="AB58" i="5"/>
  <c r="AA58" i="5"/>
  <c r="AC56" i="9"/>
  <c r="AB56" i="9"/>
  <c r="AA56" i="9"/>
  <c r="AD56" i="9"/>
  <c r="Z56" i="9"/>
  <c r="AC52" i="9"/>
  <c r="AB52" i="9"/>
  <c r="AA52" i="9"/>
  <c r="Z52" i="9"/>
  <c r="AD52" i="9"/>
  <c r="AC44" i="9"/>
  <c r="AB44" i="9"/>
  <c r="AA44" i="9"/>
  <c r="AD44" i="9"/>
  <c r="Z44" i="9"/>
  <c r="AD42" i="5"/>
  <c r="Z42" i="5"/>
  <c r="AC42" i="5"/>
  <c r="AB42" i="5"/>
  <c r="AA42" i="5"/>
  <c r="AC40" i="9"/>
  <c r="AB40" i="9"/>
  <c r="AA40" i="9"/>
  <c r="AD40" i="9"/>
  <c r="Z40" i="9"/>
  <c r="AC32" i="9"/>
  <c r="AB32" i="9"/>
  <c r="AA32" i="9"/>
  <c r="Z32" i="9"/>
  <c r="AD32" i="9"/>
  <c r="AC28" i="9"/>
  <c r="AB28" i="9"/>
  <c r="AA28" i="9"/>
  <c r="AD28" i="9"/>
  <c r="Z28" i="9"/>
  <c r="AD26" i="5"/>
  <c r="Z26" i="5"/>
  <c r="AC26" i="5"/>
  <c r="AB26" i="5"/>
  <c r="AA26" i="5"/>
  <c r="AC24" i="9"/>
  <c r="AB24" i="9"/>
  <c r="AA24" i="9"/>
  <c r="AD24" i="9"/>
  <c r="Z24" i="9"/>
  <c r="AB21" i="9"/>
  <c r="AA21" i="9"/>
  <c r="AD21" i="9"/>
  <c r="Z21" i="9"/>
  <c r="AC21" i="9"/>
  <c r="AC9" i="5"/>
  <c r="AD9" i="5"/>
  <c r="AB9" i="5"/>
  <c r="AA9" i="5"/>
  <c r="Z9" i="5"/>
  <c r="AA7" i="5"/>
  <c r="AC7" i="5"/>
  <c r="AB7" i="5"/>
  <c r="Z7" i="5"/>
  <c r="AD7" i="5"/>
  <c r="AA157" i="6"/>
  <c r="AB157" i="6"/>
  <c r="Z157" i="6"/>
  <c r="AD157" i="6"/>
  <c r="AC157" i="6"/>
  <c r="AD150" i="6"/>
  <c r="Z150" i="6"/>
  <c r="AC150" i="6"/>
  <c r="AB150" i="6"/>
  <c r="AA150" i="6"/>
  <c r="AA145" i="6"/>
  <c r="AC145" i="6"/>
  <c r="AB145" i="6"/>
  <c r="Z145" i="6"/>
  <c r="AD145" i="6"/>
  <c r="AC112" i="9"/>
  <c r="AB112" i="9"/>
  <c r="AA112" i="9"/>
  <c r="Z112" i="9"/>
  <c r="AD112" i="9"/>
  <c r="AD50" i="8"/>
  <c r="Z50" i="8"/>
  <c r="AB50" i="8"/>
  <c r="AC50" i="8"/>
  <c r="AA50" i="8"/>
  <c r="AD42" i="8"/>
  <c r="Z42" i="8"/>
  <c r="AB42" i="8"/>
  <c r="AC42" i="8"/>
  <c r="AA42" i="8"/>
  <c r="AB32" i="8"/>
  <c r="AD32" i="8"/>
  <c r="Z32" i="8"/>
  <c r="AC32" i="8"/>
  <c r="AA32" i="8"/>
  <c r="AC23" i="8"/>
  <c r="AA23" i="8"/>
  <c r="AD23" i="8"/>
  <c r="AB23" i="8"/>
  <c r="Z23" i="8"/>
  <c r="AA17" i="8"/>
  <c r="AC17" i="8"/>
  <c r="AB17" i="8"/>
  <c r="Z17" i="8"/>
  <c r="AD17" i="8"/>
  <c r="AD10" i="8"/>
  <c r="Z10" i="8"/>
  <c r="AB10" i="8"/>
  <c r="AC10" i="8"/>
  <c r="AA10" i="8"/>
  <c r="AB168" i="5"/>
  <c r="AA168" i="5"/>
  <c r="AD168" i="5"/>
  <c r="Z168" i="5"/>
  <c r="AC168" i="5"/>
  <c r="AB165" i="9"/>
  <c r="AA165" i="9"/>
  <c r="AD165" i="9"/>
  <c r="Z165" i="9"/>
  <c r="AC165" i="9"/>
  <c r="AC164" i="9"/>
  <c r="AB164" i="9"/>
  <c r="AA164" i="9"/>
  <c r="AD164" i="9"/>
  <c r="Z164" i="9"/>
  <c r="AB160" i="5"/>
  <c r="AA160" i="5"/>
  <c r="AD160" i="5"/>
  <c r="Z160" i="5"/>
  <c r="AC160" i="5"/>
  <c r="AB157" i="9"/>
  <c r="AA157" i="9"/>
  <c r="AD157" i="9"/>
  <c r="Z157" i="9"/>
  <c r="AC157" i="9"/>
  <c r="AC156" i="9"/>
  <c r="AB156" i="9"/>
  <c r="AA156" i="9"/>
  <c r="AD156" i="9"/>
  <c r="Z156" i="9"/>
  <c r="AB152" i="5"/>
  <c r="AA152" i="5"/>
  <c r="AD152" i="5"/>
  <c r="Z152" i="5"/>
  <c r="AC152" i="5"/>
  <c r="AB149" i="9"/>
  <c r="AA149" i="9"/>
  <c r="AD149" i="9"/>
  <c r="Z149" i="9"/>
  <c r="AC149" i="9"/>
  <c r="AC148" i="9"/>
  <c r="AB148" i="9"/>
  <c r="AA148" i="9"/>
  <c r="Z148" i="9"/>
  <c r="AD148" i="9"/>
  <c r="AB144" i="5"/>
  <c r="AA144" i="5"/>
  <c r="AD144" i="5"/>
  <c r="Z144" i="5"/>
  <c r="AC144" i="5"/>
  <c r="AB141" i="9"/>
  <c r="AA141" i="9"/>
  <c r="AD141" i="9"/>
  <c r="Z141" i="9"/>
  <c r="AC141" i="9"/>
  <c r="AD139" i="7"/>
  <c r="AC139" i="7"/>
  <c r="AB139" i="7"/>
  <c r="AA139" i="7"/>
  <c r="AD138" i="8"/>
  <c r="Z138" i="8"/>
  <c r="AC138" i="8"/>
  <c r="AB138" i="8"/>
  <c r="AA138" i="8"/>
  <c r="AA133" i="5"/>
  <c r="AD133" i="5"/>
  <c r="Z133" i="5"/>
  <c r="AC133" i="5"/>
  <c r="AB133" i="5"/>
  <c r="AB132" i="6"/>
  <c r="AD132" i="6"/>
  <c r="AC132" i="6"/>
  <c r="AA132" i="6"/>
  <c r="Z132" i="6"/>
  <c r="AB125" i="9"/>
  <c r="AA125" i="9"/>
  <c r="AD125" i="9"/>
  <c r="Z125" i="9"/>
  <c r="AC125" i="9"/>
  <c r="AD123" i="7"/>
  <c r="Z123" i="7"/>
  <c r="AB123" i="7"/>
  <c r="AA123" i="7"/>
  <c r="AC123" i="7"/>
  <c r="AD122" i="8"/>
  <c r="Z122" i="8"/>
  <c r="AC122" i="8"/>
  <c r="AB122" i="8"/>
  <c r="AA122" i="8"/>
  <c r="AA117" i="5"/>
  <c r="AD117" i="5"/>
  <c r="Z117" i="5"/>
  <c r="AC117" i="5"/>
  <c r="AB117" i="5"/>
  <c r="AB116" i="6"/>
  <c r="AD116" i="6"/>
  <c r="AC116" i="6"/>
  <c r="AA116" i="6"/>
  <c r="Z116" i="6"/>
  <c r="AB113" i="7"/>
  <c r="AD113" i="7"/>
  <c r="Z113" i="7"/>
  <c r="AC113" i="7"/>
  <c r="AA113" i="7"/>
  <c r="AC111" i="8"/>
  <c r="AB111" i="8"/>
  <c r="AA111" i="8"/>
  <c r="AD111" i="8"/>
  <c r="Z111" i="8"/>
  <c r="AD110" i="8"/>
  <c r="Z110" i="8"/>
  <c r="AC110" i="8"/>
  <c r="AB110" i="8"/>
  <c r="AA110" i="8"/>
  <c r="AB109" i="9"/>
  <c r="AA109" i="9"/>
  <c r="AD109" i="9"/>
  <c r="Z109" i="9"/>
  <c r="AC109" i="9"/>
  <c r="AB105" i="7"/>
  <c r="AD105" i="7"/>
  <c r="Z105" i="7"/>
  <c r="AC105" i="7"/>
  <c r="AA105" i="7"/>
  <c r="AD102" i="8"/>
  <c r="Z102" i="8"/>
  <c r="AC102" i="8"/>
  <c r="AB102" i="8"/>
  <c r="AA102" i="8"/>
  <c r="AB101" i="9"/>
  <c r="AA101" i="9"/>
  <c r="AD101" i="9"/>
  <c r="Z101" i="9"/>
  <c r="AC101" i="9"/>
  <c r="AB97" i="7"/>
  <c r="AD97" i="7"/>
  <c r="Z97" i="7"/>
  <c r="AC97" i="7"/>
  <c r="AA97" i="7"/>
  <c r="AD94" i="8"/>
  <c r="Z94" i="8"/>
  <c r="AC94" i="8"/>
  <c r="AB94" i="8"/>
  <c r="AA94" i="8"/>
  <c r="AB93" i="9"/>
  <c r="AA93" i="9"/>
  <c r="AD93" i="9"/>
  <c r="Z93" i="9"/>
  <c r="AC93" i="9"/>
  <c r="AB89" i="7"/>
  <c r="AD89" i="7"/>
  <c r="Z89" i="7"/>
  <c r="AC89" i="7"/>
  <c r="AA89" i="7"/>
  <c r="AD87" i="9"/>
  <c r="Z87" i="9"/>
  <c r="AC87" i="9"/>
  <c r="AB87" i="9"/>
  <c r="AA87" i="9"/>
  <c r="AC79" i="5"/>
  <c r="AB79" i="5"/>
  <c r="AA79" i="5"/>
  <c r="Z79" i="5"/>
  <c r="AD79" i="5"/>
  <c r="AD78" i="6"/>
  <c r="Z78" i="6"/>
  <c r="AB78" i="6"/>
  <c r="AA78" i="6"/>
  <c r="AC78" i="6"/>
  <c r="AC73" i="7"/>
  <c r="AB73" i="7"/>
  <c r="AA73" i="7"/>
  <c r="Z73" i="7"/>
  <c r="AD73" i="7"/>
  <c r="AD71" i="9"/>
  <c r="Z71" i="9"/>
  <c r="AC71" i="9"/>
  <c r="AB71" i="9"/>
  <c r="AA71" i="9"/>
  <c r="AC63" i="5"/>
  <c r="AB63" i="5"/>
  <c r="AA63" i="5"/>
  <c r="Z63" i="5"/>
  <c r="AD63" i="5"/>
  <c r="AD62" i="6"/>
  <c r="Z62" i="6"/>
  <c r="AB62" i="6"/>
  <c r="AA62" i="6"/>
  <c r="AC62" i="6"/>
  <c r="AD54" i="6"/>
  <c r="Z54" i="6"/>
  <c r="AC54" i="6"/>
  <c r="AB54" i="6"/>
  <c r="AA54" i="6"/>
  <c r="AB48" i="6"/>
  <c r="AC48" i="6"/>
  <c r="AA48" i="6"/>
  <c r="Z48" i="6"/>
  <c r="AD48" i="6"/>
  <c r="AC18" i="6"/>
  <c r="AB18" i="6"/>
  <c r="AA18" i="6"/>
  <c r="Z18" i="6"/>
  <c r="AD18" i="6"/>
  <c r="AC14" i="6"/>
  <c r="AB14" i="6"/>
  <c r="AA14" i="6"/>
  <c r="AD14" i="6"/>
  <c r="Z14" i="6"/>
  <c r="AC20" i="9"/>
  <c r="AB20" i="9"/>
  <c r="AA20" i="9"/>
  <c r="AD20" i="9"/>
  <c r="Z20" i="9"/>
  <c r="AD8" i="5"/>
  <c r="Z8" i="5"/>
  <c r="AC8" i="5"/>
  <c r="AB8" i="5"/>
  <c r="AA8" i="5"/>
  <c r="AC6" i="6"/>
  <c r="AB6" i="6"/>
  <c r="AA6" i="6"/>
  <c r="AD6" i="6"/>
  <c r="Z6" i="6"/>
  <c r="AA4" i="6"/>
  <c r="AD4" i="6"/>
  <c r="Z4" i="6"/>
  <c r="AC4" i="6"/>
  <c r="AB4" i="6"/>
  <c r="AA169" i="6"/>
  <c r="Z169" i="6"/>
  <c r="AD169" i="6"/>
  <c r="AC169" i="6"/>
  <c r="AB169" i="6"/>
  <c r="AA165" i="6"/>
  <c r="AD165" i="6"/>
  <c r="AC165" i="6"/>
  <c r="AB165" i="6"/>
  <c r="Z165" i="6"/>
  <c r="AD158" i="6"/>
  <c r="Z158" i="6"/>
  <c r="AB158" i="6"/>
  <c r="AA158" i="6"/>
  <c r="AC158" i="6"/>
  <c r="AB152" i="6"/>
  <c r="Z152" i="6"/>
  <c r="AD152" i="6"/>
  <c r="AC152" i="6"/>
  <c r="AA152" i="6"/>
  <c r="AD142" i="6"/>
  <c r="Z142" i="6"/>
  <c r="AB142" i="6"/>
  <c r="AA142" i="6"/>
  <c r="AC142" i="6"/>
  <c r="AC139" i="8"/>
  <c r="AB139" i="8"/>
  <c r="AA139" i="8"/>
  <c r="AD139" i="8"/>
  <c r="AC124" i="7"/>
  <c r="AA124" i="7"/>
  <c r="AD124" i="7"/>
  <c r="AB124" i="7"/>
  <c r="Z124" i="7"/>
  <c r="AB140" i="5"/>
  <c r="AA140" i="5"/>
  <c r="AD140" i="5"/>
  <c r="Z140" i="5"/>
  <c r="AC140" i="5"/>
  <c r="AC132" i="9"/>
  <c r="AB132" i="9"/>
  <c r="AA132" i="9"/>
  <c r="AD132" i="9"/>
  <c r="Z132" i="9"/>
  <c r="AA130" i="7"/>
  <c r="AC130" i="7"/>
  <c r="AD130" i="7"/>
  <c r="AB130" i="7"/>
  <c r="Z130" i="7"/>
  <c r="AA129" i="8"/>
  <c r="AD129" i="8"/>
  <c r="Z129" i="8"/>
  <c r="AC129" i="8"/>
  <c r="AB129" i="8"/>
  <c r="AB124" i="5"/>
  <c r="AA124" i="5"/>
  <c r="AD124" i="5"/>
  <c r="Z124" i="5"/>
  <c r="AC124" i="5"/>
  <c r="AC116" i="9"/>
  <c r="AB116" i="9"/>
  <c r="AA116" i="9"/>
  <c r="Z116" i="9"/>
  <c r="AD116" i="9"/>
  <c r="AD115" i="9"/>
  <c r="Z115" i="9"/>
  <c r="AC115" i="9"/>
  <c r="AB115" i="9"/>
  <c r="AA115" i="9"/>
  <c r="AA105" i="6"/>
  <c r="Z105" i="6"/>
  <c r="AD105" i="6"/>
  <c r="AC105" i="6"/>
  <c r="AB105" i="6"/>
  <c r="AD95" i="7"/>
  <c r="Z95" i="7"/>
  <c r="AB95" i="7"/>
  <c r="AC95" i="7"/>
  <c r="AA95" i="7"/>
  <c r="AA89" i="6"/>
  <c r="Z89" i="6"/>
  <c r="AD89" i="6"/>
  <c r="AC89" i="6"/>
  <c r="AB89" i="6"/>
  <c r="AA77" i="6"/>
  <c r="AB77" i="6"/>
  <c r="Z77" i="6"/>
  <c r="AD77" i="6"/>
  <c r="AC77" i="6"/>
  <c r="AA61" i="6"/>
  <c r="AB61" i="6"/>
  <c r="Z61" i="6"/>
  <c r="AD61" i="6"/>
  <c r="AC61" i="6"/>
  <c r="AD58" i="6"/>
  <c r="Z58" i="6"/>
  <c r="AA58" i="6"/>
  <c r="AC58" i="6"/>
  <c r="AB58" i="6"/>
  <c r="AA41" i="6"/>
  <c r="Z41" i="6"/>
  <c r="AD41" i="6"/>
  <c r="AC41" i="6"/>
  <c r="AB41" i="6"/>
  <c r="AA20" i="6"/>
  <c r="AD20" i="6"/>
  <c r="Z20" i="6"/>
  <c r="AC20" i="6"/>
  <c r="AB20" i="6"/>
  <c r="AC21" i="5"/>
  <c r="AB21" i="5"/>
  <c r="AA21" i="5"/>
  <c r="Z21" i="5"/>
  <c r="AD21" i="5"/>
  <c r="AA3" i="7"/>
  <c r="AD3" i="7"/>
  <c r="Z3" i="7"/>
  <c r="AC3" i="7"/>
  <c r="AB3" i="7"/>
  <c r="AB164" i="6"/>
  <c r="AD164" i="6"/>
  <c r="AC164" i="6"/>
  <c r="AA164" i="6"/>
  <c r="Z164" i="6"/>
  <c r="AA161" i="6"/>
  <c r="AC161" i="6"/>
  <c r="AB161" i="6"/>
  <c r="Z161" i="6"/>
  <c r="AD161" i="6"/>
  <c r="AC159" i="6"/>
  <c r="AB159" i="6"/>
  <c r="AA159" i="6"/>
  <c r="Z159" i="6"/>
  <c r="AD159" i="6"/>
  <c r="AA149" i="6"/>
  <c r="AD149" i="6"/>
  <c r="AC149" i="6"/>
  <c r="AB149" i="6"/>
  <c r="Z149" i="6"/>
  <c r="AC143" i="6"/>
  <c r="AB143" i="6"/>
  <c r="AA143" i="6"/>
  <c r="Z143" i="6"/>
  <c r="AD143" i="6"/>
  <c r="AB104" i="5"/>
  <c r="AD104" i="5"/>
  <c r="Z104" i="5"/>
  <c r="AC104" i="5"/>
  <c r="AA104" i="5"/>
  <c r="AC59" i="8"/>
  <c r="AA59" i="8"/>
  <c r="Z59" i="8"/>
  <c r="AD59" i="8"/>
  <c r="AB59" i="8"/>
  <c r="AC35" i="8"/>
  <c r="AA35" i="8"/>
  <c r="Z35" i="8"/>
  <c r="AD35" i="8"/>
  <c r="AB35" i="8"/>
  <c r="AC27" i="8"/>
  <c r="AA27" i="8"/>
  <c r="Z27" i="8"/>
  <c r="AD27" i="8"/>
  <c r="AB27" i="8"/>
  <c r="AB24" i="8"/>
  <c r="AD24" i="8"/>
  <c r="Z24" i="8"/>
  <c r="AC24" i="8"/>
  <c r="AA24" i="8"/>
  <c r="AD22" i="8"/>
  <c r="Z22" i="8"/>
  <c r="AB22" i="8"/>
  <c r="AA22" i="8"/>
  <c r="AC22" i="8"/>
  <c r="AB20" i="8"/>
  <c r="AD20" i="8"/>
  <c r="Z20" i="8"/>
  <c r="AC20" i="8"/>
  <c r="AA20" i="8"/>
  <c r="AD14" i="8"/>
  <c r="Z14" i="8"/>
  <c r="AB14" i="8"/>
  <c r="AA14" i="8"/>
  <c r="AC14" i="8"/>
  <c r="AC11" i="8"/>
  <c r="AA11" i="8"/>
  <c r="Z11" i="8"/>
  <c r="AD11" i="8"/>
  <c r="AB11" i="8"/>
  <c r="AA170" i="7"/>
  <c r="AD170" i="7"/>
  <c r="Z170" i="7"/>
  <c r="AC170" i="7"/>
  <c r="AB170" i="7"/>
  <c r="AB169" i="7"/>
  <c r="AA169" i="7"/>
  <c r="AD169" i="7"/>
  <c r="Z169" i="7"/>
  <c r="AC169" i="7"/>
  <c r="AC168" i="7"/>
  <c r="AB168" i="7"/>
  <c r="AA168" i="7"/>
  <c r="AD168" i="7"/>
  <c r="Z168" i="7"/>
  <c r="AD167" i="7"/>
  <c r="Z167" i="7"/>
  <c r="AC167" i="7"/>
  <c r="AB167" i="7"/>
  <c r="AA167" i="7"/>
  <c r="AA166" i="7"/>
  <c r="AD166" i="7"/>
  <c r="Z166" i="7"/>
  <c r="AC166" i="7"/>
  <c r="AB166" i="7"/>
  <c r="AB165" i="7"/>
  <c r="AA165" i="7"/>
  <c r="AD165" i="7"/>
  <c r="Z165" i="7"/>
  <c r="AC165" i="7"/>
  <c r="AC164" i="7"/>
  <c r="AB164" i="7"/>
  <c r="AA164" i="7"/>
  <c r="AD164" i="7"/>
  <c r="Z164" i="7"/>
  <c r="AD163" i="7"/>
  <c r="Z163" i="7"/>
  <c r="AC163" i="7"/>
  <c r="AB163" i="7"/>
  <c r="AA163" i="7"/>
  <c r="AA162" i="7"/>
  <c r="AD162" i="7"/>
  <c r="Z162" i="7"/>
  <c r="AC162" i="7"/>
  <c r="AB162" i="7"/>
  <c r="AB161" i="7"/>
  <c r="AA161" i="7"/>
  <c r="AD161" i="7"/>
  <c r="Z161" i="7"/>
  <c r="AC161" i="7"/>
  <c r="AC160" i="7"/>
  <c r="AB160" i="7"/>
  <c r="AA160" i="7"/>
  <c r="AD160" i="7"/>
  <c r="Z160" i="7"/>
  <c r="AD159" i="7"/>
  <c r="Z159" i="7"/>
  <c r="AC159" i="7"/>
  <c r="AB159" i="7"/>
  <c r="AA159" i="7"/>
  <c r="AA158" i="7"/>
  <c r="AD158" i="7"/>
  <c r="Z158" i="7"/>
  <c r="AC158" i="7"/>
  <c r="AB158" i="7"/>
  <c r="AB157" i="7"/>
  <c r="AA157" i="7"/>
  <c r="AD157" i="7"/>
  <c r="Z157" i="7"/>
  <c r="AC157" i="7"/>
  <c r="AD155" i="7"/>
  <c r="Z155" i="7"/>
  <c r="AC155" i="7"/>
  <c r="AB155" i="7"/>
  <c r="AA155" i="7"/>
  <c r="AA154" i="7"/>
  <c r="AD154" i="7"/>
  <c r="Z154" i="7"/>
  <c r="AC154" i="7"/>
  <c r="AB154" i="7"/>
  <c r="AB153" i="7"/>
  <c r="AA153" i="7"/>
  <c r="AD153" i="7"/>
  <c r="Z153" i="7"/>
  <c r="AC153" i="7"/>
  <c r="AD151" i="7"/>
  <c r="Z151" i="7"/>
  <c r="AC151" i="7"/>
  <c r="AB151" i="7"/>
  <c r="AA151" i="7"/>
  <c r="AA150" i="7"/>
  <c r="AD150" i="7"/>
  <c r="Z150" i="7"/>
  <c r="AC150" i="7"/>
  <c r="AB150" i="7"/>
  <c r="AB149" i="7"/>
  <c r="AA149" i="7"/>
  <c r="AD149" i="7"/>
  <c r="Z149" i="7"/>
  <c r="AC149" i="7"/>
  <c r="AD147" i="7"/>
  <c r="Z147" i="7"/>
  <c r="AC147" i="7"/>
  <c r="AB147" i="7"/>
  <c r="AA147" i="7"/>
  <c r="AA146" i="7"/>
  <c r="AD146" i="7"/>
  <c r="Z146" i="7"/>
  <c r="AC146" i="7"/>
  <c r="AB146" i="7"/>
  <c r="AB145" i="7"/>
  <c r="AA145" i="7"/>
  <c r="AD145" i="7"/>
  <c r="Z145" i="7"/>
  <c r="AC145" i="7"/>
  <c r="AD143" i="7"/>
  <c r="Z143" i="7"/>
  <c r="AC143" i="7"/>
  <c r="AB143" i="7"/>
  <c r="AA143" i="7"/>
  <c r="AA142" i="7"/>
  <c r="AD142" i="7"/>
  <c r="Z142" i="7"/>
  <c r="AC142" i="7"/>
  <c r="AB142" i="7"/>
  <c r="AB141" i="7"/>
  <c r="AA141" i="7"/>
  <c r="AD141" i="7"/>
  <c r="Z141" i="7"/>
  <c r="AC141" i="7"/>
  <c r="AC135" i="5"/>
  <c r="AB135" i="5"/>
  <c r="AA135" i="5"/>
  <c r="AD135" i="5"/>
  <c r="Z135" i="5"/>
  <c r="AD134" i="6"/>
  <c r="Z134" i="6"/>
  <c r="AC134" i="6"/>
  <c r="AB134" i="6"/>
  <c r="AA134" i="6"/>
  <c r="AD127" i="9"/>
  <c r="Z127" i="9"/>
  <c r="AC127" i="9"/>
  <c r="AB127" i="9"/>
  <c r="AA127" i="9"/>
  <c r="AB125" i="7"/>
  <c r="AD125" i="7"/>
  <c r="Z125" i="7"/>
  <c r="AC125" i="7"/>
  <c r="AA125" i="7"/>
  <c r="AC119" i="5"/>
  <c r="AB119" i="5"/>
  <c r="AA119" i="5"/>
  <c r="AD119" i="5"/>
  <c r="Z119" i="5"/>
  <c r="AD118" i="6"/>
  <c r="Z118" i="6"/>
  <c r="AC118" i="6"/>
  <c r="AB118" i="6"/>
  <c r="AA118" i="6"/>
  <c r="AB112" i="6"/>
  <c r="AC112" i="6"/>
  <c r="AA112" i="6"/>
  <c r="Z112" i="6"/>
  <c r="AD112" i="6"/>
  <c r="AD87" i="7"/>
  <c r="Z87" i="7"/>
  <c r="AB87" i="7"/>
  <c r="AC87" i="7"/>
  <c r="AA87" i="7"/>
  <c r="AD86" i="8"/>
  <c r="Z86" i="8"/>
  <c r="AC86" i="8"/>
  <c r="AB86" i="8"/>
  <c r="AA86" i="8"/>
  <c r="AA77" i="5"/>
  <c r="AD77" i="5"/>
  <c r="Z77" i="5"/>
  <c r="AC77" i="5"/>
  <c r="AB77" i="5"/>
  <c r="AB76" i="6"/>
  <c r="AA76" i="6"/>
  <c r="Z76" i="6"/>
  <c r="AD76" i="6"/>
  <c r="AC76" i="6"/>
  <c r="AA71" i="7"/>
  <c r="AD71" i="7"/>
  <c r="Z71" i="7"/>
  <c r="AC71" i="7"/>
  <c r="AB71" i="7"/>
  <c r="AD70" i="8"/>
  <c r="Z70" i="8"/>
  <c r="AC70" i="8"/>
  <c r="AB70" i="8"/>
  <c r="AA70" i="8"/>
  <c r="AB69" i="9"/>
  <c r="AA69" i="9"/>
  <c r="AD69" i="9"/>
  <c r="Z69" i="9"/>
  <c r="AC69" i="9"/>
  <c r="AA61" i="5"/>
  <c r="AD61" i="5"/>
  <c r="Z61" i="5"/>
  <c r="AC61" i="5"/>
  <c r="AB61" i="5"/>
  <c r="AD59" i="9"/>
  <c r="Z59" i="9"/>
  <c r="AC59" i="9"/>
  <c r="AB59" i="9"/>
  <c r="AA59" i="9"/>
  <c r="AA57" i="5"/>
  <c r="AD57" i="5"/>
  <c r="Z57" i="5"/>
  <c r="AC57" i="5"/>
  <c r="AB57" i="5"/>
  <c r="AD55" i="9"/>
  <c r="Z55" i="9"/>
  <c r="AC55" i="9"/>
  <c r="AB55" i="9"/>
  <c r="AA55" i="9"/>
  <c r="AA53" i="5"/>
  <c r="AD53" i="5"/>
  <c r="Z53" i="5"/>
  <c r="AC53" i="5"/>
  <c r="AB53" i="5"/>
  <c r="AD51" i="9"/>
  <c r="Z51" i="9"/>
  <c r="AC51" i="9"/>
  <c r="AB51" i="9"/>
  <c r="AA51" i="9"/>
  <c r="AA49" i="5"/>
  <c r="AD49" i="5"/>
  <c r="Z49" i="5"/>
  <c r="AC49" i="5"/>
  <c r="AB49" i="5"/>
  <c r="AD47" i="9"/>
  <c r="Z47" i="9"/>
  <c r="AC47" i="9"/>
  <c r="AB47" i="9"/>
  <c r="AA47" i="9"/>
  <c r="AA45" i="5"/>
  <c r="AD45" i="5"/>
  <c r="Z45" i="5"/>
  <c r="AC45" i="5"/>
  <c r="AB45" i="5"/>
  <c r="AD43" i="9"/>
  <c r="Z43" i="9"/>
  <c r="AC43" i="9"/>
  <c r="AB43" i="9"/>
  <c r="AA43" i="9"/>
  <c r="AA41" i="5"/>
  <c r="AD41" i="5"/>
  <c r="Z41" i="5"/>
  <c r="AC41" i="5"/>
  <c r="AB41" i="5"/>
  <c r="AD39" i="9"/>
  <c r="Z39" i="9"/>
  <c r="AC39" i="9"/>
  <c r="AB39" i="9"/>
  <c r="AA39" i="9"/>
  <c r="AA37" i="5"/>
  <c r="AD37" i="5"/>
  <c r="Z37" i="5"/>
  <c r="AC37" i="5"/>
  <c r="AB37" i="5"/>
  <c r="AD35" i="9"/>
  <c r="Z35" i="9"/>
  <c r="AC35" i="9"/>
  <c r="AB35" i="9"/>
  <c r="AA35" i="9"/>
  <c r="AA33" i="5"/>
  <c r="AD33" i="5"/>
  <c r="Z33" i="5"/>
  <c r="AC33" i="5"/>
  <c r="AB33" i="5"/>
  <c r="AD31" i="9"/>
  <c r="Z31" i="9"/>
  <c r="AC31" i="9"/>
  <c r="AB31" i="9"/>
  <c r="AA31" i="9"/>
  <c r="AA29" i="5"/>
  <c r="AD29" i="5"/>
  <c r="Z29" i="5"/>
  <c r="AC29" i="5"/>
  <c r="AB29" i="5"/>
  <c r="AD27" i="9"/>
  <c r="Z27" i="9"/>
  <c r="AC27" i="9"/>
  <c r="AB27" i="9"/>
  <c r="AA27" i="9"/>
  <c r="AA25" i="5"/>
  <c r="AD25" i="5"/>
  <c r="Z25" i="5"/>
  <c r="AC25" i="5"/>
  <c r="AB25" i="5"/>
  <c r="AD23" i="9"/>
  <c r="Z23" i="9"/>
  <c r="AC23" i="9"/>
  <c r="AB23" i="9"/>
  <c r="AA23" i="9"/>
  <c r="AB17" i="9"/>
  <c r="AA17" i="9"/>
  <c r="AD17" i="9"/>
  <c r="Z17" i="9"/>
  <c r="AC17" i="9"/>
  <c r="AD15" i="9"/>
  <c r="Z15" i="9"/>
  <c r="AC15" i="9"/>
  <c r="AB15" i="9"/>
  <c r="AA15" i="9"/>
  <c r="AD167" i="9"/>
  <c r="Z167" i="9"/>
  <c r="AC167" i="9"/>
  <c r="AB167" i="9"/>
  <c r="AA167" i="9"/>
  <c r="AC163" i="5"/>
  <c r="AB163" i="5"/>
  <c r="AA163" i="5"/>
  <c r="Z163" i="5"/>
  <c r="AD163" i="5"/>
  <c r="AD151" i="9"/>
  <c r="Z151" i="9"/>
  <c r="AC151" i="9"/>
  <c r="AB151" i="9"/>
  <c r="AA151" i="9"/>
  <c r="AC147" i="5"/>
  <c r="AB147" i="5"/>
  <c r="AA147" i="5"/>
  <c r="Z147" i="5"/>
  <c r="AD147" i="5"/>
  <c r="AA142" i="9"/>
  <c r="AD142" i="9"/>
  <c r="Z142" i="9"/>
  <c r="AC142" i="9"/>
  <c r="AB142" i="9"/>
  <c r="AB136" i="6"/>
  <c r="Z136" i="6"/>
  <c r="AD136" i="6"/>
  <c r="AC136" i="6"/>
  <c r="AA136" i="6"/>
  <c r="AD127" i="7"/>
  <c r="Z127" i="7"/>
  <c r="AB127" i="7"/>
  <c r="AC127" i="7"/>
  <c r="AA127" i="7"/>
  <c r="AA121" i="5"/>
  <c r="AD121" i="5"/>
  <c r="Z121" i="5"/>
  <c r="AC121" i="5"/>
  <c r="AB121" i="5"/>
  <c r="AC83" i="5"/>
  <c r="AB83" i="5"/>
  <c r="AA83" i="5"/>
  <c r="AD83" i="5"/>
  <c r="Z83" i="5"/>
  <c r="AB54" i="7"/>
  <c r="AA54" i="7"/>
  <c r="AD54" i="7"/>
  <c r="Z54" i="7"/>
  <c r="AC54" i="7"/>
  <c r="AA51" i="7"/>
  <c r="AD51" i="7"/>
  <c r="Z51" i="7"/>
  <c r="AC51" i="7"/>
  <c r="AB51" i="7"/>
  <c r="AA47" i="7"/>
  <c r="AD47" i="7"/>
  <c r="Z47" i="7"/>
  <c r="AC47" i="7"/>
  <c r="AB47" i="7"/>
  <c r="AC45" i="7"/>
  <c r="AB45" i="7"/>
  <c r="AA45" i="7"/>
  <c r="AD45" i="7"/>
  <c r="Z45" i="7"/>
  <c r="AC41" i="7"/>
  <c r="AB41" i="7"/>
  <c r="AA41" i="7"/>
  <c r="Z41" i="7"/>
  <c r="AD41" i="7"/>
  <c r="AB38" i="7"/>
  <c r="AA38" i="7"/>
  <c r="AD38" i="7"/>
  <c r="Z38" i="7"/>
  <c r="AC38" i="7"/>
  <c r="AA35" i="7"/>
  <c r="AD35" i="7"/>
  <c r="Z35" i="7"/>
  <c r="AC35" i="7"/>
  <c r="AB35" i="7"/>
  <c r="AD32" i="7"/>
  <c r="Z32" i="7"/>
  <c r="AC32" i="7"/>
  <c r="AB32" i="7"/>
  <c r="AA32" i="7"/>
  <c r="AA27" i="7"/>
  <c r="AD27" i="7"/>
  <c r="Z27" i="7"/>
  <c r="AC27" i="7"/>
  <c r="AB27" i="7"/>
  <c r="AC25" i="7"/>
  <c r="AB25" i="7"/>
  <c r="AA25" i="7"/>
  <c r="Z25" i="7"/>
  <c r="AD25" i="7"/>
  <c r="AB22" i="7"/>
  <c r="AA22" i="7"/>
  <c r="AD22" i="7"/>
  <c r="Z22" i="7"/>
  <c r="AC22" i="7"/>
  <c r="AB18" i="7"/>
  <c r="AA18" i="7"/>
  <c r="AD18" i="7"/>
  <c r="Z18" i="7"/>
  <c r="AC18" i="7"/>
  <c r="AA15" i="7"/>
  <c r="AD15" i="7"/>
  <c r="Z15" i="7"/>
  <c r="AC15" i="7"/>
  <c r="AB15" i="7"/>
  <c r="AD12" i="7"/>
  <c r="Z12" i="7"/>
  <c r="AC12" i="7"/>
  <c r="AB12" i="7"/>
  <c r="AA12" i="7"/>
  <c r="AD8" i="7"/>
  <c r="Z8" i="7"/>
  <c r="AC8" i="7"/>
  <c r="AB8" i="7"/>
  <c r="AA8" i="7"/>
  <c r="AD5" i="8"/>
  <c r="Z5" i="8"/>
  <c r="AC5" i="8"/>
  <c r="AB5" i="8"/>
  <c r="AA5" i="8"/>
  <c r="AA53" i="6"/>
  <c r="AD53" i="6"/>
  <c r="AC53" i="6"/>
  <c r="AB53" i="6"/>
  <c r="Z53" i="6"/>
  <c r="AD25" i="6"/>
  <c r="Z25" i="6"/>
  <c r="AC25" i="6"/>
  <c r="AB25" i="6"/>
  <c r="AA25" i="6"/>
  <c r="AD17" i="6"/>
  <c r="Z17" i="6"/>
  <c r="AC17" i="6"/>
  <c r="AB17" i="6"/>
  <c r="AA17" i="6"/>
  <c r="AD4" i="7"/>
  <c r="Z4" i="7"/>
  <c r="AC4" i="7"/>
  <c r="AB4" i="7"/>
  <c r="AA4" i="7"/>
  <c r="AC108" i="7"/>
  <c r="AA108" i="7"/>
  <c r="AD108" i="7"/>
  <c r="AB108" i="7"/>
  <c r="Z108" i="7"/>
  <c r="AD99" i="7"/>
  <c r="Z99" i="7"/>
  <c r="AB99" i="7"/>
  <c r="AA99" i="7"/>
  <c r="AC99" i="7"/>
  <c r="AC88" i="9"/>
  <c r="AB88" i="9"/>
  <c r="AA88" i="9"/>
  <c r="AD88" i="9"/>
  <c r="Z88" i="9"/>
  <c r="AB60" i="8"/>
  <c r="AD60" i="8"/>
  <c r="Z60" i="8"/>
  <c r="AC60" i="8"/>
  <c r="AA60" i="8"/>
  <c r="AC43" i="8"/>
  <c r="AA43" i="8"/>
  <c r="Z43" i="8"/>
  <c r="AD43" i="8"/>
  <c r="AB43" i="8"/>
  <c r="AD34" i="8"/>
  <c r="Z34" i="8"/>
  <c r="AB34" i="8"/>
  <c r="AC34" i="8"/>
  <c r="AA34" i="8"/>
  <c r="AB28" i="8"/>
  <c r="AD28" i="8"/>
  <c r="Z28" i="8"/>
  <c r="AC28" i="8"/>
  <c r="AA28" i="8"/>
  <c r="AC19" i="8"/>
  <c r="AA19" i="8"/>
  <c r="Z19" i="8"/>
  <c r="AD19" i="8"/>
  <c r="AB19" i="8"/>
  <c r="AA170" i="9"/>
  <c r="AD170" i="9"/>
  <c r="Z170" i="9"/>
  <c r="AC170" i="9"/>
  <c r="AB170" i="9"/>
  <c r="AC167" i="5"/>
  <c r="AB167" i="5"/>
  <c r="AA167" i="5"/>
  <c r="AD167" i="5"/>
  <c r="Z167" i="5"/>
  <c r="AD166" i="5"/>
  <c r="Z166" i="5"/>
  <c r="AC166" i="5"/>
  <c r="AB166" i="5"/>
  <c r="AA166" i="5"/>
  <c r="AD163" i="9"/>
  <c r="Z163" i="9"/>
  <c r="AC163" i="9"/>
  <c r="AB163" i="9"/>
  <c r="AA163" i="9"/>
  <c r="AA162" i="9"/>
  <c r="AD162" i="9"/>
  <c r="Z162" i="9"/>
  <c r="AC162" i="9"/>
  <c r="AB162" i="9"/>
  <c r="AC159" i="5"/>
  <c r="AB159" i="5"/>
  <c r="AA159" i="5"/>
  <c r="AD159" i="5"/>
  <c r="Z159" i="5"/>
  <c r="AD158" i="5"/>
  <c r="Z158" i="5"/>
  <c r="AC158" i="5"/>
  <c r="AB158" i="5"/>
  <c r="AA158" i="5"/>
  <c r="AD155" i="9"/>
  <c r="Z155" i="9"/>
  <c r="AC155" i="9"/>
  <c r="AB155" i="9"/>
  <c r="AA155" i="9"/>
  <c r="AC151" i="5"/>
  <c r="AB151" i="5"/>
  <c r="AA151" i="5"/>
  <c r="AD151" i="5"/>
  <c r="Z151" i="5"/>
  <c r="AD150" i="5"/>
  <c r="Z150" i="5"/>
  <c r="AC150" i="5"/>
  <c r="AB150" i="5"/>
  <c r="AA150" i="5"/>
  <c r="AD147" i="9"/>
  <c r="Z147" i="9"/>
  <c r="AC147" i="9"/>
  <c r="AB147" i="9"/>
  <c r="AA147" i="9"/>
  <c r="AA146" i="9"/>
  <c r="AD146" i="9"/>
  <c r="Z146" i="9"/>
  <c r="AC146" i="9"/>
  <c r="AB146" i="9"/>
  <c r="AC143" i="5"/>
  <c r="AB143" i="5"/>
  <c r="AA143" i="5"/>
  <c r="AD143" i="5"/>
  <c r="Z143" i="5"/>
  <c r="AD142" i="5"/>
  <c r="Z142" i="5"/>
  <c r="AC142" i="5"/>
  <c r="AB142" i="5"/>
  <c r="AA142" i="5"/>
  <c r="AB137" i="9"/>
  <c r="AA137" i="9"/>
  <c r="AD137" i="9"/>
  <c r="Z137" i="9"/>
  <c r="AC137" i="9"/>
  <c r="AD135" i="7"/>
  <c r="Z135" i="7"/>
  <c r="AB135" i="7"/>
  <c r="AC135" i="7"/>
  <c r="AA135" i="7"/>
  <c r="AD134" i="8"/>
  <c r="Z134" i="8"/>
  <c r="AC134" i="8"/>
  <c r="AB134" i="8"/>
  <c r="AA134" i="8"/>
  <c r="AA129" i="5"/>
  <c r="AD129" i="5"/>
  <c r="Z129" i="5"/>
  <c r="AC129" i="5"/>
  <c r="AB129" i="5"/>
  <c r="AB128" i="6"/>
  <c r="AC128" i="6"/>
  <c r="AA128" i="6"/>
  <c r="Z128" i="6"/>
  <c r="AD128" i="6"/>
  <c r="AB121" i="9"/>
  <c r="AA121" i="9"/>
  <c r="AD121" i="9"/>
  <c r="Z121" i="9"/>
  <c r="AC121" i="9"/>
  <c r="AD119" i="7"/>
  <c r="Z119" i="7"/>
  <c r="AB119" i="7"/>
  <c r="AC119" i="7"/>
  <c r="AA119" i="7"/>
  <c r="AD118" i="8"/>
  <c r="Z118" i="8"/>
  <c r="AC118" i="8"/>
  <c r="AB118" i="8"/>
  <c r="AA118" i="8"/>
  <c r="AB108" i="6"/>
  <c r="AA108" i="6"/>
  <c r="Z108" i="6"/>
  <c r="AD108" i="6"/>
  <c r="AC108" i="6"/>
  <c r="AB100" i="6"/>
  <c r="AD100" i="6"/>
  <c r="AC100" i="6"/>
  <c r="AA100" i="6"/>
  <c r="Z100" i="6"/>
  <c r="AB92" i="6"/>
  <c r="AA92" i="6"/>
  <c r="Z92" i="6"/>
  <c r="AD92" i="6"/>
  <c r="AC92" i="6"/>
  <c r="AB85" i="7"/>
  <c r="AD85" i="7"/>
  <c r="Z85" i="7"/>
  <c r="AC85" i="7"/>
  <c r="AA85" i="7"/>
  <c r="AD83" i="9"/>
  <c r="Z83" i="9"/>
  <c r="AC83" i="9"/>
  <c r="AB83" i="9"/>
  <c r="AA83" i="9"/>
  <c r="AC75" i="5"/>
  <c r="AB75" i="5"/>
  <c r="AA75" i="5"/>
  <c r="AD75" i="5"/>
  <c r="Z75" i="5"/>
  <c r="AC69" i="7"/>
  <c r="AB69" i="7"/>
  <c r="AA69" i="7"/>
  <c r="AD69" i="7"/>
  <c r="Z69" i="7"/>
  <c r="AD67" i="9"/>
  <c r="Z67" i="9"/>
  <c r="AC67" i="9"/>
  <c r="AB67" i="9"/>
  <c r="AA67" i="9"/>
  <c r="AA3" i="5"/>
  <c r="AB3" i="5"/>
  <c r="Z3" i="5"/>
  <c r="AD3" i="5"/>
  <c r="AC3" i="5"/>
  <c r="AA49" i="6"/>
  <c r="AC49" i="6"/>
  <c r="AB49" i="6"/>
  <c r="Z49" i="6"/>
  <c r="AD49" i="6"/>
  <c r="AB36" i="6"/>
  <c r="AD36" i="6"/>
  <c r="AC36" i="6"/>
  <c r="AA36" i="6"/>
  <c r="Z36" i="6"/>
  <c r="AA32" i="6"/>
  <c r="AD32" i="6"/>
  <c r="Z32" i="6"/>
  <c r="AC32" i="6"/>
  <c r="AB32" i="6"/>
  <c r="AA24" i="6"/>
  <c r="AD24" i="6"/>
  <c r="Z24" i="6"/>
  <c r="AC24" i="6"/>
  <c r="AB24" i="6"/>
  <c r="AA12" i="6"/>
  <c r="AD12" i="6"/>
  <c r="Z12" i="6"/>
  <c r="AC12" i="6"/>
  <c r="AB12" i="6"/>
  <c r="AA8" i="6"/>
  <c r="AD8" i="6"/>
  <c r="Z8" i="6"/>
  <c r="AC8" i="6"/>
  <c r="AB8" i="6"/>
  <c r="AB6" i="7"/>
  <c r="AA6" i="7"/>
  <c r="AD6" i="7"/>
  <c r="Z6" i="7"/>
  <c r="AC6" i="7"/>
  <c r="AB3" i="8"/>
  <c r="AA3" i="8"/>
  <c r="AD3" i="8"/>
  <c r="Z3" i="8"/>
  <c r="AC3" i="8"/>
  <c r="AA19" i="5"/>
  <c r="AB19" i="5"/>
  <c r="Z19" i="5"/>
  <c r="AD19" i="5"/>
  <c r="AC19" i="5"/>
  <c r="AA15" i="5"/>
  <c r="Z15" i="5"/>
  <c r="AD15" i="5"/>
  <c r="AC15" i="5"/>
  <c r="AB15" i="5"/>
  <c r="AD11" i="9"/>
  <c r="Z11" i="9"/>
  <c r="AC11" i="9"/>
  <c r="AB11" i="9"/>
  <c r="AA11" i="9"/>
  <c r="AA114" i="7"/>
  <c r="AC114" i="7"/>
  <c r="AD114" i="7"/>
  <c r="AB114" i="7"/>
  <c r="Z114" i="7"/>
  <c r="AB112" i="5"/>
  <c r="AA112" i="5"/>
  <c r="AD112" i="5"/>
  <c r="Z112" i="5"/>
  <c r="AC112" i="5"/>
  <c r="AD107" i="7"/>
  <c r="Z107" i="7"/>
  <c r="AB107" i="7"/>
  <c r="AA107" i="7"/>
  <c r="AC107" i="7"/>
  <c r="AA106" i="7"/>
  <c r="AC106" i="7"/>
  <c r="AD106" i="7"/>
  <c r="AB106" i="7"/>
  <c r="Z106" i="7"/>
  <c r="AC104" i="9"/>
  <c r="AB104" i="9"/>
  <c r="AA104" i="9"/>
  <c r="AD104" i="9"/>
  <c r="Z104" i="9"/>
  <c r="AC95" i="5"/>
  <c r="Z95" i="5"/>
  <c r="AD95" i="5"/>
  <c r="AB95" i="5"/>
  <c r="AA95" i="5"/>
  <c r="AA93" i="6"/>
  <c r="AB93" i="6"/>
  <c r="Z93" i="6"/>
  <c r="AD93" i="6"/>
  <c r="AC93" i="6"/>
  <c r="AD91" i="7"/>
  <c r="Z91" i="7"/>
  <c r="AB91" i="7"/>
  <c r="AA91" i="7"/>
  <c r="AC91" i="7"/>
  <c r="AC80" i="9"/>
  <c r="AB80" i="9"/>
  <c r="AA80" i="9"/>
  <c r="Z80" i="9"/>
  <c r="AD80" i="9"/>
  <c r="AC76" i="9"/>
  <c r="AB76" i="9"/>
  <c r="AA76" i="9"/>
  <c r="AD76" i="9"/>
  <c r="Z76" i="9"/>
  <c r="AC68" i="9"/>
  <c r="AB68" i="9"/>
  <c r="AA68" i="9"/>
  <c r="AD68" i="9"/>
  <c r="Z68" i="9"/>
  <c r="AB64" i="5"/>
  <c r="AA64" i="5"/>
  <c r="AD64" i="5"/>
  <c r="Z64" i="5"/>
  <c r="AC64" i="5"/>
  <c r="AB56" i="8"/>
  <c r="AD56" i="8"/>
  <c r="Z56" i="8"/>
  <c r="AC56" i="8"/>
  <c r="AA56" i="8"/>
  <c r="AA53" i="8"/>
  <c r="AC53" i="8"/>
  <c r="AD53" i="8"/>
  <c r="AB53" i="8"/>
  <c r="Z53" i="8"/>
  <c r="AC39" i="8"/>
  <c r="AA39" i="8"/>
  <c r="AD39" i="8"/>
  <c r="AB39" i="8"/>
  <c r="Z39" i="8"/>
  <c r="AA33" i="8"/>
  <c r="AC33" i="8"/>
  <c r="AB33" i="8"/>
  <c r="Z33" i="8"/>
  <c r="AD33" i="8"/>
  <c r="AC31" i="8"/>
  <c r="AA31" i="8"/>
  <c r="AD31" i="8"/>
  <c r="AB31" i="8"/>
  <c r="Z31" i="8"/>
  <c r="AD18" i="8"/>
  <c r="Z18" i="8"/>
  <c r="AB18" i="8"/>
  <c r="AC18" i="8"/>
  <c r="AA18" i="8"/>
  <c r="AB12" i="8"/>
  <c r="AD12" i="8"/>
  <c r="Z12" i="8"/>
  <c r="AC12" i="8"/>
  <c r="AA12" i="8"/>
  <c r="AB8" i="8"/>
  <c r="AA8" i="8"/>
  <c r="Z8" i="8"/>
  <c r="AD8" i="8"/>
  <c r="AC8" i="8"/>
  <c r="AC4" i="9"/>
  <c r="AB4" i="9"/>
  <c r="AA4" i="9"/>
  <c r="Z4" i="9"/>
  <c r="AD4" i="9"/>
  <c r="AD170" i="8"/>
  <c r="Z170" i="8"/>
  <c r="AC170" i="8"/>
  <c r="AB170" i="8"/>
  <c r="AA170" i="8"/>
  <c r="AB168" i="8"/>
  <c r="AA168" i="8"/>
  <c r="AD168" i="8"/>
  <c r="Z168" i="8"/>
  <c r="AC168" i="8"/>
  <c r="AC167" i="8"/>
  <c r="AB167" i="8"/>
  <c r="AA167" i="8"/>
  <c r="AD167" i="8"/>
  <c r="Z167" i="8"/>
  <c r="AD166" i="8"/>
  <c r="Z166" i="8"/>
  <c r="AC166" i="8"/>
  <c r="AB166" i="8"/>
  <c r="AA166" i="8"/>
  <c r="AB164" i="8"/>
  <c r="AA164" i="8"/>
  <c r="AD164" i="8"/>
  <c r="Z164" i="8"/>
  <c r="AC164" i="8"/>
  <c r="AC163" i="8"/>
  <c r="AB163" i="8"/>
  <c r="AA163" i="8"/>
  <c r="Z163" i="8"/>
  <c r="AD163" i="8"/>
  <c r="AD162" i="8"/>
  <c r="Z162" i="8"/>
  <c r="AC162" i="8"/>
  <c r="AB162" i="8"/>
  <c r="AA162" i="8"/>
  <c r="AC159" i="8"/>
  <c r="AB159" i="8"/>
  <c r="AA159" i="8"/>
  <c r="AD159" i="8"/>
  <c r="Z159" i="8"/>
  <c r="AD158" i="8"/>
  <c r="Z158" i="8"/>
  <c r="AC158" i="8"/>
  <c r="AB158" i="8"/>
  <c r="AA158" i="8"/>
  <c r="AC155" i="8"/>
  <c r="AB155" i="8"/>
  <c r="AA155" i="8"/>
  <c r="AD155" i="8"/>
  <c r="Z155" i="8"/>
  <c r="AD154" i="8"/>
  <c r="Z154" i="8"/>
  <c r="AC154" i="8"/>
  <c r="AB154" i="8"/>
  <c r="AA154" i="8"/>
  <c r="AB152" i="8"/>
  <c r="AA152" i="8"/>
  <c r="AD152" i="8"/>
  <c r="Z152" i="8"/>
  <c r="AC152" i="8"/>
  <c r="AC151" i="8"/>
  <c r="AB151" i="8"/>
  <c r="AA151" i="8"/>
  <c r="AD151" i="8"/>
  <c r="Z151" i="8"/>
  <c r="AD150" i="8"/>
  <c r="Z150" i="8"/>
  <c r="AC150" i="8"/>
  <c r="AB150" i="8"/>
  <c r="AA150" i="8"/>
  <c r="AC147" i="8"/>
  <c r="AB147" i="8"/>
  <c r="AA147" i="8"/>
  <c r="Z147" i="8"/>
  <c r="AD147" i="8"/>
  <c r="AD146" i="8"/>
  <c r="Z146" i="8"/>
  <c r="AC146" i="8"/>
  <c r="AB146" i="8"/>
  <c r="AA146" i="8"/>
  <c r="AC143" i="8"/>
  <c r="AB143" i="8"/>
  <c r="AA143" i="8"/>
  <c r="AD143" i="8"/>
  <c r="Z143" i="8"/>
  <c r="AD142" i="8"/>
  <c r="Z142" i="8"/>
  <c r="AC142" i="8"/>
  <c r="AB142" i="8"/>
  <c r="AA142" i="8"/>
  <c r="AB136" i="5"/>
  <c r="AA136" i="5"/>
  <c r="AD136" i="5"/>
  <c r="Z136" i="5"/>
  <c r="AC136" i="5"/>
  <c r="AC128" i="9"/>
  <c r="AB128" i="9"/>
  <c r="AA128" i="9"/>
  <c r="Z128" i="9"/>
  <c r="AD128" i="9"/>
  <c r="AA126" i="7"/>
  <c r="AC126" i="7"/>
  <c r="AB126" i="7"/>
  <c r="Z126" i="7"/>
  <c r="AD126" i="7"/>
  <c r="AB120" i="5"/>
  <c r="AA120" i="5"/>
  <c r="AD120" i="5"/>
  <c r="Z120" i="5"/>
  <c r="AC120" i="5"/>
  <c r="AA110" i="7"/>
  <c r="AC110" i="7"/>
  <c r="AB110" i="7"/>
  <c r="Z110" i="7"/>
  <c r="AD110" i="7"/>
  <c r="AD107" i="9"/>
  <c r="Z107" i="9"/>
  <c r="AC107" i="9"/>
  <c r="AB107" i="9"/>
  <c r="AA107" i="9"/>
  <c r="AB100" i="5"/>
  <c r="AD100" i="5"/>
  <c r="Z100" i="5"/>
  <c r="AA100" i="5"/>
  <c r="AC100" i="5"/>
  <c r="AC99" i="5"/>
  <c r="AA99" i="5"/>
  <c r="AD99" i="5"/>
  <c r="AB99" i="5"/>
  <c r="Z99" i="5"/>
  <c r="AA94" i="7"/>
  <c r="AC94" i="7"/>
  <c r="AB94" i="7"/>
  <c r="Z94" i="7"/>
  <c r="AD94" i="7"/>
  <c r="AC92" i="9"/>
  <c r="AB92" i="9"/>
  <c r="AA92" i="9"/>
  <c r="AD92" i="9"/>
  <c r="Z92" i="9"/>
  <c r="AD91" i="9"/>
  <c r="Z91" i="9"/>
  <c r="AC91" i="9"/>
  <c r="AB91" i="9"/>
  <c r="AA91" i="9"/>
  <c r="AA45" i="6"/>
  <c r="AB45" i="6"/>
  <c r="Z45" i="6"/>
  <c r="AD45" i="6"/>
  <c r="AC45" i="6"/>
  <c r="AD9" i="6"/>
  <c r="Z9" i="6"/>
  <c r="AC9" i="6"/>
  <c r="AB9" i="6"/>
  <c r="AA9" i="6"/>
  <c r="AC17" i="5"/>
  <c r="AA17" i="5"/>
  <c r="Z17" i="5"/>
  <c r="AD17" i="5"/>
  <c r="AB17" i="5"/>
  <c r="AD7" i="9"/>
  <c r="Z7" i="9"/>
  <c r="AC7" i="9"/>
  <c r="AB7" i="9"/>
  <c r="AA7" i="9"/>
  <c r="AA137" i="6"/>
  <c r="Z137" i="6"/>
  <c r="AD137" i="6"/>
  <c r="AC137" i="6"/>
  <c r="AB137" i="6"/>
  <c r="AA121" i="6"/>
  <c r="Z121" i="6"/>
  <c r="AD121" i="6"/>
  <c r="AC121" i="6"/>
  <c r="AB121" i="6"/>
  <c r="AA113" i="8"/>
  <c r="AD113" i="8"/>
  <c r="Z113" i="8"/>
  <c r="AC113" i="8"/>
  <c r="AB113" i="8"/>
  <c r="AD95" i="9"/>
  <c r="Z95" i="9"/>
  <c r="AC95" i="9"/>
  <c r="AB95" i="9"/>
  <c r="AA95" i="9"/>
  <c r="AD139" i="9"/>
  <c r="AC139" i="9"/>
  <c r="AB139" i="9"/>
  <c r="AA139" i="9"/>
  <c r="AB137" i="7"/>
  <c r="AD137" i="7"/>
  <c r="Z137" i="7"/>
  <c r="AC137" i="7"/>
  <c r="AA137" i="7"/>
  <c r="AC131" i="5"/>
  <c r="AB131" i="5"/>
  <c r="AA131" i="5"/>
  <c r="Z131" i="5"/>
  <c r="AD131" i="5"/>
  <c r="AD130" i="6"/>
  <c r="Z130" i="6"/>
  <c r="AC130" i="6"/>
  <c r="AB130" i="6"/>
  <c r="AA130" i="6"/>
  <c r="AD123" i="9"/>
  <c r="Z123" i="9"/>
  <c r="AC123" i="9"/>
  <c r="AB123" i="9"/>
  <c r="AA123" i="9"/>
  <c r="AB121" i="7"/>
  <c r="AD121" i="7"/>
  <c r="Z121" i="7"/>
  <c r="AC121" i="7"/>
  <c r="AA121" i="7"/>
  <c r="AB120" i="8"/>
  <c r="AA120" i="8"/>
  <c r="AD120" i="8"/>
  <c r="Z120" i="8"/>
  <c r="AC120" i="8"/>
  <c r="AD110" i="6"/>
  <c r="Z110" i="6"/>
  <c r="AB110" i="6"/>
  <c r="AA110" i="6"/>
  <c r="AC110" i="6"/>
  <c r="AA105" i="5"/>
  <c r="AC105" i="5"/>
  <c r="Z105" i="5"/>
  <c r="AD105" i="5"/>
  <c r="AB105" i="5"/>
  <c r="AB104" i="6"/>
  <c r="Z104" i="6"/>
  <c r="AD104" i="6"/>
  <c r="AC104" i="6"/>
  <c r="AA104" i="6"/>
  <c r="AB101" i="7"/>
  <c r="AD101" i="7"/>
  <c r="Z101" i="7"/>
  <c r="AC101" i="7"/>
  <c r="AA101" i="7"/>
  <c r="AC99" i="8"/>
  <c r="AB99" i="8"/>
  <c r="AA99" i="8"/>
  <c r="Z99" i="8"/>
  <c r="AD99" i="8"/>
  <c r="AD98" i="8"/>
  <c r="Z98" i="8"/>
  <c r="AC98" i="8"/>
  <c r="AB98" i="8"/>
  <c r="AA98" i="8"/>
  <c r="AB97" i="9"/>
  <c r="AA97" i="9"/>
  <c r="AD97" i="9"/>
  <c r="Z97" i="9"/>
  <c r="AC97" i="9"/>
  <c r="AB88" i="6"/>
  <c r="Z88" i="6"/>
  <c r="AD88" i="6"/>
  <c r="AC88" i="6"/>
  <c r="AA88" i="6"/>
  <c r="AD83" i="7"/>
  <c r="Z83" i="7"/>
  <c r="AB83" i="7"/>
  <c r="AA83" i="7"/>
  <c r="AC83" i="7"/>
  <c r="AD82" i="8"/>
  <c r="Z82" i="8"/>
  <c r="AC82" i="8"/>
  <c r="AB82" i="8"/>
  <c r="AA82" i="8"/>
  <c r="AA73" i="5"/>
  <c r="AD73" i="5"/>
  <c r="Z73" i="5"/>
  <c r="AC73" i="5"/>
  <c r="AB73" i="5"/>
  <c r="AB72" i="6"/>
  <c r="Z72" i="6"/>
  <c r="AD72" i="6"/>
  <c r="AC72" i="6"/>
  <c r="AA72" i="6"/>
  <c r="AA67" i="7"/>
  <c r="AD67" i="7"/>
  <c r="Z67" i="7"/>
  <c r="AC67" i="7"/>
  <c r="AB67" i="7"/>
  <c r="AD66" i="8"/>
  <c r="Z66" i="8"/>
  <c r="AC66" i="8"/>
  <c r="AB66" i="8"/>
  <c r="AA66" i="8"/>
  <c r="AB65" i="9"/>
  <c r="AA65" i="9"/>
  <c r="AD65" i="9"/>
  <c r="Z65" i="9"/>
  <c r="AC65" i="9"/>
  <c r="AB48" i="5"/>
  <c r="AA48" i="5"/>
  <c r="AD48" i="5"/>
  <c r="Z48" i="5"/>
  <c r="AC48" i="5"/>
  <c r="AB44" i="5"/>
  <c r="AA44" i="5"/>
  <c r="AD44" i="5"/>
  <c r="Z44" i="5"/>
  <c r="AC44" i="5"/>
  <c r="AB36" i="5"/>
  <c r="AA36" i="5"/>
  <c r="AD36" i="5"/>
  <c r="Z36" i="5"/>
  <c r="AC36" i="5"/>
  <c r="AB32" i="5"/>
  <c r="AA32" i="5"/>
  <c r="AD32" i="5"/>
  <c r="Z32" i="5"/>
  <c r="AC32" i="5"/>
  <c r="AB24" i="5"/>
  <c r="AA24" i="5"/>
  <c r="AD24" i="5"/>
  <c r="Z24" i="5"/>
  <c r="AC24" i="5"/>
  <c r="AB13" i="9"/>
  <c r="AA13" i="9"/>
  <c r="AD13" i="9"/>
  <c r="Z13" i="9"/>
  <c r="AC13" i="9"/>
  <c r="AA11" i="5"/>
  <c r="AD11" i="5"/>
  <c r="AC11" i="5"/>
  <c r="AB11" i="5"/>
  <c r="Z11" i="5"/>
  <c r="AC8" i="9"/>
  <c r="AB8" i="9"/>
  <c r="AA8" i="9"/>
  <c r="AD8" i="9"/>
  <c r="Z8" i="9"/>
  <c r="AC167" i="6"/>
  <c r="Z167" i="6"/>
  <c r="AD167" i="6"/>
  <c r="AB167" i="6"/>
  <c r="AA167" i="6"/>
  <c r="AB156" i="6"/>
  <c r="AA156" i="6"/>
  <c r="Z156" i="6"/>
  <c r="AD156" i="6"/>
  <c r="AC156" i="6"/>
  <c r="AC151" i="6"/>
  <c r="Z151" i="6"/>
  <c r="AD151" i="6"/>
  <c r="AB151" i="6"/>
  <c r="AA151" i="6"/>
  <c r="AC147" i="6"/>
  <c r="AD147" i="6"/>
  <c r="AB147" i="6"/>
  <c r="AA147" i="6"/>
  <c r="Z147" i="6"/>
  <c r="AB144" i="6"/>
  <c r="AC144" i="6"/>
  <c r="AA144" i="6"/>
  <c r="Z144" i="6"/>
  <c r="AD144" i="6"/>
  <c r="AC136" i="7"/>
  <c r="AA136" i="7"/>
  <c r="Z136" i="7"/>
  <c r="AD136" i="7"/>
  <c r="AB136" i="7"/>
  <c r="AA133" i="6"/>
  <c r="AD133" i="6"/>
  <c r="AC133" i="6"/>
  <c r="AB133" i="6"/>
  <c r="Z133" i="6"/>
  <c r="AD111" i="9"/>
  <c r="Z111" i="9"/>
  <c r="AC111" i="9"/>
  <c r="AB111" i="9"/>
  <c r="AA111" i="9"/>
  <c r="AD103" i="9"/>
  <c r="Z103" i="9"/>
  <c r="AC103" i="9"/>
  <c r="AB103" i="9"/>
  <c r="AA103" i="9"/>
  <c r="AA97" i="8"/>
  <c r="AD97" i="8"/>
  <c r="Z97" i="8"/>
  <c r="AC97" i="8"/>
  <c r="AB97" i="8"/>
  <c r="AC92" i="7"/>
  <c r="AA92" i="7"/>
  <c r="AD92" i="7"/>
  <c r="AB92" i="7"/>
  <c r="Z92" i="7"/>
  <c r="AB88" i="5"/>
  <c r="AA88" i="5"/>
  <c r="AD88" i="5"/>
  <c r="Z88" i="5"/>
  <c r="AC88" i="5"/>
  <c r="AA86" i="7"/>
  <c r="AC86" i="7"/>
  <c r="AB86" i="7"/>
  <c r="Z86" i="7"/>
  <c r="AD86" i="7"/>
  <c r="AB74" i="7"/>
  <c r="AA74" i="7"/>
  <c r="AD74" i="7"/>
  <c r="Z74" i="7"/>
  <c r="AC74" i="7"/>
  <c r="AB62" i="7"/>
  <c r="AA62" i="7"/>
  <c r="AD62" i="7"/>
  <c r="Z62" i="7"/>
  <c r="AC62" i="7"/>
  <c r="AC55" i="8"/>
  <c r="AA55" i="8"/>
  <c r="AD55" i="8"/>
  <c r="AB55" i="8"/>
  <c r="Z55" i="8"/>
  <c r="AA45" i="8"/>
  <c r="AC45" i="8"/>
  <c r="AD45" i="8"/>
  <c r="AB45" i="8"/>
  <c r="Z45" i="8"/>
  <c r="AD30" i="8"/>
  <c r="Z30" i="8"/>
  <c r="AB30" i="8"/>
  <c r="AA30" i="8"/>
  <c r="AC30" i="8"/>
  <c r="AC15" i="8"/>
  <c r="AA15" i="8"/>
  <c r="AD15" i="8"/>
  <c r="AB15" i="8"/>
  <c r="Z15" i="8"/>
  <c r="AC5" i="5"/>
  <c r="AB5" i="5"/>
  <c r="AA5" i="5"/>
  <c r="Z5" i="5"/>
  <c r="AD5" i="5"/>
  <c r="AD159" i="9"/>
  <c r="Z159" i="9"/>
  <c r="AC159" i="9"/>
  <c r="AB159" i="9"/>
  <c r="AA159" i="9"/>
  <c r="AC155" i="5"/>
  <c r="AB155" i="5"/>
  <c r="AA155" i="5"/>
  <c r="AD155" i="5"/>
  <c r="Z155" i="5"/>
  <c r="AA150" i="9"/>
  <c r="AD150" i="9"/>
  <c r="Z150" i="9"/>
  <c r="AC150" i="9"/>
  <c r="AB150" i="9"/>
  <c r="AD143" i="9"/>
  <c r="Z143" i="9"/>
  <c r="AC143" i="9"/>
  <c r="AB143" i="9"/>
  <c r="AA143" i="9"/>
  <c r="AD126" i="8"/>
  <c r="Z126" i="8"/>
  <c r="AC126" i="8"/>
  <c r="AB126" i="8"/>
  <c r="AA126" i="8"/>
  <c r="AB120" i="6"/>
  <c r="Z120" i="6"/>
  <c r="AD120" i="6"/>
  <c r="AC120" i="6"/>
  <c r="AA120" i="6"/>
  <c r="AD75" i="9"/>
  <c r="Z75" i="9"/>
  <c r="AC75" i="9"/>
  <c r="AB75" i="9"/>
  <c r="AA75" i="9"/>
  <c r="AC67" i="5"/>
  <c r="AB67" i="5"/>
  <c r="AA67" i="5"/>
  <c r="AD67" i="5"/>
  <c r="Z67" i="5"/>
  <c r="AC61" i="7"/>
  <c r="AB61" i="7"/>
  <c r="AA61" i="7"/>
  <c r="AD61" i="7"/>
  <c r="Z61" i="7"/>
  <c r="AA59" i="7"/>
  <c r="AD59" i="7"/>
  <c r="Z59" i="7"/>
  <c r="AC59" i="7"/>
  <c r="AB59" i="7"/>
  <c r="AA55" i="7"/>
  <c r="AD55" i="7"/>
  <c r="Z55" i="7"/>
  <c r="AC55" i="7"/>
  <c r="AB55" i="7"/>
  <c r="AD52" i="7"/>
  <c r="Z52" i="7"/>
  <c r="AC52" i="7"/>
  <c r="AB52" i="7"/>
  <c r="AA52" i="7"/>
  <c r="AD48" i="7"/>
  <c r="Z48" i="7"/>
  <c r="AC48" i="7"/>
  <c r="AB48" i="7"/>
  <c r="AA48" i="7"/>
  <c r="AD44" i="7"/>
  <c r="Z44" i="7"/>
  <c r="AC44" i="7"/>
  <c r="AB44" i="7"/>
  <c r="AA44" i="7"/>
  <c r="AB42" i="7"/>
  <c r="AA42" i="7"/>
  <c r="AD42" i="7"/>
  <c r="Z42" i="7"/>
  <c r="AC42" i="7"/>
  <c r="AC37" i="7"/>
  <c r="AB37" i="7"/>
  <c r="AA37" i="7"/>
  <c r="AD37" i="7"/>
  <c r="Z37" i="7"/>
  <c r="AB34" i="7"/>
  <c r="AA34" i="7"/>
  <c r="AD34" i="7"/>
  <c r="Z34" i="7"/>
  <c r="AC34" i="7"/>
  <c r="AA31" i="7"/>
  <c r="AD31" i="7"/>
  <c r="Z31" i="7"/>
  <c r="AC31" i="7"/>
  <c r="AB31" i="7"/>
  <c r="AD28" i="7"/>
  <c r="Z28" i="7"/>
  <c r="AC28" i="7"/>
  <c r="AB28" i="7"/>
  <c r="AA28" i="7"/>
  <c r="AD24" i="7"/>
  <c r="Z24" i="7"/>
  <c r="AC24" i="7"/>
  <c r="AB24" i="7"/>
  <c r="AA24" i="7"/>
  <c r="AD20" i="7"/>
  <c r="Z20" i="7"/>
  <c r="AC20" i="7"/>
  <c r="AB20" i="7"/>
  <c r="AA20" i="7"/>
  <c r="AC17" i="7"/>
  <c r="AB17" i="7"/>
  <c r="AA17" i="7"/>
  <c r="AD17" i="7"/>
  <c r="Z17" i="7"/>
  <c r="AB14" i="7"/>
  <c r="AA14" i="7"/>
  <c r="AD14" i="7"/>
  <c r="Z14" i="7"/>
  <c r="AC14" i="7"/>
  <c r="AA7" i="7"/>
  <c r="AD7" i="7"/>
  <c r="Z7" i="7"/>
  <c r="AC7" i="7"/>
  <c r="AB7" i="7"/>
  <c r="AD3" i="9"/>
  <c r="Z3" i="9"/>
  <c r="AC3" i="9"/>
  <c r="AB3" i="9"/>
  <c r="AA3" i="9"/>
  <c r="AD50" i="6"/>
  <c r="Z50" i="6"/>
  <c r="AC50" i="6"/>
  <c r="AB50" i="6"/>
  <c r="AA50" i="6"/>
  <c r="AD42" i="6"/>
  <c r="Z42" i="6"/>
  <c r="AA42" i="6"/>
  <c r="AC42" i="6"/>
  <c r="AB42" i="6"/>
  <c r="AD34" i="6"/>
  <c r="AC34" i="6"/>
  <c r="AB34" i="6"/>
  <c r="AA34" i="6"/>
  <c r="Z34" i="6"/>
  <c r="AD19" i="9"/>
  <c r="Z19" i="9"/>
  <c r="AC19" i="9"/>
  <c r="AB19" i="9"/>
  <c r="AA19" i="9"/>
  <c r="AB10" i="5"/>
  <c r="AD10" i="5"/>
  <c r="AC10" i="5"/>
  <c r="AA10" i="5"/>
  <c r="Z10" i="5"/>
  <c r="AD115" i="7"/>
  <c r="Z115" i="7"/>
  <c r="AB115" i="7"/>
  <c r="AA115" i="7"/>
  <c r="AC115" i="7"/>
  <c r="AC103" i="5"/>
  <c r="AA103" i="5"/>
  <c r="AB103" i="5"/>
  <c r="Z103" i="5"/>
  <c r="AD103" i="5"/>
  <c r="AC84" i="9"/>
  <c r="AB84" i="9"/>
  <c r="AA84" i="9"/>
  <c r="AD84" i="9"/>
  <c r="Z84" i="9"/>
  <c r="AA61" i="8"/>
  <c r="AD61" i="8"/>
  <c r="Z61" i="8"/>
  <c r="AC61" i="8"/>
  <c r="AB61" i="8"/>
  <c r="AC51" i="8"/>
  <c r="AA51" i="8"/>
  <c r="Z51" i="8"/>
  <c r="AD51" i="8"/>
  <c r="AB51" i="8"/>
  <c r="AD26" i="8"/>
  <c r="Z26" i="8"/>
  <c r="AB26" i="8"/>
  <c r="AC26" i="8"/>
  <c r="AA26" i="8"/>
  <c r="AA21" i="8"/>
  <c r="AC21" i="8"/>
  <c r="AD21" i="8"/>
  <c r="AB21" i="8"/>
  <c r="Z21" i="8"/>
  <c r="AB5" i="9"/>
  <c r="AA5" i="9"/>
  <c r="AD5" i="9"/>
  <c r="Z5" i="9"/>
  <c r="AC5" i="9"/>
  <c r="AB128" i="5"/>
  <c r="AA128" i="5"/>
  <c r="AD128" i="5"/>
  <c r="Z128" i="5"/>
  <c r="AC128" i="5"/>
  <c r="AB169" i="9"/>
  <c r="AA169" i="9"/>
  <c r="AD169" i="9"/>
  <c r="Z169" i="9"/>
  <c r="AC169" i="9"/>
  <c r="AC168" i="9"/>
  <c r="AB168" i="9"/>
  <c r="AA168" i="9"/>
  <c r="AD168" i="9"/>
  <c r="Z168" i="9"/>
  <c r="AB164" i="5"/>
  <c r="AA164" i="5"/>
  <c r="AD164" i="5"/>
  <c r="Z164" i="5"/>
  <c r="AC164" i="5"/>
  <c r="AB161" i="9"/>
  <c r="AA161" i="9"/>
  <c r="AD161" i="9"/>
  <c r="Z161" i="9"/>
  <c r="AC161" i="9"/>
  <c r="AC160" i="9"/>
  <c r="AB160" i="9"/>
  <c r="AA160" i="9"/>
  <c r="Z160" i="9"/>
  <c r="AD160" i="9"/>
  <c r="AA157" i="5"/>
  <c r="AD157" i="5"/>
  <c r="Z157" i="5"/>
  <c r="AC157" i="5"/>
  <c r="AB157" i="5"/>
  <c r="AB156" i="5"/>
  <c r="AA156" i="5"/>
  <c r="AD156" i="5"/>
  <c r="Z156" i="5"/>
  <c r="AC156" i="5"/>
  <c r="AB153" i="9"/>
  <c r="AA153" i="9"/>
  <c r="AD153" i="9"/>
  <c r="Z153" i="9"/>
  <c r="AC153" i="9"/>
  <c r="AC152" i="9"/>
  <c r="AB152" i="9"/>
  <c r="AA152" i="9"/>
  <c r="AD152" i="9"/>
  <c r="Z152" i="9"/>
  <c r="AB148" i="5"/>
  <c r="AA148" i="5"/>
  <c r="AD148" i="5"/>
  <c r="Z148" i="5"/>
  <c r="AC148" i="5"/>
  <c r="AB145" i="9"/>
  <c r="AA145" i="9"/>
  <c r="AD145" i="9"/>
  <c r="Z145" i="9"/>
  <c r="AC145" i="9"/>
  <c r="AC144" i="9"/>
  <c r="AB144" i="9"/>
  <c r="AA144" i="9"/>
  <c r="Z144" i="9"/>
  <c r="AD144" i="9"/>
  <c r="AA141" i="5"/>
  <c r="AD141" i="5"/>
  <c r="Z141" i="5"/>
  <c r="AC141" i="5"/>
  <c r="AB141" i="5"/>
  <c r="AB140" i="6"/>
  <c r="AA140" i="6"/>
  <c r="Z140" i="6"/>
  <c r="AD140" i="6"/>
  <c r="AC140" i="6"/>
  <c r="AB133" i="9"/>
  <c r="AA133" i="9"/>
  <c r="AD133" i="9"/>
  <c r="Z133" i="9"/>
  <c r="AC133" i="9"/>
  <c r="AD131" i="7"/>
  <c r="Z131" i="7"/>
  <c r="AB131" i="7"/>
  <c r="AA131" i="7"/>
  <c r="AC131" i="7"/>
  <c r="AD130" i="8"/>
  <c r="Z130" i="8"/>
  <c r="AC130" i="8"/>
  <c r="AB130" i="8"/>
  <c r="AA130" i="8"/>
  <c r="AA125" i="5"/>
  <c r="AD125" i="5"/>
  <c r="Z125" i="5"/>
  <c r="AC125" i="5"/>
  <c r="AB125" i="5"/>
  <c r="AB124" i="6"/>
  <c r="AA124" i="6"/>
  <c r="Z124" i="6"/>
  <c r="AD124" i="6"/>
  <c r="AC124" i="6"/>
  <c r="AD114" i="6"/>
  <c r="Z114" i="6"/>
  <c r="AC114" i="6"/>
  <c r="AB114" i="6"/>
  <c r="AA114" i="6"/>
  <c r="AA101" i="5"/>
  <c r="AC101" i="5"/>
  <c r="AD101" i="5"/>
  <c r="AB101" i="5"/>
  <c r="Z101" i="5"/>
  <c r="AD98" i="6"/>
  <c r="Z98" i="6"/>
  <c r="AC98" i="6"/>
  <c r="AB98" i="6"/>
  <c r="AA98" i="6"/>
  <c r="AA93" i="5"/>
  <c r="AD93" i="5"/>
  <c r="Z93" i="5"/>
  <c r="AC93" i="5"/>
  <c r="AB93" i="5"/>
  <c r="AD90" i="6"/>
  <c r="Z90" i="6"/>
  <c r="AA90" i="6"/>
  <c r="AC90" i="6"/>
  <c r="AB90" i="6"/>
  <c r="AC87" i="5"/>
  <c r="AB87" i="5"/>
  <c r="AA87" i="5"/>
  <c r="AD87" i="5"/>
  <c r="Z87" i="5"/>
  <c r="AD86" i="6"/>
  <c r="Z86" i="6"/>
  <c r="AC86" i="6"/>
  <c r="AB86" i="6"/>
  <c r="AA86" i="6"/>
  <c r="AB81" i="7"/>
  <c r="AA81" i="7"/>
  <c r="Z81" i="7"/>
  <c r="AD81" i="7"/>
  <c r="AC81" i="7"/>
  <c r="AD79" i="9"/>
  <c r="Z79" i="9"/>
  <c r="AC79" i="9"/>
  <c r="AB79" i="9"/>
  <c r="AA79" i="9"/>
  <c r="AC71" i="5"/>
  <c r="AB71" i="5"/>
  <c r="AA71" i="5"/>
  <c r="AD71" i="5"/>
  <c r="Z71" i="5"/>
  <c r="AD70" i="6"/>
  <c r="Z70" i="6"/>
  <c r="AC70" i="6"/>
  <c r="AB70" i="6"/>
  <c r="AA70" i="6"/>
  <c r="AC65" i="7"/>
  <c r="AB65" i="7"/>
  <c r="AA65" i="7"/>
  <c r="AD65" i="7"/>
  <c r="Z65" i="7"/>
  <c r="AD63" i="9"/>
  <c r="Z63" i="9"/>
  <c r="AC63" i="9"/>
  <c r="AB63" i="9"/>
  <c r="AA63" i="9"/>
  <c r="AB52" i="6"/>
  <c r="AD52" i="6"/>
  <c r="AC52" i="6"/>
  <c r="AA52" i="6"/>
  <c r="Z52" i="6"/>
  <c r="AD46" i="6"/>
  <c r="Z46" i="6"/>
  <c r="AB46" i="6"/>
  <c r="AA46" i="6"/>
  <c r="AC46" i="6"/>
  <c r="AB44" i="6"/>
  <c r="AA44" i="6"/>
  <c r="Z44" i="6"/>
  <c r="AD44" i="6"/>
  <c r="AC44" i="6"/>
  <c r="AB40" i="6"/>
  <c r="Z40" i="6"/>
  <c r="AD40" i="6"/>
  <c r="AC40" i="6"/>
  <c r="AA40" i="6"/>
  <c r="AA37" i="6"/>
  <c r="AD37" i="6"/>
  <c r="AC37" i="6"/>
  <c r="AB37" i="6"/>
  <c r="Z37" i="6"/>
  <c r="AD33" i="6"/>
  <c r="Z33" i="6"/>
  <c r="AC33" i="6"/>
  <c r="AB33" i="6"/>
  <c r="AA33" i="6"/>
  <c r="AA28" i="6"/>
  <c r="AD28" i="6"/>
  <c r="Z28" i="6"/>
  <c r="AC28" i="6"/>
  <c r="AB28" i="6"/>
  <c r="AD21" i="6"/>
  <c r="Z21" i="6"/>
  <c r="AC21" i="6"/>
  <c r="AB21" i="6"/>
  <c r="AA21" i="6"/>
  <c r="AA16" i="6"/>
  <c r="AD16" i="6"/>
  <c r="Z16" i="6"/>
  <c r="AC16" i="6"/>
  <c r="AB16" i="6"/>
  <c r="AD13" i="6"/>
  <c r="Z13" i="6"/>
  <c r="AC13" i="6"/>
  <c r="AB13" i="6"/>
  <c r="AA13" i="6"/>
  <c r="AC10" i="6"/>
  <c r="AB10" i="6"/>
  <c r="AA10" i="6"/>
  <c r="AD10" i="6"/>
  <c r="Z10" i="6"/>
  <c r="AC16" i="9"/>
  <c r="AB16" i="9"/>
  <c r="AA16" i="9"/>
  <c r="Z16" i="9"/>
  <c r="AD16" i="9"/>
  <c r="AB9" i="9"/>
  <c r="AA9" i="9"/>
  <c r="AD9" i="9"/>
  <c r="Z9" i="9"/>
  <c r="AC9" i="9"/>
  <c r="AD5" i="6"/>
  <c r="Z5" i="6"/>
  <c r="AC5" i="6"/>
  <c r="AB5" i="6"/>
  <c r="AA5" i="6"/>
  <c r="AD170" i="6"/>
  <c r="Z170" i="6"/>
  <c r="AA170" i="6"/>
  <c r="AC170" i="6"/>
  <c r="AB170" i="6"/>
  <c r="AD166" i="6"/>
  <c r="Z166" i="6"/>
  <c r="AC166" i="6"/>
  <c r="AB166" i="6"/>
  <c r="AA166" i="6"/>
  <c r="AD162" i="6"/>
  <c r="Z162" i="6"/>
  <c r="AC162" i="6"/>
  <c r="AB162" i="6"/>
  <c r="AA162" i="6"/>
  <c r="AD154" i="6"/>
  <c r="Z154" i="6"/>
  <c r="AA154" i="6"/>
  <c r="AC154" i="6"/>
  <c r="AB154" i="6"/>
  <c r="AB148" i="6"/>
  <c r="AD148" i="6"/>
  <c r="AC148" i="6"/>
  <c r="AA148" i="6"/>
  <c r="Z148" i="6"/>
  <c r="AC131" i="8"/>
  <c r="AB131" i="8"/>
  <c r="AA131" i="8"/>
  <c r="Z131" i="8"/>
  <c r="AD131" i="8"/>
  <c r="AA129" i="6"/>
  <c r="AC129" i="6"/>
  <c r="AB129" i="6"/>
  <c r="Z129" i="6"/>
  <c r="AD129" i="6"/>
  <c r="AA125" i="6"/>
  <c r="AB125" i="6"/>
  <c r="Z125" i="6"/>
  <c r="AD125" i="6"/>
  <c r="AC125" i="6"/>
  <c r="AC123" i="8"/>
  <c r="AB123" i="8"/>
  <c r="AA123" i="8"/>
  <c r="AD123" i="8"/>
  <c r="Z123" i="8"/>
  <c r="AC120" i="7"/>
  <c r="AA120" i="7"/>
  <c r="Z120" i="7"/>
  <c r="AD120" i="7"/>
  <c r="AB120" i="7"/>
  <c r="AA138" i="7"/>
  <c r="AD138" i="7"/>
  <c r="AC138" i="7"/>
  <c r="AB138" i="7"/>
  <c r="Z138" i="7"/>
  <c r="AB132" i="5"/>
  <c r="AA132" i="5"/>
  <c r="AD132" i="5"/>
  <c r="Z132" i="5"/>
  <c r="AC132" i="5"/>
  <c r="AC124" i="9"/>
  <c r="AB124" i="9"/>
  <c r="AA124" i="9"/>
  <c r="AD124" i="9"/>
  <c r="Z124" i="9"/>
  <c r="AA122" i="7"/>
  <c r="AC122" i="7"/>
  <c r="AD122" i="7"/>
  <c r="AB122" i="7"/>
  <c r="Z122" i="7"/>
  <c r="AB116" i="5"/>
  <c r="AA116" i="5"/>
  <c r="AD116" i="5"/>
  <c r="Z116" i="5"/>
  <c r="AC116" i="5"/>
  <c r="AC115" i="5"/>
  <c r="AB115" i="5"/>
  <c r="AA115" i="5"/>
  <c r="AF115" i="5" s="1"/>
  <c r="Z115" i="5"/>
  <c r="AD115" i="5"/>
  <c r="AA113" i="6"/>
  <c r="AC113" i="6"/>
  <c r="AB113" i="6"/>
  <c r="Z113" i="6"/>
  <c r="AD113" i="6"/>
  <c r="AC104" i="7"/>
  <c r="AA104" i="7"/>
  <c r="Z104" i="7"/>
  <c r="AD104" i="7"/>
  <c r="AB104" i="7"/>
  <c r="AD103" i="7"/>
  <c r="Z103" i="7"/>
  <c r="AB103" i="7"/>
  <c r="AC103" i="7"/>
  <c r="AA103" i="7"/>
  <c r="AA97" i="6"/>
  <c r="AC97" i="6"/>
  <c r="AB97" i="6"/>
  <c r="Z97" i="6"/>
  <c r="AD97" i="6"/>
  <c r="AC88" i="7"/>
  <c r="AA88" i="7"/>
  <c r="Z88" i="7"/>
  <c r="AD88" i="7"/>
  <c r="AB88" i="7"/>
  <c r="AC87" i="8"/>
  <c r="AB87" i="8"/>
  <c r="AA87" i="8"/>
  <c r="AD87" i="8"/>
  <c r="Z87" i="8"/>
  <c r="AC83" i="8"/>
  <c r="AB83" i="8"/>
  <c r="AA83" i="8"/>
  <c r="AF83" i="8" s="1"/>
  <c r="Z83" i="8"/>
  <c r="AD83" i="8"/>
  <c r="AC79" i="8"/>
  <c r="AB79" i="8"/>
  <c r="AA79" i="8"/>
  <c r="AD79" i="8"/>
  <c r="Z79" i="8"/>
  <c r="AD76" i="7"/>
  <c r="Z76" i="7"/>
  <c r="AC76" i="7"/>
  <c r="AB76" i="7"/>
  <c r="AA76" i="7"/>
  <c r="AC75" i="8"/>
  <c r="AB75" i="8"/>
  <c r="AA75" i="8"/>
  <c r="AD75" i="8"/>
  <c r="Z75" i="8"/>
  <c r="AD72" i="7"/>
  <c r="Z72" i="7"/>
  <c r="AC72" i="7"/>
  <c r="AB72" i="7"/>
  <c r="AA72" i="7"/>
  <c r="AC71" i="8"/>
  <c r="AB71" i="8"/>
  <c r="AA71" i="8"/>
  <c r="AD71" i="8"/>
  <c r="Z71" i="8"/>
  <c r="AD64" i="7"/>
  <c r="Z64" i="7"/>
  <c r="AC64" i="7"/>
  <c r="AB64" i="7"/>
  <c r="AA64" i="7"/>
  <c r="AC63" i="8"/>
  <c r="AB63" i="8"/>
  <c r="AA63" i="8"/>
  <c r="AD63" i="8"/>
  <c r="Z63" i="8"/>
  <c r="AB60" i="6"/>
  <c r="AA60" i="6"/>
  <c r="Z60" i="6"/>
  <c r="AD60" i="6"/>
  <c r="AC60" i="6"/>
  <c r="AB56" i="6"/>
  <c r="Z56" i="6"/>
  <c r="AD56" i="6"/>
  <c r="AC56" i="6"/>
  <c r="AA56" i="6"/>
  <c r="AB168" i="6"/>
  <c r="Z168" i="6"/>
  <c r="AD168" i="6"/>
  <c r="AC168" i="6"/>
  <c r="AA168" i="6"/>
  <c r="AC163" i="6"/>
  <c r="AD163" i="6"/>
  <c r="AB163" i="6"/>
  <c r="AA163" i="6"/>
  <c r="Z163" i="6"/>
  <c r="AB160" i="6"/>
  <c r="AC160" i="6"/>
  <c r="AA160" i="6"/>
  <c r="Z160" i="6"/>
  <c r="AD160" i="6"/>
  <c r="AA153" i="6"/>
  <c r="Z153" i="6"/>
  <c r="AD153" i="6"/>
  <c r="AC153" i="6"/>
  <c r="AB153" i="6"/>
  <c r="AD146" i="6"/>
  <c r="Z146" i="6"/>
  <c r="AC146" i="6"/>
  <c r="AB146" i="6"/>
  <c r="AA146" i="6"/>
  <c r="AA141" i="6"/>
  <c r="AB141" i="6"/>
  <c r="Z141" i="6"/>
  <c r="AD141" i="6"/>
  <c r="AC141" i="6"/>
  <c r="AA109" i="6"/>
  <c r="AB109" i="6"/>
  <c r="Z109" i="6"/>
  <c r="AD109" i="6"/>
  <c r="AC109" i="6"/>
  <c r="AD54" i="8"/>
  <c r="Z54" i="8"/>
  <c r="AB54" i="8"/>
  <c r="AA54" i="8"/>
  <c r="AC54" i="8"/>
  <c r="AB52" i="8"/>
  <c r="AD52" i="8"/>
  <c r="Z52" i="8"/>
  <c r="AC52" i="8"/>
  <c r="AA52" i="8"/>
  <c r="AA49" i="8"/>
  <c r="AC49" i="8"/>
  <c r="AB49" i="8"/>
  <c r="Z49" i="8"/>
  <c r="AD49" i="8"/>
  <c r="AC47" i="8"/>
  <c r="AA47" i="8"/>
  <c r="AD47" i="8"/>
  <c r="AB47" i="8"/>
  <c r="Z47" i="8"/>
  <c r="AF47" i="8" s="1"/>
  <c r="AB40" i="8"/>
  <c r="AD40" i="8"/>
  <c r="Z40" i="8"/>
  <c r="AC40" i="8"/>
  <c r="AA40" i="8"/>
  <c r="AA37" i="8"/>
  <c r="AC37" i="8"/>
  <c r="AD37" i="8"/>
  <c r="AB37" i="8"/>
  <c r="Z37" i="8"/>
  <c r="AA29" i="8"/>
  <c r="AC29" i="8"/>
  <c r="AD29" i="8"/>
  <c r="AB29" i="8"/>
  <c r="Z29" i="8"/>
  <c r="AA13" i="8"/>
  <c r="AC13" i="8"/>
  <c r="AD13" i="8"/>
  <c r="AB13" i="8"/>
  <c r="Z13" i="8"/>
  <c r="AD135" i="9"/>
  <c r="Z135" i="9"/>
  <c r="AC135" i="9"/>
  <c r="AB135" i="9"/>
  <c r="AA135" i="9"/>
  <c r="AB133" i="7"/>
  <c r="AD133" i="7"/>
  <c r="Z133" i="7"/>
  <c r="AC133" i="7"/>
  <c r="AA133" i="7"/>
  <c r="AC127" i="5"/>
  <c r="AB127" i="5"/>
  <c r="AA127" i="5"/>
  <c r="AD127" i="5"/>
  <c r="Z127" i="5"/>
  <c r="AD126" i="6"/>
  <c r="Z126" i="6"/>
  <c r="AB126" i="6"/>
  <c r="AA126" i="6"/>
  <c r="AC126" i="6"/>
  <c r="AD119" i="9"/>
  <c r="Z119" i="9"/>
  <c r="AC119" i="9"/>
  <c r="AB119" i="9"/>
  <c r="AA119" i="9"/>
  <c r="AB117" i="7"/>
  <c r="AD117" i="7"/>
  <c r="Z117" i="7"/>
  <c r="AC117" i="7"/>
  <c r="AA117" i="7"/>
  <c r="AB116" i="8"/>
  <c r="AA116" i="8"/>
  <c r="AD116" i="8"/>
  <c r="Z116" i="8"/>
  <c r="AC116" i="8"/>
  <c r="AC115" i="8"/>
  <c r="AB115" i="8"/>
  <c r="AA115" i="8"/>
  <c r="Z115" i="8"/>
  <c r="AD115" i="8"/>
  <c r="AD114" i="8"/>
  <c r="Z114" i="8"/>
  <c r="AC114" i="8"/>
  <c r="AB114" i="8"/>
  <c r="AA114" i="8"/>
  <c r="AB113" i="9"/>
  <c r="AA113" i="9"/>
  <c r="AD113" i="9"/>
  <c r="Z113" i="9"/>
  <c r="AC113" i="9"/>
  <c r="AA85" i="5"/>
  <c r="AD85" i="5"/>
  <c r="Z85" i="5"/>
  <c r="AC85" i="5"/>
  <c r="AB85" i="5"/>
  <c r="AB84" i="6"/>
  <c r="AD84" i="6"/>
  <c r="AC84" i="6"/>
  <c r="AA84" i="6"/>
  <c r="Z84" i="6"/>
  <c r="AD79" i="7"/>
  <c r="AA79" i="7"/>
  <c r="Z79" i="7"/>
  <c r="AC79" i="7"/>
  <c r="AB79" i="7"/>
  <c r="AD78" i="8"/>
  <c r="Z78" i="8"/>
  <c r="AC78" i="8"/>
  <c r="AB78" i="8"/>
  <c r="AA78" i="8"/>
  <c r="AB77" i="9"/>
  <c r="AA77" i="9"/>
  <c r="AD77" i="9"/>
  <c r="Z77" i="9"/>
  <c r="AC77" i="9"/>
  <c r="AA69" i="5"/>
  <c r="AD69" i="5"/>
  <c r="Z69" i="5"/>
  <c r="AC69" i="5"/>
  <c r="AB69" i="5"/>
  <c r="AB68" i="6"/>
  <c r="AD68" i="6"/>
  <c r="AC68" i="6"/>
  <c r="AA68" i="6"/>
  <c r="Z68" i="6"/>
  <c r="AF68" i="6" s="1"/>
  <c r="AA63" i="7"/>
  <c r="AD63" i="7"/>
  <c r="Z63" i="7"/>
  <c r="AC63" i="7"/>
  <c r="AB63" i="7"/>
  <c r="AD62" i="8"/>
  <c r="Z62" i="8"/>
  <c r="AC62" i="8"/>
  <c r="AB62" i="8"/>
  <c r="AA62" i="8"/>
  <c r="AB61" i="9"/>
  <c r="AA61" i="9"/>
  <c r="AD61" i="9"/>
  <c r="Z61" i="9"/>
  <c r="AC61" i="9"/>
  <c r="AC59" i="5"/>
  <c r="AB59" i="5"/>
  <c r="AA59" i="5"/>
  <c r="AD59" i="5"/>
  <c r="Z59" i="5"/>
  <c r="AF59" i="5" s="1"/>
  <c r="AB57" i="9"/>
  <c r="AA57" i="9"/>
  <c r="AD57" i="9"/>
  <c r="Z57" i="9"/>
  <c r="AC57" i="9"/>
  <c r="AC55" i="5"/>
  <c r="AB55" i="5"/>
  <c r="AA55" i="5"/>
  <c r="AD55" i="5"/>
  <c r="Z55" i="5"/>
  <c r="AB53" i="9"/>
  <c r="AA53" i="9"/>
  <c r="AD53" i="9"/>
  <c r="Z53" i="9"/>
  <c r="AC53" i="9"/>
  <c r="AC51" i="5"/>
  <c r="AB51" i="5"/>
  <c r="AA51" i="5"/>
  <c r="AD51" i="5"/>
  <c r="Z51" i="5"/>
  <c r="AF51" i="5" s="1"/>
  <c r="AB49" i="9"/>
  <c r="AA49" i="9"/>
  <c r="AD49" i="9"/>
  <c r="Z49" i="9"/>
  <c r="AF49" i="9" s="1"/>
  <c r="AC49" i="9"/>
  <c r="AC47" i="5"/>
  <c r="AB47" i="5"/>
  <c r="AA47" i="5"/>
  <c r="Z47" i="5"/>
  <c r="AD47" i="5"/>
  <c r="AB45" i="9"/>
  <c r="AA45" i="9"/>
  <c r="AD45" i="9"/>
  <c r="Z45" i="9"/>
  <c r="AC45" i="9"/>
  <c r="AC43" i="5"/>
  <c r="AB43" i="5"/>
  <c r="AA43" i="5"/>
  <c r="AD43" i="5"/>
  <c r="Z43" i="5"/>
  <c r="AF43" i="5" s="1"/>
  <c r="AB41" i="9"/>
  <c r="AA41" i="9"/>
  <c r="AD41" i="9"/>
  <c r="Z41" i="9"/>
  <c r="AC41" i="9"/>
  <c r="AC39" i="5"/>
  <c r="AB39" i="5"/>
  <c r="AA39" i="5"/>
  <c r="AD39" i="5"/>
  <c r="Z39" i="5"/>
  <c r="AB37" i="9"/>
  <c r="AA37" i="9"/>
  <c r="AD37" i="9"/>
  <c r="Z37" i="9"/>
  <c r="AC37" i="9"/>
  <c r="AC35" i="5"/>
  <c r="AB35" i="5"/>
  <c r="AA35" i="5"/>
  <c r="AD35" i="5"/>
  <c r="Z35" i="5"/>
  <c r="AF35" i="5" s="1"/>
  <c r="AB33" i="9"/>
  <c r="AA33" i="9"/>
  <c r="AD33" i="9"/>
  <c r="Z33" i="9"/>
  <c r="AF33" i="9" s="1"/>
  <c r="AC33" i="9"/>
  <c r="AC31" i="5"/>
  <c r="AB31" i="5"/>
  <c r="AA31" i="5"/>
  <c r="Z31" i="5"/>
  <c r="AD31" i="5"/>
  <c r="AB29" i="9"/>
  <c r="AA29" i="9"/>
  <c r="AD29" i="9"/>
  <c r="Z29" i="9"/>
  <c r="AC29" i="9"/>
  <c r="AC27" i="5"/>
  <c r="AB27" i="5"/>
  <c r="AA27" i="5"/>
  <c r="AD27" i="5"/>
  <c r="Z27" i="5"/>
  <c r="AF27" i="5" s="1"/>
  <c r="AB25" i="9"/>
  <c r="AA25" i="9"/>
  <c r="AD25" i="9"/>
  <c r="Z25" i="9"/>
  <c r="AC25" i="9"/>
  <c r="AC23" i="5"/>
  <c r="AB23" i="5"/>
  <c r="AA23" i="5"/>
  <c r="AD23" i="5"/>
  <c r="Z23" i="5"/>
  <c r="AD16" i="5"/>
  <c r="Z16" i="5"/>
  <c r="AA16" i="5"/>
  <c r="AC16" i="5"/>
  <c r="AB16" i="5"/>
  <c r="AF25" i="9"/>
  <c r="AF41" i="9"/>
  <c r="AF57" i="9"/>
  <c r="AF113" i="9"/>
  <c r="AF29" i="8"/>
  <c r="AF88" i="7"/>
  <c r="AF162" i="6"/>
  <c r="AF16" i="9"/>
  <c r="AF10" i="6"/>
  <c r="AF13" i="6"/>
  <c r="AF16" i="6"/>
  <c r="AF33" i="6"/>
  <c r="AF46" i="6"/>
  <c r="AF81" i="7"/>
  <c r="AF87" i="5"/>
  <c r="AF90" i="6"/>
  <c r="AF93" i="5"/>
  <c r="AF101" i="5"/>
  <c r="AF125" i="5"/>
  <c r="AF140" i="6"/>
  <c r="AF152" i="9"/>
  <c r="AF168" i="9"/>
  <c r="AF5" i="9"/>
  <c r="AF21" i="8"/>
  <c r="AF26" i="8"/>
  <c r="AF10" i="5"/>
  <c r="AF19" i="9"/>
  <c r="AF50" i="6"/>
  <c r="AF28" i="7"/>
  <c r="AF31" i="7"/>
  <c r="AF34" i="7"/>
  <c r="AF37" i="7"/>
  <c r="AF59" i="7"/>
  <c r="AF67" i="5"/>
  <c r="AF75" i="9"/>
  <c r="AF45" i="8"/>
  <c r="AF111" i="9"/>
  <c r="AF167" i="6"/>
  <c r="AF24" i="5"/>
  <c r="AF32" i="5"/>
  <c r="AF48" i="5"/>
  <c r="AF72" i="6"/>
  <c r="AF73" i="5"/>
  <c r="AF83" i="7"/>
  <c r="AF99" i="8"/>
  <c r="AF110" i="6"/>
  <c r="AF130" i="6"/>
  <c r="AF139" i="9"/>
  <c r="AF121" i="6"/>
  <c r="AF7" i="9"/>
  <c r="AF17" i="5"/>
  <c r="AF91" i="9"/>
  <c r="AF100" i="5"/>
  <c r="AF128" i="9"/>
  <c r="AF143" i="8"/>
  <c r="AF151" i="8"/>
  <c r="AF155" i="8"/>
  <c r="AF159" i="8"/>
  <c r="AF167" i="8"/>
  <c r="AF8" i="8"/>
  <c r="AF53" i="8"/>
  <c r="AF104" i="9"/>
  <c r="AF6" i="7"/>
  <c r="AF32" i="6"/>
  <c r="AF85" i="7"/>
  <c r="AF100" i="6"/>
  <c r="AF158" i="5"/>
  <c r="AF108" i="7"/>
  <c r="AF22" i="7"/>
  <c r="AF15" i="9"/>
  <c r="AF27" i="9"/>
  <c r="AF51" i="9"/>
  <c r="AF69" i="9"/>
  <c r="AF112" i="6"/>
  <c r="AF150" i="7"/>
  <c r="AF164" i="7"/>
  <c r="AF168" i="7"/>
  <c r="AF104" i="5"/>
  <c r="AF124" i="7"/>
  <c r="AF165" i="6"/>
  <c r="AF18" i="6"/>
  <c r="AF139" i="7"/>
  <c r="AF152" i="5"/>
  <c r="AF160" i="5"/>
  <c r="AF40" i="9"/>
  <c r="AF150" i="5"/>
  <c r="AF166" i="5"/>
  <c r="AF60" i="8"/>
  <c r="AF163" i="5"/>
  <c r="AF29" i="5"/>
  <c r="AF37" i="5"/>
  <c r="AF45" i="5"/>
  <c r="AF53" i="5"/>
  <c r="AF61" i="5"/>
  <c r="AF76" i="6"/>
  <c r="AF127" i="9"/>
  <c r="AF146" i="7"/>
  <c r="AF160" i="7"/>
  <c r="AF166" i="7"/>
  <c r="AF170" i="7"/>
  <c r="AF149" i="6"/>
  <c r="AF139" i="8"/>
  <c r="AF142" i="6"/>
  <c r="AF4" i="6"/>
  <c r="AF78" i="6"/>
  <c r="AF109" i="9"/>
  <c r="AF117" i="5"/>
  <c r="AF144" i="5"/>
  <c r="AF168" i="5"/>
  <c r="AF23" i="8"/>
  <c r="AF24" i="9"/>
  <c r="AF26" i="5"/>
  <c r="AF42" i="5"/>
  <c r="AF56" i="9"/>
  <c r="AF64" i="6"/>
  <c r="AF91" i="8"/>
  <c r="AF93" i="7"/>
  <c r="AF105" i="9"/>
  <c r="AF131" i="9"/>
  <c r="AF5" i="7"/>
  <c r="AF58" i="8"/>
  <c r="AF76" i="5"/>
  <c r="AF13" i="7"/>
  <c r="AF19" i="7"/>
  <c r="AF30" i="7"/>
  <c r="AF33" i="7"/>
  <c r="AF39" i="7"/>
  <c r="AF50" i="7"/>
  <c r="AF53" i="7"/>
  <c r="AF56" i="7"/>
  <c r="AF129" i="9"/>
  <c r="AF146" i="5"/>
  <c r="AF142" i="5"/>
  <c r="AF19" i="8"/>
  <c r="AF83" i="5"/>
  <c r="AF35" i="9"/>
  <c r="AF43" i="9"/>
  <c r="AF59" i="9"/>
  <c r="AF86" i="8"/>
  <c r="AF118" i="6"/>
  <c r="AF142" i="7"/>
  <c r="AF154" i="7"/>
  <c r="AF158" i="7"/>
  <c r="AF162" i="7"/>
  <c r="AF143" i="6"/>
  <c r="AF41" i="6"/>
  <c r="AF95" i="7"/>
  <c r="AF115" i="9"/>
  <c r="AF169" i="6"/>
  <c r="AF93" i="9"/>
  <c r="AF17" i="8"/>
  <c r="AF150" i="6"/>
  <c r="AF21" i="9"/>
  <c r="AF58" i="5"/>
  <c r="AF57" i="6"/>
  <c r="AF29" i="6"/>
  <c r="AF36" i="7"/>
  <c r="AF168" i="6"/>
  <c r="AF79" i="8"/>
  <c r="AF97" i="6"/>
  <c r="AF103" i="7"/>
  <c r="AF116" i="5"/>
  <c r="AF129" i="6"/>
  <c r="AF144" i="9"/>
  <c r="AF160" i="9"/>
  <c r="AF7" i="7"/>
  <c r="AF44" i="7"/>
  <c r="AF120" i="6"/>
  <c r="AF5" i="5"/>
  <c r="AF15" i="8"/>
  <c r="AF55" i="8"/>
  <c r="AF86" i="7"/>
  <c r="AF97" i="8"/>
  <c r="AF13" i="9"/>
  <c r="AF88" i="6"/>
  <c r="AF98" i="8"/>
  <c r="AF121" i="7"/>
  <c r="AF95" i="9"/>
  <c r="AF94" i="7"/>
  <c r="AF99" i="5"/>
  <c r="AF120" i="5"/>
  <c r="AF147" i="8"/>
  <c r="AF163" i="8"/>
  <c r="AF4" i="9"/>
  <c r="AF12" i="8"/>
  <c r="AF31" i="8"/>
  <c r="AF80" i="9"/>
  <c r="AF95" i="5"/>
  <c r="AF106" i="7"/>
  <c r="AF107" i="7"/>
  <c r="AF112" i="5"/>
  <c r="AF114" i="7"/>
  <c r="AF11" i="9"/>
  <c r="AF49" i="6"/>
  <c r="AF69" i="7"/>
  <c r="AF92" i="6"/>
  <c r="AF118" i="8"/>
  <c r="AF121" i="9"/>
  <c r="AF62" i="8"/>
  <c r="AF84" i="6"/>
  <c r="AF146" i="6"/>
  <c r="AF163" i="6"/>
  <c r="AF63" i="8"/>
  <c r="AF72" i="7"/>
  <c r="AF104" i="7"/>
  <c r="AF125" i="6"/>
  <c r="AF70" i="6"/>
  <c r="AF84" i="9"/>
  <c r="AF23" i="5"/>
  <c r="AF29" i="9"/>
  <c r="AF37" i="9"/>
  <c r="AF39" i="5"/>
  <c r="AF45" i="9"/>
  <c r="AF53" i="9"/>
  <c r="AF55" i="5"/>
  <c r="AF61" i="9"/>
  <c r="AF78" i="8"/>
  <c r="AF79" i="7"/>
  <c r="AF115" i="8"/>
  <c r="AF127" i="5"/>
  <c r="AF133" i="7"/>
  <c r="AF49" i="8"/>
  <c r="AF54" i="8"/>
  <c r="AF109" i="6"/>
  <c r="AF153" i="6"/>
  <c r="AF56" i="6"/>
  <c r="AF60" i="6"/>
  <c r="AF113" i="6"/>
  <c r="AF122" i="7"/>
  <c r="AF132" i="5"/>
  <c r="AF123" i="8"/>
  <c r="AF131" i="8"/>
  <c r="AF170" i="6"/>
  <c r="AF9" i="9"/>
  <c r="AF21" i="6"/>
  <c r="AF28" i="6"/>
  <c r="AF37" i="6"/>
  <c r="AF40" i="6"/>
  <c r="AF44" i="6"/>
  <c r="AF52" i="6"/>
  <c r="AF63" i="9"/>
  <c r="AF86" i="6"/>
  <c r="AF98" i="6"/>
  <c r="AF114" i="6"/>
  <c r="AF130" i="8"/>
  <c r="AF133" i="9"/>
  <c r="AF145" i="9"/>
  <c r="AF153" i="9"/>
  <c r="AF161" i="9"/>
  <c r="AF169" i="9"/>
  <c r="AF61" i="8"/>
  <c r="AF115" i="7"/>
  <c r="AF14" i="7"/>
  <c r="AF17" i="7"/>
  <c r="AF20" i="7"/>
  <c r="AF42" i="7"/>
  <c r="AF48" i="7"/>
  <c r="AF126" i="8"/>
  <c r="AF155" i="5"/>
  <c r="AF159" i="9"/>
  <c r="AF30" i="8"/>
  <c r="AF74" i="7"/>
  <c r="AF88" i="5"/>
  <c r="AF92" i="7"/>
  <c r="AF136" i="7"/>
  <c r="AF144" i="6"/>
  <c r="AF147" i="6"/>
  <c r="AF151" i="6"/>
  <c r="AF156" i="6"/>
  <c r="AF8" i="9"/>
  <c r="AF36" i="5"/>
  <c r="AF44" i="5"/>
  <c r="AF66" i="8"/>
  <c r="AF67" i="7"/>
  <c r="AF97" i="9"/>
  <c r="AF104" i="6"/>
  <c r="AF105" i="5"/>
  <c r="AF137" i="7"/>
  <c r="AF113" i="8"/>
  <c r="AF9" i="6"/>
  <c r="AF45" i="6"/>
  <c r="AF92" i="9"/>
  <c r="AF107" i="9"/>
  <c r="AF136" i="5"/>
  <c r="AF142" i="8"/>
  <c r="AF146" i="8"/>
  <c r="AF150" i="8"/>
  <c r="AF152" i="8"/>
  <c r="AF154" i="8"/>
  <c r="AF158" i="8"/>
  <c r="AF162" i="8"/>
  <c r="AF164" i="8"/>
  <c r="AF166" i="8"/>
  <c r="AF168" i="8"/>
  <c r="AF170" i="8"/>
  <c r="AF76" i="9"/>
  <c r="AF15" i="5"/>
  <c r="AF19" i="5"/>
  <c r="AF8" i="6"/>
  <c r="AF24" i="6"/>
  <c r="AF67" i="9"/>
  <c r="AF119" i="7"/>
  <c r="AF128" i="6"/>
  <c r="AF63" i="7"/>
  <c r="AF117" i="7"/>
  <c r="AF37" i="8"/>
  <c r="AF160" i="6"/>
  <c r="AF64" i="7"/>
  <c r="AF71" i="8"/>
  <c r="AF87" i="8"/>
  <c r="AF166" i="6"/>
  <c r="AF65" i="7"/>
  <c r="AF141" i="5"/>
  <c r="AF157" i="5"/>
  <c r="AF51" i="8"/>
  <c r="AF31" i="5"/>
  <c r="AF47" i="5"/>
  <c r="AF69" i="5"/>
  <c r="AF77" i="9"/>
  <c r="AF114" i="8"/>
  <c r="AF116" i="8"/>
  <c r="AF119" i="9"/>
  <c r="AF13" i="8"/>
  <c r="AF141" i="6"/>
  <c r="AF75" i="8"/>
  <c r="AF76" i="7"/>
  <c r="AF124" i="9"/>
  <c r="AF138" i="7"/>
  <c r="AF120" i="7"/>
  <c r="AF148" i="6"/>
  <c r="AF154" i="6"/>
  <c r="AF5" i="6"/>
  <c r="AF71" i="5"/>
  <c r="AF79" i="9"/>
  <c r="AF124" i="6"/>
  <c r="AF131" i="7"/>
  <c r="AF148" i="5"/>
  <c r="AF156" i="5"/>
  <c r="AF164" i="5"/>
  <c r="AF128" i="5"/>
  <c r="AF103" i="5"/>
  <c r="AF34" i="6"/>
  <c r="AF42" i="6"/>
  <c r="AF24" i="7"/>
  <c r="AF52" i="7"/>
  <c r="AF55" i="7"/>
  <c r="AF61" i="7"/>
  <c r="AF143" i="9"/>
  <c r="AF150" i="9"/>
  <c r="AF62" i="7"/>
  <c r="AF103" i="9"/>
  <c r="AF133" i="6"/>
  <c r="AF11" i="5"/>
  <c r="AF65" i="9"/>
  <c r="AF82" i="8"/>
  <c r="AF101" i="7"/>
  <c r="AF120" i="8"/>
  <c r="AF123" i="9"/>
  <c r="AF131" i="5"/>
  <c r="AF137" i="6"/>
  <c r="AF110" i="7"/>
  <c r="AF126" i="7"/>
  <c r="AF18" i="8"/>
  <c r="AF33" i="8"/>
  <c r="AF39" i="8"/>
  <c r="AF56" i="8"/>
  <c r="AF64" i="5"/>
  <c r="AF68" i="9"/>
  <c r="AF91" i="7"/>
  <c r="AF93" i="6"/>
  <c r="AF12" i="6"/>
  <c r="AF129" i="5"/>
  <c r="AF147" i="9"/>
  <c r="AF155" i="9"/>
  <c r="AF163" i="9"/>
  <c r="AF34" i="8"/>
  <c r="AF43" i="8"/>
  <c r="AF25" i="6"/>
  <c r="AF12" i="7"/>
  <c r="AF15" i="7"/>
  <c r="AF18" i="7"/>
  <c r="AF27" i="7"/>
  <c r="AF121" i="5"/>
  <c r="AF167" i="9"/>
  <c r="AF17" i="9"/>
  <c r="AF70" i="8"/>
  <c r="AF71" i="7"/>
  <c r="AF135" i="5"/>
  <c r="AF14" i="8"/>
  <c r="AF20" i="8"/>
  <c r="AF35" i="8"/>
  <c r="AF161" i="6"/>
  <c r="AF164" i="6"/>
  <c r="AF21" i="5"/>
  <c r="AF105" i="6"/>
  <c r="AF116" i="9"/>
  <c r="AF129" i="8"/>
  <c r="AF132" i="9"/>
  <c r="AF6" i="6"/>
  <c r="AF8" i="5"/>
  <c r="AF48" i="6"/>
  <c r="AF62" i="6"/>
  <c r="AF79" i="5"/>
  <c r="AF89" i="7"/>
  <c r="AF94" i="8"/>
  <c r="AF105" i="7"/>
  <c r="AF110" i="8"/>
  <c r="AF123" i="7"/>
  <c r="AF138" i="8"/>
  <c r="AF141" i="9"/>
  <c r="AF149" i="9"/>
  <c r="AF157" i="9"/>
  <c r="AF165" i="9"/>
  <c r="AF32" i="8"/>
  <c r="AF52" i="9"/>
  <c r="AF81" i="5"/>
  <c r="AF89" i="9"/>
  <c r="AF97" i="5"/>
  <c r="AF106" i="8"/>
  <c r="AF139" i="5"/>
  <c r="AF96" i="5"/>
  <c r="AF92" i="5"/>
  <c r="AF102" i="7"/>
  <c r="AF107" i="5"/>
  <c r="AF118" i="7"/>
  <c r="AF120" i="9"/>
  <c r="AF134" i="7"/>
  <c r="AF136" i="9"/>
  <c r="AF16" i="8"/>
  <c r="AF46" i="8"/>
  <c r="AF96" i="9"/>
  <c r="AF98" i="7"/>
  <c r="AF9" i="7"/>
  <c r="AF21" i="7"/>
  <c r="AF57" i="7"/>
  <c r="AF162" i="5"/>
  <c r="AF166" i="9"/>
  <c r="AF134" i="8"/>
  <c r="AF137" i="9"/>
  <c r="AF146" i="9"/>
  <c r="AF162" i="9"/>
  <c r="AF170" i="9"/>
  <c r="AF28" i="8"/>
  <c r="AF88" i="9"/>
  <c r="AF4" i="7"/>
  <c r="AF53" i="6"/>
  <c r="AF5" i="8"/>
  <c r="AF25" i="7"/>
  <c r="AF32" i="7"/>
  <c r="AF35" i="7"/>
  <c r="AF38" i="7"/>
  <c r="AF47" i="7"/>
  <c r="AF127" i="7"/>
  <c r="AF151" i="9"/>
  <c r="AF77" i="5"/>
  <c r="AF87" i="7"/>
  <c r="AF134" i="6"/>
  <c r="AF11" i="8"/>
  <c r="AF22" i="8"/>
  <c r="AF24" i="8"/>
  <c r="AF59" i="8"/>
  <c r="AF20" i="6"/>
  <c r="AF124" i="5"/>
  <c r="AF152" i="6"/>
  <c r="AF20" i="9"/>
  <c r="AF71" i="9"/>
  <c r="AF73" i="7"/>
  <c r="AF97" i="7"/>
  <c r="AF102" i="8"/>
  <c r="AF111" i="8"/>
  <c r="AF113" i="7"/>
  <c r="AF116" i="6"/>
  <c r="AF133" i="5"/>
  <c r="AF156" i="9"/>
  <c r="AF164" i="9"/>
  <c r="AF10" i="8"/>
  <c r="AF42" i="8"/>
  <c r="AF112" i="9"/>
  <c r="AF145" i="6"/>
  <c r="AF157" i="6"/>
  <c r="AF7" i="5"/>
  <c r="AF9" i="5"/>
  <c r="AF32" i="9"/>
  <c r="AF74" i="8"/>
  <c r="AF75" i="7"/>
  <c r="AF80" i="6"/>
  <c r="AF96" i="6"/>
  <c r="AF102" i="6"/>
  <c r="AF107" i="8"/>
  <c r="AF109" i="7"/>
  <c r="AF101" i="6"/>
  <c r="AF127" i="8"/>
  <c r="AF91" i="5"/>
  <c r="AF100" i="9"/>
  <c r="AF7" i="8"/>
  <c r="AF90" i="7"/>
  <c r="AF117" i="6"/>
  <c r="AF13" i="5"/>
  <c r="AF38" i="6"/>
  <c r="AF11" i="7"/>
  <c r="AF77" i="7"/>
  <c r="AF82" i="6"/>
  <c r="AF158" i="9"/>
  <c r="AF170" i="5"/>
  <c r="AF36" i="6"/>
  <c r="AF75" i="5"/>
  <c r="AF83" i="9"/>
  <c r="AF108" i="6"/>
  <c r="AF135" i="7"/>
  <c r="AF143" i="5"/>
  <c r="AF151" i="5"/>
  <c r="AF159" i="5"/>
  <c r="AF167" i="5"/>
  <c r="AF99" i="7"/>
  <c r="AF17" i="6"/>
  <c r="AF8" i="7"/>
  <c r="AF41" i="7"/>
  <c r="AF45" i="7"/>
  <c r="AF51" i="7"/>
  <c r="AF54" i="7"/>
  <c r="AF136" i="6"/>
  <c r="AF142" i="9"/>
  <c r="AF147" i="5"/>
  <c r="AF23" i="9"/>
  <c r="AF25" i="5"/>
  <c r="AF31" i="9"/>
  <c r="AF33" i="5"/>
  <c r="AF39" i="9"/>
  <c r="AF41" i="5"/>
  <c r="AF47" i="9"/>
  <c r="AF49" i="5"/>
  <c r="AF55" i="9"/>
  <c r="AF57" i="5"/>
  <c r="AF119" i="5"/>
  <c r="AF125" i="7"/>
  <c r="AF141" i="7"/>
  <c r="AF143" i="7"/>
  <c r="AF145" i="7"/>
  <c r="AF147" i="7"/>
  <c r="AF149" i="7"/>
  <c r="AF151" i="7"/>
  <c r="AF153" i="7"/>
  <c r="AF155" i="7"/>
  <c r="AF157" i="7"/>
  <c r="AF159" i="7"/>
  <c r="AF161" i="7"/>
  <c r="AF163" i="7"/>
  <c r="AF165" i="7"/>
  <c r="AF167" i="7"/>
  <c r="AF169" i="7"/>
  <c r="AF27" i="8"/>
  <c r="AF159" i="6"/>
  <c r="AF58" i="6"/>
  <c r="AF61" i="6"/>
  <c r="AF77" i="6"/>
  <c r="AF89" i="6"/>
  <c r="AF130" i="7"/>
  <c r="AF140" i="5"/>
  <c r="AF158" i="6"/>
  <c r="AF14" i="6"/>
  <c r="AF54" i="6"/>
  <c r="AF63" i="5"/>
  <c r="AF87" i="9"/>
  <c r="AF101" i="9"/>
  <c r="AF122" i="8"/>
  <c r="AF125" i="9"/>
  <c r="AF132" i="6"/>
  <c r="AF148" i="9"/>
  <c r="AF50" i="8"/>
  <c r="AF28" i="9"/>
  <c r="AF44" i="9"/>
  <c r="AF73" i="9"/>
  <c r="AF90" i="8"/>
  <c r="AF123" i="5"/>
  <c r="AF129" i="7"/>
  <c r="AF111" i="5"/>
  <c r="AF99" i="9"/>
  <c r="AF108" i="5"/>
  <c r="AF38" i="8"/>
  <c r="AF81" i="8"/>
  <c r="AF4" i="8"/>
  <c r="AF6" i="8"/>
  <c r="AF23" i="7"/>
  <c r="AF29" i="7"/>
  <c r="AF40" i="7"/>
  <c r="AF43" i="7"/>
  <c r="AF46" i="7"/>
  <c r="AF49" i="7"/>
  <c r="AF60" i="7"/>
  <c r="AF137" i="5"/>
  <c r="AF3" i="7"/>
  <c r="AF3" i="4"/>
  <c r="AF3" i="3"/>
  <c r="AF3" i="5"/>
  <c r="AF3" i="9"/>
  <c r="A4" i="4"/>
  <c r="A4" i="5"/>
  <c r="A4" i="6"/>
  <c r="A4" i="7"/>
  <c r="A4" i="8"/>
  <c r="A4" i="9"/>
  <c r="A4" i="3"/>
  <c r="A5" i="4"/>
  <c r="A5" i="5"/>
  <c r="A5" i="7"/>
  <c r="A5" i="6"/>
  <c r="A5" i="9"/>
  <c r="A5" i="8"/>
  <c r="A5" i="3"/>
  <c r="A8" i="4"/>
  <c r="A8" i="5"/>
  <c r="A8" i="6"/>
  <c r="A8" i="7"/>
  <c r="A8" i="8"/>
  <c r="A8" i="9"/>
  <c r="A8" i="3"/>
  <c r="A9" i="4"/>
  <c r="A9" i="5"/>
  <c r="A9" i="7"/>
  <c r="A9" i="6"/>
  <c r="A9" i="9"/>
  <c r="A9" i="8"/>
  <c r="A9" i="3"/>
  <c r="A10" i="4"/>
  <c r="A10" i="5"/>
  <c r="A10" i="6"/>
  <c r="A10" i="7"/>
  <c r="A10" i="8"/>
  <c r="A10" i="9"/>
  <c r="A10" i="3"/>
  <c r="A13" i="4"/>
  <c r="A13" i="5"/>
  <c r="A13" i="7"/>
  <c r="A13" i="6"/>
  <c r="A13" i="9"/>
  <c r="A13" i="8"/>
  <c r="A13" i="3"/>
  <c r="A14" i="4"/>
  <c r="A14" i="5"/>
  <c r="A14" i="6"/>
  <c r="A14" i="7"/>
  <c r="A14" i="8"/>
  <c r="A14" i="9"/>
  <c r="A14" i="3"/>
  <c r="A15" i="4"/>
  <c r="A15" i="5"/>
  <c r="A15" i="7"/>
  <c r="A15" i="6"/>
  <c r="A15" i="9"/>
  <c r="A15" i="8"/>
  <c r="A15" i="3"/>
  <c r="A17" i="4"/>
  <c r="A17" i="5"/>
  <c r="A17" i="7"/>
  <c r="A17" i="6"/>
  <c r="A17" i="9"/>
  <c r="A17" i="8"/>
  <c r="A17" i="3"/>
  <c r="A18" i="4"/>
  <c r="A18" i="5"/>
  <c r="A18" i="6"/>
  <c r="A18" i="7"/>
  <c r="A18" i="8"/>
  <c r="A18" i="9"/>
  <c r="A18" i="3"/>
  <c r="A21" i="4"/>
  <c r="A21" i="5"/>
  <c r="A21" i="7"/>
  <c r="A21" i="6"/>
  <c r="A21" i="9"/>
  <c r="A21" i="8"/>
  <c r="A21" i="3"/>
  <c r="A22" i="4"/>
  <c r="A22" i="5"/>
  <c r="A22" i="6"/>
  <c r="A22" i="7"/>
  <c r="A22" i="8"/>
  <c r="A22" i="9"/>
  <c r="A22" i="3"/>
  <c r="A25" i="4"/>
  <c r="A25" i="5"/>
  <c r="A25" i="7"/>
  <c r="A25" i="6"/>
  <c r="A25" i="9"/>
  <c r="A25" i="8"/>
  <c r="A25" i="3"/>
  <c r="A26" i="4"/>
  <c r="A26" i="5"/>
  <c r="A26" i="6"/>
  <c r="A26" i="7"/>
  <c r="A26" i="8"/>
  <c r="A26" i="9"/>
  <c r="A26" i="3"/>
  <c r="A27" i="4"/>
  <c r="A27" i="5"/>
  <c r="A27" i="7"/>
  <c r="A27" i="6"/>
  <c r="A27" i="9"/>
  <c r="A27" i="8"/>
  <c r="A27" i="3"/>
  <c r="A28" i="4"/>
  <c r="A28" i="5"/>
  <c r="A28" i="6"/>
  <c r="A28" i="7"/>
  <c r="A28" i="8"/>
  <c r="A28" i="9"/>
  <c r="A28" i="3"/>
  <c r="A126" i="4"/>
  <c r="A126" i="5"/>
  <c r="A126" i="6"/>
  <c r="A126" i="7"/>
  <c r="A126" i="8"/>
  <c r="A126" i="9"/>
  <c r="A126" i="3"/>
  <c r="A128" i="4"/>
  <c r="A128" i="5"/>
  <c r="A128" i="6"/>
  <c r="A128" i="7"/>
  <c r="A128" i="8"/>
  <c r="A128" i="9"/>
  <c r="A128" i="3"/>
  <c r="A130" i="4"/>
  <c r="A130" i="5"/>
  <c r="A130" i="6"/>
  <c r="A130" i="7"/>
  <c r="A130" i="8"/>
  <c r="A130" i="9"/>
  <c r="A130" i="3"/>
  <c r="A132" i="4"/>
  <c r="A132" i="5"/>
  <c r="A132" i="6"/>
  <c r="A132" i="7"/>
  <c r="A132" i="8"/>
  <c r="A132" i="9"/>
  <c r="A132" i="3"/>
  <c r="A134" i="4"/>
  <c r="A134" i="5"/>
  <c r="A134" i="6"/>
  <c r="A134" i="7"/>
  <c r="A134" i="8"/>
  <c r="A134" i="9"/>
  <c r="A134" i="3"/>
  <c r="A136" i="4"/>
  <c r="A136" i="5"/>
  <c r="A136" i="6"/>
  <c r="A136" i="7"/>
  <c r="A136" i="8"/>
  <c r="A136" i="9"/>
  <c r="A136" i="3"/>
  <c r="A138" i="4"/>
  <c r="A138" i="5"/>
  <c r="A138" i="6"/>
  <c r="A138" i="7"/>
  <c r="A138" i="8"/>
  <c r="A138" i="9"/>
  <c r="A138" i="3"/>
  <c r="A140" i="4"/>
  <c r="A140" i="5"/>
  <c r="A140" i="6"/>
  <c r="A140" i="7"/>
  <c r="A140" i="8"/>
  <c r="A140" i="9"/>
  <c r="A140" i="3"/>
  <c r="A142" i="4"/>
  <c r="A142" i="5"/>
  <c r="A142" i="6"/>
  <c r="A142" i="7"/>
  <c r="A142" i="8"/>
  <c r="A142" i="9"/>
  <c r="A142" i="3"/>
  <c r="A144" i="4"/>
  <c r="A144" i="5"/>
  <c r="A144" i="6"/>
  <c r="A144" i="7"/>
  <c r="A144" i="8"/>
  <c r="A144" i="9"/>
  <c r="A144" i="3"/>
  <c r="A146" i="4"/>
  <c r="A146" i="5"/>
  <c r="A146" i="6"/>
  <c r="A146" i="7"/>
  <c r="A146" i="8"/>
  <c r="A146" i="9"/>
  <c r="A146" i="3"/>
  <c r="A148" i="4"/>
  <c r="A148" i="5"/>
  <c r="A148" i="6"/>
  <c r="A148" i="7"/>
  <c r="A148" i="8"/>
  <c r="A148" i="9"/>
  <c r="A148" i="3"/>
  <c r="A150" i="4"/>
  <c r="A150" i="5"/>
  <c r="A150" i="6"/>
  <c r="A150" i="7"/>
  <c r="A150" i="8"/>
  <c r="A150" i="9"/>
  <c r="A150" i="3"/>
  <c r="A152" i="4"/>
  <c r="A152" i="5"/>
  <c r="A152" i="6"/>
  <c r="A152" i="7"/>
  <c r="A152" i="8"/>
  <c r="A152" i="9"/>
  <c r="A152" i="3"/>
  <c r="A154" i="4"/>
  <c r="A154" i="5"/>
  <c r="A154" i="6"/>
  <c r="A154" i="7"/>
  <c r="A154" i="8"/>
  <c r="A154" i="9"/>
  <c r="A154" i="3"/>
  <c r="A156" i="4"/>
  <c r="A156" i="5"/>
  <c r="A156" i="6"/>
  <c r="A156" i="7"/>
  <c r="A156" i="8"/>
  <c r="A156" i="9"/>
  <c r="A156" i="3"/>
  <c r="A158" i="4"/>
  <c r="A158" i="5"/>
  <c r="A158" i="6"/>
  <c r="A158" i="7"/>
  <c r="A158" i="8"/>
  <c r="A158" i="9"/>
  <c r="A158" i="3"/>
  <c r="A160" i="4"/>
  <c r="A160" i="5"/>
  <c r="A160" i="6"/>
  <c r="A160" i="7"/>
  <c r="A160" i="8"/>
  <c r="A160" i="9"/>
  <c r="A160" i="3"/>
  <c r="A162" i="4"/>
  <c r="A162" i="5"/>
  <c r="A162" i="6"/>
  <c r="A162" i="7"/>
  <c r="A162" i="8"/>
  <c r="A162" i="9"/>
  <c r="A162" i="3"/>
  <c r="A164" i="4"/>
  <c r="A164" i="5"/>
  <c r="A164" i="6"/>
  <c r="A164" i="7"/>
  <c r="A164" i="8"/>
  <c r="A164" i="9"/>
  <c r="A164" i="3"/>
  <c r="A166" i="4"/>
  <c r="A166" i="5"/>
  <c r="A166" i="6"/>
  <c r="A166" i="7"/>
  <c r="A166" i="8"/>
  <c r="A166" i="3"/>
  <c r="A166" i="9"/>
  <c r="A168" i="4"/>
  <c r="A168" i="5"/>
  <c r="A168" i="6"/>
  <c r="A168" i="7"/>
  <c r="A168" i="8"/>
  <c r="A168" i="3"/>
  <c r="A168" i="9"/>
  <c r="A170" i="4"/>
  <c r="A170" i="5"/>
  <c r="A170" i="6"/>
  <c r="A170" i="8"/>
  <c r="A170" i="7"/>
  <c r="A170" i="3"/>
  <c r="A170" i="9"/>
  <c r="A6" i="4"/>
  <c r="A6" i="5"/>
  <c r="A6" i="6"/>
  <c r="A6" i="7"/>
  <c r="A6" i="8"/>
  <c r="A6" i="9"/>
  <c r="A6" i="3"/>
  <c r="A7" i="4"/>
  <c r="A7" i="5"/>
  <c r="A7" i="7"/>
  <c r="A7" i="6"/>
  <c r="A7" i="9"/>
  <c r="A7" i="8"/>
  <c r="A7" i="3"/>
  <c r="A11" i="4"/>
  <c r="A11" i="5"/>
  <c r="A11" i="7"/>
  <c r="A11" i="6"/>
  <c r="A11" i="9"/>
  <c r="A11" i="8"/>
  <c r="A11" i="3"/>
  <c r="A12" i="4"/>
  <c r="A12" i="5"/>
  <c r="A12" i="6"/>
  <c r="A12" i="7"/>
  <c r="A12" i="8"/>
  <c r="A12" i="9"/>
  <c r="A12" i="3"/>
  <c r="A16" i="4"/>
  <c r="A16" i="5"/>
  <c r="A16" i="6"/>
  <c r="A16" i="7"/>
  <c r="A16" i="8"/>
  <c r="A16" i="9"/>
  <c r="A16" i="3"/>
  <c r="A19" i="4"/>
  <c r="A19" i="5"/>
  <c r="A19" i="7"/>
  <c r="A19" i="6"/>
  <c r="A19" i="9"/>
  <c r="A19" i="8"/>
  <c r="A19" i="3"/>
  <c r="A20" i="4"/>
  <c r="A20" i="5"/>
  <c r="A20" i="6"/>
  <c r="A20" i="7"/>
  <c r="A20" i="8"/>
  <c r="A20" i="9"/>
  <c r="A20" i="3"/>
  <c r="A23" i="4"/>
  <c r="A23" i="5"/>
  <c r="A23" i="7"/>
  <c r="A23" i="6"/>
  <c r="A23" i="9"/>
  <c r="A23" i="8"/>
  <c r="A23" i="3"/>
  <c r="A24" i="4"/>
  <c r="A24" i="5"/>
  <c r="A24" i="6"/>
  <c r="A24" i="7"/>
  <c r="A24" i="8"/>
  <c r="A24" i="9"/>
  <c r="A24" i="3"/>
  <c r="A29" i="4"/>
  <c r="A29" i="5"/>
  <c r="A29" i="7"/>
  <c r="A29" i="6"/>
  <c r="A29" i="9"/>
  <c r="A29" i="8"/>
  <c r="A29" i="3"/>
  <c r="A30" i="4"/>
  <c r="A30" i="5"/>
  <c r="A30" i="6"/>
  <c r="A30" i="7"/>
  <c r="A30" i="8"/>
  <c r="A30" i="9"/>
  <c r="A30" i="3"/>
  <c r="A31" i="4"/>
  <c r="A31" i="5"/>
  <c r="A31" i="7"/>
  <c r="A31" i="6"/>
  <c r="A31" i="9"/>
  <c r="A31" i="8"/>
  <c r="A31" i="3"/>
  <c r="A32" i="4"/>
  <c r="A32" i="5"/>
  <c r="A32" i="6"/>
  <c r="A32" i="7"/>
  <c r="A32" i="8"/>
  <c r="A32" i="9"/>
  <c r="A32" i="3"/>
  <c r="A33" i="4"/>
  <c r="A33" i="5"/>
  <c r="A33" i="7"/>
  <c r="A33" i="6"/>
  <c r="A33" i="9"/>
  <c r="A33" i="8"/>
  <c r="A33" i="3"/>
  <c r="A34" i="4"/>
  <c r="A34" i="5"/>
  <c r="A34" i="6"/>
  <c r="A34" i="7"/>
  <c r="A34" i="8"/>
  <c r="A34" i="9"/>
  <c r="A34" i="3"/>
  <c r="A35" i="4"/>
  <c r="A35" i="5"/>
  <c r="A35" i="7"/>
  <c r="A35" i="6"/>
  <c r="A35" i="9"/>
  <c r="A35" i="8"/>
  <c r="A35" i="3"/>
  <c r="A36" i="4"/>
  <c r="A36" i="5"/>
  <c r="A36" i="6"/>
  <c r="A36" i="7"/>
  <c r="A36" i="8"/>
  <c r="A36" i="9"/>
  <c r="A36" i="3"/>
  <c r="A37" i="4"/>
  <c r="A37" i="5"/>
  <c r="A37" i="7"/>
  <c r="A37" i="6"/>
  <c r="A37" i="9"/>
  <c r="A37" i="8"/>
  <c r="A37" i="3"/>
  <c r="A38" i="4"/>
  <c r="A38" i="5"/>
  <c r="A38" i="6"/>
  <c r="A38" i="7"/>
  <c r="A38" i="8"/>
  <c r="A38" i="9"/>
  <c r="A38" i="3"/>
  <c r="A39" i="4"/>
  <c r="A39" i="5"/>
  <c r="A39" i="7"/>
  <c r="A39" i="6"/>
  <c r="A39" i="9"/>
  <c r="A39" i="8"/>
  <c r="A39" i="3"/>
  <c r="A40" i="4"/>
  <c r="A40" i="5"/>
  <c r="A40" i="6"/>
  <c r="A40" i="7"/>
  <c r="A40" i="8"/>
  <c r="A40" i="9"/>
  <c r="A40" i="3"/>
  <c r="A41" i="4"/>
  <c r="A41" i="5"/>
  <c r="A41" i="7"/>
  <c r="A41" i="6"/>
  <c r="A41" i="9"/>
  <c r="A41" i="8"/>
  <c r="A41" i="3"/>
  <c r="A42" i="4"/>
  <c r="A42" i="5"/>
  <c r="A42" i="6"/>
  <c r="A42" i="7"/>
  <c r="A42" i="8"/>
  <c r="A42" i="9"/>
  <c r="A42" i="3"/>
  <c r="A43" i="4"/>
  <c r="A43" i="5"/>
  <c r="A43" i="7"/>
  <c r="A43" i="6"/>
  <c r="A43" i="9"/>
  <c r="A43" i="8"/>
  <c r="A43" i="3"/>
  <c r="A44" i="4"/>
  <c r="A44" i="5"/>
  <c r="A44" i="6"/>
  <c r="A44" i="7"/>
  <c r="A44" i="8"/>
  <c r="A44" i="9"/>
  <c r="A44" i="3"/>
  <c r="A45" i="4"/>
  <c r="A45" i="5"/>
  <c r="A45" i="7"/>
  <c r="A45" i="6"/>
  <c r="A45" i="9"/>
  <c r="A45" i="8"/>
  <c r="A45" i="3"/>
  <c r="A46" i="4"/>
  <c r="A46" i="5"/>
  <c r="A46" i="6"/>
  <c r="A46" i="7"/>
  <c r="A46" i="8"/>
  <c r="A46" i="9"/>
  <c r="A46" i="3"/>
  <c r="A47" i="4"/>
  <c r="A47" i="5"/>
  <c r="A47" i="7"/>
  <c r="A47" i="6"/>
  <c r="A47" i="9"/>
  <c r="A47" i="8"/>
  <c r="A47" i="3"/>
  <c r="A48" i="4"/>
  <c r="A48" i="5"/>
  <c r="A48" i="6"/>
  <c r="A48" i="7"/>
  <c r="A48" i="8"/>
  <c r="A48" i="9"/>
  <c r="A48" i="3"/>
  <c r="A49" i="4"/>
  <c r="A49" i="5"/>
  <c r="A49" i="7"/>
  <c r="A49" i="6"/>
  <c r="A49" i="9"/>
  <c r="A49" i="8"/>
  <c r="A49" i="3"/>
  <c r="A50" i="4"/>
  <c r="A50" i="5"/>
  <c r="A50" i="6"/>
  <c r="A50" i="7"/>
  <c r="A50" i="8"/>
  <c r="A50" i="9"/>
  <c r="A50" i="3"/>
  <c r="A51" i="4"/>
  <c r="A51" i="5"/>
  <c r="A51" i="7"/>
  <c r="A51" i="6"/>
  <c r="A51" i="9"/>
  <c r="A51" i="8"/>
  <c r="A51" i="3"/>
  <c r="A52" i="4"/>
  <c r="A52" i="5"/>
  <c r="A52" i="6"/>
  <c r="A52" i="7"/>
  <c r="A52" i="8"/>
  <c r="A52" i="9"/>
  <c r="A52" i="3"/>
  <c r="A53" i="4"/>
  <c r="A53" i="5"/>
  <c r="A53" i="7"/>
  <c r="A53" i="6"/>
  <c r="A53" i="9"/>
  <c r="A53" i="8"/>
  <c r="A53" i="3"/>
  <c r="A54" i="4"/>
  <c r="A54" i="5"/>
  <c r="A54" i="6"/>
  <c r="A54" i="7"/>
  <c r="A54" i="8"/>
  <c r="A54" i="9"/>
  <c r="A54" i="3"/>
  <c r="A55" i="4"/>
  <c r="A55" i="5"/>
  <c r="A55" i="7"/>
  <c r="A55" i="6"/>
  <c r="A55" i="9"/>
  <c r="A55" i="8"/>
  <c r="A55" i="3"/>
  <c r="A56" i="4"/>
  <c r="A56" i="5"/>
  <c r="A56" i="6"/>
  <c r="A56" i="7"/>
  <c r="A56" i="8"/>
  <c r="A56" i="9"/>
  <c r="A56" i="3"/>
  <c r="A57" i="4"/>
  <c r="A57" i="5"/>
  <c r="A57" i="7"/>
  <c r="A57" i="6"/>
  <c r="A57" i="9"/>
  <c r="A57" i="8"/>
  <c r="A57" i="3"/>
  <c r="A58" i="4"/>
  <c r="A58" i="5"/>
  <c r="A58" i="6"/>
  <c r="A58" i="7"/>
  <c r="A58" i="8"/>
  <c r="A58" i="9"/>
  <c r="A58" i="3"/>
  <c r="A59" i="4"/>
  <c r="A59" i="5"/>
  <c r="A59" i="7"/>
  <c r="A59" i="6"/>
  <c r="A59" i="9"/>
  <c r="A59" i="8"/>
  <c r="A59" i="3"/>
  <c r="A60" i="4"/>
  <c r="A60" i="5"/>
  <c r="A60" i="6"/>
  <c r="A60" i="7"/>
  <c r="A60" i="8"/>
  <c r="A60" i="9"/>
  <c r="A60" i="3"/>
  <c r="A61" i="4"/>
  <c r="A61" i="5"/>
  <c r="A61" i="7"/>
  <c r="A61" i="6"/>
  <c r="A61" i="9"/>
  <c r="A61" i="8"/>
  <c r="A61" i="3"/>
  <c r="A62" i="4"/>
  <c r="A62" i="5"/>
  <c r="A62" i="6"/>
  <c r="A62" i="7"/>
  <c r="A62" i="8"/>
  <c r="A62" i="9"/>
  <c r="A62" i="3"/>
  <c r="A63" i="4"/>
  <c r="A63" i="5"/>
  <c r="A63" i="7"/>
  <c r="A63" i="6"/>
  <c r="A63" i="9"/>
  <c r="A63" i="8"/>
  <c r="A63" i="3"/>
  <c r="A64" i="4"/>
  <c r="A64" i="5"/>
  <c r="A64" i="6"/>
  <c r="A64" i="7"/>
  <c r="A64" i="8"/>
  <c r="A64" i="9"/>
  <c r="A64" i="3"/>
  <c r="A65" i="4"/>
  <c r="A65" i="5"/>
  <c r="A65" i="7"/>
  <c r="A65" i="6"/>
  <c r="A65" i="9"/>
  <c r="A65" i="8"/>
  <c r="A65" i="3"/>
  <c r="A66" i="4"/>
  <c r="A66" i="5"/>
  <c r="A66" i="6"/>
  <c r="A66" i="7"/>
  <c r="A66" i="8"/>
  <c r="A66" i="9"/>
  <c r="A66" i="3"/>
  <c r="A67" i="4"/>
  <c r="A67" i="5"/>
  <c r="A67" i="7"/>
  <c r="A67" i="6"/>
  <c r="A67" i="9"/>
  <c r="A67" i="8"/>
  <c r="A67" i="3"/>
  <c r="A68" i="4"/>
  <c r="A68" i="5"/>
  <c r="A68" i="6"/>
  <c r="A68" i="7"/>
  <c r="A68" i="8"/>
  <c r="A68" i="9"/>
  <c r="A68" i="3"/>
  <c r="A69" i="4"/>
  <c r="A69" i="5"/>
  <c r="A69" i="7"/>
  <c r="A69" i="6"/>
  <c r="A69" i="9"/>
  <c r="A69" i="8"/>
  <c r="A69" i="3"/>
  <c r="A70" i="4"/>
  <c r="A70" i="5"/>
  <c r="A70" i="6"/>
  <c r="A70" i="7"/>
  <c r="A70" i="8"/>
  <c r="A70" i="9"/>
  <c r="A70" i="3"/>
  <c r="A71" i="4"/>
  <c r="A71" i="5"/>
  <c r="A71" i="7"/>
  <c r="A71" i="6"/>
  <c r="A71" i="9"/>
  <c r="A71" i="8"/>
  <c r="A71" i="3"/>
  <c r="A72" i="4"/>
  <c r="A72" i="5"/>
  <c r="A72" i="6"/>
  <c r="A72" i="7"/>
  <c r="A72" i="8"/>
  <c r="A72" i="9"/>
  <c r="A72" i="3"/>
  <c r="A73" i="4"/>
  <c r="A73" i="5"/>
  <c r="A73" i="7"/>
  <c r="A73" i="6"/>
  <c r="A73" i="9"/>
  <c r="A73" i="8"/>
  <c r="A73" i="3"/>
  <c r="A74" i="4"/>
  <c r="A74" i="5"/>
  <c r="A74" i="6"/>
  <c r="A74" i="7"/>
  <c r="A74" i="8"/>
  <c r="A74" i="9"/>
  <c r="A74" i="3"/>
  <c r="A75" i="4"/>
  <c r="A75" i="5"/>
  <c r="A75" i="7"/>
  <c r="A75" i="6"/>
  <c r="A75" i="9"/>
  <c r="A75" i="8"/>
  <c r="A75" i="3"/>
  <c r="A76" i="4"/>
  <c r="A76" i="5"/>
  <c r="A76" i="6"/>
  <c r="A76" i="7"/>
  <c r="A76" i="8"/>
  <c r="A76" i="9"/>
  <c r="A76" i="3"/>
  <c r="A77" i="4"/>
  <c r="A77" i="5"/>
  <c r="A77" i="7"/>
  <c r="A77" i="6"/>
  <c r="A77" i="9"/>
  <c r="A77" i="8"/>
  <c r="A77" i="3"/>
  <c r="A78" i="4"/>
  <c r="A78" i="5"/>
  <c r="A78" i="6"/>
  <c r="A78" i="7"/>
  <c r="A78" i="8"/>
  <c r="A78" i="9"/>
  <c r="A78" i="3"/>
  <c r="A79" i="4"/>
  <c r="A79" i="5"/>
  <c r="A79" i="7"/>
  <c r="A79" i="6"/>
  <c r="A79" i="9"/>
  <c r="A79" i="8"/>
  <c r="A79" i="3"/>
  <c r="A80" i="4"/>
  <c r="A80" i="5"/>
  <c r="A80" i="6"/>
  <c r="A80" i="7"/>
  <c r="A80" i="8"/>
  <c r="A80" i="9"/>
  <c r="A80" i="3"/>
  <c r="A81" i="4"/>
  <c r="A81" i="5"/>
  <c r="A81" i="7"/>
  <c r="A81" i="6"/>
  <c r="A81" i="9"/>
  <c r="A81" i="8"/>
  <c r="A81" i="3"/>
  <c r="A82" i="4"/>
  <c r="A82" i="5"/>
  <c r="A82" i="6"/>
  <c r="A82" i="7"/>
  <c r="A82" i="8"/>
  <c r="A82" i="9"/>
  <c r="A82" i="3"/>
  <c r="A83" i="4"/>
  <c r="A83" i="5"/>
  <c r="A83" i="7"/>
  <c r="A83" i="6"/>
  <c r="A83" i="9"/>
  <c r="A83" i="8"/>
  <c r="A83" i="3"/>
  <c r="A84" i="4"/>
  <c r="A84" i="5"/>
  <c r="A84" i="6"/>
  <c r="A84" i="7"/>
  <c r="A84" i="8"/>
  <c r="A84" i="9"/>
  <c r="A84" i="3"/>
  <c r="A85" i="4"/>
  <c r="A85" i="5"/>
  <c r="A85" i="7"/>
  <c r="A85" i="6"/>
  <c r="A85" i="9"/>
  <c r="A85" i="8"/>
  <c r="A85" i="3"/>
  <c r="A86" i="4"/>
  <c r="A86" i="5"/>
  <c r="A86" i="6"/>
  <c r="A86" i="7"/>
  <c r="A86" i="8"/>
  <c r="A86" i="9"/>
  <c r="A86" i="3"/>
  <c r="A87" i="4"/>
  <c r="A87" i="5"/>
  <c r="A87" i="7"/>
  <c r="A87" i="6"/>
  <c r="A87" i="9"/>
  <c r="A87" i="8"/>
  <c r="A87" i="3"/>
  <c r="A88" i="4"/>
  <c r="A88" i="5"/>
  <c r="A88" i="6"/>
  <c r="A88" i="7"/>
  <c r="A88" i="8"/>
  <c r="A88" i="9"/>
  <c r="A88" i="3"/>
  <c r="A89" i="4"/>
  <c r="A89" i="5"/>
  <c r="A89" i="7"/>
  <c r="A89" i="6"/>
  <c r="A89" i="9"/>
  <c r="A89" i="8"/>
  <c r="A89" i="3"/>
  <c r="A90" i="4"/>
  <c r="A90" i="5"/>
  <c r="A90" i="6"/>
  <c r="A90" i="7"/>
  <c r="A90" i="8"/>
  <c r="A90" i="9"/>
  <c r="A90" i="3"/>
  <c r="A91" i="4"/>
  <c r="A91" i="5"/>
  <c r="A91" i="7"/>
  <c r="A91" i="6"/>
  <c r="A91" i="9"/>
  <c r="A91" i="8"/>
  <c r="A91" i="3"/>
  <c r="A92" i="4"/>
  <c r="A92" i="5"/>
  <c r="A92" i="6"/>
  <c r="A92" i="7"/>
  <c r="A92" i="8"/>
  <c r="A92" i="9"/>
  <c r="A92" i="3"/>
  <c r="A93" i="4"/>
  <c r="A93" i="5"/>
  <c r="A93" i="7"/>
  <c r="A93" i="6"/>
  <c r="A93" i="9"/>
  <c r="A93" i="8"/>
  <c r="A93" i="3"/>
  <c r="A94" i="4"/>
  <c r="A94" i="5"/>
  <c r="A94" i="6"/>
  <c r="A94" i="7"/>
  <c r="A94" i="8"/>
  <c r="A94" i="9"/>
  <c r="A94" i="3"/>
  <c r="A95" i="4"/>
  <c r="A95" i="5"/>
  <c r="A95" i="7"/>
  <c r="A95" i="6"/>
  <c r="A95" i="9"/>
  <c r="A95" i="8"/>
  <c r="A95" i="3"/>
  <c r="A96" i="4"/>
  <c r="A96" i="5"/>
  <c r="A96" i="6"/>
  <c r="A96" i="7"/>
  <c r="A96" i="8"/>
  <c r="A96" i="9"/>
  <c r="A96" i="3"/>
  <c r="A97" i="4"/>
  <c r="A97" i="5"/>
  <c r="A97" i="7"/>
  <c r="A97" i="6"/>
  <c r="A97" i="9"/>
  <c r="A97" i="8"/>
  <c r="A97" i="3"/>
  <c r="A98" i="4"/>
  <c r="A98" i="5"/>
  <c r="A98" i="6"/>
  <c r="A98" i="7"/>
  <c r="A98" i="8"/>
  <c r="A98" i="9"/>
  <c r="A98" i="3"/>
  <c r="A99" i="4"/>
  <c r="A99" i="5"/>
  <c r="A99" i="7"/>
  <c r="A99" i="6"/>
  <c r="A99" i="9"/>
  <c r="A99" i="8"/>
  <c r="A99" i="3"/>
  <c r="A100" i="4"/>
  <c r="A100" i="5"/>
  <c r="A100" i="6"/>
  <c r="A100" i="7"/>
  <c r="A100" i="8"/>
  <c r="A100" i="9"/>
  <c r="A100" i="3"/>
  <c r="A101" i="4"/>
  <c r="A101" i="5"/>
  <c r="A101" i="7"/>
  <c r="A101" i="6"/>
  <c r="A101" i="9"/>
  <c r="A101" i="8"/>
  <c r="A101" i="3"/>
  <c r="A102" i="4"/>
  <c r="A102" i="5"/>
  <c r="A102" i="6"/>
  <c r="A102" i="7"/>
  <c r="A102" i="8"/>
  <c r="A102" i="9"/>
  <c r="A102" i="3"/>
  <c r="A103" i="4"/>
  <c r="A103" i="5"/>
  <c r="A103" i="7"/>
  <c r="A103" i="6"/>
  <c r="A103" i="9"/>
  <c r="A103" i="8"/>
  <c r="A103" i="3"/>
  <c r="A104" i="4"/>
  <c r="A104" i="5"/>
  <c r="A104" i="6"/>
  <c r="A104" i="7"/>
  <c r="A104" i="8"/>
  <c r="A104" i="9"/>
  <c r="A104" i="3"/>
  <c r="A105" i="4"/>
  <c r="A105" i="5"/>
  <c r="A105" i="7"/>
  <c r="A105" i="6"/>
  <c r="A105" i="9"/>
  <c r="A105" i="8"/>
  <c r="A105" i="3"/>
  <c r="A106" i="4"/>
  <c r="A106" i="5"/>
  <c r="A106" i="6"/>
  <c r="A106" i="7"/>
  <c r="A106" i="8"/>
  <c r="A106" i="9"/>
  <c r="A106" i="3"/>
  <c r="A107" i="4"/>
  <c r="A107" i="5"/>
  <c r="A107" i="7"/>
  <c r="A107" i="6"/>
  <c r="A107" i="9"/>
  <c r="A107" i="8"/>
  <c r="A107" i="3"/>
  <c r="A108" i="4"/>
  <c r="A108" i="5"/>
  <c r="A108" i="6"/>
  <c r="A108" i="7"/>
  <c r="A108" i="8"/>
  <c r="A108" i="9"/>
  <c r="A108" i="3"/>
  <c r="A109" i="4"/>
  <c r="A109" i="5"/>
  <c r="A109" i="7"/>
  <c r="A109" i="6"/>
  <c r="A109" i="9"/>
  <c r="A109" i="8"/>
  <c r="A109" i="3"/>
  <c r="A110" i="4"/>
  <c r="A110" i="5"/>
  <c r="A110" i="6"/>
  <c r="A110" i="7"/>
  <c r="A110" i="8"/>
  <c r="A110" i="9"/>
  <c r="A110" i="3"/>
  <c r="A111" i="4"/>
  <c r="A111" i="5"/>
  <c r="A111" i="7"/>
  <c r="A111" i="6"/>
  <c r="A111" i="9"/>
  <c r="A111" i="8"/>
  <c r="A111" i="3"/>
  <c r="A112" i="4"/>
  <c r="A112" i="5"/>
  <c r="A112" i="6"/>
  <c r="A112" i="7"/>
  <c r="A112" i="8"/>
  <c r="A112" i="9"/>
  <c r="A112" i="3"/>
  <c r="A113" i="4"/>
  <c r="A113" i="5"/>
  <c r="A113" i="7"/>
  <c r="A113" i="6"/>
  <c r="A113" i="9"/>
  <c r="A113" i="8"/>
  <c r="A113" i="3"/>
  <c r="A114" i="4"/>
  <c r="A114" i="5"/>
  <c r="A114" i="6"/>
  <c r="A114" i="7"/>
  <c r="A114" i="8"/>
  <c r="A114" i="9"/>
  <c r="A114" i="3"/>
  <c r="A115" i="4"/>
  <c r="A115" i="5"/>
  <c r="A115" i="7"/>
  <c r="A115" i="6"/>
  <c r="A115" i="9"/>
  <c r="A115" i="8"/>
  <c r="A115" i="3"/>
  <c r="A116" i="4"/>
  <c r="A116" i="5"/>
  <c r="A116" i="6"/>
  <c r="A116" i="7"/>
  <c r="A116" i="8"/>
  <c r="A116" i="9"/>
  <c r="A116" i="3"/>
  <c r="A117" i="4"/>
  <c r="A117" i="5"/>
  <c r="A117" i="7"/>
  <c r="A117" i="6"/>
  <c r="A117" i="9"/>
  <c r="A117" i="8"/>
  <c r="A117" i="3"/>
  <c r="A118" i="4"/>
  <c r="A118" i="5"/>
  <c r="A118" i="6"/>
  <c r="A118" i="7"/>
  <c r="A118" i="8"/>
  <c r="A118" i="9"/>
  <c r="A118" i="3"/>
  <c r="A119" i="4"/>
  <c r="A119" i="5"/>
  <c r="A119" i="7"/>
  <c r="A119" i="6"/>
  <c r="A119" i="9"/>
  <c r="A119" i="8"/>
  <c r="A119" i="3"/>
  <c r="A120" i="4"/>
  <c r="A120" i="5"/>
  <c r="A120" i="6"/>
  <c r="A120" i="7"/>
  <c r="A120" i="8"/>
  <c r="A120" i="9"/>
  <c r="A120" i="3"/>
  <c r="A121" i="4"/>
  <c r="A121" i="5"/>
  <c r="A121" i="7"/>
  <c r="A121" i="6"/>
  <c r="A121" i="9"/>
  <c r="A121" i="8"/>
  <c r="A121" i="3"/>
  <c r="A122" i="4"/>
  <c r="A122" i="5"/>
  <c r="A122" i="6"/>
  <c r="A122" i="7"/>
  <c r="A122" i="8"/>
  <c r="A122" i="9"/>
  <c r="A122" i="3"/>
  <c r="A123" i="4"/>
  <c r="A123" i="5"/>
  <c r="A123" i="7"/>
  <c r="A123" i="6"/>
  <c r="A123" i="9"/>
  <c r="A123" i="8"/>
  <c r="A123" i="3"/>
  <c r="A124" i="4"/>
  <c r="A124" i="5"/>
  <c r="A124" i="6"/>
  <c r="A124" i="7"/>
  <c r="A124" i="8"/>
  <c r="A124" i="9"/>
  <c r="A124" i="3"/>
  <c r="A125" i="4"/>
  <c r="A125" i="5"/>
  <c r="A125" i="7"/>
  <c r="A125" i="6"/>
  <c r="A125" i="9"/>
  <c r="A125" i="8"/>
  <c r="A125" i="3"/>
  <c r="A127" i="4"/>
  <c r="A127" i="5"/>
  <c r="A127" i="7"/>
  <c r="A127" i="6"/>
  <c r="A127" i="9"/>
  <c r="A127" i="8"/>
  <c r="A127" i="3"/>
  <c r="A129" i="4"/>
  <c r="A129" i="5"/>
  <c r="A129" i="7"/>
  <c r="A129" i="6"/>
  <c r="A129" i="9"/>
  <c r="A129" i="8"/>
  <c r="A129" i="3"/>
  <c r="A131" i="4"/>
  <c r="A131" i="5"/>
  <c r="A131" i="7"/>
  <c r="A131" i="6"/>
  <c r="A131" i="9"/>
  <c r="A131" i="8"/>
  <c r="A131" i="3"/>
  <c r="A133" i="4"/>
  <c r="A133" i="5"/>
  <c r="A133" i="7"/>
  <c r="A133" i="6"/>
  <c r="A133" i="9"/>
  <c r="A133" i="8"/>
  <c r="A133" i="3"/>
  <c r="A135" i="4"/>
  <c r="A135" i="5"/>
  <c r="A135" i="7"/>
  <c r="A135" i="6"/>
  <c r="A135" i="9"/>
  <c r="A135" i="8"/>
  <c r="A135" i="3"/>
  <c r="A137" i="4"/>
  <c r="A137" i="5"/>
  <c r="A137" i="7"/>
  <c r="A137" i="6"/>
  <c r="A137" i="9"/>
  <c r="A137" i="8"/>
  <c r="A137" i="3"/>
  <c r="A139" i="4"/>
  <c r="A139" i="5"/>
  <c r="A139" i="7"/>
  <c r="A139" i="6"/>
  <c r="A139" i="9"/>
  <c r="A139" i="8"/>
  <c r="A139" i="3"/>
  <c r="A141" i="4"/>
  <c r="A141" i="5"/>
  <c r="A141" i="7"/>
  <c r="A141" i="6"/>
  <c r="A141" i="9"/>
  <c r="A141" i="8"/>
  <c r="A141" i="3"/>
  <c r="A143" i="4"/>
  <c r="A143" i="5"/>
  <c r="A143" i="7"/>
  <c r="A143" i="6"/>
  <c r="A143" i="9"/>
  <c r="A143" i="8"/>
  <c r="A143" i="3"/>
  <c r="A145" i="4"/>
  <c r="A145" i="5"/>
  <c r="A145" i="7"/>
  <c r="A145" i="6"/>
  <c r="A145" i="9"/>
  <c r="A145" i="8"/>
  <c r="A145" i="3"/>
  <c r="A147" i="4"/>
  <c r="A147" i="5"/>
  <c r="A147" i="7"/>
  <c r="A147" i="6"/>
  <c r="A147" i="9"/>
  <c r="A147" i="8"/>
  <c r="A147" i="3"/>
  <c r="A149" i="4"/>
  <c r="A149" i="5"/>
  <c r="A149" i="7"/>
  <c r="A149" i="6"/>
  <c r="A149" i="9"/>
  <c r="A149" i="8"/>
  <c r="A149" i="3"/>
  <c r="A151" i="4"/>
  <c r="A151" i="5"/>
  <c r="A151" i="7"/>
  <c r="A151" i="6"/>
  <c r="A151" i="9"/>
  <c r="A151" i="8"/>
  <c r="A151" i="3"/>
  <c r="A153" i="4"/>
  <c r="A153" i="5"/>
  <c r="A153" i="7"/>
  <c r="A153" i="6"/>
  <c r="A153" i="9"/>
  <c r="A153" i="8"/>
  <c r="A153" i="3"/>
  <c r="A155" i="4"/>
  <c r="A155" i="5"/>
  <c r="A155" i="7"/>
  <c r="A155" i="6"/>
  <c r="A155" i="9"/>
  <c r="A155" i="8"/>
  <c r="A155" i="3"/>
  <c r="A157" i="4"/>
  <c r="A157" i="5"/>
  <c r="A157" i="7"/>
  <c r="A157" i="6"/>
  <c r="A157" i="9"/>
  <c r="A157" i="8"/>
  <c r="A157" i="3"/>
  <c r="A159" i="4"/>
  <c r="A159" i="5"/>
  <c r="A159" i="7"/>
  <c r="A159" i="6"/>
  <c r="A159" i="9"/>
  <c r="A159" i="8"/>
  <c r="A159" i="3"/>
  <c r="A161" i="4"/>
  <c r="A161" i="5"/>
  <c r="A161" i="7"/>
  <c r="A161" i="6"/>
  <c r="A161" i="9"/>
  <c r="A161" i="8"/>
  <c r="A161" i="3"/>
  <c r="A163" i="4"/>
  <c r="A163" i="5"/>
  <c r="A163" i="7"/>
  <c r="A163" i="6"/>
  <c r="A163" i="9"/>
  <c r="A163" i="8"/>
  <c r="A163" i="3"/>
  <c r="A165" i="4"/>
  <c r="A165" i="5"/>
  <c r="A165" i="7"/>
  <c r="A165" i="6"/>
  <c r="A165" i="9"/>
  <c r="A165" i="8"/>
  <c r="A165" i="3"/>
  <c r="A167" i="4"/>
  <c r="A167" i="5"/>
  <c r="A167" i="7"/>
  <c r="A167" i="6"/>
  <c r="A167" i="9"/>
  <c r="A167" i="8"/>
  <c r="A167" i="3"/>
  <c r="A169" i="4"/>
  <c r="A169" i="5"/>
  <c r="A169" i="7"/>
  <c r="A169" i="6"/>
  <c r="A169" i="8"/>
  <c r="A169" i="9"/>
  <c r="A169" i="3"/>
  <c r="H19" i="2"/>
  <c r="G19" i="2"/>
  <c r="F19" i="2"/>
  <c r="E19" i="2"/>
  <c r="D19" i="2"/>
  <c r="C19" i="2"/>
  <c r="B19" i="2"/>
  <c r="H33" i="11"/>
  <c r="G33" i="11"/>
  <c r="F33" i="11"/>
  <c r="E33" i="11"/>
  <c r="D33" i="11"/>
  <c r="C33" i="11"/>
  <c r="B33" i="11"/>
  <c r="H17" i="15"/>
  <c r="G17" i="15"/>
  <c r="F17" i="15"/>
  <c r="E17" i="15"/>
  <c r="D17" i="15"/>
  <c r="C17" i="15"/>
  <c r="B17" i="15"/>
  <c r="A3" i="9"/>
  <c r="A3" i="8"/>
  <c r="A3" i="7"/>
  <c r="A3" i="6"/>
  <c r="A3" i="5"/>
  <c r="A3" i="4"/>
  <c r="A3" i="3"/>
  <c r="AK3" i="1"/>
  <c r="AL3" i="1"/>
  <c r="AM3" i="1"/>
  <c r="AN3" i="1"/>
  <c r="AF3" i="8"/>
  <c r="E173" i="3"/>
  <c r="F173" i="3"/>
  <c r="D173" i="3"/>
  <c r="X173" i="8"/>
  <c r="W173" i="8"/>
  <c r="G173" i="8"/>
  <c r="H173" i="8"/>
  <c r="M173" i="8"/>
  <c r="Q173" i="8"/>
  <c r="J173" i="8"/>
  <c r="N173" i="8"/>
  <c r="V173" i="8"/>
  <c r="I173" i="8"/>
  <c r="K173" i="8"/>
  <c r="O173" i="8"/>
  <c r="S173" i="8"/>
  <c r="L173" i="8"/>
  <c r="P173" i="8"/>
  <c r="T173" i="8"/>
  <c r="G173" i="7"/>
  <c r="I173" i="7"/>
  <c r="Y173" i="7"/>
  <c r="F20" i="14" s="1"/>
  <c r="F21" i="14" s="1"/>
  <c r="X173" i="7"/>
  <c r="V173" i="7"/>
  <c r="T173" i="7"/>
  <c r="P173" i="7"/>
  <c r="N173" i="7"/>
  <c r="M173" i="7"/>
  <c r="L173" i="7"/>
  <c r="J173" i="7"/>
  <c r="H173" i="7"/>
  <c r="W173" i="7"/>
  <c r="S173" i="7"/>
  <c r="Q173" i="7"/>
  <c r="O173" i="7"/>
  <c r="K173" i="7"/>
  <c r="G173" i="6"/>
  <c r="I173" i="6"/>
  <c r="K173" i="6"/>
  <c r="M173" i="6"/>
  <c r="O173" i="6"/>
  <c r="Q173" i="6"/>
  <c r="S173" i="6"/>
  <c r="V173" i="6"/>
  <c r="X173" i="6"/>
  <c r="H173" i="6"/>
  <c r="J173" i="6"/>
  <c r="L173" i="6"/>
  <c r="N173" i="6"/>
  <c r="P173" i="6"/>
  <c r="T173" i="6"/>
  <c r="W173" i="6"/>
  <c r="C173" i="3"/>
  <c r="B173" i="3"/>
  <c r="E173" i="4"/>
  <c r="F173" i="4"/>
  <c r="G173" i="9"/>
  <c r="I173" i="9"/>
  <c r="K173" i="9"/>
  <c r="M173" i="9"/>
  <c r="O173" i="9"/>
  <c r="Q173" i="9"/>
  <c r="S173" i="9"/>
  <c r="W173" i="9"/>
  <c r="Y173" i="9"/>
  <c r="H20" i="14" s="1"/>
  <c r="H21" i="14" s="1"/>
  <c r="H173" i="9"/>
  <c r="J173" i="9"/>
  <c r="L173" i="9"/>
  <c r="N173" i="9"/>
  <c r="P173" i="9"/>
  <c r="T173" i="9"/>
  <c r="V173" i="9"/>
  <c r="X173" i="9"/>
  <c r="M173" i="5"/>
  <c r="V173" i="5"/>
  <c r="J173" i="5"/>
  <c r="L173" i="5"/>
  <c r="P173" i="5"/>
  <c r="T173" i="5"/>
  <c r="Y173" i="5"/>
  <c r="D20" i="14" s="1"/>
  <c r="D21" i="14" s="1"/>
  <c r="X173" i="5"/>
  <c r="O173" i="5"/>
  <c r="K173" i="5"/>
  <c r="I173" i="5"/>
  <c r="Q173" i="5"/>
  <c r="H173" i="5"/>
  <c r="N173" i="5"/>
  <c r="W173" i="5"/>
  <c r="S173" i="5"/>
  <c r="G173" i="5"/>
  <c r="D173" i="4"/>
  <c r="C173" i="4"/>
  <c r="B173" i="4"/>
  <c r="F21" i="11"/>
  <c r="F22" i="11" s="1"/>
  <c r="F35" i="11" s="1"/>
  <c r="R173" i="5"/>
  <c r="R173" i="8"/>
  <c r="R173" i="6"/>
  <c r="R173" i="7"/>
  <c r="R173" i="9"/>
  <c r="C24" i="15"/>
  <c r="C26" i="15"/>
  <c r="B23" i="15"/>
  <c r="B26" i="15"/>
  <c r="C23" i="15"/>
  <c r="C25" i="15"/>
  <c r="B24" i="15"/>
  <c r="B25" i="15"/>
  <c r="B7" i="15"/>
  <c r="Y173" i="4"/>
  <c r="C7" i="15"/>
  <c r="S173" i="4"/>
  <c r="P173" i="4"/>
  <c r="L173" i="4"/>
  <c r="H173" i="4"/>
  <c r="W173" i="4"/>
  <c r="Q173" i="4"/>
  <c r="M173" i="4"/>
  <c r="I173" i="4"/>
  <c r="T173" i="4"/>
  <c r="R173" i="4"/>
  <c r="N173" i="4"/>
  <c r="J173" i="4"/>
  <c r="X173" i="4"/>
  <c r="V173" i="4"/>
  <c r="O173" i="4"/>
  <c r="K173" i="4"/>
  <c r="G173" i="4"/>
  <c r="U173" i="5"/>
  <c r="Y173" i="3"/>
  <c r="T173" i="3"/>
  <c r="P173" i="3"/>
  <c r="G173" i="3"/>
  <c r="V173" i="3"/>
  <c r="Q173" i="3"/>
  <c r="M173" i="3"/>
  <c r="K173" i="3"/>
  <c r="I173" i="3"/>
  <c r="U173" i="3"/>
  <c r="U173" i="6"/>
  <c r="U173" i="4"/>
  <c r="U173" i="9"/>
  <c r="W173" i="3"/>
  <c r="R173" i="3"/>
  <c r="N173" i="3"/>
  <c r="X173" i="3"/>
  <c r="S173" i="3"/>
  <c r="O173" i="3"/>
  <c r="L173" i="3"/>
  <c r="J173" i="3"/>
  <c r="H173" i="3"/>
  <c r="U173" i="7"/>
  <c r="U173" i="8"/>
  <c r="B27" i="15"/>
  <c r="C27" i="15"/>
  <c r="AC173" i="4"/>
  <c r="AD173" i="4"/>
  <c r="Z173" i="4"/>
  <c r="AC173" i="3"/>
  <c r="AD173" i="3"/>
  <c r="AA173" i="4"/>
  <c r="AB173" i="4"/>
  <c r="Z173" i="3"/>
  <c r="AA173" i="3"/>
  <c r="AB173" i="3"/>
  <c r="AF173" i="3"/>
  <c r="AF173" i="4"/>
  <c r="B29" i="15"/>
  <c r="C29" i="15"/>
  <c r="C21" i="14"/>
  <c r="C23" i="14"/>
  <c r="B21" i="14"/>
  <c r="B23" i="14"/>
  <c r="B8" i="2"/>
  <c r="C22" i="11"/>
  <c r="C35" i="11"/>
  <c r="B22" i="11"/>
  <c r="B35" i="11"/>
  <c r="C8" i="2"/>
  <c r="C21" i="2"/>
  <c r="C23" i="2"/>
  <c r="B21" i="2"/>
  <c r="B23" i="2"/>
  <c r="U2" i="5"/>
  <c r="U2" i="3"/>
  <c r="U2" i="8"/>
  <c r="U2" i="9"/>
  <c r="U2" i="4"/>
  <c r="U2" i="7"/>
  <c r="U2" i="6"/>
  <c r="X2" i="6"/>
  <c r="X2" i="8"/>
  <c r="X2" i="5"/>
  <c r="X2" i="3"/>
  <c r="X2" i="7"/>
  <c r="X2" i="4"/>
  <c r="X2" i="9"/>
  <c r="H2" i="6"/>
  <c r="H2" i="8"/>
  <c r="H2" i="3"/>
  <c r="H2" i="5"/>
  <c r="H2" i="4"/>
  <c r="H2" i="7"/>
  <c r="H2" i="9"/>
  <c r="K2" i="4"/>
  <c r="K2" i="9"/>
  <c r="K2" i="8"/>
  <c r="K2" i="3"/>
  <c r="K2" i="6"/>
  <c r="K2" i="7"/>
  <c r="K2" i="5"/>
  <c r="N2" i="4"/>
  <c r="N2" i="9"/>
  <c r="N2" i="7"/>
  <c r="N2" i="8"/>
  <c r="N2" i="3"/>
  <c r="N2" i="6"/>
  <c r="N2" i="5"/>
  <c r="Y2" i="5"/>
  <c r="Y2" i="6"/>
  <c r="Y2" i="7"/>
  <c r="Y2" i="3"/>
  <c r="Y2" i="8"/>
  <c r="Y2" i="9"/>
  <c r="Y2" i="4"/>
  <c r="I2" i="5"/>
  <c r="I2" i="6"/>
  <c r="I2" i="7"/>
  <c r="I2" i="3"/>
  <c r="I2" i="8"/>
  <c r="I2" i="9"/>
  <c r="I2" i="4"/>
  <c r="L2" i="6"/>
  <c r="L2" i="9"/>
  <c r="L2" i="4"/>
  <c r="L2" i="3"/>
  <c r="L2" i="7"/>
  <c r="L2" i="5"/>
  <c r="L2" i="8"/>
  <c r="O2" i="4"/>
  <c r="O2" i="5"/>
  <c r="O2" i="6"/>
  <c r="O2" i="9"/>
  <c r="O2" i="8"/>
  <c r="O2" i="3"/>
  <c r="O2" i="7"/>
  <c r="R2" i="4"/>
  <c r="R2" i="3"/>
  <c r="R2" i="5"/>
  <c r="R2" i="9"/>
  <c r="R2" i="7"/>
  <c r="R2" i="8"/>
  <c r="R2" i="6"/>
  <c r="M2" i="5"/>
  <c r="M2" i="4"/>
  <c r="M2" i="7"/>
  <c r="M2" i="6"/>
  <c r="M2" i="3"/>
  <c r="M2" i="8"/>
  <c r="M2" i="9"/>
  <c r="P2" i="6"/>
  <c r="P2" i="7"/>
  <c r="P2" i="4"/>
  <c r="P2" i="3"/>
  <c r="P2" i="8"/>
  <c r="P2" i="9"/>
  <c r="P2" i="5"/>
  <c r="S2" i="4"/>
  <c r="S2" i="9"/>
  <c r="S2" i="7"/>
  <c r="S2" i="3"/>
  <c r="S2" i="8"/>
  <c r="S2" i="5"/>
  <c r="S2" i="6"/>
  <c r="V2" i="4"/>
  <c r="V2" i="6"/>
  <c r="V2" i="5"/>
  <c r="V2" i="3"/>
  <c r="V2" i="9"/>
  <c r="V2" i="7"/>
  <c r="V2" i="8"/>
  <c r="Q2" i="5"/>
  <c r="Q2" i="7"/>
  <c r="Q2" i="4"/>
  <c r="Q2" i="8"/>
  <c r="Q2" i="6"/>
  <c r="Q2" i="3"/>
  <c r="Q2" i="9"/>
  <c r="T2" i="6"/>
  <c r="T2" i="8"/>
  <c r="T2" i="5"/>
  <c r="T2" i="7"/>
  <c r="T2" i="4"/>
  <c r="T2" i="9"/>
  <c r="T2" i="3"/>
  <c r="W2" i="4"/>
  <c r="W2" i="9"/>
  <c r="W2" i="3"/>
  <c r="W2" i="7"/>
  <c r="W2" i="8"/>
  <c r="W2" i="5"/>
  <c r="W2" i="6"/>
  <c r="G2" i="6"/>
  <c r="G2" i="3"/>
  <c r="G2" i="9"/>
  <c r="G2" i="7"/>
  <c r="G2" i="4"/>
  <c r="G2" i="5"/>
  <c r="G2" i="8"/>
  <c r="J2" i="4"/>
  <c r="J2" i="6"/>
  <c r="J2" i="8"/>
  <c r="J2" i="5"/>
  <c r="J2" i="3"/>
  <c r="J2" i="9"/>
  <c r="J2" i="7"/>
  <c r="E33" i="16" l="1"/>
  <c r="E31" i="16"/>
  <c r="F33" i="16"/>
  <c r="F31" i="16"/>
  <c r="B33" i="16"/>
  <c r="B31" i="16"/>
  <c r="N33" i="16"/>
  <c r="N31" i="16"/>
  <c r="L33" i="16"/>
  <c r="L31" i="16"/>
  <c r="J33" i="16"/>
  <c r="J31" i="16"/>
  <c r="M27" i="16"/>
  <c r="F28" i="16"/>
  <c r="B28" i="16"/>
  <c r="C33" i="16"/>
  <c r="C31" i="16"/>
  <c r="D33" i="16"/>
  <c r="D31" i="16"/>
  <c r="E28" i="16"/>
  <c r="K27" i="16"/>
  <c r="D28" i="16"/>
  <c r="C28" i="16"/>
  <c r="G2" i="15"/>
  <c r="G12" i="15" s="1"/>
  <c r="G22" i="15" s="1"/>
  <c r="C1" i="11"/>
  <c r="E2" i="15"/>
  <c r="E12" i="15" s="1"/>
  <c r="E22" i="15" s="1"/>
  <c r="AF40" i="8"/>
  <c r="AF85" i="5"/>
  <c r="AF126" i="6"/>
  <c r="AF135" i="9"/>
  <c r="AF52" i="8"/>
  <c r="F88" i="6"/>
  <c r="F95" i="9"/>
  <c r="F104" i="6"/>
  <c r="F111" i="9"/>
  <c r="F120" i="6"/>
  <c r="F127" i="9"/>
  <c r="F136" i="6"/>
  <c r="F143" i="9"/>
  <c r="F159" i="9"/>
  <c r="B16" i="7"/>
  <c r="B64" i="8"/>
  <c r="B64" i="9"/>
  <c r="B65" i="6"/>
  <c r="B65" i="8"/>
  <c r="B65" i="5"/>
  <c r="B66" i="7"/>
  <c r="B67" i="6"/>
  <c r="B67" i="8"/>
  <c r="B68" i="7"/>
  <c r="B69" i="6"/>
  <c r="B70" i="7"/>
  <c r="B71" i="6"/>
  <c r="B72" i="9"/>
  <c r="B73" i="6"/>
  <c r="B74" i="6"/>
  <c r="B75" i="6"/>
  <c r="B78" i="7"/>
  <c r="B79" i="6"/>
  <c r="B80" i="8"/>
  <c r="B80" i="7"/>
  <c r="B81" i="6"/>
  <c r="B81" i="9"/>
  <c r="B82" i="7"/>
  <c r="B83" i="6"/>
  <c r="B84" i="8"/>
  <c r="B84" i="7"/>
  <c r="B85" i="6"/>
  <c r="B85" i="9"/>
  <c r="B87" i="6"/>
  <c r="B88" i="8"/>
  <c r="B89" i="5"/>
  <c r="B91" i="6"/>
  <c r="B92" i="8"/>
  <c r="B95" i="6"/>
  <c r="B95" i="8"/>
  <c r="B96" i="8"/>
  <c r="B96" i="7"/>
  <c r="B99" i="6"/>
  <c r="B100" i="7"/>
  <c r="B103" i="6"/>
  <c r="B103" i="8"/>
  <c r="B104" i="8"/>
  <c r="B106" i="6"/>
  <c r="B107" i="6"/>
  <c r="B108" i="8"/>
  <c r="B108" i="9"/>
  <c r="B109" i="5"/>
  <c r="B111" i="6"/>
  <c r="B111" i="7"/>
  <c r="B112" i="8"/>
  <c r="B112" i="7"/>
  <c r="B113" i="5"/>
  <c r="B115" i="6"/>
  <c r="B116" i="7"/>
  <c r="B117" i="9"/>
  <c r="B119" i="6"/>
  <c r="B119" i="8"/>
  <c r="B123" i="6"/>
  <c r="B124" i="8"/>
  <c r="B127" i="6"/>
  <c r="B128" i="7"/>
  <c r="B131" i="6"/>
  <c r="B132" i="8"/>
  <c r="B132" i="7"/>
  <c r="B135" i="6"/>
  <c r="B135" i="8"/>
  <c r="B136" i="8"/>
  <c r="B139" i="6"/>
  <c r="B140" i="8"/>
  <c r="B140" i="7"/>
  <c r="B141" i="8"/>
  <c r="B144" i="8"/>
  <c r="B144" i="7"/>
  <c r="B145" i="8"/>
  <c r="B145" i="5"/>
  <c r="B148" i="8"/>
  <c r="B148" i="7"/>
  <c r="B149" i="8"/>
  <c r="B149" i="5"/>
  <c r="B152" i="7"/>
  <c r="B153" i="8"/>
  <c r="B153" i="5"/>
  <c r="B154" i="5"/>
  <c r="B156" i="8"/>
  <c r="B156" i="7"/>
  <c r="B157" i="8"/>
  <c r="B160" i="8"/>
  <c r="B161" i="8"/>
  <c r="B161" i="5"/>
  <c r="B165" i="8"/>
  <c r="B165" i="5"/>
  <c r="B169" i="8"/>
  <c r="B169" i="5"/>
  <c r="D2" i="15"/>
  <c r="D12" i="15" s="1"/>
  <c r="D22" i="15" s="1"/>
  <c r="H21" i="11"/>
  <c r="H22" i="11" s="1"/>
  <c r="H35" i="11" s="1"/>
  <c r="AF16" i="5"/>
  <c r="E83" i="5"/>
  <c r="D84" i="6"/>
  <c r="D89" i="7"/>
  <c r="D91" i="9"/>
  <c r="E99" i="5"/>
  <c r="D100" i="6"/>
  <c r="D105" i="7"/>
  <c r="D107" i="9"/>
  <c r="E115" i="5"/>
  <c r="D116" i="6"/>
  <c r="D121" i="7"/>
  <c r="D123" i="9"/>
  <c r="E131" i="5"/>
  <c r="D132" i="6"/>
  <c r="D137" i="7"/>
  <c r="E147" i="5"/>
  <c r="D148" i="6"/>
  <c r="D153" i="7"/>
  <c r="D155" i="9"/>
  <c r="E163" i="5"/>
  <c r="D164" i="6"/>
  <c r="D169" i="7"/>
  <c r="D109" i="9"/>
  <c r="D114" i="6"/>
  <c r="E40" i="6"/>
  <c r="C40" i="6"/>
  <c r="F39" i="5"/>
  <c r="D39" i="5"/>
  <c r="F31" i="9"/>
  <c r="D31" i="9"/>
  <c r="E24" i="6"/>
  <c r="C24" i="6"/>
  <c r="F23" i="5"/>
  <c r="D23" i="5"/>
  <c r="F15" i="9"/>
  <c r="D15" i="9"/>
  <c r="E8" i="6"/>
  <c r="C8" i="6"/>
  <c r="F7" i="5"/>
  <c r="D7" i="5"/>
  <c r="F148" i="5"/>
  <c r="D148" i="5"/>
  <c r="E144" i="9"/>
  <c r="C144" i="9"/>
  <c r="F140" i="5"/>
  <c r="D140" i="5"/>
  <c r="E120" i="9"/>
  <c r="C120" i="9"/>
  <c r="E111" i="8"/>
  <c r="C111" i="8"/>
  <c r="F167" i="5"/>
  <c r="D167" i="5"/>
  <c r="E159" i="9"/>
  <c r="C159" i="9"/>
  <c r="F151" i="5"/>
  <c r="D151" i="5"/>
  <c r="E143" i="9"/>
  <c r="C143" i="9"/>
  <c r="E141" i="7"/>
  <c r="C141" i="7"/>
  <c r="E136" i="6"/>
  <c r="C136" i="6"/>
  <c r="F135" i="5"/>
  <c r="D135" i="5"/>
  <c r="E127" i="9"/>
  <c r="C127" i="9"/>
  <c r="E125" i="7"/>
  <c r="C125" i="7"/>
  <c r="E120" i="6"/>
  <c r="C120" i="6"/>
  <c r="F119" i="5"/>
  <c r="D119" i="5"/>
  <c r="E111" i="9"/>
  <c r="C111" i="9"/>
  <c r="E109" i="7"/>
  <c r="C109" i="7"/>
  <c r="E104" i="6"/>
  <c r="C104" i="6"/>
  <c r="F103" i="5"/>
  <c r="D103" i="5"/>
  <c r="E95" i="9"/>
  <c r="C95" i="9"/>
  <c r="E93" i="7"/>
  <c r="C93" i="7"/>
  <c r="E88" i="6"/>
  <c r="C88" i="6"/>
  <c r="F87" i="5"/>
  <c r="D87" i="5"/>
  <c r="F79" i="9"/>
  <c r="D79" i="9"/>
  <c r="E77" i="7"/>
  <c r="C77" i="7"/>
  <c r="E72" i="6"/>
  <c r="C72" i="6"/>
  <c r="F71" i="5"/>
  <c r="D71" i="5"/>
  <c r="F63" i="9"/>
  <c r="D63" i="9"/>
  <c r="E61" i="7"/>
  <c r="C61" i="7"/>
  <c r="E56" i="6"/>
  <c r="C56" i="6"/>
  <c r="F55" i="5"/>
  <c r="D55" i="5"/>
  <c r="F47" i="9"/>
  <c r="D47" i="9"/>
  <c r="E45" i="7"/>
  <c r="C45" i="7"/>
  <c r="E29" i="7"/>
  <c r="C29" i="7"/>
  <c r="E13" i="7"/>
  <c r="C13" i="7"/>
  <c r="E79" i="8"/>
  <c r="C79" i="8"/>
  <c r="E75" i="8"/>
  <c r="C75" i="8"/>
  <c r="E10" i="8"/>
  <c r="C10" i="8"/>
  <c r="E26" i="8"/>
  <c r="C26" i="8"/>
  <c r="E42" i="8"/>
  <c r="C42" i="8"/>
  <c r="E78" i="7"/>
  <c r="C78" i="7"/>
  <c r="B84" i="5"/>
  <c r="B80" i="5"/>
  <c r="B72" i="5"/>
  <c r="B68" i="5"/>
  <c r="B60" i="5"/>
  <c r="B58" i="7"/>
  <c r="B56" i="5"/>
  <c r="B52" i="5"/>
  <c r="B48" i="9"/>
  <c r="B40" i="5"/>
  <c r="B36" i="9"/>
  <c r="B28" i="5"/>
  <c r="B26" i="7"/>
  <c r="B20" i="5"/>
  <c r="B12" i="5"/>
  <c r="B10" i="7"/>
  <c r="B4" i="5"/>
  <c r="B140" i="9"/>
  <c r="B60" i="9"/>
  <c r="B12" i="9"/>
  <c r="B155" i="6"/>
  <c r="B154" i="9"/>
  <c r="Y149" i="8"/>
  <c r="Y145" i="8"/>
  <c r="Y141" i="8"/>
  <c r="B137" i="8"/>
  <c r="B133" i="8"/>
  <c r="Y131" i="6"/>
  <c r="B125" i="8"/>
  <c r="B121" i="8"/>
  <c r="B117" i="8"/>
  <c r="Y115" i="6"/>
  <c r="B109" i="8"/>
  <c r="B105" i="8"/>
  <c r="B101" i="8"/>
  <c r="Y99" i="6"/>
  <c r="B93" i="8"/>
  <c r="B89" i="8"/>
  <c r="B85" i="8"/>
  <c r="Y83" i="6"/>
  <c r="B77" i="8"/>
  <c r="B73" i="8"/>
  <c r="B69" i="8"/>
  <c r="Y67" i="6"/>
  <c r="Y61" i="8"/>
  <c r="B59" i="6"/>
  <c r="B58" i="9"/>
  <c r="Y53" i="8"/>
  <c r="Y45" i="8"/>
  <c r="B43" i="6"/>
  <c r="B42" i="9"/>
  <c r="Y37" i="8"/>
  <c r="Y29" i="8"/>
  <c r="B27" i="6"/>
  <c r="B26" i="9"/>
  <c r="Y21" i="8"/>
  <c r="Y13" i="8"/>
  <c r="B11" i="6"/>
  <c r="B10" i="9"/>
  <c r="Y5" i="8"/>
  <c r="Y132" i="8"/>
  <c r="Y104" i="8"/>
  <c r="Y74" i="6"/>
  <c r="B66" i="6"/>
  <c r="Y40" i="8"/>
  <c r="B26" i="6"/>
  <c r="Z2" i="8"/>
  <c r="AB2" i="3"/>
  <c r="AD2" i="7"/>
  <c r="E1" i="4"/>
  <c r="AB2" i="8"/>
  <c r="F1" i="14"/>
  <c r="B1" i="11"/>
  <c r="H1" i="14"/>
  <c r="H1" i="11"/>
  <c r="C1" i="5"/>
  <c r="C1" i="9"/>
  <c r="C1" i="3"/>
  <c r="C1" i="8"/>
  <c r="C1" i="7"/>
  <c r="E1" i="7"/>
  <c r="E1" i="6"/>
  <c r="E1" i="9"/>
  <c r="E1" i="3"/>
  <c r="Y3" i="6"/>
  <c r="B3" i="6"/>
  <c r="B6" i="5"/>
  <c r="B6" i="9"/>
  <c r="Y7" i="6"/>
  <c r="B7" i="6"/>
  <c r="B9" i="8"/>
  <c r="Y9" i="8"/>
  <c r="B14" i="5"/>
  <c r="B14" i="9"/>
  <c r="Y15" i="6"/>
  <c r="B15" i="6"/>
  <c r="B18" i="5"/>
  <c r="B18" i="9"/>
  <c r="Y19" i="6"/>
  <c r="B19" i="6"/>
  <c r="Y22" i="6"/>
  <c r="B22" i="6"/>
  <c r="B22" i="5"/>
  <c r="B22" i="9"/>
  <c r="Y23" i="6"/>
  <c r="B23" i="6"/>
  <c r="B25" i="8"/>
  <c r="Y25" i="8"/>
  <c r="Y30" i="6"/>
  <c r="B30" i="6"/>
  <c r="B30" i="5"/>
  <c r="B30" i="9"/>
  <c r="Y31" i="6"/>
  <c r="B31" i="6"/>
  <c r="B34" i="5"/>
  <c r="B34" i="9"/>
  <c r="Y35" i="6"/>
  <c r="B35" i="6"/>
  <c r="B36" i="8"/>
  <c r="Y36" i="8"/>
  <c r="B38" i="5"/>
  <c r="B38" i="9"/>
  <c r="Y39" i="6"/>
  <c r="B39" i="6"/>
  <c r="B41" i="8"/>
  <c r="Y41" i="8"/>
  <c r="B44" i="8"/>
  <c r="Y44" i="8"/>
  <c r="B46" i="5"/>
  <c r="B46" i="9"/>
  <c r="Y47" i="6"/>
  <c r="B47" i="6"/>
  <c r="B48" i="8"/>
  <c r="Y48" i="8"/>
  <c r="B50" i="5"/>
  <c r="B50" i="9"/>
  <c r="Y51" i="6"/>
  <c r="B51" i="6"/>
  <c r="B54" i="5"/>
  <c r="B54" i="9"/>
  <c r="Y55" i="6"/>
  <c r="B55" i="6"/>
  <c r="B57" i="8"/>
  <c r="Y57" i="8"/>
  <c r="B62" i="5"/>
  <c r="B62" i="9"/>
  <c r="Y63" i="6"/>
  <c r="B63" i="6"/>
  <c r="B66" i="5"/>
  <c r="B66" i="9"/>
  <c r="B68" i="8"/>
  <c r="Y68" i="8"/>
  <c r="B70" i="5"/>
  <c r="B70" i="9"/>
  <c r="B72" i="8"/>
  <c r="Y72" i="8"/>
  <c r="B74" i="5"/>
  <c r="B74" i="9"/>
  <c r="B76" i="8"/>
  <c r="Y76" i="8"/>
  <c r="B78" i="5"/>
  <c r="B78" i="9"/>
  <c r="B82" i="5"/>
  <c r="B82" i="9"/>
  <c r="B86" i="5"/>
  <c r="B86" i="9"/>
  <c r="B90" i="5"/>
  <c r="B90" i="9"/>
  <c r="Y94" i="6"/>
  <c r="B94" i="6"/>
  <c r="B94" i="5"/>
  <c r="B94" i="9"/>
  <c r="B98" i="5"/>
  <c r="B98" i="9"/>
  <c r="B100" i="8"/>
  <c r="Y100" i="8"/>
  <c r="B102" i="5"/>
  <c r="B102" i="9"/>
  <c r="B106" i="5"/>
  <c r="B106" i="9"/>
  <c r="B110" i="5"/>
  <c r="B110" i="9"/>
  <c r="B114" i="5"/>
  <c r="B114" i="9"/>
  <c r="B118" i="5"/>
  <c r="B118" i="9"/>
  <c r="Y122" i="6"/>
  <c r="B122" i="6"/>
  <c r="B122" i="5"/>
  <c r="B122" i="9"/>
  <c r="B126" i="5"/>
  <c r="B126" i="9"/>
  <c r="B128" i="8"/>
  <c r="Y128" i="8"/>
  <c r="B130" i="5"/>
  <c r="B130" i="9"/>
  <c r="B134" i="5"/>
  <c r="B134" i="9"/>
  <c r="B138" i="6"/>
  <c r="Y138" i="6"/>
  <c r="B138" i="5"/>
  <c r="B138" i="9"/>
  <c r="Z2" i="6"/>
  <c r="Z2" i="5"/>
  <c r="Z2" i="7"/>
  <c r="AB2" i="7"/>
  <c r="AB2" i="9"/>
  <c r="AB2" i="5"/>
  <c r="AD2" i="9"/>
  <c r="AD2" i="8"/>
  <c r="AD2" i="6"/>
  <c r="AD2" i="5"/>
  <c r="D21" i="11"/>
  <c r="D22" i="11" s="1"/>
  <c r="D35" i="11" s="1"/>
  <c r="D6" i="16" l="1"/>
  <c r="D34" i="16"/>
  <c r="C34" i="16"/>
  <c r="C6" i="16"/>
  <c r="K30" i="16"/>
  <c r="K28" i="16"/>
  <c r="M30" i="16"/>
  <c r="M28" i="16"/>
  <c r="J34" i="16"/>
  <c r="B8" i="16"/>
  <c r="L34" i="16"/>
  <c r="D8" i="16"/>
  <c r="N34" i="16"/>
  <c r="F8" i="16"/>
  <c r="B6" i="16"/>
  <c r="B34" i="16"/>
  <c r="F6" i="16"/>
  <c r="F34" i="16"/>
  <c r="E34" i="16"/>
  <c r="E6" i="16"/>
  <c r="F169" i="5"/>
  <c r="D169" i="5"/>
  <c r="C169" i="5"/>
  <c r="E169" i="5"/>
  <c r="AA169" i="5"/>
  <c r="Z169" i="5"/>
  <c r="AB169" i="5"/>
  <c r="AD169" i="5"/>
  <c r="AC169" i="5"/>
  <c r="F165" i="5"/>
  <c r="D165" i="5"/>
  <c r="C165" i="5"/>
  <c r="E165" i="5"/>
  <c r="AD165" i="5"/>
  <c r="AC165" i="5"/>
  <c r="AA165" i="5"/>
  <c r="Z165" i="5"/>
  <c r="AB165" i="5"/>
  <c r="F161" i="5"/>
  <c r="D161" i="5"/>
  <c r="E161" i="5"/>
  <c r="C161" i="5"/>
  <c r="AA161" i="5"/>
  <c r="Z161" i="5"/>
  <c r="AB161" i="5"/>
  <c r="AD161" i="5"/>
  <c r="AC161" i="5"/>
  <c r="E160" i="8"/>
  <c r="C160" i="8"/>
  <c r="F160" i="8"/>
  <c r="D160" i="8"/>
  <c r="AB160" i="8"/>
  <c r="AD160" i="8"/>
  <c r="AC160" i="8"/>
  <c r="AA160" i="8"/>
  <c r="Z160" i="8"/>
  <c r="AF160" i="8" s="1"/>
  <c r="E156" i="7"/>
  <c r="C156" i="7"/>
  <c r="F156" i="7"/>
  <c r="D156" i="7"/>
  <c r="AC156" i="7"/>
  <c r="AA156" i="7"/>
  <c r="AD156" i="7"/>
  <c r="AB156" i="7"/>
  <c r="Z156" i="7"/>
  <c r="F154" i="5"/>
  <c r="D154" i="5"/>
  <c r="AD154" i="5"/>
  <c r="AC154" i="5"/>
  <c r="AA154" i="5"/>
  <c r="C154" i="5"/>
  <c r="E154" i="5"/>
  <c r="Z154" i="5"/>
  <c r="AB154" i="5"/>
  <c r="F153" i="8"/>
  <c r="D153" i="8"/>
  <c r="E153" i="8"/>
  <c r="C153" i="8"/>
  <c r="AD153" i="8"/>
  <c r="AC153" i="8"/>
  <c r="AA153" i="8"/>
  <c r="Z153" i="8"/>
  <c r="AF153" i="8" s="1"/>
  <c r="AB153" i="8"/>
  <c r="F149" i="5"/>
  <c r="D149" i="5"/>
  <c r="E149" i="5"/>
  <c r="C149" i="5"/>
  <c r="AD149" i="5"/>
  <c r="AC149" i="5"/>
  <c r="AA149" i="5"/>
  <c r="Z149" i="5"/>
  <c r="AB149" i="5"/>
  <c r="E148" i="7"/>
  <c r="C148" i="7"/>
  <c r="F148" i="7"/>
  <c r="D148" i="7"/>
  <c r="AC148" i="7"/>
  <c r="AA148" i="7"/>
  <c r="Z148" i="7"/>
  <c r="AB148" i="7"/>
  <c r="AD148" i="7"/>
  <c r="C145" i="5"/>
  <c r="E145" i="5"/>
  <c r="F145" i="5"/>
  <c r="D145" i="5"/>
  <c r="AA145" i="5"/>
  <c r="Z145" i="5"/>
  <c r="AB145" i="5"/>
  <c r="AD145" i="5"/>
  <c r="AC145" i="5"/>
  <c r="E144" i="7"/>
  <c r="C144" i="7"/>
  <c r="F144" i="7"/>
  <c r="D144" i="7"/>
  <c r="AC144" i="7"/>
  <c r="AA144" i="7"/>
  <c r="Z144" i="7"/>
  <c r="AB144" i="7"/>
  <c r="AD144" i="7"/>
  <c r="E141" i="8"/>
  <c r="C141" i="8"/>
  <c r="F141" i="8"/>
  <c r="D141" i="8"/>
  <c r="AD141" i="8"/>
  <c r="AC141" i="8"/>
  <c r="AA141" i="8"/>
  <c r="Z141" i="8"/>
  <c r="AB141" i="8"/>
  <c r="E140" i="8"/>
  <c r="C140" i="8"/>
  <c r="F140" i="8"/>
  <c r="D140" i="8"/>
  <c r="AB140" i="8"/>
  <c r="AD140" i="8"/>
  <c r="AC140" i="8"/>
  <c r="AA140" i="8"/>
  <c r="Z140" i="8"/>
  <c r="E136" i="8"/>
  <c r="C136" i="8"/>
  <c r="D136" i="8"/>
  <c r="F136" i="8"/>
  <c r="AA136" i="8"/>
  <c r="Z136" i="8"/>
  <c r="AB136" i="8"/>
  <c r="AD136" i="8"/>
  <c r="AC136" i="8"/>
  <c r="F135" i="6"/>
  <c r="D135" i="6"/>
  <c r="E135" i="6"/>
  <c r="C135" i="6"/>
  <c r="Z135" i="6"/>
  <c r="AB135" i="6"/>
  <c r="AC135" i="6"/>
  <c r="AD135" i="6"/>
  <c r="AA135" i="6"/>
  <c r="E132" i="8"/>
  <c r="C132" i="8"/>
  <c r="D132" i="8"/>
  <c r="F132" i="8"/>
  <c r="AA132" i="8"/>
  <c r="Z132" i="8"/>
  <c r="AB132" i="8"/>
  <c r="AD132" i="8"/>
  <c r="AC132" i="8"/>
  <c r="E128" i="7"/>
  <c r="C128" i="7"/>
  <c r="F128" i="7"/>
  <c r="D128" i="7"/>
  <c r="AA128" i="7"/>
  <c r="AD128" i="7"/>
  <c r="AC128" i="7"/>
  <c r="Z128" i="7"/>
  <c r="AF128" i="7" s="1"/>
  <c r="AB128" i="7"/>
  <c r="E124" i="8"/>
  <c r="C124" i="8"/>
  <c r="F124" i="8"/>
  <c r="D124" i="8"/>
  <c r="AA124" i="8"/>
  <c r="Z124" i="8"/>
  <c r="AB124" i="8"/>
  <c r="AD124" i="8"/>
  <c r="AC124" i="8"/>
  <c r="E119" i="8"/>
  <c r="C119" i="8"/>
  <c r="D119" i="8"/>
  <c r="AB119" i="8"/>
  <c r="AD119" i="8"/>
  <c r="F119" i="8"/>
  <c r="AA119" i="8"/>
  <c r="AC119" i="8"/>
  <c r="Z119" i="8"/>
  <c r="F117" i="9"/>
  <c r="D117" i="9"/>
  <c r="E117" i="9"/>
  <c r="C117" i="9"/>
  <c r="AB117" i="9"/>
  <c r="AD117" i="9"/>
  <c r="AC117" i="9"/>
  <c r="AA117" i="9"/>
  <c r="Z117" i="9"/>
  <c r="AF117" i="9" s="1"/>
  <c r="E115" i="6"/>
  <c r="C115" i="6"/>
  <c r="D115" i="6"/>
  <c r="F115" i="6"/>
  <c r="AD115" i="6"/>
  <c r="AA115" i="6"/>
  <c r="AC115" i="6"/>
  <c r="AB115" i="6"/>
  <c r="Z115" i="6"/>
  <c r="E112" i="7"/>
  <c r="C112" i="7"/>
  <c r="F112" i="7"/>
  <c r="D112" i="7"/>
  <c r="AC112" i="7"/>
  <c r="Z112" i="7"/>
  <c r="AB112" i="7"/>
  <c r="AA112" i="7"/>
  <c r="AD112" i="7"/>
  <c r="E111" i="7"/>
  <c r="C111" i="7"/>
  <c r="F111" i="7"/>
  <c r="D111" i="7"/>
  <c r="Z111" i="7"/>
  <c r="AC111" i="7"/>
  <c r="AD111" i="7"/>
  <c r="AB111" i="7"/>
  <c r="AA111" i="7"/>
  <c r="F109" i="5"/>
  <c r="D109" i="5"/>
  <c r="C109" i="5"/>
  <c r="E109" i="5"/>
  <c r="AA109" i="5"/>
  <c r="AD109" i="5"/>
  <c r="Z109" i="5"/>
  <c r="AC109" i="5"/>
  <c r="AB109" i="5"/>
  <c r="F108" i="8"/>
  <c r="D108" i="8"/>
  <c r="E108" i="8"/>
  <c r="C108" i="8"/>
  <c r="AA108" i="8"/>
  <c r="Z108" i="8"/>
  <c r="AB108" i="8"/>
  <c r="AC108" i="8"/>
  <c r="AD108" i="8"/>
  <c r="E106" i="6"/>
  <c r="C106" i="6"/>
  <c r="F106" i="6"/>
  <c r="D106" i="6"/>
  <c r="Z106" i="6"/>
  <c r="AC106" i="6"/>
  <c r="AD106" i="6"/>
  <c r="AA106" i="6"/>
  <c r="AB106" i="6"/>
  <c r="E103" i="8"/>
  <c r="C103" i="8"/>
  <c r="F103" i="8"/>
  <c r="D103" i="8"/>
  <c r="AC103" i="8"/>
  <c r="AA103" i="8"/>
  <c r="Z103" i="8"/>
  <c r="AB103" i="8"/>
  <c r="AD103" i="8"/>
  <c r="E100" i="7"/>
  <c r="C100" i="7"/>
  <c r="F100" i="7"/>
  <c r="D100" i="7"/>
  <c r="AC100" i="7"/>
  <c r="AD100" i="7"/>
  <c r="Z100" i="7"/>
  <c r="AA100" i="7"/>
  <c r="AB100" i="7"/>
  <c r="E96" i="7"/>
  <c r="C96" i="7"/>
  <c r="F96" i="7"/>
  <c r="D96" i="7"/>
  <c r="AA96" i="7"/>
  <c r="AD96" i="7"/>
  <c r="AC96" i="7"/>
  <c r="Z96" i="7"/>
  <c r="AF96" i="7" s="1"/>
  <c r="AB96" i="7"/>
  <c r="E95" i="8"/>
  <c r="C95" i="8"/>
  <c r="F95" i="8"/>
  <c r="D95" i="8"/>
  <c r="AC95" i="8"/>
  <c r="AA95" i="8"/>
  <c r="Z95" i="8"/>
  <c r="AB95" i="8"/>
  <c r="AD95" i="8"/>
  <c r="E92" i="8"/>
  <c r="C92" i="8"/>
  <c r="D92" i="8"/>
  <c r="AB92" i="8"/>
  <c r="AD92" i="8"/>
  <c r="AC92" i="8"/>
  <c r="F92" i="8"/>
  <c r="AA92" i="8"/>
  <c r="Z92" i="8"/>
  <c r="F89" i="5"/>
  <c r="D89" i="5"/>
  <c r="C89" i="5"/>
  <c r="E89" i="5"/>
  <c r="AA89" i="5"/>
  <c r="Z89" i="5"/>
  <c r="AB89" i="5"/>
  <c r="AC89" i="5"/>
  <c r="AD89" i="5"/>
  <c r="F87" i="6"/>
  <c r="D87" i="6"/>
  <c r="E87" i="6"/>
  <c r="C87" i="6"/>
  <c r="Z87" i="6"/>
  <c r="AB87" i="6"/>
  <c r="AD87" i="6"/>
  <c r="AC87" i="6"/>
  <c r="AA87" i="6"/>
  <c r="E85" i="6"/>
  <c r="C85" i="6"/>
  <c r="F85" i="6"/>
  <c r="D85" i="6"/>
  <c r="AA85" i="6"/>
  <c r="AC85" i="6"/>
  <c r="Z85" i="6"/>
  <c r="AD85" i="6"/>
  <c r="AB85" i="6"/>
  <c r="E84" i="8"/>
  <c r="C84" i="8"/>
  <c r="D84" i="8"/>
  <c r="F84" i="8"/>
  <c r="AB84" i="8"/>
  <c r="AD84" i="8"/>
  <c r="AC84" i="8"/>
  <c r="AA84" i="8"/>
  <c r="Z84" i="8"/>
  <c r="E82" i="7"/>
  <c r="C82" i="7"/>
  <c r="F82" i="7"/>
  <c r="D82" i="7"/>
  <c r="AA82" i="7"/>
  <c r="Z82" i="7"/>
  <c r="AC82" i="7"/>
  <c r="AB82" i="7"/>
  <c r="AD82" i="7"/>
  <c r="E81" i="6"/>
  <c r="C81" i="6"/>
  <c r="D81" i="6"/>
  <c r="F81" i="6"/>
  <c r="AC81" i="6"/>
  <c r="Z81" i="6"/>
  <c r="AA81" i="6"/>
  <c r="AB81" i="6"/>
  <c r="AD81" i="6"/>
  <c r="E80" i="8"/>
  <c r="C80" i="8"/>
  <c r="D80" i="8"/>
  <c r="F80" i="8"/>
  <c r="AA80" i="8"/>
  <c r="Z80" i="8"/>
  <c r="AB80" i="8"/>
  <c r="AD80" i="8"/>
  <c r="AC80" i="8"/>
  <c r="F78" i="7"/>
  <c r="D78" i="7"/>
  <c r="AA78" i="7"/>
  <c r="Z78" i="7"/>
  <c r="AB78" i="7"/>
  <c r="AD78" i="7"/>
  <c r="AC78" i="7"/>
  <c r="F74" i="6"/>
  <c r="D74" i="6"/>
  <c r="E74" i="6"/>
  <c r="C74" i="6"/>
  <c r="Z74" i="6"/>
  <c r="AF74" i="6" s="1"/>
  <c r="AC74" i="6"/>
  <c r="AD74" i="6"/>
  <c r="AA74" i="6"/>
  <c r="AB74" i="6"/>
  <c r="F72" i="9"/>
  <c r="D72" i="9"/>
  <c r="C72" i="9"/>
  <c r="E72" i="9"/>
  <c r="AC72" i="9"/>
  <c r="AA72" i="9"/>
  <c r="Z72" i="9"/>
  <c r="AB72" i="9"/>
  <c r="AD72" i="9"/>
  <c r="E70" i="7"/>
  <c r="C70" i="7"/>
  <c r="D70" i="7"/>
  <c r="F70" i="7"/>
  <c r="AB70" i="7"/>
  <c r="AD70" i="7"/>
  <c r="AC70" i="7"/>
  <c r="AA70" i="7"/>
  <c r="Z70" i="7"/>
  <c r="AF70" i="7" s="1"/>
  <c r="E68" i="7"/>
  <c r="C68" i="7"/>
  <c r="F68" i="7"/>
  <c r="D68" i="7"/>
  <c r="Z68" i="7"/>
  <c r="AB68" i="7"/>
  <c r="AD68" i="7"/>
  <c r="AC68" i="7"/>
  <c r="AA68" i="7"/>
  <c r="E67" i="6"/>
  <c r="C67" i="6"/>
  <c r="D67" i="6"/>
  <c r="F67" i="6"/>
  <c r="AD67" i="6"/>
  <c r="AA67" i="6"/>
  <c r="AC67" i="6"/>
  <c r="AB67" i="6"/>
  <c r="Z67" i="6"/>
  <c r="F65" i="5"/>
  <c r="D65" i="5"/>
  <c r="AD65" i="5"/>
  <c r="AC65" i="5"/>
  <c r="C65" i="5"/>
  <c r="E65" i="5"/>
  <c r="AA65" i="5"/>
  <c r="AB65" i="5"/>
  <c r="Z65" i="5"/>
  <c r="E65" i="6"/>
  <c r="C65" i="6"/>
  <c r="F65" i="6"/>
  <c r="D65" i="6"/>
  <c r="AC65" i="6"/>
  <c r="Z65" i="6"/>
  <c r="AA65" i="6"/>
  <c r="AB65" i="6"/>
  <c r="AD65" i="6"/>
  <c r="E64" i="8"/>
  <c r="C64" i="8"/>
  <c r="F64" i="8"/>
  <c r="D64" i="8"/>
  <c r="AB64" i="8"/>
  <c r="AD64" i="8"/>
  <c r="AC64" i="8"/>
  <c r="AA64" i="8"/>
  <c r="Z64" i="8"/>
  <c r="AF67" i="6"/>
  <c r="AF115" i="6"/>
  <c r="F169" i="8"/>
  <c r="D169" i="8"/>
  <c r="E169" i="8"/>
  <c r="C169" i="8"/>
  <c r="AD169" i="8"/>
  <c r="AC169" i="8"/>
  <c r="AA169" i="8"/>
  <c r="Z169" i="8"/>
  <c r="AF169" i="8" s="1"/>
  <c r="AB169" i="8"/>
  <c r="E165" i="8"/>
  <c r="C165" i="8"/>
  <c r="D165" i="8"/>
  <c r="F165" i="8"/>
  <c r="AD165" i="8"/>
  <c r="AC165" i="8"/>
  <c r="AA165" i="8"/>
  <c r="Z165" i="8"/>
  <c r="AB165" i="8"/>
  <c r="E161" i="8"/>
  <c r="C161" i="8"/>
  <c r="F161" i="8"/>
  <c r="D161" i="8"/>
  <c r="AD161" i="8"/>
  <c r="AC161" i="8"/>
  <c r="AA161" i="8"/>
  <c r="Z161" i="8"/>
  <c r="AF161" i="8" s="1"/>
  <c r="AB161" i="8"/>
  <c r="E157" i="8"/>
  <c r="C157" i="8"/>
  <c r="F157" i="8"/>
  <c r="D157" i="8"/>
  <c r="AD157" i="8"/>
  <c r="AC157" i="8"/>
  <c r="AA157" i="8"/>
  <c r="Z157" i="8"/>
  <c r="AB157" i="8"/>
  <c r="F156" i="8"/>
  <c r="D156" i="8"/>
  <c r="E156" i="8"/>
  <c r="C156" i="8"/>
  <c r="AB156" i="8"/>
  <c r="AD156" i="8"/>
  <c r="AC156" i="8"/>
  <c r="AA156" i="8"/>
  <c r="Z156" i="8"/>
  <c r="F153" i="5"/>
  <c r="D153" i="5"/>
  <c r="C153" i="5"/>
  <c r="E153" i="5"/>
  <c r="AA153" i="5"/>
  <c r="Z153" i="5"/>
  <c r="AB153" i="5"/>
  <c r="AD153" i="5"/>
  <c r="AC153" i="5"/>
  <c r="F152" i="7"/>
  <c r="D152" i="7"/>
  <c r="E152" i="7"/>
  <c r="C152" i="7"/>
  <c r="AC152" i="7"/>
  <c r="AA152" i="7"/>
  <c r="Z152" i="7"/>
  <c r="AB152" i="7"/>
  <c r="AD152" i="7"/>
  <c r="E149" i="8"/>
  <c r="C149" i="8"/>
  <c r="D149" i="8"/>
  <c r="F149" i="8"/>
  <c r="AD149" i="8"/>
  <c r="AC149" i="8"/>
  <c r="AA149" i="8"/>
  <c r="Z149" i="8"/>
  <c r="AB149" i="8"/>
  <c r="F148" i="8"/>
  <c r="D148" i="8"/>
  <c r="E148" i="8"/>
  <c r="C148" i="8"/>
  <c r="AB148" i="8"/>
  <c r="AD148" i="8"/>
  <c r="AC148" i="8"/>
  <c r="AA148" i="8"/>
  <c r="Z148" i="8"/>
  <c r="E145" i="8"/>
  <c r="C145" i="8"/>
  <c r="F145" i="8"/>
  <c r="D145" i="8"/>
  <c r="AD145" i="8"/>
  <c r="AC145" i="8"/>
  <c r="AA145" i="8"/>
  <c r="Z145" i="8"/>
  <c r="AB145" i="8"/>
  <c r="E144" i="8"/>
  <c r="C144" i="8"/>
  <c r="D144" i="8"/>
  <c r="F144" i="8"/>
  <c r="AB144" i="8"/>
  <c r="AD144" i="8"/>
  <c r="AC144" i="8"/>
  <c r="AA144" i="8"/>
  <c r="Z144" i="8"/>
  <c r="E140" i="7"/>
  <c r="C140" i="7"/>
  <c r="AB140" i="7"/>
  <c r="Z140" i="7"/>
  <c r="F140" i="7"/>
  <c r="D140" i="7"/>
  <c r="AC140" i="7"/>
  <c r="AD140" i="7"/>
  <c r="AA140" i="7"/>
  <c r="E139" i="6"/>
  <c r="C139" i="6"/>
  <c r="F139" i="6"/>
  <c r="D139" i="6"/>
  <c r="AA139" i="6"/>
  <c r="AB139" i="6"/>
  <c r="AC139" i="6"/>
  <c r="AD139" i="6"/>
  <c r="E135" i="8"/>
  <c r="C135" i="8"/>
  <c r="F135" i="8"/>
  <c r="D135" i="8"/>
  <c r="AC135" i="8"/>
  <c r="AA135" i="8"/>
  <c r="Z135" i="8"/>
  <c r="AB135" i="8"/>
  <c r="AD135" i="8"/>
  <c r="E132" i="7"/>
  <c r="C132" i="7"/>
  <c r="AC132" i="7"/>
  <c r="AD132" i="7"/>
  <c r="Z132" i="7"/>
  <c r="F132" i="7"/>
  <c r="D132" i="7"/>
  <c r="AB132" i="7"/>
  <c r="AA132" i="7"/>
  <c r="E131" i="6"/>
  <c r="C131" i="6"/>
  <c r="D131" i="6"/>
  <c r="F131" i="6"/>
  <c r="AC131" i="6"/>
  <c r="AB131" i="6"/>
  <c r="Z131" i="6"/>
  <c r="AF131" i="6" s="1"/>
  <c r="AD131" i="6"/>
  <c r="AA131" i="6"/>
  <c r="E127" i="6"/>
  <c r="C127" i="6"/>
  <c r="AC127" i="6"/>
  <c r="AA127" i="6"/>
  <c r="AD127" i="6"/>
  <c r="F127" i="6"/>
  <c r="D127" i="6"/>
  <c r="AB127" i="6"/>
  <c r="Z127" i="6"/>
  <c r="AF127" i="6" s="1"/>
  <c r="E123" i="6"/>
  <c r="C123" i="6"/>
  <c r="F123" i="6"/>
  <c r="D123" i="6"/>
  <c r="AA123" i="6"/>
  <c r="AD123" i="6"/>
  <c r="AC123" i="6"/>
  <c r="Z123" i="6"/>
  <c r="AF123" i="6" s="1"/>
  <c r="AB123" i="6"/>
  <c r="F119" i="6"/>
  <c r="D119" i="6"/>
  <c r="E119" i="6"/>
  <c r="C119" i="6"/>
  <c r="Z119" i="6"/>
  <c r="AB119" i="6"/>
  <c r="AC119" i="6"/>
  <c r="AD119" i="6"/>
  <c r="AA119" i="6"/>
  <c r="E116" i="7"/>
  <c r="C116" i="7"/>
  <c r="F116" i="7"/>
  <c r="D116" i="7"/>
  <c r="AC116" i="7"/>
  <c r="AD116" i="7"/>
  <c r="Z116" i="7"/>
  <c r="AA116" i="7"/>
  <c r="AB116" i="7"/>
  <c r="F113" i="5"/>
  <c r="D113" i="5"/>
  <c r="C113" i="5"/>
  <c r="E113" i="5"/>
  <c r="AA113" i="5"/>
  <c r="Z113" i="5"/>
  <c r="AB113" i="5"/>
  <c r="AD113" i="5"/>
  <c r="AC113" i="5"/>
  <c r="E112" i="8"/>
  <c r="C112" i="8"/>
  <c r="D112" i="8"/>
  <c r="F112" i="8"/>
  <c r="AA112" i="8"/>
  <c r="Z112" i="8"/>
  <c r="AB112" i="8"/>
  <c r="AD112" i="8"/>
  <c r="AC112" i="8"/>
  <c r="E111" i="6"/>
  <c r="C111" i="6"/>
  <c r="AB111" i="6"/>
  <c r="Z111" i="6"/>
  <c r="F111" i="6"/>
  <c r="D111" i="6"/>
  <c r="AC111" i="6"/>
  <c r="AD111" i="6"/>
  <c r="AA111" i="6"/>
  <c r="E108" i="9"/>
  <c r="C108" i="9"/>
  <c r="D108" i="9"/>
  <c r="F108" i="9"/>
  <c r="AB108" i="9"/>
  <c r="AD108" i="9"/>
  <c r="AC108" i="9"/>
  <c r="AA108" i="9"/>
  <c r="Z108" i="9"/>
  <c r="E107" i="6"/>
  <c r="C107" i="6"/>
  <c r="F107" i="6"/>
  <c r="D107" i="6"/>
  <c r="AA107" i="6"/>
  <c r="AD107" i="6"/>
  <c r="AC107" i="6"/>
  <c r="Z107" i="6"/>
  <c r="AB107" i="6"/>
  <c r="E104" i="8"/>
  <c r="C104" i="8"/>
  <c r="F104" i="8"/>
  <c r="D104" i="8"/>
  <c r="AA104" i="8"/>
  <c r="Z104" i="8"/>
  <c r="AB104" i="8"/>
  <c r="AD104" i="8"/>
  <c r="AC104" i="8"/>
  <c r="F103" i="6"/>
  <c r="D103" i="6"/>
  <c r="E103" i="6"/>
  <c r="C103" i="6"/>
  <c r="AC103" i="6"/>
  <c r="AD103" i="6"/>
  <c r="AA103" i="6"/>
  <c r="Z103" i="6"/>
  <c r="AB103" i="6"/>
  <c r="E99" i="6"/>
  <c r="C99" i="6"/>
  <c r="D99" i="6"/>
  <c r="F99" i="6"/>
  <c r="AD99" i="6"/>
  <c r="AA99" i="6"/>
  <c r="AC99" i="6"/>
  <c r="AB99" i="6"/>
  <c r="Z99" i="6"/>
  <c r="AF99" i="6" s="1"/>
  <c r="E96" i="8"/>
  <c r="C96" i="8"/>
  <c r="F96" i="8"/>
  <c r="D96" i="8"/>
  <c r="AA96" i="8"/>
  <c r="Z96" i="8"/>
  <c r="AB96" i="8"/>
  <c r="AD96" i="8"/>
  <c r="AC96" i="8"/>
  <c r="E95" i="6"/>
  <c r="C95" i="6"/>
  <c r="AC95" i="6"/>
  <c r="AA95" i="6"/>
  <c r="AD95" i="6"/>
  <c r="F95" i="6"/>
  <c r="D95" i="6"/>
  <c r="Z95" i="6"/>
  <c r="AF95" i="6" s="1"/>
  <c r="AB95" i="6"/>
  <c r="E91" i="6"/>
  <c r="C91" i="6"/>
  <c r="F91" i="6"/>
  <c r="D91" i="6"/>
  <c r="AA91" i="6"/>
  <c r="AD91" i="6"/>
  <c r="AC91" i="6"/>
  <c r="Z91" i="6"/>
  <c r="AB91" i="6"/>
  <c r="E88" i="8"/>
  <c r="C88" i="8"/>
  <c r="F88" i="8"/>
  <c r="D88" i="8"/>
  <c r="AA88" i="8"/>
  <c r="Z88" i="8"/>
  <c r="AB88" i="8"/>
  <c r="AD88" i="8"/>
  <c r="AC88" i="8"/>
  <c r="E85" i="9"/>
  <c r="C85" i="9"/>
  <c r="F85" i="9"/>
  <c r="D85" i="9"/>
  <c r="AB85" i="9"/>
  <c r="AD85" i="9"/>
  <c r="AC85" i="9"/>
  <c r="AA85" i="9"/>
  <c r="Z85" i="9"/>
  <c r="AF85" i="9" s="1"/>
  <c r="E84" i="7"/>
  <c r="C84" i="7"/>
  <c r="F84" i="7"/>
  <c r="D84" i="7"/>
  <c r="AA84" i="7"/>
  <c r="AB84" i="7"/>
  <c r="AC84" i="7"/>
  <c r="AD84" i="7"/>
  <c r="Z84" i="7"/>
  <c r="E83" i="6"/>
  <c r="C83" i="6"/>
  <c r="D83" i="6"/>
  <c r="F83" i="6"/>
  <c r="AC83" i="6"/>
  <c r="AB83" i="6"/>
  <c r="Z83" i="6"/>
  <c r="AF83" i="6" s="1"/>
  <c r="AD83" i="6"/>
  <c r="AA83" i="6"/>
  <c r="C81" i="9"/>
  <c r="D81" i="9"/>
  <c r="E81" i="9"/>
  <c r="F81" i="9"/>
  <c r="AB81" i="9"/>
  <c r="AD81" i="9"/>
  <c r="AC81" i="9"/>
  <c r="AA81" i="9"/>
  <c r="Z81" i="9"/>
  <c r="E80" i="7"/>
  <c r="C80" i="7"/>
  <c r="F80" i="7"/>
  <c r="D80" i="7"/>
  <c r="AA80" i="7"/>
  <c r="AD80" i="7"/>
  <c r="AC80" i="7"/>
  <c r="Z80" i="7"/>
  <c r="AB80" i="7"/>
  <c r="E79" i="6"/>
  <c r="C79" i="6"/>
  <c r="F79" i="6"/>
  <c r="D79" i="6"/>
  <c r="AB79" i="6"/>
  <c r="Z79" i="6"/>
  <c r="AC79" i="6"/>
  <c r="AA79" i="6"/>
  <c r="AD79" i="6"/>
  <c r="E75" i="6"/>
  <c r="C75" i="6"/>
  <c r="F75" i="6"/>
  <c r="D75" i="6"/>
  <c r="AA75" i="6"/>
  <c r="AD75" i="6"/>
  <c r="AC75" i="6"/>
  <c r="Z75" i="6"/>
  <c r="AB75" i="6"/>
  <c r="E73" i="6"/>
  <c r="C73" i="6"/>
  <c r="F73" i="6"/>
  <c r="D73" i="6"/>
  <c r="Z73" i="6"/>
  <c r="AC73" i="6"/>
  <c r="AA73" i="6"/>
  <c r="AD73" i="6"/>
  <c r="AB73" i="6"/>
  <c r="F71" i="6"/>
  <c r="D71" i="6"/>
  <c r="E71" i="6"/>
  <c r="C71" i="6"/>
  <c r="AC71" i="6"/>
  <c r="AD71" i="6"/>
  <c r="AA71" i="6"/>
  <c r="Z71" i="6"/>
  <c r="AB71" i="6"/>
  <c r="E69" i="6"/>
  <c r="D69" i="6"/>
  <c r="F69" i="6"/>
  <c r="C69" i="6"/>
  <c r="AA69" i="6"/>
  <c r="AC69" i="6"/>
  <c r="Z69" i="6"/>
  <c r="AD69" i="6"/>
  <c r="AB69" i="6"/>
  <c r="E67" i="8"/>
  <c r="C67" i="8"/>
  <c r="F67" i="8"/>
  <c r="D67" i="8"/>
  <c r="AC67" i="8"/>
  <c r="AA67" i="8"/>
  <c r="AD67" i="8"/>
  <c r="AB67" i="8"/>
  <c r="Z67" i="8"/>
  <c r="AF67" i="8" s="1"/>
  <c r="E66" i="7"/>
  <c r="C66" i="7"/>
  <c r="D66" i="7"/>
  <c r="AB66" i="7"/>
  <c r="AD66" i="7"/>
  <c r="AC66" i="7"/>
  <c r="F66" i="7"/>
  <c r="AA66" i="7"/>
  <c r="Z66" i="7"/>
  <c r="E65" i="8"/>
  <c r="C65" i="8"/>
  <c r="AA65" i="8"/>
  <c r="Z65" i="8"/>
  <c r="AB65" i="8"/>
  <c r="F65" i="8"/>
  <c r="D65" i="8"/>
  <c r="AC65" i="8"/>
  <c r="AD65" i="8"/>
  <c r="F64" i="9"/>
  <c r="D64" i="9"/>
  <c r="E64" i="9"/>
  <c r="AB64" i="9"/>
  <c r="C64" i="9"/>
  <c r="AC64" i="9"/>
  <c r="Z64" i="9"/>
  <c r="AA64" i="9"/>
  <c r="AD64" i="9"/>
  <c r="E16" i="7"/>
  <c r="C16" i="7"/>
  <c r="Z16" i="7"/>
  <c r="AB16" i="7"/>
  <c r="F16" i="7"/>
  <c r="D16" i="7"/>
  <c r="AD16" i="7"/>
  <c r="AA16" i="7"/>
  <c r="AC16" i="7"/>
  <c r="C138" i="5"/>
  <c r="E138" i="5"/>
  <c r="F138" i="5"/>
  <c r="D138" i="5"/>
  <c r="Z138" i="5"/>
  <c r="AB138" i="5"/>
  <c r="AD138" i="5"/>
  <c r="AC138" i="5"/>
  <c r="AA138" i="5"/>
  <c r="F138" i="6"/>
  <c r="D138" i="6"/>
  <c r="E138" i="6"/>
  <c r="C138" i="6"/>
  <c r="AD138" i="6"/>
  <c r="AA138" i="6"/>
  <c r="AB138" i="6"/>
  <c r="Z138" i="6"/>
  <c r="AC138" i="6"/>
  <c r="F134" i="5"/>
  <c r="D134" i="5"/>
  <c r="C134" i="5"/>
  <c r="E134" i="5"/>
  <c r="Z134" i="5"/>
  <c r="AB134" i="5"/>
  <c r="AD134" i="5"/>
  <c r="AC134" i="5"/>
  <c r="AA134" i="5"/>
  <c r="C130" i="5"/>
  <c r="E130" i="5"/>
  <c r="F130" i="5"/>
  <c r="D130" i="5"/>
  <c r="Z130" i="5"/>
  <c r="AB130" i="5"/>
  <c r="AD130" i="5"/>
  <c r="AC130" i="5"/>
  <c r="AA130" i="5"/>
  <c r="F128" i="8"/>
  <c r="D128" i="8"/>
  <c r="E128" i="8"/>
  <c r="C128" i="8"/>
  <c r="AA128" i="8"/>
  <c r="Z128" i="8"/>
  <c r="AB128" i="8"/>
  <c r="AD128" i="8"/>
  <c r="AC128" i="8"/>
  <c r="C126" i="5"/>
  <c r="E126" i="5"/>
  <c r="F126" i="5"/>
  <c r="D126" i="5"/>
  <c r="AD126" i="5"/>
  <c r="AC126" i="5"/>
  <c r="AA126" i="5"/>
  <c r="Z126" i="5"/>
  <c r="AB126" i="5"/>
  <c r="C122" i="5"/>
  <c r="E122" i="5"/>
  <c r="F122" i="5"/>
  <c r="D122" i="5"/>
  <c r="Z122" i="5"/>
  <c r="AB122" i="5"/>
  <c r="AD122" i="5"/>
  <c r="AC122" i="5"/>
  <c r="AA122" i="5"/>
  <c r="F118" i="5"/>
  <c r="D118" i="5"/>
  <c r="C118" i="5"/>
  <c r="E118" i="5"/>
  <c r="AD118" i="5"/>
  <c r="AC118" i="5"/>
  <c r="AA118" i="5"/>
  <c r="Z118" i="5"/>
  <c r="AB118" i="5"/>
  <c r="C114" i="5"/>
  <c r="E114" i="5"/>
  <c r="F114" i="5"/>
  <c r="D114" i="5"/>
  <c r="Z114" i="5"/>
  <c r="AB114" i="5"/>
  <c r="AD114" i="5"/>
  <c r="AC114" i="5"/>
  <c r="AA114" i="5"/>
  <c r="C110" i="5"/>
  <c r="E110" i="5"/>
  <c r="F110" i="5"/>
  <c r="D110" i="5"/>
  <c r="Z110" i="5"/>
  <c r="AC110" i="5"/>
  <c r="AD110" i="5"/>
  <c r="AB110" i="5"/>
  <c r="AA110" i="5"/>
  <c r="C106" i="5"/>
  <c r="E106" i="5"/>
  <c r="F106" i="5"/>
  <c r="D106" i="5"/>
  <c r="AD106" i="5"/>
  <c r="AB106" i="5"/>
  <c r="AA106" i="5"/>
  <c r="Z106" i="5"/>
  <c r="AF106" i="5" s="1"/>
  <c r="AC106" i="5"/>
  <c r="F102" i="5"/>
  <c r="D102" i="5"/>
  <c r="C102" i="5"/>
  <c r="E102" i="5"/>
  <c r="AD102" i="5"/>
  <c r="AB102" i="5"/>
  <c r="AA102" i="5"/>
  <c r="Z102" i="5"/>
  <c r="AC102" i="5"/>
  <c r="F100" i="8"/>
  <c r="D100" i="8"/>
  <c r="E100" i="8"/>
  <c r="C100" i="8"/>
  <c r="AA100" i="8"/>
  <c r="Z100" i="8"/>
  <c r="AB100" i="8"/>
  <c r="AD100" i="8"/>
  <c r="AC100" i="8"/>
  <c r="C98" i="5"/>
  <c r="E98" i="5"/>
  <c r="F98" i="5"/>
  <c r="D98" i="5"/>
  <c r="AD98" i="5"/>
  <c r="AB98" i="5"/>
  <c r="AA98" i="5"/>
  <c r="Z98" i="5"/>
  <c r="AC98" i="5"/>
  <c r="C94" i="5"/>
  <c r="E94" i="5"/>
  <c r="F94" i="5"/>
  <c r="D94" i="5"/>
  <c r="Z94" i="5"/>
  <c r="AB94" i="5"/>
  <c r="AD94" i="5"/>
  <c r="AC94" i="5"/>
  <c r="AA94" i="5"/>
  <c r="C90" i="5"/>
  <c r="E90" i="5"/>
  <c r="F90" i="5"/>
  <c r="D90" i="5"/>
  <c r="Z90" i="5"/>
  <c r="AB90" i="5"/>
  <c r="AD90" i="5"/>
  <c r="AC90" i="5"/>
  <c r="AA90" i="5"/>
  <c r="F86" i="5"/>
  <c r="D86" i="5"/>
  <c r="C86" i="5"/>
  <c r="E86" i="5"/>
  <c r="AD86" i="5"/>
  <c r="AC86" i="5"/>
  <c r="AA86" i="5"/>
  <c r="Z86" i="5"/>
  <c r="AB86" i="5"/>
  <c r="C82" i="5"/>
  <c r="E82" i="5"/>
  <c r="F82" i="5"/>
  <c r="D82" i="5"/>
  <c r="Z82" i="5"/>
  <c r="AB82" i="5"/>
  <c r="AD82" i="5"/>
  <c r="AC82" i="5"/>
  <c r="AA82" i="5"/>
  <c r="C78" i="5"/>
  <c r="E78" i="5"/>
  <c r="F78" i="5"/>
  <c r="D78" i="5"/>
  <c r="AD78" i="5"/>
  <c r="AC78" i="5"/>
  <c r="AA78" i="5"/>
  <c r="Z78" i="5"/>
  <c r="AB78" i="5"/>
  <c r="F76" i="8"/>
  <c r="D76" i="8"/>
  <c r="E76" i="8"/>
  <c r="C76" i="8"/>
  <c r="AB76" i="8"/>
  <c r="AD76" i="8"/>
  <c r="AC76" i="8"/>
  <c r="AA76" i="8"/>
  <c r="Z76" i="8"/>
  <c r="C74" i="5"/>
  <c r="E74" i="5"/>
  <c r="F74" i="5"/>
  <c r="D74" i="5"/>
  <c r="Z74" i="5"/>
  <c r="AB74" i="5"/>
  <c r="AD74" i="5"/>
  <c r="AC74" i="5"/>
  <c r="AA74" i="5"/>
  <c r="F72" i="8"/>
  <c r="D72" i="8"/>
  <c r="E72" i="8"/>
  <c r="C72" i="8"/>
  <c r="AB72" i="8"/>
  <c r="AD72" i="8"/>
  <c r="AC72" i="8"/>
  <c r="AA72" i="8"/>
  <c r="Z72" i="8"/>
  <c r="F70" i="5"/>
  <c r="D70" i="5"/>
  <c r="C70" i="5"/>
  <c r="E70" i="5"/>
  <c r="AD70" i="5"/>
  <c r="AC70" i="5"/>
  <c r="AA70" i="5"/>
  <c r="Z70" i="5"/>
  <c r="AB70" i="5"/>
  <c r="F68" i="8"/>
  <c r="D68" i="8"/>
  <c r="E68" i="8"/>
  <c r="C68" i="8"/>
  <c r="AB68" i="8"/>
  <c r="AD68" i="8"/>
  <c r="AC68" i="8"/>
  <c r="AA68" i="8"/>
  <c r="Z68" i="8"/>
  <c r="C66" i="5"/>
  <c r="E66" i="5"/>
  <c r="F66" i="5"/>
  <c r="D66" i="5"/>
  <c r="Z66" i="5"/>
  <c r="AB66" i="5"/>
  <c r="AD66" i="5"/>
  <c r="AC66" i="5"/>
  <c r="AA66" i="5"/>
  <c r="C62" i="5"/>
  <c r="E62" i="5"/>
  <c r="F62" i="5"/>
  <c r="D62" i="5"/>
  <c r="AD62" i="5"/>
  <c r="AC62" i="5"/>
  <c r="AA62" i="5"/>
  <c r="Z62" i="5"/>
  <c r="AB62" i="5"/>
  <c r="E57" i="8"/>
  <c r="C57" i="8"/>
  <c r="F57" i="8"/>
  <c r="D57" i="8"/>
  <c r="AC57" i="8"/>
  <c r="Z57" i="8"/>
  <c r="AA57" i="8"/>
  <c r="AB57" i="8"/>
  <c r="AD57" i="8"/>
  <c r="F54" i="5"/>
  <c r="D54" i="5"/>
  <c r="C54" i="5"/>
  <c r="E54" i="5"/>
  <c r="Z54" i="5"/>
  <c r="AB54" i="5"/>
  <c r="AD54" i="5"/>
  <c r="AC54" i="5"/>
  <c r="AA54" i="5"/>
  <c r="C50" i="5"/>
  <c r="E50" i="5"/>
  <c r="F50" i="5"/>
  <c r="D50" i="5"/>
  <c r="Z50" i="5"/>
  <c r="AB50" i="5"/>
  <c r="AD50" i="5"/>
  <c r="AC50" i="5"/>
  <c r="AA50" i="5"/>
  <c r="E48" i="8"/>
  <c r="C48" i="8"/>
  <c r="F48" i="8"/>
  <c r="D48" i="8"/>
  <c r="AD48" i="8"/>
  <c r="AC48" i="8"/>
  <c r="AB48" i="8"/>
  <c r="Z48" i="8"/>
  <c r="AA48" i="8"/>
  <c r="C46" i="5"/>
  <c r="E46" i="5"/>
  <c r="F46" i="5"/>
  <c r="D46" i="5"/>
  <c r="Z46" i="5"/>
  <c r="AB46" i="5"/>
  <c r="AD46" i="5"/>
  <c r="AC46" i="5"/>
  <c r="AA46" i="5"/>
  <c r="F44" i="8"/>
  <c r="D44" i="8"/>
  <c r="E44" i="8"/>
  <c r="C44" i="8"/>
  <c r="AB44" i="8"/>
  <c r="Z44" i="8"/>
  <c r="AA44" i="8"/>
  <c r="AD44" i="8"/>
  <c r="AC44" i="8"/>
  <c r="E41" i="8"/>
  <c r="C41" i="8"/>
  <c r="F41" i="8"/>
  <c r="D41" i="8"/>
  <c r="AC41" i="8"/>
  <c r="Z41" i="8"/>
  <c r="AA41" i="8"/>
  <c r="AB41" i="8"/>
  <c r="AD41" i="8"/>
  <c r="F38" i="5"/>
  <c r="D38" i="5"/>
  <c r="C38" i="5"/>
  <c r="E38" i="5"/>
  <c r="Z38" i="5"/>
  <c r="AB38" i="5"/>
  <c r="AD38" i="5"/>
  <c r="AC38" i="5"/>
  <c r="AA38" i="5"/>
  <c r="F36" i="8"/>
  <c r="D36" i="8"/>
  <c r="E36" i="8"/>
  <c r="AD36" i="8"/>
  <c r="AC36" i="8"/>
  <c r="C36" i="8"/>
  <c r="AB36" i="8"/>
  <c r="AA36" i="8"/>
  <c r="Z36" i="8"/>
  <c r="C34" i="5"/>
  <c r="E34" i="5"/>
  <c r="F34" i="5"/>
  <c r="D34" i="5"/>
  <c r="Z34" i="5"/>
  <c r="AB34" i="5"/>
  <c r="AD34" i="5"/>
  <c r="AC34" i="5"/>
  <c r="AA34" i="5"/>
  <c r="C30" i="5"/>
  <c r="E30" i="5"/>
  <c r="F30" i="5"/>
  <c r="D30" i="5"/>
  <c r="Z30" i="5"/>
  <c r="AB30" i="5"/>
  <c r="AD30" i="5"/>
  <c r="AC30" i="5"/>
  <c r="AA30" i="5"/>
  <c r="E25" i="8"/>
  <c r="C25" i="8"/>
  <c r="F25" i="8"/>
  <c r="D25" i="8"/>
  <c r="AC25" i="8"/>
  <c r="Z25" i="8"/>
  <c r="AA25" i="8"/>
  <c r="AB25" i="8"/>
  <c r="AD25" i="8"/>
  <c r="F22" i="5"/>
  <c r="D22" i="5"/>
  <c r="C22" i="5"/>
  <c r="E22" i="5"/>
  <c r="AC22" i="5"/>
  <c r="Z22" i="5"/>
  <c r="AB22" i="5"/>
  <c r="AA22" i="5"/>
  <c r="AD22" i="5"/>
  <c r="C18" i="5"/>
  <c r="E18" i="5"/>
  <c r="F18" i="5"/>
  <c r="D18" i="5"/>
  <c r="AB18" i="5"/>
  <c r="Z18" i="5"/>
  <c r="AC18" i="5"/>
  <c r="AA18" i="5"/>
  <c r="AD18" i="5"/>
  <c r="C14" i="5"/>
  <c r="E14" i="5"/>
  <c r="F14" i="5"/>
  <c r="D14" i="5"/>
  <c r="AB14" i="5"/>
  <c r="AD14" i="5"/>
  <c r="AA14" i="5"/>
  <c r="Z14" i="5"/>
  <c r="AC14" i="5"/>
  <c r="E9" i="8"/>
  <c r="C9" i="8"/>
  <c r="F9" i="8"/>
  <c r="D9" i="8"/>
  <c r="AA9" i="8"/>
  <c r="AB9" i="8"/>
  <c r="AD9" i="8"/>
  <c r="AC9" i="8"/>
  <c r="Z9" i="8"/>
  <c r="B173" i="8"/>
  <c r="F6" i="5"/>
  <c r="D6" i="5"/>
  <c r="C6" i="5"/>
  <c r="E6" i="5"/>
  <c r="AC6" i="5"/>
  <c r="Z6" i="5"/>
  <c r="AB6" i="5"/>
  <c r="AA6" i="5"/>
  <c r="AD6" i="5"/>
  <c r="Y173" i="6"/>
  <c r="C10" i="9"/>
  <c r="E10" i="9"/>
  <c r="F10" i="9"/>
  <c r="D10" i="9"/>
  <c r="AD10" i="9"/>
  <c r="AC10" i="9"/>
  <c r="AA10" i="9"/>
  <c r="Z10" i="9"/>
  <c r="AB10" i="9"/>
  <c r="C26" i="9"/>
  <c r="E26" i="9"/>
  <c r="F26" i="9"/>
  <c r="D26" i="9"/>
  <c r="AD26" i="9"/>
  <c r="AC26" i="9"/>
  <c r="AA26" i="9"/>
  <c r="Z26" i="9"/>
  <c r="AB26" i="9"/>
  <c r="C42" i="9"/>
  <c r="E42" i="9"/>
  <c r="F42" i="9"/>
  <c r="D42" i="9"/>
  <c r="AD42" i="9"/>
  <c r="AC42" i="9"/>
  <c r="AA42" i="9"/>
  <c r="Z42" i="9"/>
  <c r="AB42" i="9"/>
  <c r="C58" i="9"/>
  <c r="E58" i="9"/>
  <c r="F58" i="9"/>
  <c r="D58" i="9"/>
  <c r="AD58" i="9"/>
  <c r="AC58" i="9"/>
  <c r="AA58" i="9"/>
  <c r="Z58" i="9"/>
  <c r="AB58" i="9"/>
  <c r="F69" i="8"/>
  <c r="D69" i="8"/>
  <c r="E69" i="8"/>
  <c r="C69" i="8"/>
  <c r="AA69" i="8"/>
  <c r="Z69" i="8"/>
  <c r="AB69" i="8"/>
  <c r="AD69" i="8"/>
  <c r="AC69" i="8"/>
  <c r="F77" i="8"/>
  <c r="D77" i="8"/>
  <c r="E77" i="8"/>
  <c r="C77" i="8"/>
  <c r="AD77" i="8"/>
  <c r="AC77" i="8"/>
  <c r="AA77" i="8"/>
  <c r="Z77" i="8"/>
  <c r="AB77" i="8"/>
  <c r="F85" i="8"/>
  <c r="D85" i="8"/>
  <c r="E85" i="8"/>
  <c r="C85" i="8"/>
  <c r="AA85" i="8"/>
  <c r="Z85" i="8"/>
  <c r="AB85" i="8"/>
  <c r="AD85" i="8"/>
  <c r="AC85" i="8"/>
  <c r="F93" i="8"/>
  <c r="D93" i="8"/>
  <c r="E93" i="8"/>
  <c r="C93" i="8"/>
  <c r="AD93" i="8"/>
  <c r="AC93" i="8"/>
  <c r="AA93" i="8"/>
  <c r="Z93" i="8"/>
  <c r="AB93" i="8"/>
  <c r="F101" i="8"/>
  <c r="D101" i="8"/>
  <c r="E101" i="8"/>
  <c r="AA101" i="8"/>
  <c r="Z101" i="8"/>
  <c r="AB101" i="8"/>
  <c r="C101" i="8"/>
  <c r="AC101" i="8"/>
  <c r="AD101" i="8"/>
  <c r="F109" i="8"/>
  <c r="D109" i="8"/>
  <c r="E109" i="8"/>
  <c r="C109" i="8"/>
  <c r="AD109" i="8"/>
  <c r="AC109" i="8"/>
  <c r="AA109" i="8"/>
  <c r="Z109" i="8"/>
  <c r="AB109" i="8"/>
  <c r="F117" i="8"/>
  <c r="D117" i="8"/>
  <c r="E117" i="8"/>
  <c r="AA117" i="8"/>
  <c r="Z117" i="8"/>
  <c r="AB117" i="8"/>
  <c r="C117" i="8"/>
  <c r="AD117" i="8"/>
  <c r="AC117" i="8"/>
  <c r="F125" i="8"/>
  <c r="D125" i="8"/>
  <c r="E125" i="8"/>
  <c r="C125" i="8"/>
  <c r="AD125" i="8"/>
  <c r="AC125" i="8"/>
  <c r="AA125" i="8"/>
  <c r="Z125" i="8"/>
  <c r="AB125" i="8"/>
  <c r="F133" i="8"/>
  <c r="D133" i="8"/>
  <c r="E133" i="8"/>
  <c r="AA133" i="8"/>
  <c r="Z133" i="8"/>
  <c r="AB133" i="8"/>
  <c r="C133" i="8"/>
  <c r="AC133" i="8"/>
  <c r="AD133" i="8"/>
  <c r="F155" i="6"/>
  <c r="D155" i="6"/>
  <c r="E155" i="6"/>
  <c r="C155" i="6"/>
  <c r="AC155" i="6"/>
  <c r="Z155" i="6"/>
  <c r="AB155" i="6"/>
  <c r="AA155" i="6"/>
  <c r="AD155" i="6"/>
  <c r="C60" i="9"/>
  <c r="E60" i="9"/>
  <c r="F60" i="9"/>
  <c r="D60" i="9"/>
  <c r="AC60" i="9"/>
  <c r="AA60" i="9"/>
  <c r="Z60" i="9"/>
  <c r="AB60" i="9"/>
  <c r="AD60" i="9"/>
  <c r="F4" i="5"/>
  <c r="D4" i="5"/>
  <c r="C4" i="5"/>
  <c r="E4" i="5"/>
  <c r="Z4" i="5"/>
  <c r="AA4" i="5"/>
  <c r="AD4" i="5"/>
  <c r="AB4" i="5"/>
  <c r="AC4" i="5"/>
  <c r="B173" i="5"/>
  <c r="D23" i="14" s="1"/>
  <c r="C12" i="5"/>
  <c r="E12" i="5"/>
  <c r="F12" i="5"/>
  <c r="D12" i="5"/>
  <c r="AD12" i="5"/>
  <c r="AC12" i="5"/>
  <c r="AA12" i="5"/>
  <c r="Z12" i="5"/>
  <c r="AB12" i="5"/>
  <c r="F26" i="7"/>
  <c r="D26" i="7"/>
  <c r="E26" i="7"/>
  <c r="AB26" i="7"/>
  <c r="AD26" i="7"/>
  <c r="AC26" i="7"/>
  <c r="C26" i="7"/>
  <c r="AA26" i="7"/>
  <c r="Z26" i="7"/>
  <c r="F36" i="9"/>
  <c r="D36" i="9"/>
  <c r="C36" i="9"/>
  <c r="E36" i="9"/>
  <c r="AC36" i="9"/>
  <c r="AA36" i="9"/>
  <c r="Z36" i="9"/>
  <c r="AB36" i="9"/>
  <c r="AD36" i="9"/>
  <c r="C48" i="9"/>
  <c r="E48" i="9"/>
  <c r="F48" i="9"/>
  <c r="D48" i="9"/>
  <c r="AC48" i="9"/>
  <c r="AA48" i="9"/>
  <c r="AD48" i="9"/>
  <c r="AB48" i="9"/>
  <c r="Z48" i="9"/>
  <c r="F56" i="5"/>
  <c r="D56" i="5"/>
  <c r="C56" i="5"/>
  <c r="E56" i="5"/>
  <c r="AB56" i="5"/>
  <c r="AD56" i="5"/>
  <c r="AC56" i="5"/>
  <c r="AA56" i="5"/>
  <c r="Z56" i="5"/>
  <c r="C60" i="5"/>
  <c r="E60" i="5"/>
  <c r="F60" i="5"/>
  <c r="D60" i="5"/>
  <c r="AB60" i="5"/>
  <c r="AD60" i="5"/>
  <c r="AC60" i="5"/>
  <c r="AA60" i="5"/>
  <c r="Z60" i="5"/>
  <c r="F72" i="5"/>
  <c r="D72" i="5"/>
  <c r="C72" i="5"/>
  <c r="E72" i="5"/>
  <c r="AA72" i="5"/>
  <c r="Z72" i="5"/>
  <c r="AB72" i="5"/>
  <c r="AD72" i="5"/>
  <c r="AC72" i="5"/>
  <c r="C84" i="5"/>
  <c r="E84" i="5"/>
  <c r="F84" i="5"/>
  <c r="D84" i="5"/>
  <c r="AB84" i="5"/>
  <c r="AD84" i="5"/>
  <c r="AC84" i="5"/>
  <c r="AA84" i="5"/>
  <c r="Z84" i="5"/>
  <c r="F138" i="9"/>
  <c r="D138" i="9"/>
  <c r="E138" i="9"/>
  <c r="C138" i="9"/>
  <c r="AA138" i="9"/>
  <c r="Z138" i="9"/>
  <c r="AB138" i="9"/>
  <c r="AD138" i="9"/>
  <c r="AC138" i="9"/>
  <c r="AF138" i="6"/>
  <c r="F134" i="9"/>
  <c r="D134" i="9"/>
  <c r="E134" i="9"/>
  <c r="C134" i="9"/>
  <c r="AA134" i="9"/>
  <c r="Z134" i="9"/>
  <c r="AB134" i="9"/>
  <c r="AD134" i="9"/>
  <c r="AC134" i="9"/>
  <c r="F130" i="9"/>
  <c r="D130" i="9"/>
  <c r="E130" i="9"/>
  <c r="C130" i="9"/>
  <c r="AD130" i="9"/>
  <c r="AC130" i="9"/>
  <c r="AA130" i="9"/>
  <c r="Z130" i="9"/>
  <c r="AB130" i="9"/>
  <c r="E126" i="9"/>
  <c r="C126" i="9"/>
  <c r="F126" i="9"/>
  <c r="D126" i="9"/>
  <c r="AA126" i="9"/>
  <c r="Z126" i="9"/>
  <c r="AB126" i="9"/>
  <c r="AD126" i="9"/>
  <c r="AC126" i="9"/>
  <c r="F122" i="9"/>
  <c r="D122" i="9"/>
  <c r="E122" i="9"/>
  <c r="C122" i="9"/>
  <c r="AD122" i="9"/>
  <c r="AC122" i="9"/>
  <c r="AA122" i="9"/>
  <c r="Z122" i="9"/>
  <c r="AB122" i="9"/>
  <c r="F122" i="6"/>
  <c r="D122" i="6"/>
  <c r="E122" i="6"/>
  <c r="C122" i="6"/>
  <c r="Z122" i="6"/>
  <c r="AC122" i="6"/>
  <c r="AD122" i="6"/>
  <c r="AA122" i="6"/>
  <c r="AB122" i="6"/>
  <c r="F118" i="9"/>
  <c r="D118" i="9"/>
  <c r="E118" i="9"/>
  <c r="C118" i="9"/>
  <c r="AA118" i="9"/>
  <c r="Z118" i="9"/>
  <c r="AB118" i="9"/>
  <c r="AD118" i="9"/>
  <c r="AC118" i="9"/>
  <c r="F114" i="9"/>
  <c r="D114" i="9"/>
  <c r="E114" i="9"/>
  <c r="C114" i="9"/>
  <c r="AD114" i="9"/>
  <c r="AC114" i="9"/>
  <c r="AA114" i="9"/>
  <c r="Z114" i="9"/>
  <c r="AF114" i="9" s="1"/>
  <c r="AB114" i="9"/>
  <c r="E110" i="9"/>
  <c r="C110" i="9"/>
  <c r="F110" i="9"/>
  <c r="D110" i="9"/>
  <c r="AD110" i="9"/>
  <c r="AC110" i="9"/>
  <c r="AA110" i="9"/>
  <c r="AB110" i="9"/>
  <c r="Z110" i="9"/>
  <c r="AF110" i="9" s="1"/>
  <c r="F106" i="9"/>
  <c r="D106" i="9"/>
  <c r="E106" i="9"/>
  <c r="C106" i="9"/>
  <c r="AD106" i="9"/>
  <c r="AC106" i="9"/>
  <c r="AA106" i="9"/>
  <c r="Z106" i="9"/>
  <c r="AF106" i="9" s="1"/>
  <c r="AB106" i="9"/>
  <c r="F102" i="9"/>
  <c r="D102" i="9"/>
  <c r="E102" i="9"/>
  <c r="C102" i="9"/>
  <c r="AD102" i="9"/>
  <c r="AC102" i="9"/>
  <c r="AA102" i="9"/>
  <c r="Z102" i="9"/>
  <c r="AB102" i="9"/>
  <c r="F98" i="9"/>
  <c r="D98" i="9"/>
  <c r="E98" i="9"/>
  <c r="C98" i="9"/>
  <c r="AA98" i="9"/>
  <c r="Z98" i="9"/>
  <c r="AB98" i="9"/>
  <c r="AD98" i="9"/>
  <c r="AC98" i="9"/>
  <c r="E94" i="9"/>
  <c r="C94" i="9"/>
  <c r="F94" i="9"/>
  <c r="D94" i="9"/>
  <c r="AD94" i="9"/>
  <c r="AC94" i="9"/>
  <c r="AA94" i="9"/>
  <c r="Z94" i="9"/>
  <c r="AB94" i="9"/>
  <c r="E94" i="6"/>
  <c r="C94" i="6"/>
  <c r="F94" i="6"/>
  <c r="D94" i="6"/>
  <c r="Z94" i="6"/>
  <c r="AA94" i="6"/>
  <c r="AD94" i="6"/>
  <c r="AB94" i="6"/>
  <c r="AC94" i="6"/>
  <c r="F90" i="9"/>
  <c r="D90" i="9"/>
  <c r="E90" i="9"/>
  <c r="C90" i="9"/>
  <c r="AA90" i="9"/>
  <c r="Z90" i="9"/>
  <c r="AB90" i="9"/>
  <c r="AD90" i="9"/>
  <c r="AC90" i="9"/>
  <c r="F86" i="9"/>
  <c r="D86" i="9"/>
  <c r="E86" i="9"/>
  <c r="C86" i="9"/>
  <c r="AD86" i="9"/>
  <c r="AC86" i="9"/>
  <c r="AA86" i="9"/>
  <c r="Z86" i="9"/>
  <c r="AF86" i="9" s="1"/>
  <c r="AB86" i="9"/>
  <c r="F82" i="9"/>
  <c r="D82" i="9"/>
  <c r="E82" i="9"/>
  <c r="C82" i="9"/>
  <c r="AA82" i="9"/>
  <c r="Z82" i="9"/>
  <c r="AB82" i="9"/>
  <c r="AD82" i="9"/>
  <c r="AC82" i="9"/>
  <c r="F78" i="9"/>
  <c r="D78" i="9"/>
  <c r="C78" i="9"/>
  <c r="E78" i="9"/>
  <c r="AD78" i="9"/>
  <c r="AC78" i="9"/>
  <c r="AA78" i="9"/>
  <c r="Z78" i="9"/>
  <c r="AF78" i="9" s="1"/>
  <c r="AB78" i="9"/>
  <c r="C74" i="9"/>
  <c r="E74" i="9"/>
  <c r="F74" i="9"/>
  <c r="D74" i="9"/>
  <c r="AA74" i="9"/>
  <c r="Z74" i="9"/>
  <c r="AB74" i="9"/>
  <c r="AD74" i="9"/>
  <c r="AC74" i="9"/>
  <c r="C70" i="9"/>
  <c r="E70" i="9"/>
  <c r="F70" i="9"/>
  <c r="D70" i="9"/>
  <c r="AD70" i="9"/>
  <c r="AC70" i="9"/>
  <c r="AA70" i="9"/>
  <c r="Z70" i="9"/>
  <c r="AF70" i="9" s="1"/>
  <c r="AB70" i="9"/>
  <c r="C66" i="9"/>
  <c r="E66" i="9"/>
  <c r="F66" i="9"/>
  <c r="D66" i="9"/>
  <c r="AA66" i="9"/>
  <c r="Z66" i="9"/>
  <c r="AB66" i="9"/>
  <c r="AD66" i="9"/>
  <c r="AC66" i="9"/>
  <c r="F63" i="6"/>
  <c r="D63" i="6"/>
  <c r="E63" i="6"/>
  <c r="C63" i="6"/>
  <c r="AB63" i="6"/>
  <c r="Z63" i="6"/>
  <c r="AC63" i="6"/>
  <c r="AA63" i="6"/>
  <c r="AD63" i="6"/>
  <c r="F62" i="9"/>
  <c r="D62" i="9"/>
  <c r="C62" i="9"/>
  <c r="E62" i="9"/>
  <c r="AD62" i="9"/>
  <c r="AC62" i="9"/>
  <c r="AA62" i="9"/>
  <c r="Z62" i="9"/>
  <c r="AB62" i="9"/>
  <c r="E55" i="6"/>
  <c r="C55" i="6"/>
  <c r="F55" i="6"/>
  <c r="D55" i="6"/>
  <c r="Z55" i="6"/>
  <c r="AB55" i="6"/>
  <c r="AC55" i="6"/>
  <c r="AD55" i="6"/>
  <c r="AA55" i="6"/>
  <c r="C54" i="9"/>
  <c r="E54" i="9"/>
  <c r="F54" i="9"/>
  <c r="D54" i="9"/>
  <c r="AD54" i="9"/>
  <c r="AC54" i="9"/>
  <c r="AA54" i="9"/>
  <c r="Z54" i="9"/>
  <c r="AB54" i="9"/>
  <c r="F51" i="6"/>
  <c r="D51" i="6"/>
  <c r="E51" i="6"/>
  <c r="C51" i="6"/>
  <c r="AD51" i="6"/>
  <c r="AA51" i="6"/>
  <c r="AC51" i="6"/>
  <c r="AB51" i="6"/>
  <c r="Z51" i="6"/>
  <c r="C50" i="9"/>
  <c r="E50" i="9"/>
  <c r="F50" i="9"/>
  <c r="D50" i="9"/>
  <c r="AD50" i="9"/>
  <c r="AC50" i="9"/>
  <c r="AA50" i="9"/>
  <c r="Z50" i="9"/>
  <c r="AB50" i="9"/>
  <c r="F47" i="6"/>
  <c r="D47" i="6"/>
  <c r="AC47" i="6"/>
  <c r="AA47" i="6"/>
  <c r="AD47" i="6"/>
  <c r="E47" i="6"/>
  <c r="C47" i="6"/>
  <c r="Z47" i="6"/>
  <c r="AF47" i="6" s="1"/>
  <c r="AB47" i="6"/>
  <c r="F46" i="9"/>
  <c r="D46" i="9"/>
  <c r="C46" i="9"/>
  <c r="E46" i="9"/>
  <c r="AD46" i="9"/>
  <c r="AC46" i="9"/>
  <c r="AA46" i="9"/>
  <c r="Z46" i="9"/>
  <c r="AB46" i="9"/>
  <c r="E39" i="6"/>
  <c r="C39" i="6"/>
  <c r="F39" i="6"/>
  <c r="D39" i="6"/>
  <c r="Z39" i="6"/>
  <c r="AB39" i="6"/>
  <c r="AC39" i="6"/>
  <c r="AD39" i="6"/>
  <c r="AA39" i="6"/>
  <c r="C38" i="9"/>
  <c r="E38" i="9"/>
  <c r="F38" i="9"/>
  <c r="D38" i="9"/>
  <c r="AD38" i="9"/>
  <c r="AC38" i="9"/>
  <c r="AA38" i="9"/>
  <c r="Z38" i="9"/>
  <c r="AB38" i="9"/>
  <c r="F35" i="6"/>
  <c r="D35" i="6"/>
  <c r="E35" i="6"/>
  <c r="C35" i="6"/>
  <c r="AC35" i="6"/>
  <c r="AB35" i="6"/>
  <c r="Z35" i="6"/>
  <c r="AD35" i="6"/>
  <c r="AA35" i="6"/>
  <c r="C34" i="9"/>
  <c r="E34" i="9"/>
  <c r="F34" i="9"/>
  <c r="D34" i="9"/>
  <c r="AD34" i="9"/>
  <c r="AC34" i="9"/>
  <c r="AA34" i="9"/>
  <c r="Z34" i="9"/>
  <c r="AB34" i="9"/>
  <c r="F31" i="6"/>
  <c r="D31" i="6"/>
  <c r="E31" i="6"/>
  <c r="C31" i="6"/>
  <c r="AA31" i="6"/>
  <c r="Z31" i="6"/>
  <c r="AB31" i="6"/>
  <c r="AD31" i="6"/>
  <c r="AC31" i="6"/>
  <c r="F30" i="9"/>
  <c r="D30" i="9"/>
  <c r="C30" i="9"/>
  <c r="E30" i="9"/>
  <c r="AD30" i="9"/>
  <c r="AC30" i="9"/>
  <c r="AA30" i="9"/>
  <c r="Z30" i="9"/>
  <c r="AB30" i="9"/>
  <c r="F30" i="6"/>
  <c r="D30" i="6"/>
  <c r="E30" i="6"/>
  <c r="C30" i="6"/>
  <c r="AB30" i="6"/>
  <c r="AD30" i="6"/>
  <c r="AC30" i="6"/>
  <c r="AA30" i="6"/>
  <c r="Z30" i="6"/>
  <c r="E23" i="6"/>
  <c r="C23" i="6"/>
  <c r="F23" i="6"/>
  <c r="D23" i="6"/>
  <c r="AA23" i="6"/>
  <c r="Z23" i="6"/>
  <c r="AB23" i="6"/>
  <c r="AD23" i="6"/>
  <c r="AC23" i="6"/>
  <c r="C22" i="9"/>
  <c r="E22" i="9"/>
  <c r="F22" i="9"/>
  <c r="D22" i="9"/>
  <c r="AD22" i="9"/>
  <c r="AC22" i="9"/>
  <c r="AA22" i="9"/>
  <c r="Z22" i="9"/>
  <c r="AF22" i="9" s="1"/>
  <c r="AB22" i="9"/>
  <c r="F22" i="6"/>
  <c r="D22" i="6"/>
  <c r="AB22" i="6"/>
  <c r="AD22" i="6"/>
  <c r="E22" i="6"/>
  <c r="C22" i="6"/>
  <c r="AA22" i="6"/>
  <c r="AC22" i="6"/>
  <c r="Z22" i="6"/>
  <c r="AF22" i="6" s="1"/>
  <c r="F19" i="6"/>
  <c r="D19" i="6"/>
  <c r="E19" i="6"/>
  <c r="C19" i="6"/>
  <c r="AA19" i="6"/>
  <c r="Z19" i="6"/>
  <c r="AB19" i="6"/>
  <c r="AD19" i="6"/>
  <c r="AC19" i="6"/>
  <c r="C18" i="9"/>
  <c r="E18" i="9"/>
  <c r="F18" i="9"/>
  <c r="D18" i="9"/>
  <c r="AA18" i="9"/>
  <c r="Z18" i="9"/>
  <c r="AB18" i="9"/>
  <c r="AD18" i="9"/>
  <c r="AC18" i="9"/>
  <c r="F15" i="6"/>
  <c r="D15" i="6"/>
  <c r="E15" i="6"/>
  <c r="C15" i="6"/>
  <c r="AB15" i="6"/>
  <c r="AD15" i="6"/>
  <c r="AC15" i="6"/>
  <c r="AA15" i="6"/>
  <c r="Z15" i="6"/>
  <c r="F14" i="9"/>
  <c r="D14" i="9"/>
  <c r="C14" i="9"/>
  <c r="E14" i="9"/>
  <c r="AD14" i="9"/>
  <c r="AC14" i="9"/>
  <c r="Z14" i="9"/>
  <c r="AA14" i="9"/>
  <c r="AB14" i="9"/>
  <c r="E7" i="6"/>
  <c r="C7" i="6"/>
  <c r="F7" i="6"/>
  <c r="D7" i="6"/>
  <c r="AB7" i="6"/>
  <c r="AD7" i="6"/>
  <c r="AC7" i="6"/>
  <c r="AA7" i="6"/>
  <c r="Z7" i="6"/>
  <c r="C6" i="9"/>
  <c r="E6" i="9"/>
  <c r="F6" i="9"/>
  <c r="D6" i="9"/>
  <c r="AD6" i="9"/>
  <c r="AC6" i="9"/>
  <c r="AA6" i="9"/>
  <c r="Z6" i="9"/>
  <c r="AB6" i="9"/>
  <c r="B173" i="9"/>
  <c r="H23" i="14" s="1"/>
  <c r="C3" i="6"/>
  <c r="E3" i="6"/>
  <c r="F3" i="6"/>
  <c r="D3" i="6"/>
  <c r="AA3" i="6"/>
  <c r="Z3" i="6"/>
  <c r="AB3" i="6"/>
  <c r="AD3" i="6"/>
  <c r="AC3" i="6"/>
  <c r="B173" i="6"/>
  <c r="F26" i="6"/>
  <c r="D26" i="6"/>
  <c r="E26" i="6"/>
  <c r="C26" i="6"/>
  <c r="AC26" i="6"/>
  <c r="AA26" i="6"/>
  <c r="Z26" i="6"/>
  <c r="AB26" i="6"/>
  <c r="AD26" i="6"/>
  <c r="F66" i="6"/>
  <c r="D66" i="6"/>
  <c r="Z66" i="6"/>
  <c r="AB66" i="6"/>
  <c r="E66" i="6"/>
  <c r="C66" i="6"/>
  <c r="AC66" i="6"/>
  <c r="AD66" i="6"/>
  <c r="AA66" i="6"/>
  <c r="Y173" i="8"/>
  <c r="F11" i="6"/>
  <c r="D11" i="6"/>
  <c r="E11" i="6"/>
  <c r="C11" i="6"/>
  <c r="AA11" i="6"/>
  <c r="Z11" i="6"/>
  <c r="AB11" i="6"/>
  <c r="AD11" i="6"/>
  <c r="AC11" i="6"/>
  <c r="F27" i="6"/>
  <c r="D27" i="6"/>
  <c r="E27" i="6"/>
  <c r="C27" i="6"/>
  <c r="AA27" i="6"/>
  <c r="Z27" i="6"/>
  <c r="AB27" i="6"/>
  <c r="AD27" i="6"/>
  <c r="AC27" i="6"/>
  <c r="F43" i="6"/>
  <c r="D43" i="6"/>
  <c r="E43" i="6"/>
  <c r="C43" i="6"/>
  <c r="AC43" i="6"/>
  <c r="Z43" i="6"/>
  <c r="AB43" i="6"/>
  <c r="AA43" i="6"/>
  <c r="AD43" i="6"/>
  <c r="F59" i="6"/>
  <c r="D59" i="6"/>
  <c r="E59" i="6"/>
  <c r="C59" i="6"/>
  <c r="AA59" i="6"/>
  <c r="AD59" i="6"/>
  <c r="AC59" i="6"/>
  <c r="Z59" i="6"/>
  <c r="AB59" i="6"/>
  <c r="E73" i="8"/>
  <c r="C73" i="8"/>
  <c r="F73" i="8"/>
  <c r="D73" i="8"/>
  <c r="AD73" i="8"/>
  <c r="AC73" i="8"/>
  <c r="AA73" i="8"/>
  <c r="Z73" i="8"/>
  <c r="AF73" i="8" s="1"/>
  <c r="AB73" i="8"/>
  <c r="E89" i="8"/>
  <c r="C89" i="8"/>
  <c r="F89" i="8"/>
  <c r="D89" i="8"/>
  <c r="AD89" i="8"/>
  <c r="AC89" i="8"/>
  <c r="AA89" i="8"/>
  <c r="Z89" i="8"/>
  <c r="AB89" i="8"/>
  <c r="E105" i="8"/>
  <c r="C105" i="8"/>
  <c r="F105" i="8"/>
  <c r="D105" i="8"/>
  <c r="AD105" i="8"/>
  <c r="AC105" i="8"/>
  <c r="AA105" i="8"/>
  <c r="Z105" i="8"/>
  <c r="AF105" i="8" s="1"/>
  <c r="AB105" i="8"/>
  <c r="E121" i="8"/>
  <c r="C121" i="8"/>
  <c r="F121" i="8"/>
  <c r="D121" i="8"/>
  <c r="AA121" i="8"/>
  <c r="Z121" i="8"/>
  <c r="AB121" i="8"/>
  <c r="AD121" i="8"/>
  <c r="AC121" i="8"/>
  <c r="E137" i="8"/>
  <c r="C137" i="8"/>
  <c r="F137" i="8"/>
  <c r="D137" i="8"/>
  <c r="AD137" i="8"/>
  <c r="AC137" i="8"/>
  <c r="AA137" i="8"/>
  <c r="Z137" i="8"/>
  <c r="AF137" i="8" s="1"/>
  <c r="AB137" i="8"/>
  <c r="F154" i="9"/>
  <c r="D154" i="9"/>
  <c r="E154" i="9"/>
  <c r="C154" i="9"/>
  <c r="AA154" i="9"/>
  <c r="Z154" i="9"/>
  <c r="AB154" i="9"/>
  <c r="AD154" i="9"/>
  <c r="AC154" i="9"/>
  <c r="C12" i="9"/>
  <c r="E12" i="9"/>
  <c r="F12" i="9"/>
  <c r="D12" i="9"/>
  <c r="AB12" i="9"/>
  <c r="AD12" i="9"/>
  <c r="AC12" i="9"/>
  <c r="AA12" i="9"/>
  <c r="Z12" i="9"/>
  <c r="F140" i="9"/>
  <c r="D140" i="9"/>
  <c r="E140" i="9"/>
  <c r="C140" i="9"/>
  <c r="AB140" i="9"/>
  <c r="AD140" i="9"/>
  <c r="AC140" i="9"/>
  <c r="AA140" i="9"/>
  <c r="Z140" i="9"/>
  <c r="AF140" i="9" s="1"/>
  <c r="E10" i="7"/>
  <c r="C10" i="7"/>
  <c r="F10" i="7"/>
  <c r="D10" i="7"/>
  <c r="AA10" i="7"/>
  <c r="Z10" i="7"/>
  <c r="AB10" i="7"/>
  <c r="AD10" i="7"/>
  <c r="AC10" i="7"/>
  <c r="B173" i="7"/>
  <c r="F23" i="14" s="1"/>
  <c r="C20" i="5"/>
  <c r="E20" i="5"/>
  <c r="F20" i="5"/>
  <c r="D20" i="5"/>
  <c r="AD20" i="5"/>
  <c r="AB20" i="5"/>
  <c r="AC20" i="5"/>
  <c r="Z20" i="5"/>
  <c r="AF20" i="5" s="1"/>
  <c r="AA20" i="5"/>
  <c r="C28" i="5"/>
  <c r="E28" i="5"/>
  <c r="F28" i="5"/>
  <c r="D28" i="5"/>
  <c r="AB28" i="5"/>
  <c r="AD28" i="5"/>
  <c r="AC28" i="5"/>
  <c r="AA28" i="5"/>
  <c r="Z28" i="5"/>
  <c r="AF28" i="5" s="1"/>
  <c r="C40" i="5"/>
  <c r="E40" i="5"/>
  <c r="F40" i="5"/>
  <c r="D40" i="5"/>
  <c r="AB40" i="5"/>
  <c r="AD40" i="5"/>
  <c r="AC40" i="5"/>
  <c r="AA40" i="5"/>
  <c r="Z40" i="5"/>
  <c r="C52" i="5"/>
  <c r="E52" i="5"/>
  <c r="F52" i="5"/>
  <c r="D52" i="5"/>
  <c r="AB52" i="5"/>
  <c r="AD52" i="5"/>
  <c r="AC52" i="5"/>
  <c r="AA52" i="5"/>
  <c r="Z52" i="5"/>
  <c r="F58" i="7"/>
  <c r="D58" i="7"/>
  <c r="E58" i="7"/>
  <c r="C58" i="7"/>
  <c r="AA58" i="7"/>
  <c r="Z58" i="7"/>
  <c r="AB58" i="7"/>
  <c r="AD58" i="7"/>
  <c r="AC58" i="7"/>
  <c r="C68" i="5"/>
  <c r="E68" i="5"/>
  <c r="F68" i="5"/>
  <c r="D68" i="5"/>
  <c r="AB68" i="5"/>
  <c r="AD68" i="5"/>
  <c r="AC68" i="5"/>
  <c r="AA68" i="5"/>
  <c r="Z68" i="5"/>
  <c r="AF68" i="5" s="1"/>
  <c r="C80" i="5"/>
  <c r="E80" i="5"/>
  <c r="F80" i="5"/>
  <c r="D80" i="5"/>
  <c r="AA80" i="5"/>
  <c r="Z80" i="5"/>
  <c r="AF80" i="5" s="1"/>
  <c r="AB80" i="5"/>
  <c r="AD80" i="5"/>
  <c r="AC80" i="5"/>
  <c r="G6" i="16" l="1"/>
  <c r="M33" i="16"/>
  <c r="M31" i="16"/>
  <c r="K33" i="16"/>
  <c r="K31" i="16"/>
  <c r="AF7" i="6"/>
  <c r="AF15" i="6"/>
  <c r="AF23" i="6"/>
  <c r="AF30" i="6"/>
  <c r="AF35" i="6"/>
  <c r="AF39" i="6"/>
  <c r="AF51" i="6"/>
  <c r="AF55" i="6"/>
  <c r="AF94" i="6"/>
  <c r="AF122" i="6"/>
  <c r="AF56" i="5"/>
  <c r="AF42" i="9"/>
  <c r="AF10" i="9"/>
  <c r="AF126" i="5"/>
  <c r="AF64" i="9"/>
  <c r="AF65" i="8"/>
  <c r="AF66" i="7"/>
  <c r="AF69" i="6"/>
  <c r="AF71" i="6"/>
  <c r="AF73" i="6"/>
  <c r="AF75" i="6"/>
  <c r="AF80" i="7"/>
  <c r="AF81" i="9"/>
  <c r="AF84" i="7"/>
  <c r="AF91" i="6"/>
  <c r="AF96" i="8"/>
  <c r="AF103" i="6"/>
  <c r="AF107" i="6"/>
  <c r="AF108" i="9"/>
  <c r="AF111" i="6"/>
  <c r="AF113" i="5"/>
  <c r="AF116" i="7"/>
  <c r="AF135" i="8"/>
  <c r="AF139" i="6"/>
  <c r="AF140" i="7"/>
  <c r="AF144" i="8"/>
  <c r="AF145" i="8"/>
  <c r="AF148" i="8"/>
  <c r="AF149" i="8"/>
  <c r="AF152" i="7"/>
  <c r="AF153" i="5"/>
  <c r="AF156" i="8"/>
  <c r="AF157" i="8"/>
  <c r="AF165" i="8"/>
  <c r="AF64" i="8"/>
  <c r="AF65" i="6"/>
  <c r="AF65" i="5"/>
  <c r="AF68" i="7"/>
  <c r="AF72" i="9"/>
  <c r="AF80" i="8"/>
  <c r="AF82" i="7"/>
  <c r="AF84" i="8"/>
  <c r="AF87" i="6"/>
  <c r="AF89" i="5"/>
  <c r="AF92" i="8"/>
  <c r="AF103" i="8"/>
  <c r="AF111" i="7"/>
  <c r="AF112" i="7"/>
  <c r="AF119" i="8"/>
  <c r="AF124" i="8"/>
  <c r="AF132" i="8"/>
  <c r="AF135" i="6"/>
  <c r="AF136" i="8"/>
  <c r="AF140" i="8"/>
  <c r="AF141" i="8"/>
  <c r="AF144" i="7"/>
  <c r="AF145" i="5"/>
  <c r="AF148" i="7"/>
  <c r="AF149" i="5"/>
  <c r="AF154" i="5"/>
  <c r="AF156" i="7"/>
  <c r="AF165" i="5"/>
  <c r="AF19" i="6"/>
  <c r="AF31" i="6"/>
  <c r="AF63" i="6"/>
  <c r="AF16" i="7"/>
  <c r="AF79" i="6"/>
  <c r="AF88" i="8"/>
  <c r="AF104" i="8"/>
  <c r="AF112" i="8"/>
  <c r="AF119" i="6"/>
  <c r="AF132" i="7"/>
  <c r="AF78" i="7"/>
  <c r="AF81" i="6"/>
  <c r="AF85" i="6"/>
  <c r="AF95" i="8"/>
  <c r="AF100" i="7"/>
  <c r="AF106" i="6"/>
  <c r="AF108" i="8"/>
  <c r="AF109" i="5"/>
  <c r="AF161" i="5"/>
  <c r="AF169" i="5"/>
  <c r="AF40" i="5"/>
  <c r="AC173" i="7"/>
  <c r="F6" i="2" s="1"/>
  <c r="AB173" i="7"/>
  <c r="F5" i="2" s="1"/>
  <c r="AA173" i="7"/>
  <c r="F4" i="2" s="1"/>
  <c r="F173" i="7"/>
  <c r="F6" i="15" s="1"/>
  <c r="F26" i="15" s="1"/>
  <c r="E173" i="7"/>
  <c r="F5" i="15" s="1"/>
  <c r="F25" i="15" s="1"/>
  <c r="AF12" i="9"/>
  <c r="AF154" i="9"/>
  <c r="AF121" i="8"/>
  <c r="AF89" i="8"/>
  <c r="AF59" i="6"/>
  <c r="AF27" i="6"/>
  <c r="AF66" i="6"/>
  <c r="AD173" i="6"/>
  <c r="E7" i="2" s="1"/>
  <c r="Z173" i="6"/>
  <c r="E3" i="2" s="1"/>
  <c r="D173" i="6"/>
  <c r="E4" i="15" s="1"/>
  <c r="E24" i="15" s="1"/>
  <c r="E173" i="6"/>
  <c r="E5" i="15" s="1"/>
  <c r="E25" i="15" s="1"/>
  <c r="AF6" i="9"/>
  <c r="Z173" i="9"/>
  <c r="AC173" i="9"/>
  <c r="H6" i="2" s="1"/>
  <c r="D173" i="9"/>
  <c r="H4" i="15" s="1"/>
  <c r="H24" i="15" s="1"/>
  <c r="E173" i="9"/>
  <c r="H5" i="15" s="1"/>
  <c r="H25" i="15" s="1"/>
  <c r="AF18" i="9"/>
  <c r="AF30" i="9"/>
  <c r="AF34" i="9"/>
  <c r="AF38" i="9"/>
  <c r="AF46" i="9"/>
  <c r="AF50" i="9"/>
  <c r="AF54" i="9"/>
  <c r="AF62" i="9"/>
  <c r="AF66" i="9"/>
  <c r="AF74" i="9"/>
  <c r="AF82" i="9"/>
  <c r="AF90" i="9"/>
  <c r="AF94" i="9"/>
  <c r="AF102" i="9"/>
  <c r="AF118" i="9"/>
  <c r="AF122" i="9"/>
  <c r="AF130" i="9"/>
  <c r="AF84" i="5"/>
  <c r="AF72" i="5"/>
  <c r="AF60" i="5"/>
  <c r="AF48" i="9"/>
  <c r="AF26" i="7"/>
  <c r="AF12" i="5"/>
  <c r="AB173" i="5"/>
  <c r="D5" i="2" s="1"/>
  <c r="AA173" i="5"/>
  <c r="D4" i="2" s="1"/>
  <c r="E173" i="5"/>
  <c r="D5" i="15" s="1"/>
  <c r="D25" i="15" s="1"/>
  <c r="D173" i="5"/>
  <c r="D4" i="15" s="1"/>
  <c r="D24" i="15" s="1"/>
  <c r="AF60" i="9"/>
  <c r="AF155" i="6"/>
  <c r="AF133" i="8"/>
  <c r="AF125" i="8"/>
  <c r="AF117" i="8"/>
  <c r="AF109" i="8"/>
  <c r="AF101" i="8"/>
  <c r="AF93" i="8"/>
  <c r="AF77" i="8"/>
  <c r="AF58" i="9"/>
  <c r="AF26" i="9"/>
  <c r="AF3" i="6"/>
  <c r="AF6" i="5"/>
  <c r="AF9" i="8"/>
  <c r="Z173" i="8"/>
  <c r="G3" i="2" s="1"/>
  <c r="AD173" i="8"/>
  <c r="G7" i="2" s="1"/>
  <c r="AA173" i="8"/>
  <c r="G4" i="2" s="1"/>
  <c r="F173" i="8"/>
  <c r="G6" i="15" s="1"/>
  <c r="G26" i="15" s="1"/>
  <c r="E173" i="8"/>
  <c r="G5" i="15" s="1"/>
  <c r="G25" i="15" s="1"/>
  <c r="AF14" i="5"/>
  <c r="AF18" i="5"/>
  <c r="AF30" i="5"/>
  <c r="AF34" i="5"/>
  <c r="AF36" i="8"/>
  <c r="AF41" i="8"/>
  <c r="AF48" i="8"/>
  <c r="AF50" i="5"/>
  <c r="AF54" i="5"/>
  <c r="AF62" i="5"/>
  <c r="AF68" i="8"/>
  <c r="AF70" i="5"/>
  <c r="AF72" i="8"/>
  <c r="AF76" i="8"/>
  <c r="AF78" i="5"/>
  <c r="AF82" i="5"/>
  <c r="AF86" i="5"/>
  <c r="AF90" i="5"/>
  <c r="AF94" i="5"/>
  <c r="AF98" i="5"/>
  <c r="AF102" i="5"/>
  <c r="AF114" i="5"/>
  <c r="AF118" i="5"/>
  <c r="AF128" i="8"/>
  <c r="AF130" i="5"/>
  <c r="AF58" i="7"/>
  <c r="AF52" i="5"/>
  <c r="AD173" i="7"/>
  <c r="F7" i="2" s="1"/>
  <c r="AF10" i="7"/>
  <c r="Z173" i="7"/>
  <c r="D173" i="7"/>
  <c r="F4" i="15" s="1"/>
  <c r="F24" i="15" s="1"/>
  <c r="C173" i="7"/>
  <c r="F3" i="15" s="1"/>
  <c r="AF43" i="6"/>
  <c r="AF11" i="6"/>
  <c r="G21" i="11"/>
  <c r="G22" i="11" s="1"/>
  <c r="G35" i="11" s="1"/>
  <c r="G20" i="14"/>
  <c r="G21" i="14" s="1"/>
  <c r="G23" i="14" s="1"/>
  <c r="AF26" i="6"/>
  <c r="AC173" i="6"/>
  <c r="E6" i="2" s="1"/>
  <c r="AB173" i="6"/>
  <c r="E5" i="2" s="1"/>
  <c r="AA173" i="6"/>
  <c r="E4" i="2" s="1"/>
  <c r="F173" i="6"/>
  <c r="E6" i="15" s="1"/>
  <c r="E26" i="15" s="1"/>
  <c r="C173" i="6"/>
  <c r="E3" i="15" s="1"/>
  <c r="AB173" i="9"/>
  <c r="H5" i="2" s="1"/>
  <c r="AA173" i="9"/>
  <c r="H4" i="2" s="1"/>
  <c r="AD173" i="9"/>
  <c r="H7" i="2" s="1"/>
  <c r="F173" i="9"/>
  <c r="H6" i="15" s="1"/>
  <c r="H26" i="15" s="1"/>
  <c r="C173" i="9"/>
  <c r="H3" i="15" s="1"/>
  <c r="AF14" i="9"/>
  <c r="AF98" i="9"/>
  <c r="AF126" i="9"/>
  <c r="AF134" i="9"/>
  <c r="AF138" i="9"/>
  <c r="AF36" i="9"/>
  <c r="AC173" i="5"/>
  <c r="D6" i="2" s="1"/>
  <c r="AD173" i="5"/>
  <c r="D7" i="2" s="1"/>
  <c r="AF4" i="5"/>
  <c r="Z173" i="5"/>
  <c r="C173" i="5"/>
  <c r="D3" i="15" s="1"/>
  <c r="F173" i="5"/>
  <c r="D6" i="15" s="1"/>
  <c r="D26" i="15" s="1"/>
  <c r="AF85" i="8"/>
  <c r="AF69" i="8"/>
  <c r="AF173" i="6"/>
  <c r="E21" i="11"/>
  <c r="E22" i="11" s="1"/>
  <c r="E35" i="11" s="1"/>
  <c r="E20" i="14"/>
  <c r="E21" i="14" s="1"/>
  <c r="E23" i="14" s="1"/>
  <c r="AC173" i="8"/>
  <c r="G6" i="2" s="1"/>
  <c r="AB173" i="8"/>
  <c r="G5" i="2" s="1"/>
  <c r="D173" i="8"/>
  <c r="G4" i="15" s="1"/>
  <c r="G24" i="15" s="1"/>
  <c r="C173" i="8"/>
  <c r="G3" i="15" s="1"/>
  <c r="AF22" i="5"/>
  <c r="AF25" i="8"/>
  <c r="AF38" i="5"/>
  <c r="AF44" i="8"/>
  <c r="AF46" i="5"/>
  <c r="AF57" i="8"/>
  <c r="AF66" i="5"/>
  <c r="AF74" i="5"/>
  <c r="AF100" i="8"/>
  <c r="AF110" i="5"/>
  <c r="AF122" i="5"/>
  <c r="AF134" i="5"/>
  <c r="AF138" i="5"/>
  <c r="C8" i="16" l="1"/>
  <c r="G8" i="16" s="1"/>
  <c r="G10" i="16" s="1"/>
  <c r="K34" i="16"/>
  <c r="E8" i="16"/>
  <c r="M34" i="16"/>
  <c r="D3" i="2"/>
  <c r="AF173" i="5"/>
  <c r="H23" i="15"/>
  <c r="H27" i="15" s="1"/>
  <c r="H7" i="15"/>
  <c r="H9" i="15" s="1"/>
  <c r="F23" i="15"/>
  <c r="F27" i="15" s="1"/>
  <c r="F7" i="15"/>
  <c r="F9" i="15" s="1"/>
  <c r="AF173" i="7"/>
  <c r="F3" i="2"/>
  <c r="G8" i="2"/>
  <c r="G23" i="15"/>
  <c r="G27" i="15" s="1"/>
  <c r="G7" i="15"/>
  <c r="G9" i="15" s="1"/>
  <c r="D23" i="15"/>
  <c r="D27" i="15" s="1"/>
  <c r="D7" i="15"/>
  <c r="D9" i="15" s="1"/>
  <c r="E23" i="15"/>
  <c r="E27" i="15" s="1"/>
  <c r="E7" i="15"/>
  <c r="E9" i="15" s="1"/>
  <c r="AF173" i="8"/>
  <c r="H3" i="2"/>
  <c r="AF173" i="9"/>
  <c r="E8" i="2"/>
  <c r="E21" i="2" l="1"/>
  <c r="E29" i="15"/>
  <c r="D29" i="15"/>
  <c r="G29" i="15"/>
  <c r="G21" i="2"/>
  <c r="G37" i="11" s="1"/>
  <c r="H8" i="2"/>
  <c r="F8" i="2"/>
  <c r="E23" i="2"/>
  <c r="E37" i="11"/>
  <c r="G23" i="2"/>
  <c r="F29" i="15"/>
  <c r="H29" i="15"/>
  <c r="D8" i="2"/>
  <c r="H21" i="2" l="1"/>
  <c r="D21" i="2"/>
  <c r="F21" i="2"/>
  <c r="F23" i="2"/>
  <c r="F37" i="11"/>
  <c r="D23" i="2"/>
  <c r="D37" i="11"/>
  <c r="H23" i="2"/>
  <c r="H37" i="11"/>
</calcChain>
</file>

<file path=xl/sharedStrings.xml><?xml version="1.0" encoding="utf-8"?>
<sst xmlns="http://schemas.openxmlformats.org/spreadsheetml/2006/main" count="95" uniqueCount="32">
  <si>
    <t>Asset Class % Split</t>
  </si>
  <si>
    <t>Activity % Split</t>
  </si>
  <si>
    <t>Error Checking - % Splits</t>
  </si>
  <si>
    <t>Asset Category % Splits &gt; 100%</t>
  </si>
  <si>
    <t>Activity % Splits &gt; 100%</t>
  </si>
  <si>
    <t>Asset Category % Splits &lt; 100%</t>
  </si>
  <si>
    <t>Activity % Splits &lt; 100%</t>
  </si>
  <si>
    <t>Check Total</t>
  </si>
  <si>
    <t>Total Cost of Units</t>
  </si>
  <si>
    <t>Total For Year</t>
  </si>
  <si>
    <t>AER decision</t>
  </si>
  <si>
    <t>2015-16</t>
  </si>
  <si>
    <t>2016-17</t>
  </si>
  <si>
    <t>2017-18</t>
  </si>
  <si>
    <t>2018-19</t>
  </si>
  <si>
    <t>2019-20</t>
  </si>
  <si>
    <t>Totals</t>
  </si>
  <si>
    <t>Proposed capex</t>
  </si>
  <si>
    <t>Approved</t>
  </si>
  <si>
    <t>Adjustment</t>
  </si>
  <si>
    <t>Calculation</t>
  </si>
  <si>
    <t>Proposed metering capex</t>
  </si>
  <si>
    <t>Substitute metering capex</t>
  </si>
  <si>
    <t>Direct capex</t>
  </si>
  <si>
    <t>AER Check 1</t>
  </si>
  <si>
    <t>Indirect capex</t>
  </si>
  <si>
    <t>Raw total</t>
  </si>
  <si>
    <t>Escalated total</t>
  </si>
  <si>
    <t>Total in $14/15</t>
  </si>
  <si>
    <t>Total capex (PTRM)</t>
  </si>
  <si>
    <t>Escalators</t>
  </si>
  <si>
    <t>Metering escalator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</si>
</sst>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#,##0.00[$%-C09]"/>
    <numFmt numFmtId="166" formatCode="0.00_);\(0.00\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165" fontId="8" fillId="0" borderId="0" applyFill="0" applyBorder="0">
      <alignment vertical="center"/>
    </xf>
    <xf numFmtId="165" fontId="5" fillId="0" borderId="0"/>
    <xf numFmtId="165" fontId="10" fillId="0" borderId="0"/>
    <xf numFmtId="0" fontId="1" fillId="0" borderId="0"/>
  </cellStyleXfs>
  <cellXfs count="179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10" fontId="0" fillId="0" borderId="2" xfId="0" applyNumberFormat="1" applyBorder="1"/>
    <xf numFmtId="10" fontId="0" fillId="0" borderId="0" xfId="0" applyNumberFormat="1" applyFill="1" applyBorder="1" applyAlignment="1">
      <alignment wrapText="1"/>
    </xf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10" fontId="0" fillId="0" borderId="8" xfId="0" applyNumberFormat="1" applyFill="1" applyBorder="1" applyAlignment="1">
      <alignment wrapText="1"/>
    </xf>
    <xf numFmtId="10" fontId="0" fillId="0" borderId="6" xfId="0" applyNumberFormat="1" applyBorder="1"/>
    <xf numFmtId="10" fontId="0" fillId="0" borderId="7" xfId="0" applyNumberFormat="1" applyFill="1" applyBorder="1" applyAlignment="1">
      <alignment wrapText="1"/>
    </xf>
    <xf numFmtId="10" fontId="0" fillId="0" borderId="2" xfId="0" applyNumberFormat="1" applyFill="1" applyBorder="1" applyAlignment="1">
      <alignment wrapText="1"/>
    </xf>
    <xf numFmtId="10" fontId="0" fillId="0" borderId="7" xfId="0" applyNumberFormat="1" applyBorder="1"/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2" fillId="0" borderId="0" xfId="0" applyFont="1"/>
    <xf numFmtId="0" fontId="2" fillId="0" borderId="0" xfId="0" applyFont="1" applyFill="1" applyBorder="1" applyAlignment="1">
      <alignment horizontal="left" wrapText="1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5" fillId="0" borderId="20" xfId="0" applyNumberFormat="1" applyFont="1" applyBorder="1"/>
    <xf numFmtId="3" fontId="5" fillId="0" borderId="21" xfId="0" applyNumberFormat="1" applyFont="1" applyBorder="1"/>
    <xf numFmtId="3" fontId="5" fillId="0" borderId="22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3" fontId="2" fillId="0" borderId="25" xfId="0" applyNumberFormat="1" applyFont="1" applyBorder="1"/>
    <xf numFmtId="3" fontId="0" fillId="0" borderId="0" xfId="0" applyNumberFormat="1"/>
    <xf numFmtId="3" fontId="2" fillId="0" borderId="26" xfId="0" applyNumberFormat="1" applyFont="1" applyBorder="1"/>
    <xf numFmtId="3" fontId="0" fillId="0" borderId="1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3" fontId="0" fillId="0" borderId="2" xfId="0" applyNumberFormat="1" applyBorder="1"/>
    <xf numFmtId="3" fontId="0" fillId="0" borderId="6" xfId="0" applyNumberFormat="1" applyFill="1" applyBorder="1" applyAlignment="1">
      <alignment wrapText="1"/>
    </xf>
    <xf numFmtId="3" fontId="0" fillId="0" borderId="7" xfId="0" applyNumberFormat="1" applyFill="1" applyBorder="1" applyAlignment="1">
      <alignment wrapText="1"/>
    </xf>
    <xf numFmtId="3" fontId="0" fillId="0" borderId="7" xfId="0" applyNumberFormat="1" applyBorder="1"/>
    <xf numFmtId="3" fontId="0" fillId="0" borderId="0" xfId="0" applyNumberFormat="1" applyAlignment="1">
      <alignment wrapText="1"/>
    </xf>
    <xf numFmtId="3" fontId="2" fillId="0" borderId="27" xfId="0" applyNumberFormat="1" applyFont="1" applyBorder="1"/>
    <xf numFmtId="3" fontId="0" fillId="0" borderId="13" xfId="0" applyNumberFormat="1" applyFill="1" applyBorder="1" applyAlignment="1">
      <alignment wrapText="1"/>
    </xf>
    <xf numFmtId="3" fontId="0" fillId="0" borderId="16" xfId="0" applyNumberFormat="1" applyFill="1" applyBorder="1" applyAlignment="1">
      <alignment wrapText="1"/>
    </xf>
    <xf numFmtId="3" fontId="0" fillId="0" borderId="28" xfId="0" applyNumberFormat="1" applyBorder="1"/>
    <xf numFmtId="3" fontId="0" fillId="0" borderId="28" xfId="0" applyNumberFormat="1" applyFill="1" applyBorder="1" applyAlignment="1">
      <alignment wrapText="1"/>
    </xf>
    <xf numFmtId="3" fontId="2" fillId="0" borderId="29" xfId="0" applyNumberFormat="1" applyFon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2" fillId="0" borderId="33" xfId="0" applyNumberFormat="1" applyFont="1" applyBorder="1"/>
    <xf numFmtId="3" fontId="0" fillId="0" borderId="3" xfId="0" applyNumberFormat="1" applyFill="1" applyBorder="1"/>
    <xf numFmtId="3" fontId="0" fillId="0" borderId="4" xfId="0" applyNumberFormat="1" applyFill="1" applyBorder="1"/>
    <xf numFmtId="3" fontId="0" fillId="0" borderId="5" xfId="0" applyNumberFormat="1" applyBorder="1"/>
    <xf numFmtId="3" fontId="2" fillId="0" borderId="36" xfId="0" applyNumberFormat="1" applyFont="1" applyBorder="1"/>
    <xf numFmtId="3" fontId="2" fillId="0" borderId="37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3" fontId="0" fillId="0" borderId="6" xfId="0" applyNumberFormat="1" applyBorder="1"/>
    <xf numFmtId="3" fontId="0" fillId="0" borderId="12" xfId="0" applyNumberFormat="1" applyFill="1" applyBorder="1" applyAlignment="1">
      <alignment wrapText="1"/>
    </xf>
    <xf numFmtId="3" fontId="0" fillId="0" borderId="15" xfId="0" applyNumberFormat="1" applyFill="1" applyBorder="1" applyAlignment="1">
      <alignment wrapText="1"/>
    </xf>
    <xf numFmtId="3" fontId="0" fillId="0" borderId="37" xfId="0" applyNumberFormat="1" applyBorder="1"/>
    <xf numFmtId="3" fontId="0" fillId="0" borderId="13" xfId="0" applyNumberFormat="1" applyFill="1" applyBorder="1"/>
    <xf numFmtId="3" fontId="0" fillId="0" borderId="16" xfId="0" applyNumberFormat="1" applyFill="1" applyBorder="1"/>
    <xf numFmtId="3" fontId="2" fillId="0" borderId="39" xfId="0" applyNumberFormat="1" applyFont="1" applyBorder="1"/>
    <xf numFmtId="3" fontId="2" fillId="0" borderId="40" xfId="0" applyNumberFormat="1" applyFont="1" applyBorder="1"/>
    <xf numFmtId="3" fontId="2" fillId="0" borderId="41" xfId="0" applyNumberFormat="1" applyFont="1" applyBorder="1"/>
    <xf numFmtId="164" fontId="0" fillId="0" borderId="0" xfId="0" applyNumberFormat="1"/>
    <xf numFmtId="0" fontId="0" fillId="0" borderId="0" xfId="0" applyBorder="1"/>
    <xf numFmtId="0" fontId="2" fillId="0" borderId="0" xfId="0" applyFont="1" applyFill="1" applyBorder="1"/>
    <xf numFmtId="3" fontId="2" fillId="0" borderId="0" xfId="0" applyNumberFormat="1" applyFont="1"/>
    <xf numFmtId="3" fontId="0" fillId="0" borderId="12" xfId="0" applyNumberFormat="1" applyFill="1" applyBorder="1"/>
    <xf numFmtId="3" fontId="0" fillId="0" borderId="14" xfId="0" applyNumberFormat="1" applyFill="1" applyBorder="1"/>
    <xf numFmtId="10" fontId="0" fillId="0" borderId="16" xfId="0" applyNumberFormat="1" applyFill="1" applyBorder="1" applyAlignment="1">
      <alignment wrapText="1"/>
    </xf>
    <xf numFmtId="10" fontId="0" fillId="0" borderId="28" xfId="0" applyNumberFormat="1" applyFill="1" applyBorder="1" applyAlignment="1">
      <alignment wrapText="1"/>
    </xf>
    <xf numFmtId="0" fontId="0" fillId="0" borderId="16" xfId="0" applyBorder="1"/>
    <xf numFmtId="10" fontId="0" fillId="0" borderId="16" xfId="0" applyNumberFormat="1" applyBorder="1"/>
    <xf numFmtId="10" fontId="0" fillId="0" borderId="28" xfId="0" applyNumberFormat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3" fontId="2" fillId="0" borderId="42" xfId="0" applyNumberFormat="1" applyFont="1" applyBorder="1"/>
    <xf numFmtId="3" fontId="2" fillId="0" borderId="43" xfId="0" applyNumberFormat="1" applyFont="1" applyBorder="1"/>
    <xf numFmtId="3" fontId="2" fillId="0" borderId="45" xfId="0" applyNumberFormat="1" applyFont="1" applyBorder="1"/>
    <xf numFmtId="0" fontId="0" fillId="0" borderId="0" xfId="0" applyFill="1" applyBorder="1"/>
    <xf numFmtId="3" fontId="0" fillId="0" borderId="1" xfId="0" applyNumberFormat="1" applyFill="1" applyBorder="1"/>
    <xf numFmtId="3" fontId="0" fillId="0" borderId="2" xfId="0" applyNumberFormat="1" applyFill="1" applyBorder="1"/>
    <xf numFmtId="0" fontId="0" fillId="0" borderId="38" xfId="0" applyBorder="1"/>
    <xf numFmtId="0" fontId="0" fillId="0" borderId="37" xfId="0" applyBorder="1"/>
    <xf numFmtId="0" fontId="0" fillId="0" borderId="28" xfId="0" applyBorder="1"/>
    <xf numFmtId="164" fontId="2" fillId="0" borderId="44" xfId="0" applyNumberFormat="1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center" vertical="center"/>
    </xf>
    <xf numFmtId="165" fontId="5" fillId="0" borderId="3" xfId="2" applyFont="1" applyFill="1" applyBorder="1" applyAlignment="1"/>
    <xf numFmtId="2" fontId="0" fillId="0" borderId="0" xfId="0" applyNumberFormat="1" applyFill="1" applyBorder="1"/>
    <xf numFmtId="2" fontId="0" fillId="0" borderId="13" xfId="0" applyNumberFormat="1" applyFill="1" applyBorder="1"/>
    <xf numFmtId="2" fontId="0" fillId="0" borderId="1" xfId="0" applyNumberFormat="1" applyFill="1" applyBorder="1"/>
    <xf numFmtId="165" fontId="5" fillId="0" borderId="4" xfId="2" applyFont="1" applyFill="1" applyBorder="1" applyAlignment="1"/>
    <xf numFmtId="2" fontId="0" fillId="0" borderId="0" xfId="0" applyNumberFormat="1"/>
    <xf numFmtId="2" fontId="0" fillId="0" borderId="16" xfId="0" applyNumberFormat="1" applyBorder="1"/>
    <xf numFmtId="2" fontId="0" fillId="0" borderId="2" xfId="0" applyNumberFormat="1" applyBorder="1"/>
    <xf numFmtId="165" fontId="9" fillId="0" borderId="4" xfId="2" applyFont="1" applyFill="1" applyBorder="1" applyAlignment="1">
      <alignment horizontal="left" vertical="center"/>
    </xf>
    <xf numFmtId="165" fontId="5" fillId="0" borderId="4" xfId="3" applyFont="1" applyFill="1" applyBorder="1"/>
    <xf numFmtId="165" fontId="5" fillId="0" borderId="4" xfId="3" applyFont="1" applyFill="1" applyBorder="1" applyAlignment="1">
      <alignment horizontal="left"/>
    </xf>
    <xf numFmtId="165" fontId="9" fillId="0" borderId="4" xfId="4" applyFont="1" applyFill="1" applyBorder="1" applyAlignment="1">
      <alignment horizontal="left"/>
    </xf>
    <xf numFmtId="2" fontId="0" fillId="0" borderId="6" xfId="0" applyNumberFormat="1" applyBorder="1"/>
    <xf numFmtId="2" fontId="0" fillId="0" borderId="28" xfId="0" applyNumberFormat="1" applyBorder="1"/>
    <xf numFmtId="2" fontId="0" fillId="0" borderId="7" xfId="0" applyNumberFormat="1" applyBorder="1"/>
    <xf numFmtId="9" fontId="0" fillId="0" borderId="0" xfId="1" applyFont="1"/>
    <xf numFmtId="0" fontId="5" fillId="0" borderId="0" xfId="0" applyFont="1"/>
    <xf numFmtId="3" fontId="0" fillId="4" borderId="2" xfId="0" applyNumberFormat="1" applyFill="1" applyBorder="1" applyAlignment="1">
      <alignment wrapText="1"/>
    </xf>
    <xf numFmtId="3" fontId="0" fillId="4" borderId="0" xfId="0" applyNumberFormat="1" applyFill="1"/>
    <xf numFmtId="3" fontId="0" fillId="4" borderId="16" xfId="0" applyNumberFormat="1" applyFill="1" applyBorder="1"/>
    <xf numFmtId="3" fontId="0" fillId="4" borderId="17" xfId="0" applyNumberFormat="1" applyFill="1" applyBorder="1"/>
    <xf numFmtId="3" fontId="0" fillId="4" borderId="30" xfId="0" applyNumberFormat="1" applyFill="1" applyBorder="1"/>
    <xf numFmtId="3" fontId="0" fillId="4" borderId="32" xfId="0" applyNumberFormat="1" applyFill="1" applyBorder="1"/>
    <xf numFmtId="3" fontId="2" fillId="4" borderId="19" xfId="0" applyNumberFormat="1" applyFont="1" applyFill="1" applyBorder="1"/>
    <xf numFmtId="3" fontId="2" fillId="4" borderId="35" xfId="0" applyNumberFormat="1" applyFont="1" applyFill="1" applyBorder="1"/>
    <xf numFmtId="3" fontId="2" fillId="4" borderId="34" xfId="0" applyNumberFormat="1" applyFont="1" applyFill="1" applyBorder="1"/>
    <xf numFmtId="3" fontId="2" fillId="4" borderId="29" xfId="0" applyNumberFormat="1" applyFont="1" applyFill="1" applyBorder="1"/>
    <xf numFmtId="0" fontId="12" fillId="0" borderId="0" xfId="5" applyFont="1"/>
    <xf numFmtId="0" fontId="1" fillId="0" borderId="0" xfId="5"/>
    <xf numFmtId="0" fontId="11" fillId="0" borderId="51" xfId="5" applyFont="1" applyBorder="1"/>
    <xf numFmtId="166" fontId="1" fillId="0" borderId="0" xfId="5" applyNumberFormat="1"/>
    <xf numFmtId="0" fontId="1" fillId="5" borderId="51" xfId="5" applyFill="1" applyBorder="1"/>
    <xf numFmtId="0" fontId="11" fillId="0" borderId="0" xfId="5" applyFont="1" applyBorder="1"/>
    <xf numFmtId="0" fontId="11" fillId="0" borderId="0" xfId="5" applyFont="1"/>
    <xf numFmtId="4" fontId="11" fillId="0" borderId="0" xfId="5" applyNumberFormat="1" applyFont="1"/>
    <xf numFmtId="0" fontId="13" fillId="0" borderId="0" xfId="5" applyFont="1"/>
    <xf numFmtId="4" fontId="13" fillId="0" borderId="0" xfId="5" applyNumberFormat="1" applyFont="1"/>
    <xf numFmtId="4" fontId="1" fillId="0" borderId="0" xfId="5" applyNumberFormat="1"/>
    <xf numFmtId="43" fontId="1" fillId="0" borderId="0" xfId="5" applyNumberFormat="1"/>
    <xf numFmtId="0" fontId="2" fillId="0" borderId="14" xfId="0" applyFont="1" applyFill="1" applyBorder="1" applyAlignment="1">
      <alignment horizontal="center" vertical="center" wrapText="1"/>
    </xf>
    <xf numFmtId="0" fontId="0" fillId="0" borderId="38" xfId="0" applyBorder="1"/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2" fillId="0" borderId="4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50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37" xfId="0" applyBorder="1"/>
    <xf numFmtId="0" fontId="2" fillId="0" borderId="13" xfId="0" applyFont="1" applyFill="1" applyBorder="1" applyAlignment="1">
      <alignment horizontal="center" vertical="center" wrapText="1"/>
    </xf>
    <xf numFmtId="0" fontId="0" fillId="0" borderId="28" xfId="0" applyBorder="1"/>
    <xf numFmtId="0" fontId="2" fillId="0" borderId="5" xfId="0" applyFont="1" applyFill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wrapText="1"/>
    </xf>
    <xf numFmtId="3" fontId="2" fillId="0" borderId="47" xfId="0" applyNumberFormat="1" applyFont="1" applyBorder="1" applyAlignment="1">
      <alignment horizontal="center" wrapText="1"/>
    </xf>
    <xf numFmtId="3" fontId="2" fillId="0" borderId="48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0" fontId="0" fillId="0" borderId="3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</cellXfs>
  <cellStyles count="6">
    <cellStyle name="Normal" xfId="0" builtinId="0"/>
    <cellStyle name="Normal 13" xfId="3"/>
    <cellStyle name="Normal 2" xfId="5"/>
    <cellStyle name="Normal 27" xfId="2"/>
    <cellStyle name="Normal 4 4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QldSA%20DX%202015-20%20resets/ERGON%20revised%20prop%20and%20FD/Ergon%20revised%20proposal/05%20Alternative%20Control%20Services/05.04%20Default%20Metering%20Service%20supporting%20documentation%20and/05.04.10%20MTCapex%20Data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QldSA%20DX%202015-20%20resets/ERGON%20revised%20prop%20and%20FD/Ergon%20revised%20proposal/05%20Alternative%20Control%20Services/05.04%20Default%20Metering%20Service%20supporting%20documentation%20and/05.04.14%20MTOverheads%20Data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QldSA%20DX%202015-20%20resets/ERGON%20revised%20prop%20and%20FD/Ergon%20revised%20proposal/05%20Alternative%20Control%20Services/05.04%20Default%20Metering%20Service%20supporting%20documentation%20and/05.04.12%20MTEscalations%20Data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Data/AER%202015/Revised%20Proposal/Opex%20Data%20Mode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Data/AER%202015/Revised%20Proposal/Capex%20Data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N Format Capex"/>
      <sheetName val="RIN Format Capex by Asset Class"/>
      <sheetName val="System CAPEX Units"/>
      <sheetName val="System Capex 2013-14 $"/>
      <sheetName val="System Capex 2014-15 $"/>
      <sheetName val="System Capex 2015-16 $"/>
      <sheetName val="System Capex 2016-17 $"/>
      <sheetName val="System Capex 2017-18 $"/>
      <sheetName val="System Capex 2018-19 $"/>
      <sheetName val="System Capex 2019-20 $"/>
      <sheetName val="Sys Capex Summary by Class"/>
      <sheetName val="Capex by Category"/>
    </sheetNames>
    <sheetDataSet>
      <sheetData sheetId="0"/>
      <sheetData sheetId="1">
        <row r="21">
          <cell r="D21">
            <v>9919998.197414808</v>
          </cell>
          <cell r="E21">
            <v>10513257.474971591</v>
          </cell>
          <cell r="F21">
            <v>10381528.414637854</v>
          </cell>
          <cell r="G21">
            <v>9642904.4468074404</v>
          </cell>
          <cell r="H21">
            <v>9459863.2118013799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pex Overheads Total Spend"/>
      <sheetName val="Capex by Total Spend"/>
      <sheetName val="Class by Total Spend"/>
    </sheetNames>
    <sheetDataSet>
      <sheetData sheetId="0"/>
      <sheetData sheetId="1"/>
      <sheetData sheetId="2"/>
      <sheetData sheetId="3">
        <row r="21">
          <cell r="D21">
            <v>4209955.6863007564</v>
          </cell>
          <cell r="E21">
            <v>4919398.2410377059</v>
          </cell>
          <cell r="F21">
            <v>5271078.9360985402</v>
          </cell>
          <cell r="G21">
            <v>5092616.5107494118</v>
          </cell>
          <cell r="H21">
            <v>5171741.6877000816</v>
          </cell>
        </row>
        <row r="22">
          <cell r="D22">
            <v>4209955.6863007564</v>
          </cell>
          <cell r="E22">
            <v>4919398.2410377059</v>
          </cell>
          <cell r="F22">
            <v>5271078.9360985402</v>
          </cell>
          <cell r="G22">
            <v>5092616.5107494118</v>
          </cell>
          <cell r="H22">
            <v>5171741.6877000816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M Escalators"/>
      <sheetName val="Data Input"/>
      <sheetName val="Opex with Spend Overhead"/>
      <sheetName val="Opex Escalation Calcs"/>
      <sheetName val="Opex Escalation"/>
      <sheetName val="Esc Opex Spend"/>
      <sheetName val="Esc Opex by Category"/>
      <sheetName val="PTRM Opex to 14-15$"/>
      <sheetName val="Esc Opex Detailed"/>
      <sheetName val="2014-15 Escalation Opex"/>
      <sheetName val="Capex with Spend Overhead"/>
      <sheetName val="Capex by Class Spend"/>
      <sheetName val="Capex Escalation Calcs"/>
      <sheetName val="Esc Capex Spend"/>
      <sheetName val="Escalation Spend"/>
      <sheetName val="Esc Class Spend"/>
      <sheetName val="Esc Capex by Category"/>
      <sheetName val="RFM Capex Data"/>
      <sheetName val="PTRM Capex to 14-15$"/>
      <sheetName val="Esc Capex Detailed Class"/>
      <sheetName val="Esc Capex Detail"/>
      <sheetName val="Capex Overhead Escalation"/>
    </sheetNames>
    <sheetDataSet>
      <sheetData sheetId="0"/>
      <sheetData sheetId="1">
        <row r="4">
          <cell r="A4" t="str">
            <v>Escalator to $14/15 for Opex &amp; Capex</v>
          </cell>
          <cell r="D4">
            <v>1.0255000000000001</v>
          </cell>
          <cell r="E4">
            <v>1.0516502500000002</v>
          </cell>
          <cell r="F4">
            <v>1.0784673313750004</v>
          </cell>
          <cell r="G4">
            <v>1.105968248325063</v>
          </cell>
          <cell r="H4">
            <v>1.1341704386573521</v>
          </cell>
        </row>
        <row r="32">
          <cell r="D32">
            <v>0.99380474532175012</v>
          </cell>
          <cell r="E32">
            <v>1.0193839209203703</v>
          </cell>
          <cell r="F32">
            <v>1.0420031188843848</v>
          </cell>
          <cell r="G32">
            <v>1.0614152651543378</v>
          </cell>
          <cell r="H32">
            <v>1.0782773824651797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1">
          <cell r="D21">
            <v>13.69</v>
          </cell>
          <cell r="E21">
            <v>14.96</v>
          </cell>
          <cell r="F21">
            <v>15.12</v>
          </cell>
          <cell r="G21">
            <v>14.14</v>
          </cell>
          <cell r="H21">
            <v>13.91</v>
          </cell>
        </row>
      </sheetData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N Format"/>
      <sheetName val="RIN Opex by Category"/>
      <sheetName val="Base Data"/>
      <sheetName val="BSTEY Outputs"/>
      <sheetName val="Percentage Splits"/>
      <sheetName val="2012-13 Base Year Data"/>
      <sheetName val="Base Year Variation"/>
    </sheetNames>
    <sheetDataSet>
      <sheetData sheetId="0">
        <row r="1">
          <cell r="B1" t="str">
            <v>2013-14</v>
          </cell>
          <cell r="C1" t="str">
            <v>2014-15</v>
          </cell>
          <cell r="D1" t="str">
            <v>2015-16</v>
          </cell>
          <cell r="E1" t="str">
            <v>2016-17</v>
          </cell>
          <cell r="F1" t="str">
            <v>2017-18</v>
          </cell>
          <cell r="G1" t="str">
            <v>2018-19</v>
          </cell>
          <cell r="H1" t="str">
            <v>2019-20</v>
          </cell>
        </row>
      </sheetData>
      <sheetData sheetId="1">
        <row r="1">
          <cell r="A1" t="str">
            <v>Category</v>
          </cell>
        </row>
      </sheetData>
      <sheetData sheetId="2">
        <row r="1">
          <cell r="B1" t="str">
            <v>Activity</v>
          </cell>
        </row>
      </sheetData>
      <sheetData sheetId="3">
        <row r="15">
          <cell r="A15" t="str">
            <v>Accounts Payable</v>
          </cell>
        </row>
      </sheetData>
      <sheetData sheetId="4">
        <row r="4">
          <cell r="A4" t="str">
            <v>Reg Network Operations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N Format Capex"/>
      <sheetName val="RIN Format Capex by Asset Class"/>
      <sheetName val="System CAPEX Units"/>
      <sheetName val="System Capex 2013-14 $"/>
      <sheetName val="System Capex 2014-15 $"/>
      <sheetName val="System Capex 2015-16 $"/>
      <sheetName val="System Capex 2016-17 $"/>
      <sheetName val="System Capex 2017-18 $"/>
      <sheetName val="System Capex 2018-19 $"/>
      <sheetName val="System Capex 2019-20 $"/>
      <sheetName val="Capex Summary"/>
      <sheetName val="Sys Capex Summary by Class"/>
      <sheetName val="Capex by Category"/>
      <sheetName val="Non System Capex"/>
      <sheetName val="Non System Category Splits"/>
    </sheetNames>
    <sheetDataSet>
      <sheetData sheetId="0">
        <row r="2">
          <cell r="A2" t="str">
            <v>System Capex</v>
          </cell>
        </row>
        <row r="3">
          <cell r="A3" t="str">
            <v>Asset Replacement</v>
          </cell>
        </row>
        <row r="4">
          <cell r="A4" t="str">
            <v>Corporation Initiated Augmentation</v>
          </cell>
        </row>
        <row r="5">
          <cell r="A5" t="str">
            <v>Customer Initiated Capital Works</v>
          </cell>
        </row>
        <row r="6">
          <cell r="A6" t="str">
            <v>Reliability &amp; Quality Improvements</v>
          </cell>
        </row>
        <row r="7">
          <cell r="A7" t="str">
            <v>Other System Capex</v>
          </cell>
        </row>
        <row r="8">
          <cell r="A8" t="str">
            <v>Total System Capex</v>
          </cell>
        </row>
        <row r="10">
          <cell r="A10" t="str">
            <v>Non-System Capex</v>
          </cell>
        </row>
        <row r="11">
          <cell r="A11" t="str">
            <v>Communications</v>
          </cell>
        </row>
        <row r="12">
          <cell r="A12" t="str">
            <v>IT Systems</v>
          </cell>
        </row>
        <row r="13">
          <cell r="A13" t="str">
            <v>Office Equipment &amp; Furniture</v>
          </cell>
        </row>
        <row r="14">
          <cell r="A14" t="str">
            <v>Motor Vehicles</v>
          </cell>
        </row>
        <row r="15">
          <cell r="A15" t="str">
            <v>Plant &amp; Equipment</v>
          </cell>
        </row>
        <row r="16">
          <cell r="A16" t="str">
            <v>Buildings</v>
          </cell>
        </row>
        <row r="17">
          <cell r="A17" t="str">
            <v>Land &amp; Easements</v>
          </cell>
        </row>
        <row r="18">
          <cell r="A18" t="str">
            <v>Land Improvements</v>
          </cell>
        </row>
        <row r="19">
          <cell r="A19" t="str">
            <v>Total Non-System Capex</v>
          </cell>
        </row>
        <row r="21">
          <cell r="A21" t="str">
            <v>Total Capex</v>
          </cell>
        </row>
      </sheetData>
      <sheetData sheetId="1">
        <row r="2">
          <cell r="A2" t="str">
            <v>System Capex</v>
          </cell>
        </row>
        <row r="3">
          <cell r="A3" t="str">
            <v>Overhead Sub-Transmission Lines</v>
          </cell>
        </row>
        <row r="4">
          <cell r="A4" t="str">
            <v>Underground Sub-Transmission Cables</v>
          </cell>
        </row>
        <row r="5">
          <cell r="A5" t="str">
            <v>Overhead Distribution Lines</v>
          </cell>
        </row>
        <row r="6">
          <cell r="A6" t="str">
            <v>Underground Distribution Cables</v>
          </cell>
        </row>
        <row r="7">
          <cell r="A7" t="str">
            <v xml:space="preserve">Distribution Equipment  </v>
          </cell>
        </row>
        <row r="8">
          <cell r="A8" t="str">
            <v>Substation Bays</v>
          </cell>
        </row>
        <row r="9">
          <cell r="A9" t="str">
            <v>Substation Establishment</v>
          </cell>
        </row>
        <row r="10">
          <cell r="A10" t="str">
            <v>Distribution Substation Switchgear</v>
          </cell>
        </row>
        <row r="11">
          <cell r="A11" t="str">
            <v>Zone Transformers</v>
          </cell>
        </row>
        <row r="12">
          <cell r="A12" t="str">
            <v>Distribution Transformers</v>
          </cell>
        </row>
        <row r="13">
          <cell r="A13" t="str">
            <v>Low Voltage Services</v>
          </cell>
        </row>
        <row r="14">
          <cell r="A14" t="str">
            <v>Metering</v>
          </cell>
        </row>
        <row r="15">
          <cell r="A15" t="str">
            <v xml:space="preserve">Communications – Pilot Wires </v>
          </cell>
        </row>
        <row r="16">
          <cell r="A16" t="str">
            <v>Generation Assets</v>
          </cell>
        </row>
        <row r="17">
          <cell r="A17" t="str">
            <v>Street Lighting</v>
          </cell>
        </row>
        <row r="18">
          <cell r="A18" t="str">
            <v>Other Equipment</v>
          </cell>
        </row>
        <row r="19">
          <cell r="A19" t="str">
            <v>Control Centre - SCADA</v>
          </cell>
        </row>
        <row r="20">
          <cell r="A20" t="str">
            <v>Land &amp; Easements (System)</v>
          </cell>
        </row>
        <row r="21">
          <cell r="A21" t="str">
            <v>Metering Type 5-6</v>
          </cell>
        </row>
        <row r="22">
          <cell r="A22" t="str">
            <v>Total System Capex</v>
          </cell>
        </row>
        <row r="24">
          <cell r="A24" t="str">
            <v>Non-System Capex</v>
          </cell>
        </row>
        <row r="25">
          <cell r="A25" t="str">
            <v>Communications</v>
          </cell>
        </row>
        <row r="26">
          <cell r="A26" t="str">
            <v>IT Systems</v>
          </cell>
        </row>
        <row r="27">
          <cell r="A27" t="str">
            <v>Office Equipment &amp; Furniture</v>
          </cell>
        </row>
        <row r="28">
          <cell r="A28" t="str">
            <v>Motor Vehicles</v>
          </cell>
        </row>
        <row r="29">
          <cell r="A29" t="str">
            <v>Plant &amp; Equipment</v>
          </cell>
        </row>
        <row r="30">
          <cell r="A30" t="str">
            <v>Buildings</v>
          </cell>
        </row>
        <row r="31">
          <cell r="A31" t="str">
            <v>Land &amp; Easements</v>
          </cell>
        </row>
        <row r="32">
          <cell r="A32" t="str">
            <v>Land Improvements</v>
          </cell>
        </row>
        <row r="33">
          <cell r="A33" t="str">
            <v>Total Non-System Capex</v>
          </cell>
        </row>
        <row r="35">
          <cell r="A35" t="str">
            <v>Total Capex</v>
          </cell>
        </row>
      </sheetData>
      <sheetData sheetId="2">
        <row r="1">
          <cell r="A1" t="str">
            <v>Unit</v>
          </cell>
          <cell r="B1" t="str">
            <v>Quantity 2013-14</v>
          </cell>
          <cell r="C1" t="str">
            <v>Quantity 2014-15</v>
          </cell>
          <cell r="D1" t="str">
            <v>Quantity 2015-16</v>
          </cell>
          <cell r="E1" t="str">
            <v>Quantity 2016-17</v>
          </cell>
          <cell r="F1" t="str">
            <v>Quantity 2017-18</v>
          </cell>
          <cell r="G1" t="str">
            <v>Quantity 2018-19</v>
          </cell>
          <cell r="H1" t="str">
            <v>Quantity 2019-20</v>
          </cell>
          <cell r="I1" t="str">
            <v>Price</v>
          </cell>
          <cell r="M1" t="str">
            <v>Asset Class % Split</v>
          </cell>
          <cell r="AF1" t="str">
            <v>Activity % Split</v>
          </cell>
        </row>
        <row r="2">
          <cell r="I2" t="str">
            <v>Labour</v>
          </cell>
          <cell r="J2" t="str">
            <v>Materials</v>
          </cell>
          <cell r="K2" t="str">
            <v>Contractors</v>
          </cell>
          <cell r="L2" t="str">
            <v>Other</v>
          </cell>
          <cell r="M2" t="str">
            <v>Overhead Sub-Transmission Lines</v>
          </cell>
          <cell r="N2" t="str">
            <v>Underground Sub-Transmission Cables</v>
          </cell>
          <cell r="O2" t="str">
            <v>Overhead Distribution Lines</v>
          </cell>
          <cell r="P2" t="str">
            <v>Underground Distribution Cables</v>
          </cell>
          <cell r="Q2" t="str">
            <v xml:space="preserve">Distribution Equipment  </v>
          </cell>
          <cell r="R2" t="str">
            <v>Substation Bays</v>
          </cell>
          <cell r="S2" t="str">
            <v>Substation Establishment</v>
          </cell>
          <cell r="T2" t="str">
            <v>Distribution Substation Switchgear</v>
          </cell>
          <cell r="U2" t="str">
            <v>Zone Transformers</v>
          </cell>
          <cell r="V2" t="str">
            <v>Distribution Transformers</v>
          </cell>
          <cell r="W2" t="str">
            <v>Low Voltage Services</v>
          </cell>
          <cell r="X2" t="str">
            <v>Metering</v>
          </cell>
          <cell r="Y2" t="str">
            <v xml:space="preserve">Communications – Pilot Wires </v>
          </cell>
          <cell r="Z2" t="str">
            <v>Generation Assets</v>
          </cell>
          <cell r="AA2" t="str">
            <v>Street Lighting</v>
          </cell>
          <cell r="AB2" t="str">
            <v>Other Equipment</v>
          </cell>
          <cell r="AC2" t="str">
            <v>Control Centre - SCADA</v>
          </cell>
          <cell r="AD2" t="str">
            <v>Land &amp; Easements (System)</v>
          </cell>
          <cell r="AE2" t="str">
            <v>Metering Type 5-6</v>
          </cell>
          <cell r="AF2" t="str">
            <v>Asset Replacement</v>
          </cell>
          <cell r="AG2" t="str">
            <v>Corporation Initiated Augmentation</v>
          </cell>
          <cell r="AH2" t="str">
            <v>Customer Initiated Capital Works</v>
          </cell>
          <cell r="AI2" t="str">
            <v>Reliability &amp; Quality Improvements</v>
          </cell>
          <cell r="AJ2" t="str">
            <v>Other System Capex</v>
          </cell>
        </row>
        <row r="3">
          <cell r="A3" t="str">
            <v>Augmentation  - Baseline Plan 2014/15</v>
          </cell>
          <cell r="C3">
            <v>96559823.72408089</v>
          </cell>
          <cell r="I3">
            <v>0.22331117208497678</v>
          </cell>
          <cell r="J3">
            <v>0.45517389573964206</v>
          </cell>
          <cell r="K3">
            <v>0.21704542172409283</v>
          </cell>
          <cell r="L3">
            <v>0.10446951045128851</v>
          </cell>
          <cell r="M3">
            <v>2.5020391866274978E-2</v>
          </cell>
          <cell r="N3">
            <v>4.3370446880455462E-4</v>
          </cell>
          <cell r="O3">
            <v>0.34921342181508475</v>
          </cell>
          <cell r="P3">
            <v>0.13612419000238646</v>
          </cell>
          <cell r="Q3">
            <v>7.2950810677142167E-2</v>
          </cell>
          <cell r="R3">
            <v>5.6098172910841536E-2</v>
          </cell>
          <cell r="S3">
            <v>3.2612113976331999E-2</v>
          </cell>
          <cell r="T3">
            <v>2.7936289625544192E-2</v>
          </cell>
          <cell r="U3">
            <v>5.0086237476005456E-2</v>
          </cell>
          <cell r="V3">
            <v>0.1573793426194334</v>
          </cell>
          <cell r="W3">
            <v>4.922589381249589E-2</v>
          </cell>
          <cell r="X3">
            <v>0</v>
          </cell>
          <cell r="Y3">
            <v>6.1551944262655122E-5</v>
          </cell>
          <cell r="Z3">
            <v>2.0428453211317664E-2</v>
          </cell>
          <cell r="AA3">
            <v>0</v>
          </cell>
          <cell r="AB3">
            <v>5.9694887452517017E-3</v>
          </cell>
          <cell r="AC3">
            <v>2.2509072540358652E-3</v>
          </cell>
          <cell r="AD3">
            <v>1.4209029594786773E-2</v>
          </cell>
          <cell r="AE3">
            <v>0</v>
          </cell>
          <cell r="AG3">
            <v>1</v>
          </cell>
        </row>
        <row r="4">
          <cell r="A4" t="str">
            <v>Subtransmission Augmentation - Northern</v>
          </cell>
          <cell r="D4">
            <v>1819590.3699398544</v>
          </cell>
          <cell r="E4">
            <v>529269.08224384498</v>
          </cell>
          <cell r="F4">
            <v>400570.89531305904</v>
          </cell>
          <cell r="G4">
            <v>446307.01331226679</v>
          </cell>
          <cell r="H4">
            <v>362276.33029469749</v>
          </cell>
          <cell r="I4">
            <v>0.20863397202986531</v>
          </cell>
          <cell r="J4">
            <v>0.60136121329667225</v>
          </cell>
          <cell r="K4">
            <v>0</v>
          </cell>
          <cell r="L4">
            <v>0.19000481467346239</v>
          </cell>
          <cell r="M4">
            <v>7.0441009453630285E-2</v>
          </cell>
          <cell r="N4">
            <v>1.2210272624995331E-3</v>
          </cell>
          <cell r="O4">
            <v>0.26576271547931984</v>
          </cell>
          <cell r="P4">
            <v>0.10625869781974653</v>
          </cell>
          <cell r="Q4">
            <v>7.4381355073661528E-3</v>
          </cell>
          <cell r="R4">
            <v>0.13446229478477395</v>
          </cell>
          <cell r="S4">
            <v>9.1814318544151605E-2</v>
          </cell>
          <cell r="T4">
            <v>4.0936405274411204E-2</v>
          </cell>
          <cell r="U4">
            <v>0.14100998682996793</v>
          </cell>
          <cell r="V4">
            <v>9.0646611249446798E-2</v>
          </cell>
          <cell r="W4">
            <v>3.4951238889451711E-3</v>
          </cell>
          <cell r="X4">
            <v>0</v>
          </cell>
          <cell r="Y4">
            <v>1.7328989533290322E-4</v>
          </cell>
          <cell r="Z4">
            <v>0</v>
          </cell>
          <cell r="AA4">
            <v>0</v>
          </cell>
          <cell r="AB4">
            <v>0</v>
          </cell>
          <cell r="AC4">
            <v>6.3370781724047835E-3</v>
          </cell>
          <cell r="AD4">
            <v>4.0003305838003274E-2</v>
          </cell>
          <cell r="AE4">
            <v>0</v>
          </cell>
          <cell r="AG4">
            <v>1</v>
          </cell>
        </row>
        <row r="5">
          <cell r="A5" t="str">
            <v>Subtransmission Augmentation - Central</v>
          </cell>
          <cell r="D5">
            <v>20992662.626408711</v>
          </cell>
          <cell r="E5">
            <v>18790105.19459825</v>
          </cell>
          <cell r="F5">
            <v>15945328.355620867</v>
          </cell>
          <cell r="G5">
            <v>14333336.15598622</v>
          </cell>
          <cell r="H5">
            <v>13963365.008462533</v>
          </cell>
          <cell r="I5">
            <v>7.4201630557297796E-2</v>
          </cell>
          <cell r="J5">
            <v>0.29303005918165315</v>
          </cell>
          <cell r="K5">
            <v>0.54246715109581189</v>
          </cell>
          <cell r="L5">
            <v>9.0301159165237288E-2</v>
          </cell>
          <cell r="M5">
            <v>7.0441009453630299E-2</v>
          </cell>
          <cell r="N5">
            <v>1.2210272624995338E-3</v>
          </cell>
          <cell r="O5">
            <v>0.26576271547931996</v>
          </cell>
          <cell r="P5">
            <v>0.10625869781974651</v>
          </cell>
          <cell r="Q5">
            <v>7.4381355073661519E-3</v>
          </cell>
          <cell r="R5">
            <v>0.13446229478477395</v>
          </cell>
          <cell r="S5">
            <v>9.1814318544151619E-2</v>
          </cell>
          <cell r="T5">
            <v>4.0936405274411232E-2</v>
          </cell>
          <cell r="U5">
            <v>0.14100998682996796</v>
          </cell>
          <cell r="V5">
            <v>9.0646611249446812E-2</v>
          </cell>
          <cell r="W5">
            <v>3.4951238889451724E-3</v>
          </cell>
          <cell r="X5">
            <v>0</v>
          </cell>
          <cell r="Y5">
            <v>1.7328989533290325E-4</v>
          </cell>
          <cell r="Z5">
            <v>0</v>
          </cell>
          <cell r="AA5">
            <v>0</v>
          </cell>
          <cell r="AB5">
            <v>0</v>
          </cell>
          <cell r="AC5">
            <v>6.3370781724047844E-3</v>
          </cell>
          <cell r="AD5">
            <v>4.0003305838003288E-2</v>
          </cell>
          <cell r="AE5">
            <v>0</v>
          </cell>
          <cell r="AG5">
            <v>1</v>
          </cell>
        </row>
        <row r="6">
          <cell r="A6" t="str">
            <v>Subtransmission Augmentation - Southen</v>
          </cell>
          <cell r="D6">
            <v>20148590.719839722</v>
          </cell>
          <cell r="E6">
            <v>25921408.070181463</v>
          </cell>
          <cell r="F6">
            <v>26796472.582353339</v>
          </cell>
          <cell r="G6">
            <v>3389650.3106268654</v>
          </cell>
          <cell r="H6">
            <v>5339869.8985984186</v>
          </cell>
          <cell r="I6">
            <v>8.395977450056745E-2</v>
          </cell>
          <cell r="J6">
            <v>0.29886416511272085</v>
          </cell>
          <cell r="K6">
            <v>0.55751025577337543</v>
          </cell>
          <cell r="L6">
            <v>5.9665804613336232E-2</v>
          </cell>
          <cell r="M6">
            <v>7.0441009453630299E-2</v>
          </cell>
          <cell r="N6">
            <v>1.2210272624995336E-3</v>
          </cell>
          <cell r="O6">
            <v>0.26576271547931996</v>
          </cell>
          <cell r="P6">
            <v>0.10625869781974651</v>
          </cell>
          <cell r="Q6">
            <v>7.4381355073661528E-3</v>
          </cell>
          <cell r="R6">
            <v>0.13446229478477398</v>
          </cell>
          <cell r="S6">
            <v>9.1814318544151605E-2</v>
          </cell>
          <cell r="T6">
            <v>4.0936405274411204E-2</v>
          </cell>
          <cell r="U6">
            <v>0.14100998682996796</v>
          </cell>
          <cell r="V6">
            <v>9.064661124944684E-2</v>
          </cell>
          <cell r="W6">
            <v>3.495123888945172E-3</v>
          </cell>
          <cell r="X6">
            <v>0</v>
          </cell>
          <cell r="Y6">
            <v>1.7328989533290322E-4</v>
          </cell>
          <cell r="Z6">
            <v>0</v>
          </cell>
          <cell r="AA6">
            <v>0</v>
          </cell>
          <cell r="AB6">
            <v>0</v>
          </cell>
          <cell r="AC6">
            <v>6.3370781724047844E-3</v>
          </cell>
          <cell r="AD6">
            <v>4.0003305838003281E-2</v>
          </cell>
          <cell r="AE6">
            <v>0</v>
          </cell>
          <cell r="AG6">
            <v>1</v>
          </cell>
        </row>
        <row r="7">
          <cell r="A7" t="str">
            <v>Reactive / Unmodelled Central</v>
          </cell>
          <cell r="D7">
            <v>5671432.6900000004</v>
          </cell>
          <cell r="E7">
            <v>5530527.5300000003</v>
          </cell>
          <cell r="F7">
            <v>5354396.08</v>
          </cell>
          <cell r="G7">
            <v>5248717.21</v>
          </cell>
          <cell r="H7">
            <v>5143038.34</v>
          </cell>
          <cell r="I7">
            <v>0.36365806533853501</v>
          </cell>
          <cell r="J7">
            <v>0.58675219847893734</v>
          </cell>
          <cell r="K7">
            <v>4.9589736182527509E-2</v>
          </cell>
          <cell r="L7">
            <v>0</v>
          </cell>
          <cell r="M7">
            <v>0</v>
          </cell>
          <cell r="N7">
            <v>0</v>
          </cell>
          <cell r="O7">
            <v>0.55000000000000004</v>
          </cell>
          <cell r="P7">
            <v>0.15</v>
          </cell>
          <cell r="Q7">
            <v>0</v>
          </cell>
          <cell r="R7">
            <v>0</v>
          </cell>
          <cell r="S7">
            <v>0</v>
          </cell>
          <cell r="T7">
            <v>5.000000000000001E-2</v>
          </cell>
          <cell r="U7">
            <v>0</v>
          </cell>
          <cell r="V7">
            <v>0.15</v>
          </cell>
          <cell r="W7">
            <v>0.10000000000000002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</v>
          </cell>
        </row>
        <row r="8">
          <cell r="A8" t="str">
            <v>Reactive / Unmodelled Northern</v>
          </cell>
          <cell r="D8">
            <v>5319169.79</v>
          </cell>
          <cell r="E8">
            <v>5213490.92</v>
          </cell>
          <cell r="F8">
            <v>5037359.47</v>
          </cell>
          <cell r="G8">
            <v>4931680.6000000006</v>
          </cell>
          <cell r="H8">
            <v>4826001.7300000004</v>
          </cell>
          <cell r="I8">
            <v>0.36365806533853506</v>
          </cell>
          <cell r="J8">
            <v>0.58675219847893745</v>
          </cell>
          <cell r="K8">
            <v>4.9589736182527502E-2</v>
          </cell>
          <cell r="L8">
            <v>0</v>
          </cell>
          <cell r="M8">
            <v>0</v>
          </cell>
          <cell r="N8">
            <v>0</v>
          </cell>
          <cell r="O8">
            <v>0.55000000000000004</v>
          </cell>
          <cell r="P8">
            <v>0.15</v>
          </cell>
          <cell r="Q8">
            <v>0</v>
          </cell>
          <cell r="R8">
            <v>0</v>
          </cell>
          <cell r="S8">
            <v>0</v>
          </cell>
          <cell r="T8">
            <v>5.000000000000001E-2</v>
          </cell>
          <cell r="U8">
            <v>0</v>
          </cell>
          <cell r="V8">
            <v>0.15</v>
          </cell>
          <cell r="W8">
            <v>0.10000000000000002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G8">
            <v>1</v>
          </cell>
        </row>
        <row r="9">
          <cell r="A9" t="str">
            <v>Reactive / Unmodelled Southern</v>
          </cell>
          <cell r="D9">
            <v>6129374.46</v>
          </cell>
          <cell r="E9">
            <v>5847564.1400000006</v>
          </cell>
          <cell r="F9">
            <v>5565753.8200000003</v>
          </cell>
          <cell r="G9">
            <v>5319169.79</v>
          </cell>
          <cell r="H9">
            <v>5072585.76</v>
          </cell>
          <cell r="I9">
            <v>0.36365806533853517</v>
          </cell>
          <cell r="J9">
            <v>0.58675219847893756</v>
          </cell>
          <cell r="K9">
            <v>4.9589736182527523E-2</v>
          </cell>
          <cell r="L9">
            <v>0</v>
          </cell>
          <cell r="M9">
            <v>0</v>
          </cell>
          <cell r="N9">
            <v>0</v>
          </cell>
          <cell r="O9">
            <v>0.55000000000000004</v>
          </cell>
          <cell r="P9">
            <v>0.15</v>
          </cell>
          <cell r="Q9">
            <v>0</v>
          </cell>
          <cell r="R9">
            <v>0</v>
          </cell>
          <cell r="S9">
            <v>0</v>
          </cell>
          <cell r="T9">
            <v>4.9999999999999996E-2</v>
          </cell>
          <cell r="U9">
            <v>0</v>
          </cell>
          <cell r="V9">
            <v>0.15</v>
          </cell>
          <cell r="W9">
            <v>9.9999999999999992E-2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G9">
            <v>1</v>
          </cell>
        </row>
        <row r="10">
          <cell r="A10" t="str">
            <v>Photovoltaic Augmentation - Northern</v>
          </cell>
          <cell r="D10">
            <v>1597371.4526324593</v>
          </cell>
          <cell r="E10">
            <v>1597371.4526324593</v>
          </cell>
          <cell r="F10">
            <v>1597371.4526324593</v>
          </cell>
          <cell r="G10">
            <v>1597371.4526324593</v>
          </cell>
          <cell r="H10">
            <v>1597371.4526324593</v>
          </cell>
          <cell r="I10">
            <v>0.31199481981356464</v>
          </cell>
          <cell r="J10">
            <v>0.64546043203004011</v>
          </cell>
          <cell r="K10">
            <v>4.2544748156395168E-2</v>
          </cell>
          <cell r="L10">
            <v>0</v>
          </cell>
          <cell r="M10">
            <v>0</v>
          </cell>
          <cell r="N10">
            <v>0</v>
          </cell>
          <cell r="O10">
            <v>0.15904261555846172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0.57973062115935692</v>
          </cell>
          <cell r="W10">
            <v>0.26122676328218136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G10">
            <v>1</v>
          </cell>
        </row>
        <row r="11">
          <cell r="A11" t="str">
            <v>Photovoltaic Augmentation - Central</v>
          </cell>
          <cell r="D11">
            <v>2763250.3116949569</v>
          </cell>
          <cell r="E11">
            <v>2763250.3116949569</v>
          </cell>
          <cell r="F11">
            <v>2763250.3116949569</v>
          </cell>
          <cell r="G11">
            <v>2763250.3116949569</v>
          </cell>
          <cell r="H11">
            <v>2763250.3116949569</v>
          </cell>
          <cell r="I11">
            <v>0.30995426376105439</v>
          </cell>
          <cell r="J11">
            <v>0.64777924572607459</v>
          </cell>
          <cell r="K11">
            <v>4.2266490512871055E-2</v>
          </cell>
          <cell r="L11">
            <v>0</v>
          </cell>
          <cell r="M11">
            <v>0</v>
          </cell>
          <cell r="N11">
            <v>0</v>
          </cell>
          <cell r="O11">
            <v>6.8894173213593923E-2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0.70774468408032165</v>
          </cell>
          <cell r="W11">
            <v>0.22336114270608456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G11">
            <v>1</v>
          </cell>
        </row>
        <row r="12">
          <cell r="A12" t="str">
            <v>Photovoltaic Augmentation - Southern</v>
          </cell>
          <cell r="D12">
            <v>3760699.9083346711</v>
          </cell>
          <cell r="E12">
            <v>3760699.9083346711</v>
          </cell>
          <cell r="F12">
            <v>3760699.9083346711</v>
          </cell>
          <cell r="G12">
            <v>3760699.9083346711</v>
          </cell>
          <cell r="H12">
            <v>3760699.9083346711</v>
          </cell>
          <cell r="I12">
            <v>0.30351709844739672</v>
          </cell>
          <cell r="J12">
            <v>0.65509420630977633</v>
          </cell>
          <cell r="K12">
            <v>4.1388695242826817E-2</v>
          </cell>
          <cell r="L12">
            <v>0</v>
          </cell>
          <cell r="M12">
            <v>0</v>
          </cell>
          <cell r="N12">
            <v>0</v>
          </cell>
          <cell r="O12">
            <v>2.8621962515448036E-2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0.6978429821183606</v>
          </cell>
          <cell r="W12">
            <v>0.27353505536619116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G12">
            <v>1</v>
          </cell>
        </row>
        <row r="13">
          <cell r="A13" t="str">
            <v>DNAPS Modelled - Northern</v>
          </cell>
          <cell r="D13">
            <v>5357886.6002416918</v>
          </cell>
          <cell r="E13">
            <v>7933012.756120082</v>
          </cell>
          <cell r="F13">
            <v>8054964.9521285444</v>
          </cell>
          <cell r="G13">
            <v>8054964.9521285444</v>
          </cell>
          <cell r="H13">
            <v>8054964.9521285444</v>
          </cell>
          <cell r="I13">
            <v>0.22600000000000001</v>
          </cell>
          <cell r="J13">
            <v>0.65200000000000002</v>
          </cell>
          <cell r="K13">
            <v>3.1E-2</v>
          </cell>
          <cell r="L13">
            <v>9.0999999999999998E-2</v>
          </cell>
          <cell r="M13">
            <v>0</v>
          </cell>
          <cell r="N13">
            <v>0</v>
          </cell>
          <cell r="O13">
            <v>0.23499999999999999</v>
          </cell>
          <cell r="P13">
            <v>0.42399999999999999</v>
          </cell>
          <cell r="Q13">
            <v>0.23699999999999999</v>
          </cell>
          <cell r="R13">
            <v>3.6999999999999998E-2</v>
          </cell>
          <cell r="S13">
            <v>0</v>
          </cell>
          <cell r="T13">
            <v>0</v>
          </cell>
          <cell r="U13">
            <v>0</v>
          </cell>
          <cell r="V13">
            <v>1.4999999999999999E-2</v>
          </cell>
          <cell r="W13">
            <v>0</v>
          </cell>
          <cell r="X13">
            <v>0</v>
          </cell>
          <cell r="Y13">
            <v>0</v>
          </cell>
          <cell r="Z13">
            <v>5.0999999999999997E-2</v>
          </cell>
          <cell r="AA13">
            <v>0</v>
          </cell>
          <cell r="AB13">
            <v>1E-3</v>
          </cell>
          <cell r="AC13">
            <v>0</v>
          </cell>
          <cell r="AD13">
            <v>0</v>
          </cell>
          <cell r="AE13">
            <v>0</v>
          </cell>
          <cell r="AG13">
            <v>1</v>
          </cell>
        </row>
        <row r="14">
          <cell r="A14" t="str">
            <v>DNAPS Modelled - Central</v>
          </cell>
          <cell r="D14">
            <v>6981620.1359449076</v>
          </cell>
          <cell r="E14">
            <v>5641801.431051271</v>
          </cell>
          <cell r="F14">
            <v>10791949.908013703</v>
          </cell>
          <cell r="G14">
            <v>10344714.214961966</v>
          </cell>
          <cell r="H14">
            <v>11212946.247603545</v>
          </cell>
          <cell r="I14">
            <v>0.40810000000000002</v>
          </cell>
          <cell r="J14">
            <v>0.44779999999999998</v>
          </cell>
          <cell r="K14">
            <v>5.57E-2</v>
          </cell>
          <cell r="L14">
            <v>8.8400000000000006E-2</v>
          </cell>
          <cell r="M14">
            <v>0</v>
          </cell>
          <cell r="N14">
            <v>0</v>
          </cell>
          <cell r="O14">
            <v>0.58520000000000005</v>
          </cell>
          <cell r="P14">
            <v>0.191</v>
          </cell>
          <cell r="Q14">
            <v>0.21629999999999999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7.4999999999999997E-3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G14">
            <v>1</v>
          </cell>
        </row>
        <row r="15">
          <cell r="A15" t="str">
            <v>DNAPS Modelled - Southern</v>
          </cell>
          <cell r="D15">
            <v>0</v>
          </cell>
          <cell r="E15">
            <v>5507836.4416873548</v>
          </cell>
          <cell r="F15">
            <v>10988214.069700031</v>
          </cell>
          <cell r="G15">
            <v>11512320.643136879</v>
          </cell>
          <cell r="H15">
            <v>11642706.802524587</v>
          </cell>
          <cell r="I15">
            <v>0.34226000000000001</v>
          </cell>
          <cell r="J15">
            <v>0.52107000000000003</v>
          </cell>
          <cell r="K15">
            <v>4.6670000000000003E-2</v>
          </cell>
          <cell r="L15">
            <v>0.09</v>
          </cell>
          <cell r="M15">
            <v>0</v>
          </cell>
          <cell r="N15">
            <v>0</v>
          </cell>
          <cell r="O15">
            <v>0.46200000000000002</v>
          </cell>
          <cell r="P15">
            <v>0.10299999999999999</v>
          </cell>
          <cell r="Q15">
            <v>0.36799999999999999</v>
          </cell>
          <cell r="R15">
            <v>2.3E-2</v>
          </cell>
          <cell r="S15">
            <v>0</v>
          </cell>
          <cell r="T15">
            <v>0</v>
          </cell>
          <cell r="U15">
            <v>0</v>
          </cell>
          <cell r="V15">
            <v>7.0000000000000001E-3</v>
          </cell>
          <cell r="W15">
            <v>1E-3</v>
          </cell>
          <cell r="X15">
            <v>0</v>
          </cell>
          <cell r="Y15">
            <v>0</v>
          </cell>
          <cell r="Z15">
            <v>2.4E-2</v>
          </cell>
          <cell r="AA15">
            <v>0</v>
          </cell>
          <cell r="AB15">
            <v>1.2E-2</v>
          </cell>
          <cell r="AC15">
            <v>0</v>
          </cell>
          <cell r="AD15">
            <v>0</v>
          </cell>
          <cell r="AE15">
            <v>0</v>
          </cell>
          <cell r="AG15">
            <v>1</v>
          </cell>
        </row>
        <row r="16">
          <cell r="A16" t="str">
            <v>Distribution Augmentation WIP - Northern</v>
          </cell>
          <cell r="D16">
            <v>2697078.3518868526</v>
          </cell>
          <cell r="E16">
            <v>121952.19600846243</v>
          </cell>
          <cell r="F16">
            <v>0</v>
          </cell>
          <cell r="G16">
            <v>0</v>
          </cell>
          <cell r="H16">
            <v>0</v>
          </cell>
          <cell r="I16">
            <v>8.4993247530318533E-2</v>
          </cell>
          <cell r="J16">
            <v>0.33809333879124875</v>
          </cell>
          <cell r="K16">
            <v>1.1589988299588889E-2</v>
          </cell>
          <cell r="L16">
            <v>0.56532342537884384</v>
          </cell>
          <cell r="M16">
            <v>0</v>
          </cell>
          <cell r="N16">
            <v>0</v>
          </cell>
          <cell r="O16">
            <v>0.49946292425113692</v>
          </cell>
          <cell r="P16">
            <v>0.13621716115940094</v>
          </cell>
          <cell r="Q16">
            <v>0</v>
          </cell>
          <cell r="R16">
            <v>0</v>
          </cell>
          <cell r="S16">
            <v>0</v>
          </cell>
          <cell r="T16">
            <v>4.5405720386466994E-2</v>
          </cell>
          <cell r="U16">
            <v>0</v>
          </cell>
          <cell r="V16">
            <v>0.2281027534300612</v>
          </cell>
          <cell r="W16">
            <v>9.0811440772933988E-2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G16">
            <v>1</v>
          </cell>
        </row>
        <row r="17">
          <cell r="A17" t="str">
            <v>Distribution Augmentation WIP - Central</v>
          </cell>
          <cell r="D17">
            <v>5081771.4453856396</v>
          </cell>
          <cell r="E17">
            <v>6421590.1502792761</v>
          </cell>
          <cell r="F17">
            <v>1271441.6733168433</v>
          </cell>
          <cell r="G17">
            <v>1718677.3663685804</v>
          </cell>
          <cell r="H17">
            <v>850445.33372700156</v>
          </cell>
          <cell r="I17">
            <v>2.9463464739904049E-2</v>
          </cell>
          <cell r="J17">
            <v>0.13131678669461327</v>
          </cell>
          <cell r="K17">
            <v>4.0177451918050984E-3</v>
          </cell>
          <cell r="L17">
            <v>0.83520200337367745</v>
          </cell>
          <cell r="M17">
            <v>0</v>
          </cell>
          <cell r="N17">
            <v>0</v>
          </cell>
          <cell r="O17">
            <v>0.49946292425113692</v>
          </cell>
          <cell r="P17">
            <v>0.13621716115940094</v>
          </cell>
          <cell r="Q17">
            <v>0</v>
          </cell>
          <cell r="R17">
            <v>0</v>
          </cell>
          <cell r="S17">
            <v>0</v>
          </cell>
          <cell r="T17">
            <v>4.5405720386466994E-2</v>
          </cell>
          <cell r="U17">
            <v>0</v>
          </cell>
          <cell r="V17">
            <v>0.2281027534300612</v>
          </cell>
          <cell r="W17">
            <v>9.0811440772933988E-2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1</v>
          </cell>
        </row>
        <row r="18">
          <cell r="A18" t="str">
            <v>Distribution Augmentation WIP - Southern</v>
          </cell>
          <cell r="D18">
            <v>16427957.038133869</v>
          </cell>
          <cell r="E18">
            <v>6175290.442103751</v>
          </cell>
          <cell r="F18">
            <v>694912.81409107498</v>
          </cell>
          <cell r="G18">
            <v>170806.24065422636</v>
          </cell>
          <cell r="H18">
            <v>40420.081266517889</v>
          </cell>
          <cell r="I18">
            <v>0.10851969868679706</v>
          </cell>
          <cell r="J18">
            <v>0.41252433923747911</v>
          </cell>
          <cell r="K18">
            <v>1.4798140730017775E-2</v>
          </cell>
          <cell r="L18">
            <v>0.46415782134570627</v>
          </cell>
          <cell r="M18">
            <v>0</v>
          </cell>
          <cell r="N18">
            <v>0</v>
          </cell>
          <cell r="O18">
            <v>0.49946292425113692</v>
          </cell>
          <cell r="P18">
            <v>0.13621716115940094</v>
          </cell>
          <cell r="Q18">
            <v>0</v>
          </cell>
          <cell r="R18">
            <v>0</v>
          </cell>
          <cell r="S18">
            <v>0</v>
          </cell>
          <cell r="T18">
            <v>4.5405720386466994E-2</v>
          </cell>
          <cell r="U18">
            <v>0</v>
          </cell>
          <cell r="V18">
            <v>0.2281027534300612</v>
          </cell>
          <cell r="W18">
            <v>9.0811440772933988E-2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1</v>
          </cell>
        </row>
        <row r="19">
          <cell r="A19" t="str">
            <v>Distribution Transformer Upgrade Program - Northern</v>
          </cell>
          <cell r="D19">
            <v>545337.28280000004</v>
          </cell>
          <cell r="E19">
            <v>545337.28280000004</v>
          </cell>
          <cell r="F19">
            <v>545337.28280000004</v>
          </cell>
          <cell r="G19">
            <v>545337.28280000004</v>
          </cell>
          <cell r="H19">
            <v>545337.28280000004</v>
          </cell>
          <cell r="I19">
            <v>0.26463906249543523</v>
          </cell>
          <cell r="J19">
            <v>0.69927379261882372</v>
          </cell>
          <cell r="K19">
            <v>3.6087144885741156E-2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G19">
            <v>1</v>
          </cell>
        </row>
        <row r="20">
          <cell r="A20" t="str">
            <v>Distribution Transformer Upgrade Program - Central</v>
          </cell>
          <cell r="D20">
            <v>704290.75720159989</v>
          </cell>
          <cell r="E20">
            <v>704290.75720159989</v>
          </cell>
          <cell r="F20">
            <v>704290.75720159989</v>
          </cell>
          <cell r="G20">
            <v>739598.75104960008</v>
          </cell>
          <cell r="H20">
            <v>739598.75104960008</v>
          </cell>
          <cell r="I20">
            <v>0.2557248219352698</v>
          </cell>
          <cell r="J20">
            <v>0.70940361143719355</v>
          </cell>
          <cell r="K20">
            <v>3.4871566627536779E-2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G20">
            <v>1</v>
          </cell>
        </row>
        <row r="21">
          <cell r="A21" t="str">
            <v>Distribution Transformer Upgrade Program - Southern</v>
          </cell>
          <cell r="D21">
            <v>424369.12715999997</v>
          </cell>
          <cell r="E21">
            <v>424369.12715999997</v>
          </cell>
          <cell r="F21">
            <v>424369.12715999997</v>
          </cell>
          <cell r="G21">
            <v>424369.12715999997</v>
          </cell>
          <cell r="H21">
            <v>424369.12715999997</v>
          </cell>
          <cell r="I21">
            <v>0.31742707958586164</v>
          </cell>
          <cell r="J21">
            <v>0.63928740956152053</v>
          </cell>
          <cell r="K21">
            <v>4.328551085261749E-2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1</v>
          </cell>
        </row>
        <row r="22">
          <cell r="A22" t="str">
            <v>Parent BC - St George Supply Reinforcement</v>
          </cell>
          <cell r="D22">
            <v>191000</v>
          </cell>
          <cell r="E22">
            <v>75000</v>
          </cell>
          <cell r="F22">
            <v>4052000</v>
          </cell>
          <cell r="G22">
            <v>473000</v>
          </cell>
          <cell r="H22">
            <v>0</v>
          </cell>
          <cell r="I22">
            <v>0.35</v>
          </cell>
          <cell r="J22">
            <v>0.6</v>
          </cell>
          <cell r="K22">
            <v>2.5000000000000001E-2</v>
          </cell>
          <cell r="L22">
            <v>2.5000000000000001E-2</v>
          </cell>
          <cell r="M22">
            <v>0</v>
          </cell>
          <cell r="N22">
            <v>0</v>
          </cell>
          <cell r="O22">
            <v>1.0999999999999999E-2</v>
          </cell>
          <cell r="P22">
            <v>3.3000000000000002E-2</v>
          </cell>
          <cell r="Q22">
            <v>2.1999999999999999E-2</v>
          </cell>
          <cell r="R22">
            <v>8.6999999999999994E-2</v>
          </cell>
          <cell r="S22">
            <v>0</v>
          </cell>
          <cell r="T22">
            <v>2.1999999999999999E-2</v>
          </cell>
          <cell r="U22">
            <v>0</v>
          </cell>
          <cell r="V22">
            <v>0.109</v>
          </cell>
          <cell r="W22">
            <v>2.1999999999999999E-2</v>
          </cell>
          <cell r="X22">
            <v>0</v>
          </cell>
          <cell r="Y22">
            <v>0</v>
          </cell>
          <cell r="Z22">
            <v>0.53600000000000003</v>
          </cell>
          <cell r="AA22">
            <v>0</v>
          </cell>
          <cell r="AB22">
            <v>0.158</v>
          </cell>
          <cell r="AC22">
            <v>0</v>
          </cell>
          <cell r="AD22">
            <v>0</v>
          </cell>
          <cell r="AE22">
            <v>0</v>
          </cell>
          <cell r="AG22">
            <v>1</v>
          </cell>
        </row>
        <row r="23">
          <cell r="A23" t="str">
            <v>Parent BC - Charleville Supply Reinforcement</v>
          </cell>
          <cell r="D23">
            <v>3147000</v>
          </cell>
          <cell r="E23">
            <v>4955000</v>
          </cell>
          <cell r="F23">
            <v>1215000</v>
          </cell>
          <cell r="G23">
            <v>0</v>
          </cell>
          <cell r="H23">
            <v>0</v>
          </cell>
          <cell r="I23">
            <v>0.35</v>
          </cell>
          <cell r="J23">
            <v>0.6</v>
          </cell>
          <cell r="K23">
            <v>2.5000000000000001E-2</v>
          </cell>
          <cell r="L23">
            <v>2.5000000000000001E-2</v>
          </cell>
          <cell r="M23">
            <v>0</v>
          </cell>
          <cell r="N23">
            <v>0</v>
          </cell>
          <cell r="O23">
            <v>1.998001998001998E-2</v>
          </cell>
          <cell r="P23">
            <v>4.6953046953046952E-2</v>
          </cell>
          <cell r="Q23">
            <v>1.998001998001998E-2</v>
          </cell>
          <cell r="R23">
            <v>0.13486513486513488</v>
          </cell>
          <cell r="S23">
            <v>0</v>
          </cell>
          <cell r="T23">
            <v>3.996003996003996E-2</v>
          </cell>
          <cell r="U23">
            <v>0</v>
          </cell>
          <cell r="V23">
            <v>8.0919080919080913E-2</v>
          </cell>
          <cell r="W23">
            <v>2.6973026973026972E-2</v>
          </cell>
          <cell r="X23">
            <v>0</v>
          </cell>
          <cell r="Y23">
            <v>0</v>
          </cell>
          <cell r="Z23">
            <v>0.46153846153846156</v>
          </cell>
          <cell r="AA23">
            <v>0</v>
          </cell>
          <cell r="AB23">
            <v>0.16883116883116883</v>
          </cell>
          <cell r="AC23">
            <v>0</v>
          </cell>
          <cell r="AD23">
            <v>0</v>
          </cell>
          <cell r="AE23">
            <v>0</v>
          </cell>
          <cell r="AG23">
            <v>1</v>
          </cell>
        </row>
        <row r="24">
          <cell r="A24" t="str">
            <v>Asset Renewal  Baseline Plan 2014/15</v>
          </cell>
          <cell r="C24">
            <v>184413854.11117935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0.37712041186001094</v>
          </cell>
          <cell r="J24">
            <v>0.41088418253126396</v>
          </cell>
          <cell r="K24">
            <v>5.1431849063383946E-2</v>
          </cell>
          <cell r="L24">
            <v>0.16056355654534102</v>
          </cell>
          <cell r="M24">
            <v>6.1142165057735974E-2</v>
          </cell>
          <cell r="N24">
            <v>0</v>
          </cell>
          <cell r="O24">
            <v>0.49712203337503702</v>
          </cell>
          <cell r="P24">
            <v>1.8113466868643565E-2</v>
          </cell>
          <cell r="Q24">
            <v>3.3503325627010562E-2</v>
          </cell>
          <cell r="R24">
            <v>0.13576511100764235</v>
          </cell>
          <cell r="S24">
            <v>1.6301738639313789E-2</v>
          </cell>
          <cell r="T24">
            <v>0</v>
          </cell>
          <cell r="U24">
            <v>9.5617792307854457E-2</v>
          </cell>
          <cell r="V24">
            <v>7.1555656492377676E-2</v>
          </cell>
          <cell r="W24">
            <v>6.8652238498067716E-2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2.2264721263169748E-3</v>
          </cell>
          <cell r="AE24">
            <v>0</v>
          </cell>
          <cell r="AF24">
            <v>1</v>
          </cell>
        </row>
        <row r="25">
          <cell r="A25" t="str">
            <v>New 66kV Pole Top</v>
          </cell>
          <cell r="D25">
            <v>6966822.5772511065</v>
          </cell>
          <cell r="E25">
            <v>6966822.5772511065</v>
          </cell>
          <cell r="F25">
            <v>6966822.5772511065</v>
          </cell>
          <cell r="G25">
            <v>6966822.5772511065</v>
          </cell>
          <cell r="H25">
            <v>6966822.5772511065</v>
          </cell>
          <cell r="I25">
            <v>0.51719756275238582</v>
          </cell>
          <cell r="J25">
            <v>0.31314878135748542</v>
          </cell>
          <cell r="K25">
            <v>7.0526940375325337E-2</v>
          </cell>
          <cell r="L25">
            <v>9.9126715514803426E-2</v>
          </cell>
          <cell r="M25">
            <v>1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1</v>
          </cell>
        </row>
        <row r="26">
          <cell r="A26" t="str">
            <v>New 66kV Pole</v>
          </cell>
          <cell r="D26">
            <v>2430391.3715491896</v>
          </cell>
          <cell r="E26">
            <v>2430391.3715491896</v>
          </cell>
          <cell r="F26">
            <v>2430391.3715491896</v>
          </cell>
          <cell r="G26">
            <v>2430391.3715491896</v>
          </cell>
          <cell r="H26">
            <v>2430391.3715491896</v>
          </cell>
          <cell r="I26">
            <v>0.21213443423588332</v>
          </cell>
          <cell r="J26">
            <v>0.65981142739896526</v>
          </cell>
          <cell r="K26">
            <v>2.8927422850347728E-2</v>
          </cell>
          <cell r="L26">
            <v>9.9126715514803385E-2</v>
          </cell>
          <cell r="M26">
            <v>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1</v>
          </cell>
        </row>
        <row r="27">
          <cell r="A27" t="str">
            <v>Rebuild 22/11kV HV Line (HDBC)</v>
          </cell>
          <cell r="D27">
            <v>3948554.6657824684</v>
          </cell>
          <cell r="E27">
            <v>3948554.6657824684</v>
          </cell>
          <cell r="F27">
            <v>3948554.6657824684</v>
          </cell>
          <cell r="G27">
            <v>3948554.6657824684</v>
          </cell>
          <cell r="H27">
            <v>31715810.057414021</v>
          </cell>
          <cell r="I27">
            <v>0.54599509925175127</v>
          </cell>
          <cell r="J27">
            <v>0.28042430806275215</v>
          </cell>
          <cell r="K27">
            <v>7.445387717069335E-2</v>
          </cell>
          <cell r="L27">
            <v>9.912671551480344E-2</v>
          </cell>
          <cell r="M27">
            <v>0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1</v>
          </cell>
        </row>
        <row r="28">
          <cell r="A28" t="str">
            <v>Rebuild 415/240V LV Line</v>
          </cell>
          <cell r="D28">
            <v>25677968.517153114</v>
          </cell>
          <cell r="E28">
            <v>25677968.517153114</v>
          </cell>
          <cell r="F28">
            <v>25677968.517153114</v>
          </cell>
          <cell r="G28">
            <v>25677968.517153114</v>
          </cell>
          <cell r="H28">
            <v>0</v>
          </cell>
          <cell r="I28">
            <v>0.57647111765217329</v>
          </cell>
          <cell r="J28">
            <v>0.24579246897136328</v>
          </cell>
          <cell r="K28">
            <v>7.8609697861659986E-2</v>
          </cell>
          <cell r="L28">
            <v>9.9126715514803426E-2</v>
          </cell>
          <cell r="M28">
            <v>0</v>
          </cell>
          <cell r="N28">
            <v>0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1</v>
          </cell>
        </row>
        <row r="29">
          <cell r="A29" t="str">
            <v>LV Spreaders</v>
          </cell>
          <cell r="D29">
            <v>899248.58285273297</v>
          </cell>
          <cell r="E29">
            <v>1100949.1995673648</v>
          </cell>
          <cell r="F29">
            <v>197498.52053307687</v>
          </cell>
          <cell r="G29">
            <v>1483339.952088854</v>
          </cell>
          <cell r="H29">
            <v>1495946.2406335184</v>
          </cell>
          <cell r="I29">
            <v>0.50947235704439753</v>
          </cell>
          <cell r="J29">
            <v>0.32192742420747228</v>
          </cell>
          <cell r="K29">
            <v>6.9473503233326919E-2</v>
          </cell>
          <cell r="L29">
            <v>9.9126715514803426E-2</v>
          </cell>
          <cell r="M29">
            <v>0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J29">
            <v>1</v>
          </cell>
        </row>
        <row r="30">
          <cell r="A30" t="str">
            <v>LV Fuses</v>
          </cell>
          <cell r="D30">
            <v>190354.43823491858</v>
          </cell>
          <cell r="E30">
            <v>166560.13345555373</v>
          </cell>
          <cell r="F30">
            <v>951772.19117459282</v>
          </cell>
          <cell r="G30">
            <v>301394.52720528771</v>
          </cell>
          <cell r="H30">
            <v>848663.53713067854</v>
          </cell>
          <cell r="I30">
            <v>0.18922988171092134</v>
          </cell>
          <cell r="J30">
            <v>0.68583932799551339</v>
          </cell>
          <cell r="K30">
            <v>2.5804074778761999E-2</v>
          </cell>
          <cell r="L30">
            <v>9.912671551480344E-2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J30">
            <v>1</v>
          </cell>
        </row>
        <row r="31">
          <cell r="A31" t="str">
            <v>Replace Medium Transformer</v>
          </cell>
          <cell r="D31">
            <v>3389357.1821030919</v>
          </cell>
          <cell r="E31">
            <v>1694678.5910515459</v>
          </cell>
          <cell r="F31">
            <v>0</v>
          </cell>
          <cell r="G31">
            <v>5084035.7731546378</v>
          </cell>
          <cell r="H31">
            <v>8473392.9552577287</v>
          </cell>
          <cell r="I31">
            <v>5.3611162335445987E-2</v>
          </cell>
          <cell r="J31">
            <v>0.83995150910400806</v>
          </cell>
          <cell r="K31">
            <v>7.310613045742635E-3</v>
          </cell>
          <cell r="L31">
            <v>9.9126715514803412E-2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1</v>
          </cell>
        </row>
        <row r="32">
          <cell r="A32" t="str">
            <v>Replace Small Transformer</v>
          </cell>
          <cell r="D32">
            <v>2415428.5795364338</v>
          </cell>
          <cell r="E32">
            <v>3220571.4393819119</v>
          </cell>
          <cell r="F32">
            <v>4025714.29922739</v>
          </cell>
          <cell r="G32">
            <v>1610285.7196909559</v>
          </cell>
          <cell r="H32">
            <v>0</v>
          </cell>
          <cell r="I32">
            <v>0.10304850685661827</v>
          </cell>
          <cell r="J32">
            <v>0.7837727085117665</v>
          </cell>
          <cell r="K32">
            <v>1.4052069116811582E-2</v>
          </cell>
          <cell r="L32">
            <v>9.9126715514803398E-2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</v>
          </cell>
        </row>
        <row r="33">
          <cell r="A33" t="str">
            <v>Workshop (Dryout) TXF</v>
          </cell>
          <cell r="D33">
            <v>917713.51074356935</v>
          </cell>
          <cell r="E33">
            <v>917713.51074356935</v>
          </cell>
          <cell r="F33">
            <v>917713.51074356935</v>
          </cell>
          <cell r="G33">
            <v>917713.51074356935</v>
          </cell>
          <cell r="H33">
            <v>917713.51074356935</v>
          </cell>
          <cell r="I33">
            <v>0.41304214228694819</v>
          </cell>
          <cell r="J33">
            <v>0.4315072137045739</v>
          </cell>
          <cell r="K33">
            <v>5.6323928493674756E-2</v>
          </cell>
          <cell r="L33">
            <v>9.912671551480344E-2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1</v>
          </cell>
        </row>
        <row r="34">
          <cell r="A34" t="str">
            <v>FIS Replacement - Transformer</v>
          </cell>
          <cell r="D34">
            <v>6778714.3642061837</v>
          </cell>
          <cell r="E34">
            <v>6778714.3642061837</v>
          </cell>
          <cell r="F34">
            <v>6778714.3642061837</v>
          </cell>
          <cell r="G34">
            <v>8473392.9552577287</v>
          </cell>
          <cell r="H34">
            <v>10168071.546309276</v>
          </cell>
          <cell r="I34">
            <v>5.3611162335445987E-2</v>
          </cell>
          <cell r="J34">
            <v>0.83995150910400784</v>
          </cell>
          <cell r="K34">
            <v>7.3106130457426342E-3</v>
          </cell>
          <cell r="L34">
            <v>9.9126715514803412E-2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1</v>
          </cell>
        </row>
        <row r="35">
          <cell r="A35" t="str">
            <v>Replace Circuit Breaker 33/66kV</v>
          </cell>
          <cell r="D35">
            <v>3409595.9714109441</v>
          </cell>
          <cell r="E35">
            <v>4383766.248956928</v>
          </cell>
          <cell r="F35">
            <v>4708489.674805589</v>
          </cell>
          <cell r="G35">
            <v>4708489.674805589</v>
          </cell>
          <cell r="H35">
            <v>4708489.674805589</v>
          </cell>
          <cell r="I35">
            <v>0.43197619920318037</v>
          </cell>
          <cell r="J35">
            <v>0.40999123993612807</v>
          </cell>
          <cell r="K35">
            <v>5.8905845345888219E-2</v>
          </cell>
          <cell r="L35">
            <v>9.9126715514803412E-2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1</v>
          </cell>
        </row>
        <row r="36">
          <cell r="A36" t="str">
            <v>Replace Switchboard Panel 11/22kV</v>
          </cell>
          <cell r="D36">
            <v>0</v>
          </cell>
          <cell r="E36">
            <v>0</v>
          </cell>
          <cell r="F36">
            <v>607990.67312811245</v>
          </cell>
          <cell r="G36">
            <v>607990.67312811245</v>
          </cell>
          <cell r="H36">
            <v>0</v>
          </cell>
          <cell r="I36">
            <v>0.36137299105329729</v>
          </cell>
          <cell r="J36">
            <v>0.49022215828826776</v>
          </cell>
          <cell r="K36">
            <v>4.9278135143631455E-2</v>
          </cell>
          <cell r="L36">
            <v>9.9126715514803412E-2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1</v>
          </cell>
        </row>
        <row r="37">
          <cell r="A37" t="str">
            <v>Retrofit Switchboard CB (LMT)</v>
          </cell>
          <cell r="D37">
            <v>461687.16773267183</v>
          </cell>
          <cell r="E37">
            <v>0</v>
          </cell>
          <cell r="F37">
            <v>461687.16773267183</v>
          </cell>
          <cell r="G37">
            <v>0</v>
          </cell>
          <cell r="H37">
            <v>461687.16773267183</v>
          </cell>
          <cell r="I37">
            <v>0.27908733008279735</v>
          </cell>
          <cell r="J37">
            <v>0.58372859120929066</v>
          </cell>
          <cell r="K37">
            <v>3.805736319310872E-2</v>
          </cell>
          <cell r="L37">
            <v>9.9126715514803426E-2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</v>
          </cell>
        </row>
        <row r="38">
          <cell r="A38" t="str">
            <v>FIS Replacement - Circuit Breaker</v>
          </cell>
          <cell r="D38">
            <v>649446.85169732268</v>
          </cell>
          <cell r="E38">
            <v>649446.85169732268</v>
          </cell>
          <cell r="F38">
            <v>649446.85169732268</v>
          </cell>
          <cell r="G38">
            <v>811808.56462165341</v>
          </cell>
          <cell r="H38">
            <v>811808.56462165341</v>
          </cell>
          <cell r="I38">
            <v>0.43</v>
          </cell>
          <cell r="J38">
            <v>0.41</v>
          </cell>
          <cell r="K38">
            <v>0.06</v>
          </cell>
          <cell r="L38">
            <v>0.1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1</v>
          </cell>
        </row>
        <row r="39">
          <cell r="A39" t="str">
            <v>CT Risk Based Replacement</v>
          </cell>
          <cell r="D39">
            <v>743649.36785546585</v>
          </cell>
          <cell r="E39">
            <v>743649.36785546585</v>
          </cell>
          <cell r="F39">
            <v>929561.70981933235</v>
          </cell>
          <cell r="G39">
            <v>929561.70981933235</v>
          </cell>
          <cell r="H39">
            <v>929561.70981933235</v>
          </cell>
          <cell r="I39">
            <v>0.40676334812813236</v>
          </cell>
          <cell r="J39">
            <v>0.43864220706686424</v>
          </cell>
          <cell r="K39">
            <v>5.5467729290199871E-2</v>
          </cell>
          <cell r="L39">
            <v>9.9126715514803398E-2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1</v>
          </cell>
        </row>
        <row r="40">
          <cell r="A40" t="str">
            <v>FIS Replacement - CT</v>
          </cell>
          <cell r="D40">
            <v>371824.68392773293</v>
          </cell>
          <cell r="E40">
            <v>371824.68392773293</v>
          </cell>
          <cell r="F40">
            <v>371824.68392773293</v>
          </cell>
          <cell r="G40">
            <v>371824.68392773293</v>
          </cell>
          <cell r="H40">
            <v>371824.68392773293</v>
          </cell>
          <cell r="I40">
            <v>0.40676334812813236</v>
          </cell>
          <cell r="J40">
            <v>0.43864220706686424</v>
          </cell>
          <cell r="K40">
            <v>5.5467729290199864E-2</v>
          </cell>
          <cell r="L40">
            <v>9.9126715514803398E-2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1</v>
          </cell>
        </row>
        <row r="41">
          <cell r="A41" t="str">
            <v>VT Risk Based Replacement</v>
          </cell>
          <cell r="D41">
            <v>2820122.6079152138</v>
          </cell>
          <cell r="E41">
            <v>2820122.6079152138</v>
          </cell>
          <cell r="F41">
            <v>2820122.6079152138</v>
          </cell>
          <cell r="G41">
            <v>2820122.6079152138</v>
          </cell>
          <cell r="H41">
            <v>2820122.6079152138</v>
          </cell>
          <cell r="I41">
            <v>0.50073165560494226</v>
          </cell>
          <cell r="J41">
            <v>0.33186003947958032</v>
          </cell>
          <cell r="K41">
            <v>6.8281589400673928E-2</v>
          </cell>
          <cell r="L41">
            <v>9.9126715514803412E-2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1</v>
          </cell>
        </row>
        <row r="42">
          <cell r="A42" t="str">
            <v>FIS Replacement - VT</v>
          </cell>
          <cell r="D42">
            <v>201437.32913680098</v>
          </cell>
          <cell r="E42">
            <v>201437.32913680098</v>
          </cell>
          <cell r="F42">
            <v>201437.32913680098</v>
          </cell>
          <cell r="G42">
            <v>201437.32913680098</v>
          </cell>
          <cell r="H42">
            <v>402874.65827360196</v>
          </cell>
          <cell r="I42">
            <v>0.50073165560494226</v>
          </cell>
          <cell r="J42">
            <v>0.33186003947958043</v>
          </cell>
          <cell r="K42">
            <v>6.8281589400673942E-2</v>
          </cell>
          <cell r="L42">
            <v>9.912671551480344E-2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1</v>
          </cell>
        </row>
        <row r="43">
          <cell r="A43" t="str">
            <v>FIS Replacement - Isolators</v>
          </cell>
          <cell r="D43">
            <v>1004795.4820516326</v>
          </cell>
          <cell r="E43">
            <v>1004795.4820516326</v>
          </cell>
          <cell r="F43">
            <v>1004795.4820516326</v>
          </cell>
          <cell r="G43">
            <v>1004795.4820516326</v>
          </cell>
          <cell r="H43">
            <v>1004795.4820516326</v>
          </cell>
          <cell r="I43">
            <v>0.46460429505548173</v>
          </cell>
          <cell r="J43">
            <v>0.37291385828578533</v>
          </cell>
          <cell r="K43">
            <v>6.3355131143929322E-2</v>
          </cell>
          <cell r="L43">
            <v>9.9126715514803398E-2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1</v>
          </cell>
        </row>
        <row r="44">
          <cell r="A44" t="str">
            <v>Outdoor Isolator Replacement 66-132kV</v>
          </cell>
          <cell r="D44">
            <v>1435422.1172166178</v>
          </cell>
          <cell r="E44">
            <v>1435422.1172166178</v>
          </cell>
          <cell r="F44">
            <v>1435422.1172166178</v>
          </cell>
          <cell r="G44">
            <v>1435422.1172166178</v>
          </cell>
          <cell r="H44">
            <v>1435422.1172166178</v>
          </cell>
          <cell r="I44">
            <v>0.46460429505548173</v>
          </cell>
          <cell r="J44">
            <v>0.37291385828578533</v>
          </cell>
          <cell r="K44">
            <v>6.3355131143929322E-2</v>
          </cell>
          <cell r="L44">
            <v>9.9126715514803398E-2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</v>
          </cell>
        </row>
        <row r="45">
          <cell r="A45" t="str">
            <v>Replace Capacitor Bank 11kV</v>
          </cell>
          <cell r="D45">
            <v>1687779.910604577</v>
          </cell>
          <cell r="E45">
            <v>1687779.910604577</v>
          </cell>
          <cell r="F45">
            <v>1687779.910604577</v>
          </cell>
          <cell r="G45">
            <v>1687779.910604577</v>
          </cell>
          <cell r="H45">
            <v>1687779.910604577</v>
          </cell>
          <cell r="I45">
            <v>0.35718647625802874</v>
          </cell>
          <cell r="J45">
            <v>0.49497956146470939</v>
          </cell>
          <cell r="K45">
            <v>4.8707246762458467E-2</v>
          </cell>
          <cell r="L45">
            <v>9.9126715514803426E-2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1</v>
          </cell>
        </row>
        <row r="46">
          <cell r="A46" t="str">
            <v>Substation 66kV OD Feeder Bay</v>
          </cell>
          <cell r="D46">
            <v>0</v>
          </cell>
          <cell r="E46">
            <v>0</v>
          </cell>
          <cell r="F46">
            <v>385862.97940297297</v>
          </cell>
          <cell r="G46">
            <v>385862.97940297297</v>
          </cell>
          <cell r="H46">
            <v>0</v>
          </cell>
          <cell r="I46">
            <v>0.39943643181461547</v>
          </cell>
          <cell r="J46">
            <v>0.44696824833222437</v>
          </cell>
          <cell r="K46">
            <v>5.4468604338356652E-2</v>
          </cell>
          <cell r="L46">
            <v>9.9126715514803412E-2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1</v>
          </cell>
        </row>
        <row r="47">
          <cell r="A47" t="str">
            <v>Replace SVC</v>
          </cell>
          <cell r="D47">
            <v>0</v>
          </cell>
          <cell r="E47">
            <v>0</v>
          </cell>
          <cell r="F47">
            <v>4380634.9795096498</v>
          </cell>
          <cell r="G47">
            <v>4380634.9795096498</v>
          </cell>
          <cell r="H47">
            <v>0</v>
          </cell>
          <cell r="I47">
            <v>8.7665231470619942E-2</v>
          </cell>
          <cell r="J47">
            <v>0.80125370326858292</v>
          </cell>
          <cell r="K47">
            <v>1.1954349745993629E-2</v>
          </cell>
          <cell r="L47">
            <v>9.9126715514803398E-2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1</v>
          </cell>
        </row>
        <row r="48">
          <cell r="A48" t="str">
            <v>Upgrade DC Supply 110/125V</v>
          </cell>
          <cell r="D48">
            <v>536890.16264588165</v>
          </cell>
          <cell r="E48">
            <v>536890.16264588165</v>
          </cell>
          <cell r="F48">
            <v>536890.16264588165</v>
          </cell>
          <cell r="G48">
            <v>536890.16264588165</v>
          </cell>
          <cell r="H48">
            <v>536890.16264588165</v>
          </cell>
          <cell r="I48">
            <v>0.3730062080779914</v>
          </cell>
          <cell r="J48">
            <v>0.47700259348747914</v>
          </cell>
          <cell r="K48">
            <v>5.0864482919726103E-2</v>
          </cell>
          <cell r="L48">
            <v>9.912671551480344E-2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1</v>
          </cell>
        </row>
        <row r="49">
          <cell r="A49" t="str">
            <v>Upgrade DC Supply 32/48V</v>
          </cell>
          <cell r="D49">
            <v>1968597.2630348993</v>
          </cell>
          <cell r="E49">
            <v>1968597.2630348993</v>
          </cell>
          <cell r="F49">
            <v>1968597.2630348993</v>
          </cell>
          <cell r="G49">
            <v>1968597.2630348993</v>
          </cell>
          <cell r="H49">
            <v>1968597.2630348993</v>
          </cell>
          <cell r="I49">
            <v>0.37300620807799134</v>
          </cell>
          <cell r="J49">
            <v>0.47700259348747909</v>
          </cell>
          <cell r="K49">
            <v>5.0864482919726089E-2</v>
          </cell>
          <cell r="L49">
            <v>9.9126715514803426E-2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1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1</v>
          </cell>
        </row>
        <row r="50">
          <cell r="A50" t="str">
            <v>Relocate AC supply into switchyard</v>
          </cell>
          <cell r="D50">
            <v>1318606.5260908215</v>
          </cell>
          <cell r="E50">
            <v>1318606.5260908215</v>
          </cell>
          <cell r="F50">
            <v>1318606.5260908215</v>
          </cell>
          <cell r="G50">
            <v>1318606.5260908215</v>
          </cell>
          <cell r="H50">
            <v>1318606.5260908215</v>
          </cell>
          <cell r="I50">
            <v>0.52517400099913503</v>
          </cell>
          <cell r="J50">
            <v>0.30408464698617954</v>
          </cell>
          <cell r="K50">
            <v>7.1614636499882048E-2</v>
          </cell>
          <cell r="L50">
            <v>9.9126715514803412E-2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J50">
            <v>1</v>
          </cell>
        </row>
        <row r="51">
          <cell r="A51" t="str">
            <v>Relocate Dist. supplies out of switchyard</v>
          </cell>
          <cell r="D51">
            <v>439535.50869694049</v>
          </cell>
          <cell r="E51">
            <v>439535.50869694049</v>
          </cell>
          <cell r="F51">
            <v>439535.50869694049</v>
          </cell>
          <cell r="G51">
            <v>439535.50869694049</v>
          </cell>
          <cell r="H51">
            <v>439535.50869694049</v>
          </cell>
          <cell r="I51">
            <v>0.52517400099913503</v>
          </cell>
          <cell r="J51">
            <v>0.30408464698617954</v>
          </cell>
          <cell r="K51">
            <v>7.1614636499882048E-2</v>
          </cell>
          <cell r="L51">
            <v>9.9126715514803398E-2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J51">
            <v>1</v>
          </cell>
        </row>
        <row r="52">
          <cell r="A52" t="str">
            <v>Install Bunding &amp; Oil Containment - Small</v>
          </cell>
          <cell r="D52">
            <v>1631356.3291573976</v>
          </cell>
          <cell r="E52">
            <v>2175141.7722098636</v>
          </cell>
          <cell r="F52">
            <v>1359463.6076311648</v>
          </cell>
          <cell r="G52">
            <v>2175141.7722098636</v>
          </cell>
          <cell r="H52">
            <v>2718927.2152623297</v>
          </cell>
          <cell r="I52">
            <v>0.52904300480439026</v>
          </cell>
          <cell r="J52">
            <v>0.29968805175293473</v>
          </cell>
          <cell r="K52">
            <v>7.2142227927871394E-2</v>
          </cell>
          <cell r="L52">
            <v>9.9126715514803398E-2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J52">
            <v>1</v>
          </cell>
        </row>
        <row r="53">
          <cell r="A53" t="str">
            <v>Install Bunding &amp; Oil Containment - Large</v>
          </cell>
          <cell r="D53">
            <v>1604002.9992371409</v>
          </cell>
          <cell r="E53">
            <v>0</v>
          </cell>
          <cell r="F53">
            <v>0</v>
          </cell>
          <cell r="G53">
            <v>1604002.9992371409</v>
          </cell>
          <cell r="H53">
            <v>0</v>
          </cell>
          <cell r="I53">
            <v>0.27328691805796157</v>
          </cell>
          <cell r="J53">
            <v>0.59031996851024027</v>
          </cell>
          <cell r="K53">
            <v>3.7266397916994758E-2</v>
          </cell>
          <cell r="L53">
            <v>9.9126715514803426E-2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J53">
            <v>1</v>
          </cell>
        </row>
        <row r="54">
          <cell r="A54" t="str">
            <v>Replace 1 Protection Scheme Replace - D-Ageing Asset</v>
          </cell>
          <cell r="D54">
            <v>238380.87546654168</v>
          </cell>
          <cell r="E54">
            <v>715142.62639962509</v>
          </cell>
          <cell r="F54">
            <v>1748126.4200879722</v>
          </cell>
          <cell r="G54">
            <v>874063.2100439861</v>
          </cell>
          <cell r="H54">
            <v>1271364.669154889</v>
          </cell>
          <cell r="I54">
            <v>0.70970813594040039</v>
          </cell>
          <cell r="J54">
            <v>9.4386766371105227E-2</v>
          </cell>
          <cell r="K54">
            <v>9.6778382173690961E-2</v>
          </cell>
          <cell r="L54">
            <v>9.9126715514803412E-2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1</v>
          </cell>
        </row>
        <row r="55">
          <cell r="A55" t="str">
            <v>Half Substation Protection Replacement - D-Ageing Asset</v>
          </cell>
          <cell r="D55">
            <v>765775.80803078646</v>
          </cell>
          <cell r="E55">
            <v>1914439.5200769661</v>
          </cell>
          <cell r="F55">
            <v>1531551.6160615729</v>
          </cell>
          <cell r="G55">
            <v>3063103.2321231458</v>
          </cell>
          <cell r="H55">
            <v>2680215.3281077528</v>
          </cell>
          <cell r="I55">
            <v>0.6491233152886644</v>
          </cell>
          <cell r="J55">
            <v>0.16323315347535058</v>
          </cell>
          <cell r="K55">
            <v>8.8516815721181502E-2</v>
          </cell>
          <cell r="L55">
            <v>9.9126715514803426E-2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1</v>
          </cell>
        </row>
        <row r="56">
          <cell r="A56" t="str">
            <v>Full Substation Protection Replacement - D-Ageing Asset</v>
          </cell>
          <cell r="D56">
            <v>2618780.11674878</v>
          </cell>
          <cell r="E56">
            <v>2618780.11674878</v>
          </cell>
          <cell r="F56">
            <v>2618780.11674878</v>
          </cell>
          <cell r="G56">
            <v>1309390.05837439</v>
          </cell>
          <cell r="H56">
            <v>654695.029187195</v>
          </cell>
          <cell r="I56">
            <v>0.60996581938644512</v>
          </cell>
          <cell r="J56">
            <v>0.20773030790969077</v>
          </cell>
          <cell r="K56">
            <v>8.3177157189060685E-2</v>
          </cell>
          <cell r="L56">
            <v>9.9126715514803412E-2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1</v>
          </cell>
        </row>
        <row r="57">
          <cell r="A57" t="str">
            <v>Replace 1 Protection Scheme Replace - SEF - D-Other Regulated System Capex</v>
          </cell>
          <cell r="D57">
            <v>397301.4591109028</v>
          </cell>
          <cell r="E57">
            <v>397301.4591109028</v>
          </cell>
          <cell r="F57">
            <v>397301.4591109028</v>
          </cell>
          <cell r="G57">
            <v>476761.75093308336</v>
          </cell>
          <cell r="H57">
            <v>476761.75093308336</v>
          </cell>
          <cell r="I57">
            <v>0.70970813594040028</v>
          </cell>
          <cell r="J57">
            <v>9.4386766371105241E-2</v>
          </cell>
          <cell r="K57">
            <v>9.6778382173690947E-2</v>
          </cell>
          <cell r="L57">
            <v>9.9126715514803426E-2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J57">
            <v>1</v>
          </cell>
        </row>
        <row r="58">
          <cell r="A58" t="str">
            <v>HV 11KV 22KV Switchboard Prot Replace - SEF - D-Other Regulated System Capex</v>
          </cell>
          <cell r="D58">
            <v>0</v>
          </cell>
          <cell r="E58">
            <v>414741.82710780518</v>
          </cell>
          <cell r="F58">
            <v>0</v>
          </cell>
          <cell r="G58">
            <v>414741.82710780518</v>
          </cell>
          <cell r="H58">
            <v>0</v>
          </cell>
          <cell r="I58">
            <v>0.65060776252466346</v>
          </cell>
          <cell r="J58">
            <v>0.16154628161626067</v>
          </cell>
          <cell r="K58">
            <v>8.8719240344272296E-2</v>
          </cell>
          <cell r="L58">
            <v>9.9126715514803412E-2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J58">
            <v>1</v>
          </cell>
        </row>
        <row r="59">
          <cell r="A59" t="str">
            <v>Replace 1 Protection Scheme Replace - Protn Review - D-Other Regulated System Capex</v>
          </cell>
          <cell r="D59">
            <v>794602.91822180559</v>
          </cell>
          <cell r="E59">
            <v>794602.91822180559</v>
          </cell>
          <cell r="F59">
            <v>794602.91822180559</v>
          </cell>
          <cell r="G59">
            <v>794602.91822180559</v>
          </cell>
          <cell r="H59">
            <v>794602.91822180559</v>
          </cell>
          <cell r="I59">
            <v>0.70970813594040028</v>
          </cell>
          <cell r="J59">
            <v>9.4386766371105255E-2</v>
          </cell>
          <cell r="K59">
            <v>9.6778382173690961E-2</v>
          </cell>
          <cell r="L59">
            <v>9.9126715514803426E-2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</v>
          </cell>
          <cell r="AD59">
            <v>0</v>
          </cell>
          <cell r="AE59">
            <v>0</v>
          </cell>
          <cell r="AJ59">
            <v>1</v>
          </cell>
        </row>
        <row r="60">
          <cell r="A60" t="str">
            <v>HALF SUBSTATION PROTECTION REPLACEMENT - Protn Review - D-Other Regulated System Capex</v>
          </cell>
          <cell r="D60">
            <v>765775.80803078646</v>
          </cell>
          <cell r="E60">
            <v>765775.80803078646</v>
          </cell>
          <cell r="F60">
            <v>765775.80803078646</v>
          </cell>
          <cell r="G60">
            <v>765775.80803078646</v>
          </cell>
          <cell r="H60">
            <v>765775.80803078646</v>
          </cell>
          <cell r="I60">
            <v>0.64912331528866452</v>
          </cell>
          <cell r="J60">
            <v>0.16323315347535061</v>
          </cell>
          <cell r="K60">
            <v>8.851681572118153E-2</v>
          </cell>
          <cell r="L60">
            <v>9.9126715514803426E-2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</v>
          </cell>
          <cell r="AD60">
            <v>0</v>
          </cell>
          <cell r="AE60">
            <v>0</v>
          </cell>
          <cell r="AJ60">
            <v>1</v>
          </cell>
        </row>
        <row r="61">
          <cell r="A61" t="str">
            <v>Replace Recloser - Protn Review - D-Other Regulated System Capex</v>
          </cell>
          <cell r="D61">
            <v>555621.1019928687</v>
          </cell>
          <cell r="E61">
            <v>606132.11126494757</v>
          </cell>
          <cell r="F61">
            <v>606132.11126494757</v>
          </cell>
          <cell r="G61">
            <v>656643.12053702655</v>
          </cell>
          <cell r="H61">
            <v>656643.12053702655</v>
          </cell>
          <cell r="I61">
            <v>0.29442491806927013</v>
          </cell>
          <cell r="J61">
            <v>0.5662995139519349</v>
          </cell>
          <cell r="K61">
            <v>4.0148852463991393E-2</v>
          </cell>
          <cell r="L61">
            <v>9.9126715514803412E-2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0.9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9.9999999999999992E-2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J61">
            <v>1</v>
          </cell>
        </row>
        <row r="62">
          <cell r="A62" t="str">
            <v>Install Neutral CT (22KV or 11Kv) - D-Other Regulated System Capex</v>
          </cell>
          <cell r="D62">
            <v>49301.731864077534</v>
          </cell>
          <cell r="E62">
            <v>49301.731864077534</v>
          </cell>
          <cell r="F62">
            <v>49301.731864077534</v>
          </cell>
          <cell r="G62">
            <v>98603.463728155068</v>
          </cell>
          <cell r="H62">
            <v>98603.463728155068</v>
          </cell>
          <cell r="I62">
            <v>0.50718014552334945</v>
          </cell>
          <cell r="J62">
            <v>0.32453221002684479</v>
          </cell>
          <cell r="K62">
            <v>6.9160928935002183E-2</v>
          </cell>
          <cell r="L62">
            <v>9.9126715514803412E-2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J62">
            <v>1</v>
          </cell>
        </row>
        <row r="63">
          <cell r="A63" t="str">
            <v>Install set of 3 outdoor HV powder fuses in sub for transformer protection</v>
          </cell>
          <cell r="D63">
            <v>65094.063645488881</v>
          </cell>
          <cell r="E63">
            <v>0</v>
          </cell>
          <cell r="F63">
            <v>65094.063645488881</v>
          </cell>
          <cell r="G63">
            <v>0</v>
          </cell>
          <cell r="H63">
            <v>65094.063645488881</v>
          </cell>
          <cell r="I63">
            <v>0.60810034510001298</v>
          </cell>
          <cell r="J63">
            <v>0.20985016505336368</v>
          </cell>
          <cell r="K63">
            <v>8.2922774331819965E-2</v>
          </cell>
          <cell r="L63">
            <v>9.9126715514803426E-2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J63">
            <v>1</v>
          </cell>
        </row>
        <row r="64">
          <cell r="A64" t="str">
            <v>Reconductor HV feeder</v>
          </cell>
          <cell r="D64">
            <v>730141.78056959435</v>
          </cell>
          <cell r="E64">
            <v>796518.30607592105</v>
          </cell>
          <cell r="F64">
            <v>796518.30607592105</v>
          </cell>
          <cell r="G64">
            <v>796518.30607592105</v>
          </cell>
          <cell r="H64">
            <v>796518.30607592105</v>
          </cell>
          <cell r="I64">
            <v>0.56815668540127817</v>
          </cell>
          <cell r="J64">
            <v>0.25524068743828959</v>
          </cell>
          <cell r="K64">
            <v>7.747591164562885E-2</v>
          </cell>
          <cell r="L64">
            <v>9.9126715514803412E-2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1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J64">
            <v>1</v>
          </cell>
        </row>
        <row r="65">
          <cell r="A65" t="str">
            <v>Install set of 3 expulsion fuses (11/22kV) – line or distribution transformer</v>
          </cell>
          <cell r="D65">
            <v>219081.72786274157</v>
          </cell>
          <cell r="E65">
            <v>234591.93868488257</v>
          </cell>
          <cell r="F65">
            <v>234591.93868488257</v>
          </cell>
          <cell r="G65">
            <v>250102.14950702357</v>
          </cell>
          <cell r="H65">
            <v>250102.14950702357</v>
          </cell>
          <cell r="I65">
            <v>0.47685789079500407</v>
          </cell>
          <cell r="J65">
            <v>0.35898931767269204</v>
          </cell>
          <cell r="K65">
            <v>6.5026076017500545E-2</v>
          </cell>
          <cell r="L65">
            <v>9.9126715514803412E-2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J65">
            <v>1</v>
          </cell>
        </row>
        <row r="66">
          <cell r="A66" t="str">
            <v>Install set of 2 expulsion fuses (33kV) – single phase line or SWER isolator</v>
          </cell>
          <cell r="D66">
            <v>1718.8077474012873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0.53677709127092854</v>
          </cell>
          <cell r="J66">
            <v>0.29089931713186873</v>
          </cell>
          <cell r="K66">
            <v>7.3196876082399345E-2</v>
          </cell>
          <cell r="L66">
            <v>9.9126715514803426E-2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J66">
            <v>1</v>
          </cell>
        </row>
        <row r="67">
          <cell r="A67" t="str">
            <v>BC1 619 NDR EECL Replace Defect Management</v>
          </cell>
          <cell r="D67">
            <v>59759590.777123109</v>
          </cell>
          <cell r="E67">
            <v>74875307.443011135</v>
          </cell>
          <cell r="F67">
            <v>55442910.95799993</v>
          </cell>
          <cell r="G67">
            <v>63379140.131510288</v>
          </cell>
          <cell r="H67">
            <v>60839083.571948759</v>
          </cell>
          <cell r="I67">
            <v>0.30407429110449002</v>
          </cell>
          <cell r="J67">
            <v>0.40499511709735786</v>
          </cell>
          <cell r="K67">
            <v>4.1464676059703075E-2</v>
          </cell>
          <cell r="L67">
            <v>0.24946591573845042</v>
          </cell>
          <cell r="M67">
            <v>0</v>
          </cell>
          <cell r="N67">
            <v>0</v>
          </cell>
          <cell r="O67">
            <v>0.58183174113445302</v>
          </cell>
          <cell r="P67">
            <v>3.6918517199234883E-2</v>
          </cell>
          <cell r="Q67">
            <v>8.1917619802638675E-2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0.1749578274266928</v>
          </cell>
          <cell r="W67">
            <v>0.11893043793224757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5.4438565047335132E-3</v>
          </cell>
          <cell r="AE67">
            <v>0</v>
          </cell>
          <cell r="AF67">
            <v>1</v>
          </cell>
        </row>
        <row r="68">
          <cell r="A68" t="str">
            <v>BC1 754 NDR EECL Distribution Earthing Remediation</v>
          </cell>
          <cell r="D68">
            <v>8295639.1105119986</v>
          </cell>
          <cell r="E68">
            <v>8295639.1105119986</v>
          </cell>
          <cell r="F68">
            <v>8295639.1105119986</v>
          </cell>
          <cell r="G68">
            <v>8295639.1105119986</v>
          </cell>
          <cell r="H68">
            <v>8295639.1105119986</v>
          </cell>
          <cell r="I68">
            <v>0.48556442289615842</v>
          </cell>
          <cell r="J68">
            <v>0.44822224670891092</v>
          </cell>
          <cell r="K68">
            <v>6.62133303949307E-2</v>
          </cell>
          <cell r="L68">
            <v>0</v>
          </cell>
          <cell r="M68">
            <v>0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</v>
          </cell>
        </row>
        <row r="69">
          <cell r="A69" t="str">
            <v>BC1 558 NDR EECL Defective Connector and Splice Replacement</v>
          </cell>
          <cell r="D69">
            <v>0</v>
          </cell>
          <cell r="E69">
            <v>906991.22467520018</v>
          </cell>
          <cell r="F69">
            <v>906991.22467520018</v>
          </cell>
          <cell r="G69">
            <v>906991.22467520018</v>
          </cell>
          <cell r="H69">
            <v>906991.22467520018</v>
          </cell>
          <cell r="I69">
            <v>0.55314098931203692</v>
          </cell>
          <cell r="J69">
            <v>0.37143069396359457</v>
          </cell>
          <cell r="K69">
            <v>7.5428316724368644E-2</v>
          </cell>
          <cell r="L69">
            <v>0</v>
          </cell>
          <cell r="M69">
            <v>0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</v>
          </cell>
        </row>
        <row r="70">
          <cell r="A70" t="str">
            <v>BC1 533 NDR EECL EDO Fuse Replacement in High Risk Fire Areas</v>
          </cell>
          <cell r="D70">
            <v>243282.31997440004</v>
          </cell>
          <cell r="E70">
            <v>243282.31997440004</v>
          </cell>
          <cell r="F70">
            <v>243282.31997440004</v>
          </cell>
          <cell r="G70">
            <v>242661.70181120001</v>
          </cell>
          <cell r="H70">
            <v>0</v>
          </cell>
          <cell r="I70">
            <v>3.605659051391423E-2</v>
          </cell>
          <cell r="J70">
            <v>0.61698162043092464</v>
          </cell>
          <cell r="K70">
            <v>4.9168077973519402E-3</v>
          </cell>
          <cell r="L70">
            <v>0.34204498125780919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</v>
          </cell>
        </row>
        <row r="71">
          <cell r="A71" t="str">
            <v>BC1 608 NDR EECL Cast Iron Cable Pot Head Replacement</v>
          </cell>
          <cell r="D71">
            <v>1139794.65264</v>
          </cell>
          <cell r="E71">
            <v>1176562.2220799997</v>
          </cell>
          <cell r="F71">
            <v>0</v>
          </cell>
          <cell r="G71">
            <v>0</v>
          </cell>
          <cell r="H71">
            <v>0</v>
          </cell>
          <cell r="I71">
            <v>0.10403108166945509</v>
          </cell>
          <cell r="J71">
            <v>0.53973788048144644</v>
          </cell>
          <cell r="K71">
            <v>1.4186056591289331E-2</v>
          </cell>
          <cell r="L71">
            <v>0.34204498125780924</v>
          </cell>
          <cell r="M71">
            <v>0</v>
          </cell>
          <cell r="N71">
            <v>0</v>
          </cell>
          <cell r="O71">
            <v>0</v>
          </cell>
          <cell r="P71">
            <v>1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</v>
          </cell>
        </row>
        <row r="72">
          <cell r="A72" t="str">
            <v>BC1 506 NDR EECL Non-Ceramic Customer End Service Fuse Replacement</v>
          </cell>
          <cell r="D72">
            <v>182944.93642879996</v>
          </cell>
          <cell r="E72">
            <v>182944.93642879996</v>
          </cell>
          <cell r="F72">
            <v>182435.34050559998</v>
          </cell>
          <cell r="G72">
            <v>182435.34050559995</v>
          </cell>
          <cell r="H72">
            <v>0</v>
          </cell>
          <cell r="I72">
            <v>0.28063382233902451</v>
          </cell>
          <cell r="J72">
            <v>0.33905294790239016</v>
          </cell>
          <cell r="K72">
            <v>3.8268248500776064E-2</v>
          </cell>
          <cell r="L72">
            <v>0.34204498125780919</v>
          </cell>
          <cell r="M72">
            <v>0</v>
          </cell>
          <cell r="N72">
            <v>0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</v>
          </cell>
        </row>
        <row r="73">
          <cell r="A73" t="str">
            <v>BC1 615 NDR EECL Replace Figure 8 Colour Coded Service Cables</v>
          </cell>
          <cell r="D73">
            <v>1823589.0803200002</v>
          </cell>
          <cell r="E73">
            <v>1823589.0803200002</v>
          </cell>
          <cell r="F73">
            <v>1823589.0803200002</v>
          </cell>
          <cell r="G73">
            <v>1823589.0803200002</v>
          </cell>
          <cell r="H73">
            <v>1823589.0803200002</v>
          </cell>
          <cell r="I73">
            <v>0.4033974786076876</v>
          </cell>
          <cell r="J73">
            <v>0.19954879305163659</v>
          </cell>
          <cell r="K73">
            <v>5.5008747082866495E-2</v>
          </cell>
          <cell r="L73">
            <v>0.34204498125780919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</v>
          </cell>
        </row>
        <row r="74">
          <cell r="A74" t="str">
            <v>BC1 621 NDR EECL Replace Neutral Screened Service Cables</v>
          </cell>
          <cell r="D74">
            <v>271902.07087200001</v>
          </cell>
          <cell r="E74">
            <v>271902.07087200001</v>
          </cell>
          <cell r="F74">
            <v>1189909.4771199999</v>
          </cell>
          <cell r="G74">
            <v>1189909.4771199999</v>
          </cell>
          <cell r="H74">
            <v>1189909.4771199999</v>
          </cell>
          <cell r="I74">
            <v>0.4664037683337956</v>
          </cell>
          <cell r="J74">
            <v>0.17316867858481169</v>
          </cell>
          <cell r="K74">
            <v>6.3600513863699387E-2</v>
          </cell>
          <cell r="L74">
            <v>0.29682703921769332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</v>
          </cell>
        </row>
        <row r="75">
          <cell r="A75" t="str">
            <v>BC1 503 NDR EECL Replace Laminated Crossarms</v>
          </cell>
          <cell r="D75">
            <v>1062924.6976320001</v>
          </cell>
          <cell r="E75">
            <v>1062924.6976320001</v>
          </cell>
          <cell r="F75">
            <v>0</v>
          </cell>
          <cell r="G75">
            <v>0</v>
          </cell>
          <cell r="H75">
            <v>0</v>
          </cell>
          <cell r="I75">
            <v>0.32388830873600677</v>
          </cell>
          <cell r="J75">
            <v>0.28990012245127378</v>
          </cell>
          <cell r="K75">
            <v>4.4166587554910014E-2</v>
          </cell>
          <cell r="L75">
            <v>0.34204498125780919</v>
          </cell>
          <cell r="M75">
            <v>0</v>
          </cell>
          <cell r="N75">
            <v>0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</v>
          </cell>
        </row>
        <row r="76">
          <cell r="A76" t="str">
            <v>BC1 570 NDR EECL Inspect and Replace Brand X Service Cable Replacement</v>
          </cell>
          <cell r="D76">
            <v>715503.8397919999</v>
          </cell>
          <cell r="E76">
            <v>715503.8397919999</v>
          </cell>
          <cell r="F76">
            <v>715503.8397919999</v>
          </cell>
          <cell r="G76">
            <v>0</v>
          </cell>
          <cell r="H76">
            <v>0</v>
          </cell>
          <cell r="I76">
            <v>0.52054446521549524</v>
          </cell>
          <cell r="J76">
            <v>0.35192543491199224</v>
          </cell>
          <cell r="K76">
            <v>7.0983336165749353E-2</v>
          </cell>
          <cell r="L76">
            <v>5.6546763706763252E-2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1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</v>
          </cell>
        </row>
        <row r="77">
          <cell r="A77" t="str">
            <v>Conductor Clearance to Ground Backlog Remediation</v>
          </cell>
          <cell r="D77">
            <v>33512132.05231389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0.46999016192066689</v>
          </cell>
          <cell r="J77">
            <v>0.12387528928688753</v>
          </cell>
          <cell r="K77">
            <v>6.4089567534636419E-2</v>
          </cell>
          <cell r="L77">
            <v>0.34204498125780924</v>
          </cell>
          <cell r="M77">
            <v>9.9999999999999992E-2</v>
          </cell>
          <cell r="N77">
            <v>0</v>
          </cell>
          <cell r="O77">
            <v>0.89999999999999991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</v>
          </cell>
        </row>
        <row r="94">
          <cell r="A94" t="str">
            <v>Other System Capex - Baseline Plan 2014/15</v>
          </cell>
          <cell r="C94">
            <v>29674349.152114522</v>
          </cell>
          <cell r="I94">
            <v>0.13665262357056226</v>
          </cell>
          <cell r="J94">
            <v>0.81912325303423694</v>
          </cell>
          <cell r="K94">
            <v>1.8634448668713038E-2</v>
          </cell>
          <cell r="L94">
            <v>2.5589674726487665E-2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1.2000194410896947E-2</v>
          </cell>
          <cell r="V94">
            <v>0</v>
          </cell>
          <cell r="W94">
            <v>0</v>
          </cell>
          <cell r="X94">
            <v>0</v>
          </cell>
          <cell r="Y94">
            <v>4.0340468111000463E-2</v>
          </cell>
          <cell r="Z94">
            <v>0</v>
          </cell>
          <cell r="AA94">
            <v>0</v>
          </cell>
          <cell r="AB94">
            <v>0.90599642407639158</v>
          </cell>
          <cell r="AC94">
            <v>4.1662913401711056E-2</v>
          </cell>
          <cell r="AD94">
            <v>0</v>
          </cell>
          <cell r="AE94">
            <v>0</v>
          </cell>
          <cell r="AJ94">
            <v>1</v>
          </cell>
        </row>
        <row r="96">
          <cell r="A96" t="str">
            <v>AFLC Equipment Asset Replacement Plan</v>
          </cell>
          <cell r="D96">
            <v>2010304.0099754666</v>
          </cell>
          <cell r="E96">
            <v>2010304.0099754666</v>
          </cell>
          <cell r="F96">
            <v>1529063.4641621846</v>
          </cell>
          <cell r="G96">
            <v>1529063.4641621846</v>
          </cell>
          <cell r="H96">
            <v>2251722.9808933716</v>
          </cell>
          <cell r="I96">
            <v>0.28905728485601789</v>
          </cell>
          <cell r="J96">
            <v>0.58167927460807545</v>
          </cell>
          <cell r="K96">
            <v>3.9416902480366063E-2</v>
          </cell>
          <cell r="L96">
            <v>8.9846538055540673E-2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0.49415282057008947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0.50584717942991064</v>
          </cell>
          <cell r="AC96">
            <v>0</v>
          </cell>
          <cell r="AD96">
            <v>0</v>
          </cell>
          <cell r="AE96">
            <v>0</v>
          </cell>
          <cell r="AF96">
            <v>1</v>
          </cell>
        </row>
        <row r="97">
          <cell r="A97" t="str">
            <v>RTU Replacement Program</v>
          </cell>
          <cell r="D97">
            <v>1488684.2253451566</v>
          </cell>
          <cell r="E97">
            <v>1575523.4719829103</v>
          </cell>
          <cell r="F97">
            <v>1364503.9027009553</v>
          </cell>
          <cell r="G97">
            <v>1647986.1544179134</v>
          </cell>
          <cell r="H97">
            <v>1500391.4274880085</v>
          </cell>
          <cell r="I97">
            <v>0.63945456626058761</v>
          </cell>
          <cell r="J97">
            <v>0.18350054573924612</v>
          </cell>
          <cell r="K97">
            <v>8.7198349944625594E-2</v>
          </cell>
          <cell r="L97">
            <v>8.9846538055540673E-2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</row>
        <row r="98">
          <cell r="A98" t="str">
            <v>Operational Network Security</v>
          </cell>
          <cell r="D98">
            <v>3113999.9999999995</v>
          </cell>
          <cell r="E98">
            <v>1448000.0000000002</v>
          </cell>
          <cell r="F98">
            <v>0</v>
          </cell>
          <cell r="G98">
            <v>0</v>
          </cell>
          <cell r="H98">
            <v>0</v>
          </cell>
          <cell r="I98">
            <v>0.13295323878629639</v>
          </cell>
          <cell r="J98">
            <v>0.84891677410648148</v>
          </cell>
          <cell r="K98">
            <v>1.8129987107222235E-2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0</v>
          </cell>
          <cell r="AJ98">
            <v>1</v>
          </cell>
        </row>
        <row r="99">
          <cell r="A99" t="str">
            <v>Intelligent Electronic Device Monitoring and Support</v>
          </cell>
          <cell r="D99">
            <v>616734.40000000014</v>
          </cell>
          <cell r="E99">
            <v>102115.04</v>
          </cell>
          <cell r="F99">
            <v>177943.04000000001</v>
          </cell>
          <cell r="G99">
            <v>294212.64000000007</v>
          </cell>
          <cell r="H99">
            <v>490354.4</v>
          </cell>
          <cell r="I99">
            <v>0.18077978854815174</v>
          </cell>
          <cell r="J99">
            <v>0.79456842210437295</v>
          </cell>
          <cell r="K99">
            <v>2.4651789347475233E-2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J99">
            <v>1</v>
          </cell>
        </row>
        <row r="100">
          <cell r="A100" t="str">
            <v>Alternative Data Aquisition Service - Phase 2</v>
          </cell>
          <cell r="D100">
            <v>1648432.0126028908</v>
          </cell>
          <cell r="E100">
            <v>0</v>
          </cell>
          <cell r="F100">
            <v>1164700.878263952</v>
          </cell>
          <cell r="G100">
            <v>0</v>
          </cell>
          <cell r="H100">
            <v>1194565.003347643</v>
          </cell>
          <cell r="I100">
            <v>2.3717216402324218E-2</v>
          </cell>
          <cell r="J100">
            <v>0.97304861772463169</v>
          </cell>
          <cell r="K100">
            <v>3.2341658730442109E-3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1</v>
          </cell>
          <cell r="AC100">
            <v>0</v>
          </cell>
          <cell r="AD100">
            <v>0</v>
          </cell>
          <cell r="AE100">
            <v>0</v>
          </cell>
          <cell r="AJ100">
            <v>1</v>
          </cell>
        </row>
        <row r="101">
          <cell r="A101" t="str">
            <v>Regulator Remote Communications Strategy</v>
          </cell>
          <cell r="D101">
            <v>1100579.4213955612</v>
          </cell>
          <cell r="E101">
            <v>1078329.405504026</v>
          </cell>
          <cell r="F101">
            <v>721426.14482311171</v>
          </cell>
          <cell r="G101">
            <v>1188860.8011614971</v>
          </cell>
          <cell r="H101">
            <v>1148962.3030097468</v>
          </cell>
          <cell r="I101">
            <v>0.44017617428531769</v>
          </cell>
          <cell r="J101">
            <v>0.40995326389296211</v>
          </cell>
          <cell r="K101">
            <v>6.0024023766179685E-2</v>
          </cell>
          <cell r="L101">
            <v>8.9846538055540687E-2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9.5483721064407487E-2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0.57301081612682792</v>
          </cell>
          <cell r="AC101">
            <v>0.33150546280876464</v>
          </cell>
          <cell r="AD101">
            <v>0</v>
          </cell>
          <cell r="AE101">
            <v>0</v>
          </cell>
          <cell r="AJ101">
            <v>1</v>
          </cell>
        </row>
        <row r="102">
          <cell r="A102" t="str">
            <v>OT17B Master Station SCADA Strategy</v>
          </cell>
          <cell r="D102">
            <v>2583346.98416</v>
          </cell>
          <cell r="E102">
            <v>2745963.6352000004</v>
          </cell>
          <cell r="F102">
            <v>1814131.2838399999</v>
          </cell>
          <cell r="G102">
            <v>4384549.5076799998</v>
          </cell>
          <cell r="H102">
            <v>1620155.3993599999</v>
          </cell>
          <cell r="I102">
            <v>0.12081213774811853</v>
          </cell>
          <cell r="J102">
            <v>0.81738941275206434</v>
          </cell>
          <cell r="K102">
            <v>1.647438242019798E-2</v>
          </cell>
          <cell r="L102">
            <v>4.5324067079619286E-2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1</v>
          </cell>
          <cell r="AC102">
            <v>0</v>
          </cell>
          <cell r="AD102">
            <v>0</v>
          </cell>
          <cell r="AE102">
            <v>0</v>
          </cell>
          <cell r="AJ102">
            <v>1</v>
          </cell>
        </row>
        <row r="103">
          <cell r="A103" t="str">
            <v>BC - DMS ID 508 (old BC tool)</v>
          </cell>
          <cell r="D103">
            <v>8604046.5624827687</v>
          </cell>
          <cell r="E103">
            <v>4437817.9466740182</v>
          </cell>
          <cell r="F103">
            <v>0</v>
          </cell>
          <cell r="G103">
            <v>0</v>
          </cell>
          <cell r="H103">
            <v>0</v>
          </cell>
          <cell r="I103">
            <v>6.1024070105800667E-2</v>
          </cell>
          <cell r="J103">
            <v>0.93065446578886279</v>
          </cell>
          <cell r="K103">
            <v>8.3214641053364555E-3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1</v>
          </cell>
          <cell r="AC103">
            <v>0</v>
          </cell>
          <cell r="AD103">
            <v>0</v>
          </cell>
          <cell r="AE103">
            <v>0</v>
          </cell>
          <cell r="AJ103">
            <v>1</v>
          </cell>
        </row>
        <row r="104">
          <cell r="A104" t="str">
            <v>End of life radio refurbishment Mackay to Maryborough</v>
          </cell>
          <cell r="D104">
            <v>7314958</v>
          </cell>
          <cell r="E104">
            <v>8171117.9999999991</v>
          </cell>
          <cell r="F104">
            <v>0</v>
          </cell>
          <cell r="G104">
            <v>0</v>
          </cell>
          <cell r="H104">
            <v>0</v>
          </cell>
          <cell r="I104">
            <v>0.10722971502181221</v>
          </cell>
          <cell r="J104">
            <v>0.87814805111157701</v>
          </cell>
          <cell r="K104">
            <v>1.4622233866610754E-2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1</v>
          </cell>
        </row>
        <row r="105">
          <cell r="A105" t="str">
            <v>Active Equipment Replacement</v>
          </cell>
          <cell r="D105">
            <v>1822383</v>
          </cell>
          <cell r="E105">
            <v>4487173</v>
          </cell>
          <cell r="F105">
            <v>4453474</v>
          </cell>
          <cell r="G105">
            <v>4275250</v>
          </cell>
          <cell r="H105">
            <v>2418121</v>
          </cell>
          <cell r="I105">
            <v>0.18787303790435489</v>
          </cell>
          <cell r="J105">
            <v>0.73948777631885376</v>
          </cell>
          <cell r="K105">
            <v>2.5619050623321121E-2</v>
          </cell>
          <cell r="L105">
            <v>4.702013515347004E-2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1</v>
          </cell>
        </row>
        <row r="106">
          <cell r="A106" t="str">
            <v>NRP EW  Replace, Corenet Site Infrastructure Replacement</v>
          </cell>
          <cell r="D106">
            <v>599977</v>
          </cell>
          <cell r="E106">
            <v>1313065</v>
          </cell>
          <cell r="F106">
            <v>1762466</v>
          </cell>
          <cell r="G106">
            <v>2568825</v>
          </cell>
          <cell r="H106">
            <v>1672635</v>
          </cell>
          <cell r="I106">
            <v>9.8592606522718104E-2</v>
          </cell>
          <cell r="J106">
            <v>0.84094281197980481</v>
          </cell>
          <cell r="K106">
            <v>1.3444446344007013E-2</v>
          </cell>
          <cell r="L106">
            <v>4.7020135153470047E-2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1</v>
          </cell>
        </row>
        <row r="107">
          <cell r="A107" t="str">
            <v>End of life Radio refurbishment Western Queensland</v>
          </cell>
          <cell r="D107">
            <v>8688217</v>
          </cell>
          <cell r="E107">
            <v>3723521</v>
          </cell>
          <cell r="F107">
            <v>0</v>
          </cell>
          <cell r="G107">
            <v>0</v>
          </cell>
          <cell r="H107">
            <v>0</v>
          </cell>
          <cell r="I107">
            <v>0.10722971502181221</v>
          </cell>
          <cell r="J107">
            <v>0.8781480511115769</v>
          </cell>
          <cell r="K107">
            <v>1.4622233866610754E-2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1</v>
          </cell>
        </row>
        <row r="108">
          <cell r="A108" t="str">
            <v>Reliability and PQ Capex - Baseline Plan 2014/15</v>
          </cell>
          <cell r="C108">
            <v>37466850.714115843</v>
          </cell>
          <cell r="I108">
            <v>0.31081494047190428</v>
          </cell>
          <cell r="J108">
            <v>0.5398395955478037</v>
          </cell>
          <cell r="K108">
            <v>4.2383855518896042E-2</v>
          </cell>
          <cell r="L108">
            <v>0.10696160846139606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0.45088962941716637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0.5399085414110546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9.201829171778907E-3</v>
          </cell>
          <cell r="AD108">
            <v>0</v>
          </cell>
          <cell r="AE108">
            <v>0</v>
          </cell>
          <cell r="AI108">
            <v>1</v>
          </cell>
        </row>
        <row r="109">
          <cell r="A109" t="str">
            <v>Worst Performing Feeders</v>
          </cell>
          <cell r="D109">
            <v>1024882.9578</v>
          </cell>
          <cell r="E109">
            <v>1024882.9578</v>
          </cell>
          <cell r="F109">
            <v>1024882.9578</v>
          </cell>
          <cell r="G109">
            <v>1024882.9578</v>
          </cell>
          <cell r="H109">
            <v>1024882.9578</v>
          </cell>
          <cell r="I109">
            <v>0.43308414548407076</v>
          </cell>
          <cell r="J109">
            <v>0.38518251961902222</v>
          </cell>
          <cell r="K109">
            <v>5.9056928929646015E-2</v>
          </cell>
          <cell r="L109">
            <v>0.12267640596726098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0.98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2.0000000000000004E-2</v>
          </cell>
          <cell r="AD109">
            <v>0</v>
          </cell>
          <cell r="AE109">
            <v>0</v>
          </cell>
          <cell r="AI109">
            <v>1</v>
          </cell>
        </row>
        <row r="110">
          <cell r="A110" t="str">
            <v>Install Power Quality Monitors Units (Next G)</v>
          </cell>
          <cell r="D110">
            <v>201033.76</v>
          </cell>
          <cell r="E110">
            <v>201033.76</v>
          </cell>
          <cell r="F110">
            <v>201033.76</v>
          </cell>
          <cell r="G110">
            <v>201033.76</v>
          </cell>
          <cell r="H110">
            <v>201033.76</v>
          </cell>
          <cell r="I110">
            <v>0.20693493868890478</v>
          </cell>
          <cell r="J110">
            <v>0.76484666058078998</v>
          </cell>
          <cell r="K110">
            <v>2.8218400730305199E-2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I110">
            <v>1</v>
          </cell>
        </row>
        <row r="111">
          <cell r="A111" t="str">
            <v>Install Power Quality Monitors Units (Satellite)</v>
          </cell>
          <cell r="D111">
            <v>332148.8582033671</v>
          </cell>
          <cell r="E111">
            <v>332148.8582033671</v>
          </cell>
          <cell r="F111">
            <v>332148.8582033671</v>
          </cell>
          <cell r="G111">
            <v>332148.8582033671</v>
          </cell>
          <cell r="H111">
            <v>332148.8582033671</v>
          </cell>
          <cell r="I111">
            <v>0.13467503769834285</v>
          </cell>
          <cell r="J111">
            <v>0.73461038318730099</v>
          </cell>
          <cell r="K111">
            <v>1.8364777867955845E-2</v>
          </cell>
          <cell r="L111">
            <v>0.11234980124640023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I111">
            <v>1</v>
          </cell>
        </row>
        <row r="112">
          <cell r="A112" t="str">
            <v>Install PQ Analysers</v>
          </cell>
          <cell r="D112">
            <v>669497.96308778215</v>
          </cell>
          <cell r="E112">
            <v>669497.96308778215</v>
          </cell>
          <cell r="F112">
            <v>669497.96308778215</v>
          </cell>
          <cell r="G112">
            <v>669497.96308778215</v>
          </cell>
          <cell r="H112">
            <v>669497.96308778215</v>
          </cell>
          <cell r="I112">
            <v>0.24222090124378362</v>
          </cell>
          <cell r="J112">
            <v>0.61239917461293636</v>
          </cell>
          <cell r="K112">
            <v>3.3030122896879587E-2</v>
          </cell>
          <cell r="L112">
            <v>0.11234980124640025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I112">
            <v>1</v>
          </cell>
        </row>
        <row r="116">
          <cell r="A116" t="str">
            <v>CICW - Commercial and industrial- Rural (remaining capex after deducting cap cons) - SCS</v>
          </cell>
          <cell r="C116">
            <v>12017702.819115657</v>
          </cell>
          <cell r="D116">
            <v>15427309.287843347</v>
          </cell>
          <cell r="E116">
            <v>15415865.661986236</v>
          </cell>
          <cell r="F116">
            <v>15433348.807108792</v>
          </cell>
          <cell r="G116">
            <v>15432306.082568999</v>
          </cell>
          <cell r="H116">
            <v>15408879.81764763</v>
          </cell>
          <cell r="I116">
            <v>0.29775738348949526</v>
          </cell>
          <cell r="J116">
            <v>0.38463488279190283</v>
          </cell>
          <cell r="K116">
            <v>0.23350743611148383</v>
          </cell>
          <cell r="L116">
            <v>8.4100297607117916E-2</v>
          </cell>
          <cell r="M116">
            <v>6.3802281038918204E-2</v>
          </cell>
          <cell r="N116">
            <v>1.7483048384227947E-3</v>
          </cell>
          <cell r="O116">
            <v>0.24641987948409824</v>
          </cell>
          <cell r="P116">
            <v>0.1921964001405585</v>
          </cell>
          <cell r="Q116">
            <v>5.7655015639302585E-3</v>
          </cell>
          <cell r="R116">
            <v>6.5619997483829268E-2</v>
          </cell>
          <cell r="S116">
            <v>2.8415376406127311E-3</v>
          </cell>
          <cell r="T116">
            <v>5.1152015756434667E-2</v>
          </cell>
          <cell r="U116">
            <v>1.0316300014316144E-2</v>
          </cell>
          <cell r="V116">
            <v>0.33730570172965046</v>
          </cell>
          <cell r="W116">
            <v>1.3049382019790985E-2</v>
          </cell>
          <cell r="X116">
            <v>3.4705803244124955E-5</v>
          </cell>
          <cell r="Y116">
            <v>4.7720479460671816E-4</v>
          </cell>
          <cell r="Z116">
            <v>0</v>
          </cell>
          <cell r="AA116">
            <v>0</v>
          </cell>
          <cell r="AB116">
            <v>0</v>
          </cell>
          <cell r="AC116">
            <v>1.344849875709842E-4</v>
          </cell>
          <cell r="AD116">
            <v>9.1363027040158949E-3</v>
          </cell>
          <cell r="AE116">
            <v>0</v>
          </cell>
          <cell r="AH116">
            <v>1</v>
          </cell>
        </row>
        <row r="117">
          <cell r="A117" t="str">
            <v>CICW - Commercial &amp; Industrial- Urban (remaining capex after deducting cap cons) - SCS</v>
          </cell>
          <cell r="C117">
            <v>18443044.31709829</v>
          </cell>
          <cell r="D117">
            <v>23399801.785258681</v>
          </cell>
          <cell r="E117">
            <v>23521373.981413245</v>
          </cell>
          <cell r="F117">
            <v>23677878.534133211</v>
          </cell>
          <cell r="G117">
            <v>23777650.722678676</v>
          </cell>
          <cell r="H117">
            <v>23829642.808117393</v>
          </cell>
          <cell r="I117">
            <v>0.23921344277310036</v>
          </cell>
          <cell r="J117">
            <v>0.48915390847923335</v>
          </cell>
          <cell r="K117">
            <v>0.21047493571000808</v>
          </cell>
          <cell r="L117">
            <v>6.115771303765806E-2</v>
          </cell>
          <cell r="M117">
            <v>6.3802281038918218E-2</v>
          </cell>
          <cell r="N117">
            <v>1.7483048384227952E-3</v>
          </cell>
          <cell r="O117">
            <v>0.2464198794840983</v>
          </cell>
          <cell r="P117">
            <v>0.19219640014055853</v>
          </cell>
          <cell r="Q117">
            <v>5.7655015639302594E-3</v>
          </cell>
          <cell r="R117">
            <v>6.5619997483829282E-2</v>
          </cell>
          <cell r="S117">
            <v>2.8415376406127316E-3</v>
          </cell>
          <cell r="T117">
            <v>5.1152015756434681E-2</v>
          </cell>
          <cell r="U117">
            <v>1.0316300014316146E-2</v>
          </cell>
          <cell r="V117">
            <v>0.33730570172965058</v>
          </cell>
          <cell r="W117">
            <v>1.3049382019790988E-2</v>
          </cell>
          <cell r="X117">
            <v>3.4705803244124955E-5</v>
          </cell>
          <cell r="Y117">
            <v>4.7720479460671827E-4</v>
          </cell>
          <cell r="Z117">
            <v>0</v>
          </cell>
          <cell r="AA117">
            <v>0</v>
          </cell>
          <cell r="AB117">
            <v>0</v>
          </cell>
          <cell r="AC117">
            <v>1.3448498757098423E-4</v>
          </cell>
          <cell r="AD117">
            <v>9.1363027040158966E-3</v>
          </cell>
          <cell r="AE117">
            <v>0</v>
          </cell>
          <cell r="AH117">
            <v>1</v>
          </cell>
        </row>
        <row r="118">
          <cell r="A118" t="str">
            <v>CICW - Domestic and rural- Rural (remaining capex after deducting cap cons) - SCS</v>
          </cell>
          <cell r="C118">
            <v>8495523.8006055411</v>
          </cell>
          <cell r="D118">
            <v>9976975.2285455372</v>
          </cell>
          <cell r="E118">
            <v>10029524.774926107</v>
          </cell>
          <cell r="F118">
            <v>10090067.373022944</v>
          </cell>
          <cell r="G118">
            <v>10118858.431212114</v>
          </cell>
          <cell r="H118">
            <v>10119400.948647365</v>
          </cell>
          <cell r="I118">
            <v>0.34677757155389083</v>
          </cell>
          <cell r="J118">
            <v>0.29442941642714299</v>
          </cell>
          <cell r="K118">
            <v>0.26064599475915534</v>
          </cell>
          <cell r="L118">
            <v>9.8147017259811092E-2</v>
          </cell>
          <cell r="M118">
            <v>4.7457357876134303E-3</v>
          </cell>
          <cell r="N118">
            <v>0</v>
          </cell>
          <cell r="O118">
            <v>0.36896606501062323</v>
          </cell>
          <cell r="P118">
            <v>3.5811441393141519E-2</v>
          </cell>
          <cell r="Q118">
            <v>8.0419372133198322E-4</v>
          </cell>
          <cell r="R118">
            <v>0</v>
          </cell>
          <cell r="S118">
            <v>0</v>
          </cell>
          <cell r="T118">
            <v>6.4534064057504802E-3</v>
          </cell>
          <cell r="U118">
            <v>0</v>
          </cell>
          <cell r="V118">
            <v>0.32338515915093025</v>
          </cell>
          <cell r="W118">
            <v>0.25983399853060907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H118">
            <v>1</v>
          </cell>
        </row>
        <row r="119">
          <cell r="A119" t="str">
            <v>CICW - Domestic and rural- Urban (remaining capex after deducting cap cons) - SCS</v>
          </cell>
          <cell r="C119">
            <v>903700.5550916912</v>
          </cell>
          <cell r="D119">
            <v>1112212.4906453423</v>
          </cell>
          <cell r="E119">
            <v>1100456.8228895003</v>
          </cell>
          <cell r="F119">
            <v>1089621.4179326992</v>
          </cell>
          <cell r="G119">
            <v>1076707.9595202054</v>
          </cell>
          <cell r="H119">
            <v>1063885.3969824663</v>
          </cell>
          <cell r="I119">
            <v>0.34160063177982991</v>
          </cell>
          <cell r="J119">
            <v>0.30169613601981543</v>
          </cell>
          <cell r="K119">
            <v>0.2641069375266728</v>
          </cell>
          <cell r="L119">
            <v>9.259629467368205E-2</v>
          </cell>
          <cell r="M119">
            <v>4.7457357876134294E-3</v>
          </cell>
          <cell r="N119">
            <v>0</v>
          </cell>
          <cell r="O119">
            <v>0.36896606501062318</v>
          </cell>
          <cell r="P119">
            <v>3.5811441393141512E-2</v>
          </cell>
          <cell r="Q119">
            <v>8.0419372133198311E-4</v>
          </cell>
          <cell r="R119">
            <v>0</v>
          </cell>
          <cell r="S119">
            <v>0</v>
          </cell>
          <cell r="T119">
            <v>6.4534064057504802E-3</v>
          </cell>
          <cell r="U119">
            <v>0</v>
          </cell>
          <cell r="V119">
            <v>0.32338515915093025</v>
          </cell>
          <cell r="W119">
            <v>0.25983399853060901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H119">
            <v>1</v>
          </cell>
        </row>
        <row r="120">
          <cell r="A120" t="str">
            <v>CICW Metering (remaining capex after deducting cap cons) - SCS</v>
          </cell>
          <cell r="C120">
            <v>7084082.2085865913</v>
          </cell>
          <cell r="D120">
            <v>741467.68203681172</v>
          </cell>
          <cell r="E120">
            <v>740780.90467937873</v>
          </cell>
          <cell r="F120">
            <v>741160.79051974753</v>
          </cell>
          <cell r="G120">
            <v>740558.77267416019</v>
          </cell>
          <cell r="H120">
            <v>740119.42856283544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0.98</v>
          </cell>
          <cell r="Y120">
            <v>0</v>
          </cell>
          <cell r="Z120">
            <v>0</v>
          </cell>
          <cell r="AA120">
            <v>0</v>
          </cell>
          <cell r="AB120">
            <v>0.02</v>
          </cell>
          <cell r="AC120">
            <v>0</v>
          </cell>
          <cell r="AD120">
            <v>0</v>
          </cell>
          <cell r="AE120">
            <v>0</v>
          </cell>
          <cell r="AH120">
            <v>1</v>
          </cell>
        </row>
        <row r="121">
          <cell r="A121" t="str">
            <v>CICW Services (remaining capex after deducting cap cons) - SCS</v>
          </cell>
          <cell r="C121">
            <v>4560816.374812304</v>
          </cell>
          <cell r="D121">
            <v>4682130.2059146641</v>
          </cell>
          <cell r="E121">
            <v>4747453.4135345183</v>
          </cell>
          <cell r="F121">
            <v>4832284.1678080633</v>
          </cell>
          <cell r="G121">
            <v>4893917.5695253322</v>
          </cell>
          <cell r="H121">
            <v>4936295.9292505635</v>
          </cell>
          <cell r="I121">
            <v>0.26960885608856083</v>
          </cell>
          <cell r="J121">
            <v>0.59123247232472309</v>
          </cell>
          <cell r="K121">
            <v>0</v>
          </cell>
          <cell r="L121">
            <v>0.13915867158671585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0.79999999999999993</v>
          </cell>
          <cell r="X121">
            <v>0.10999999999999999</v>
          </cell>
          <cell r="Y121">
            <v>0</v>
          </cell>
          <cell r="Z121">
            <v>0</v>
          </cell>
          <cell r="AA121">
            <v>0</v>
          </cell>
          <cell r="AB121">
            <v>0.09</v>
          </cell>
          <cell r="AC121">
            <v>0</v>
          </cell>
          <cell r="AD121">
            <v>0</v>
          </cell>
          <cell r="AE121">
            <v>0</v>
          </cell>
          <cell r="AH121">
            <v>1</v>
          </cell>
        </row>
        <row r="122">
          <cell r="A122" t="str">
            <v>CICW Large Customer - Design, construct of shared network - SCS</v>
          </cell>
          <cell r="C122">
            <v>671609.60392382031</v>
          </cell>
          <cell r="D122">
            <v>3316291.1268199999</v>
          </cell>
          <cell r="E122">
            <v>3316291.1268199999</v>
          </cell>
          <cell r="F122">
            <v>3316291.1268199999</v>
          </cell>
          <cell r="G122">
            <v>3316291.1268199999</v>
          </cell>
          <cell r="H122">
            <v>3316291.1268199999</v>
          </cell>
          <cell r="I122">
            <v>0.20708416889241413</v>
          </cell>
          <cell r="J122">
            <v>0.3234140707454502</v>
          </cell>
          <cell r="K122">
            <v>0.40669379418716406</v>
          </cell>
          <cell r="L122">
            <v>6.2807966174971488E-2</v>
          </cell>
          <cell r="M122">
            <v>3.5298836742880063E-2</v>
          </cell>
          <cell r="N122">
            <v>0.12474929803449661</v>
          </cell>
          <cell r="O122">
            <v>0.22864019253910953</v>
          </cell>
          <cell r="P122">
            <v>6.1371841155234662E-2</v>
          </cell>
          <cell r="Q122">
            <v>0</v>
          </cell>
          <cell r="R122">
            <v>0.23666265543521864</v>
          </cell>
          <cell r="S122">
            <v>4.4123545928600086E-2</v>
          </cell>
          <cell r="T122">
            <v>0.16646610509426393</v>
          </cell>
          <cell r="U122">
            <v>0</v>
          </cell>
          <cell r="V122">
            <v>9.827517047733654E-2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4.4123545928600079E-3</v>
          </cell>
          <cell r="AD122">
            <v>0</v>
          </cell>
          <cell r="AE122">
            <v>0</v>
          </cell>
          <cell r="AH122">
            <v>1</v>
          </cell>
        </row>
        <row r="123">
          <cell r="A123" t="str">
            <v>CICW - Real Estate Developer - SCS (2014/15 only)</v>
          </cell>
          <cell r="C123">
            <v>2486305.895119071</v>
          </cell>
          <cell r="I123">
            <v>0.17930104276013623</v>
          </cell>
          <cell r="J123">
            <v>0.30433595117049267</v>
          </cell>
          <cell r="K123">
            <v>0.20244924077252274</v>
          </cell>
          <cell r="L123">
            <v>0.31391376529684845</v>
          </cell>
          <cell r="M123">
            <v>2.2432309159514035E-2</v>
          </cell>
          <cell r="N123">
            <v>4.0358806374479967E-3</v>
          </cell>
          <cell r="O123">
            <v>0.29625022459952172</v>
          </cell>
          <cell r="P123">
            <v>0.35945598540448659</v>
          </cell>
          <cell r="Q123">
            <v>0</v>
          </cell>
          <cell r="R123">
            <v>0</v>
          </cell>
          <cell r="S123">
            <v>0</v>
          </cell>
          <cell r="T123">
            <v>4.710370278226976E-2</v>
          </cell>
          <cell r="U123">
            <v>0</v>
          </cell>
          <cell r="V123">
            <v>0.24309270086107998</v>
          </cell>
          <cell r="W123">
            <v>2.7629196555679948E-2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H123">
            <v>1</v>
          </cell>
        </row>
        <row r="124">
          <cell r="A124" t="str">
            <v>CICW - Remove network constraint for EG &gt;30kVA (2014/15 only)</v>
          </cell>
          <cell r="C124">
            <v>32474.89720294693</v>
          </cell>
          <cell r="I124">
            <v>0.20708416889241413</v>
          </cell>
          <cell r="J124">
            <v>0.3234140707454502</v>
          </cell>
          <cell r="K124">
            <v>0.40669379418716406</v>
          </cell>
          <cell r="L124">
            <v>6.2807966174971488E-2</v>
          </cell>
          <cell r="M124">
            <v>3.5298836742880063E-2</v>
          </cell>
          <cell r="N124">
            <v>0.12474929803449661</v>
          </cell>
          <cell r="O124">
            <v>0.22864019253910953</v>
          </cell>
          <cell r="P124">
            <v>6.1371841155234662E-2</v>
          </cell>
          <cell r="Q124">
            <v>0</v>
          </cell>
          <cell r="R124">
            <v>0.23666265543521864</v>
          </cell>
          <cell r="S124">
            <v>4.4123545928600086E-2</v>
          </cell>
          <cell r="T124">
            <v>0.16646610509426393</v>
          </cell>
          <cell r="U124">
            <v>0</v>
          </cell>
          <cell r="V124">
            <v>9.827517047733654E-2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4.4123545928600079E-3</v>
          </cell>
          <cell r="AD124">
            <v>0</v>
          </cell>
          <cell r="AE124">
            <v>0</v>
          </cell>
          <cell r="AH124">
            <v>1</v>
          </cell>
        </row>
        <row r="126">
          <cell r="A126" t="str">
            <v>Street Lighting Refurbishment  - BLR Program - Baseline Plan 2014/15 and forecast - ACS</v>
          </cell>
          <cell r="C126">
            <v>1112507.771520366</v>
          </cell>
          <cell r="D126">
            <v>1346533.444955952</v>
          </cell>
          <cell r="E126">
            <v>1346533.444955952</v>
          </cell>
          <cell r="F126">
            <v>1346533.444955952</v>
          </cell>
          <cell r="G126">
            <v>1346533.444955952</v>
          </cell>
          <cell r="H126">
            <v>1346533.444955952</v>
          </cell>
          <cell r="I126">
            <v>0.32233542418142475</v>
          </cell>
          <cell r="J126">
            <v>0.44769284481524335</v>
          </cell>
          <cell r="K126">
            <v>0</v>
          </cell>
          <cell r="L126">
            <v>0.2299717310033319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1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1</v>
          </cell>
        </row>
        <row r="127">
          <cell r="A127" t="str">
            <v>CICW Street lighting- New (Ergon capex after deducting cap cons) - ACS</v>
          </cell>
          <cell r="C127">
            <v>3034468.2303356812</v>
          </cell>
          <cell r="D127">
            <v>4222921.6870122738</v>
          </cell>
          <cell r="E127">
            <v>4306782.4234829238</v>
          </cell>
          <cell r="F127">
            <v>4379922.6778925685</v>
          </cell>
          <cell r="G127">
            <v>4445738.6591185937</v>
          </cell>
          <cell r="H127">
            <v>4500090.2936403835</v>
          </cell>
          <cell r="I127">
            <v>0.23084599023590546</v>
          </cell>
          <cell r="J127">
            <v>0.30419141843965064</v>
          </cell>
          <cell r="K127">
            <v>0.29436367320165896</v>
          </cell>
          <cell r="L127">
            <v>0.17059891812278477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H127">
            <v>1</v>
          </cell>
        </row>
        <row r="128">
          <cell r="A128" t="str">
            <v>CICW Street lighting- Upgrade (Ergon capex after deducting cap cons) - ACS</v>
          </cell>
          <cell r="C128">
            <v>8772.906700552252</v>
          </cell>
          <cell r="D128">
            <v>31790.053275624654</v>
          </cell>
          <cell r="E128">
            <v>31990.80046821032</v>
          </cell>
          <cell r="F128">
            <v>32098.754009192751</v>
          </cell>
          <cell r="G128">
            <v>32204.661441679229</v>
          </cell>
          <cell r="H128">
            <v>32304.939785035967</v>
          </cell>
          <cell r="I128">
            <v>0.38321463399669231</v>
          </cell>
          <cell r="J128">
            <v>0.31153950916948892</v>
          </cell>
          <cell r="K128">
            <v>0.16750783452807366</v>
          </cell>
          <cell r="L128">
            <v>0.13773802230574508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H128">
            <v>1</v>
          </cell>
        </row>
        <row r="129">
          <cell r="A129" t="str">
            <v>Defect Refurb - Street Lighting - ACS</v>
          </cell>
          <cell r="D129">
            <v>992947.26451200002</v>
          </cell>
          <cell r="E129">
            <v>938627.65516800003</v>
          </cell>
          <cell r="F129">
            <v>603973.27872000006</v>
          </cell>
          <cell r="G129">
            <v>675006.61401600007</v>
          </cell>
          <cell r="H129">
            <v>969016.24780800007</v>
          </cell>
          <cell r="I129">
            <v>0.38903439640171517</v>
          </cell>
          <cell r="J129">
            <v>0.21587047737660553</v>
          </cell>
          <cell r="K129">
            <v>5.3050144963870234E-2</v>
          </cell>
          <cell r="L129">
            <v>0.34204498125780919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</v>
          </cell>
        </row>
        <row r="132">
          <cell r="A132" t="str">
            <v>End of Life for Meters - Metering ACS</v>
          </cell>
          <cell r="D132">
            <v>2213056.4719472001</v>
          </cell>
          <cell r="E132">
            <v>2213056.4719472001</v>
          </cell>
          <cell r="F132">
            <v>2213056.4719472001</v>
          </cell>
          <cell r="G132">
            <v>2213056.4719472001</v>
          </cell>
          <cell r="H132">
            <v>2213056.4719472001</v>
          </cell>
          <cell r="I132">
            <v>0.24785777733183073</v>
          </cell>
          <cell r="J132">
            <v>0.43273816648581587</v>
          </cell>
          <cell r="K132">
            <v>3.3798787817976912E-2</v>
          </cell>
          <cell r="L132">
            <v>0.28560526836437639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</v>
          </cell>
          <cell r="AF132">
            <v>1</v>
          </cell>
        </row>
        <row r="133">
          <cell r="A133" t="str">
            <v>In-situ driven non-compliant meter families - Metering ACS</v>
          </cell>
          <cell r="D133">
            <v>3250316.4937408003</v>
          </cell>
          <cell r="E133">
            <v>3250316.4937408003</v>
          </cell>
          <cell r="F133">
            <v>3250316.4937408003</v>
          </cell>
          <cell r="G133">
            <v>3250316.4937408003</v>
          </cell>
          <cell r="H133">
            <v>3250316.4937408003</v>
          </cell>
          <cell r="I133">
            <v>0.2478577773318307</v>
          </cell>
          <cell r="J133">
            <v>0.43273816648581592</v>
          </cell>
          <cell r="K133">
            <v>3.3798787817976912E-2</v>
          </cell>
          <cell r="L133">
            <v>0.28560526836437633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1</v>
          </cell>
          <cell r="AF133">
            <v>1</v>
          </cell>
        </row>
        <row r="134">
          <cell r="A134" t="str">
            <v>Obsolete Meter Technology - Metering ACS</v>
          </cell>
          <cell r="D134">
            <v>585540.70199680002</v>
          </cell>
          <cell r="E134">
            <v>585540.70199680002</v>
          </cell>
          <cell r="F134">
            <v>585540.70199680002</v>
          </cell>
          <cell r="G134">
            <v>585540.70199680002</v>
          </cell>
          <cell r="H134">
            <v>585540.70199680002</v>
          </cell>
          <cell r="I134">
            <v>0.34694793558227188</v>
          </cell>
          <cell r="J134">
            <v>0.60574098229287288</v>
          </cell>
          <cell r="K134">
            <v>4.7311082124855248E-2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</v>
          </cell>
          <cell r="AF134">
            <v>1</v>
          </cell>
        </row>
        <row r="135">
          <cell r="A135" t="str">
            <v>Configuration Management (Handheld Units - HHU) - Metering SCS</v>
          </cell>
          <cell r="D135">
            <v>498221.93919519999</v>
          </cell>
          <cell r="E135">
            <v>1082344.2127344001</v>
          </cell>
          <cell r="F135">
            <v>936313.64434960007</v>
          </cell>
          <cell r="G135">
            <v>188980.73555680001</v>
          </cell>
          <cell r="H135">
            <v>0</v>
          </cell>
          <cell r="I135">
            <v>7.2234855313498658E-2</v>
          </cell>
          <cell r="J135">
            <v>0.91791493714375116</v>
          </cell>
          <cell r="K135">
            <v>9.8502075427498153E-3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J135">
            <v>1</v>
          </cell>
        </row>
        <row r="136">
          <cell r="A136" t="str">
            <v>Configuration Management (Handheld Units - HHU) - Metering ACS</v>
          </cell>
          <cell r="D136">
            <v>498221.93919519999</v>
          </cell>
          <cell r="E136">
            <v>1082344.2127344001</v>
          </cell>
          <cell r="F136">
            <v>936313.64434960007</v>
          </cell>
          <cell r="G136">
            <v>188980.73555680001</v>
          </cell>
          <cell r="H136">
            <v>0</v>
          </cell>
          <cell r="I136">
            <v>7.2234855313498658E-2</v>
          </cell>
          <cell r="J136">
            <v>0.91791493714375116</v>
          </cell>
          <cell r="K136">
            <v>9.8502075427498153E-3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</v>
          </cell>
          <cell r="AJ136">
            <v>1</v>
          </cell>
        </row>
        <row r="137">
          <cell r="A137" t="str">
            <v>Metering Project Support and Mgt - EoL Meters - Metering ACS</v>
          </cell>
          <cell r="D137">
            <v>423896.63783679996</v>
          </cell>
          <cell r="E137">
            <v>423896.63783679996</v>
          </cell>
          <cell r="F137">
            <v>423896.63783679996</v>
          </cell>
          <cell r="G137">
            <v>423896.63783679996</v>
          </cell>
          <cell r="H137">
            <v>423896.63783679996</v>
          </cell>
          <cell r="I137">
            <v>0.73937314081044836</v>
          </cell>
          <cell r="J137">
            <v>0.15980324907903584</v>
          </cell>
          <cell r="K137">
            <v>0.10082361011051569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</v>
          </cell>
          <cell r="AF137">
            <v>1</v>
          </cell>
        </row>
        <row r="138">
          <cell r="A138" t="str">
            <v>Metering Project Support and Mgt - In-situ - Metering ACS</v>
          </cell>
          <cell r="D138">
            <v>622577.07883519994</v>
          </cell>
          <cell r="E138">
            <v>622577.07883519994</v>
          </cell>
          <cell r="F138">
            <v>622577.07883519994</v>
          </cell>
          <cell r="G138">
            <v>622577.07883519994</v>
          </cell>
          <cell r="H138">
            <v>622577.07883519994</v>
          </cell>
          <cell r="I138">
            <v>0.73937314081044847</v>
          </cell>
          <cell r="J138">
            <v>0.1598032490790359</v>
          </cell>
          <cell r="K138">
            <v>0.1008236101105157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1</v>
          </cell>
          <cell r="AF138">
            <v>1</v>
          </cell>
        </row>
        <row r="139">
          <cell r="A139" t="str">
            <v>Metering Project Support and Mgt - obsolete meters - Metering ACS</v>
          </cell>
          <cell r="D139">
            <v>156995.18091519998</v>
          </cell>
          <cell r="E139">
            <v>156995.18091519998</v>
          </cell>
          <cell r="F139">
            <v>156995.18091519998</v>
          </cell>
          <cell r="G139">
            <v>156995.18091519998</v>
          </cell>
          <cell r="H139">
            <v>156995.18091519998</v>
          </cell>
          <cell r="I139">
            <v>0.73937314081044836</v>
          </cell>
          <cell r="J139">
            <v>0.15980324907903587</v>
          </cell>
          <cell r="K139">
            <v>0.10082361011051569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1</v>
          </cell>
          <cell r="AF139">
            <v>1</v>
          </cell>
        </row>
        <row r="141">
          <cell r="A141" t="str">
            <v>CICW Metering (remaining capex after deducting cap cons) - ACS</v>
          </cell>
          <cell r="D141">
            <v>1420199.9999999998</v>
          </cell>
          <cell r="E141">
            <v>1418884.553316812</v>
          </cell>
          <cell r="F141">
            <v>1419612.1829675199</v>
          </cell>
          <cell r="G141">
            <v>1418459.0838304751</v>
          </cell>
          <cell r="H141">
            <v>1417617.5683847994</v>
          </cell>
          <cell r="I141">
            <v>0.18669201520912548</v>
          </cell>
          <cell r="J141">
            <v>0.78054499366286445</v>
          </cell>
          <cell r="K141">
            <v>0</v>
          </cell>
          <cell r="L141">
            <v>3.2762991128010142E-2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1</v>
          </cell>
          <cell r="AH141">
            <v>1</v>
          </cell>
        </row>
        <row r="142">
          <cell r="A142" t="str">
            <v>CICW Services (remaining capex after deducting cap cons) - ACS</v>
          </cell>
          <cell r="D142">
            <v>749193.69294760772</v>
          </cell>
          <cell r="E142">
            <v>759646.14364837622</v>
          </cell>
          <cell r="F142">
            <v>773220.02204873401</v>
          </cell>
          <cell r="G142">
            <v>783082.06214816438</v>
          </cell>
          <cell r="H142">
            <v>789863.07814458001</v>
          </cell>
          <cell r="I142">
            <v>1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</v>
          </cell>
          <cell r="AH142">
            <v>1</v>
          </cell>
        </row>
        <row r="160">
          <cell r="A160" t="str">
            <v>Commercial and industrial - (Cap Cons plus Gifted)</v>
          </cell>
          <cell r="C160">
            <v>10389287.847348405</v>
          </cell>
          <cell r="D160">
            <v>13468342.098499585</v>
          </cell>
          <cell r="E160">
            <v>13511700.875836238</v>
          </cell>
          <cell r="F160">
            <v>13576879.107016085</v>
          </cell>
          <cell r="G160">
            <v>13614888.859259557</v>
          </cell>
          <cell r="H160">
            <v>13628046.883821787</v>
          </cell>
          <cell r="I160">
            <v>0.26232772106732705</v>
          </cell>
          <cell r="J160">
            <v>0.44788777884710518</v>
          </cell>
          <cell r="K160">
            <v>0.21956861163234839</v>
          </cell>
          <cell r="L160">
            <v>7.0215888453219341E-2</v>
          </cell>
          <cell r="M160">
            <v>6.3802281038918218E-2</v>
          </cell>
          <cell r="N160">
            <v>1.7483048384227952E-3</v>
          </cell>
          <cell r="O160">
            <v>0.24641987948409833</v>
          </cell>
          <cell r="P160">
            <v>0.19219640014055855</v>
          </cell>
          <cell r="Q160">
            <v>5.7655015639302594E-3</v>
          </cell>
          <cell r="R160">
            <v>6.5619997483829295E-2</v>
          </cell>
          <cell r="S160">
            <v>2.8415376406127316E-3</v>
          </cell>
          <cell r="T160">
            <v>5.1152015756434688E-2</v>
          </cell>
          <cell r="U160">
            <v>1.0316300014316148E-2</v>
          </cell>
          <cell r="V160">
            <v>0.33730570172965058</v>
          </cell>
          <cell r="W160">
            <v>1.3049382019790988E-2</v>
          </cell>
          <cell r="X160">
            <v>3.4705803244124962E-5</v>
          </cell>
          <cell r="Y160">
            <v>4.7720479460671832E-4</v>
          </cell>
          <cell r="Z160">
            <v>0</v>
          </cell>
          <cell r="AA160">
            <v>0</v>
          </cell>
          <cell r="AB160">
            <v>0</v>
          </cell>
          <cell r="AC160">
            <v>1.3448498757098423E-4</v>
          </cell>
          <cell r="AD160">
            <v>9.1363027040158983E-3</v>
          </cell>
          <cell r="AE160">
            <v>0</v>
          </cell>
          <cell r="AH160">
            <v>1</v>
          </cell>
        </row>
        <row r="161">
          <cell r="A161" t="str">
            <v>Domestic and rural - (Cap Cons plus Gifted) plus ServicesD-Services - Gifted (Cap Cons plus Gifted)</v>
          </cell>
          <cell r="C161">
            <v>4586357.100851329</v>
          </cell>
          <cell r="D161">
            <v>5941969.6394561436</v>
          </cell>
          <cell r="E161">
            <v>5968279.1569235893</v>
          </cell>
          <cell r="F161">
            <v>5999381.8631261354</v>
          </cell>
          <cell r="G161">
            <v>6011980.5702160215</v>
          </cell>
          <cell r="H161">
            <v>6008675.0361613836</v>
          </cell>
          <cell r="I161">
            <v>0.34627239694750983</v>
          </cell>
          <cell r="J161">
            <v>0.29513851530990437</v>
          </cell>
          <cell r="K161">
            <v>0.26098371945300791</v>
          </cell>
          <cell r="L161">
            <v>9.7605368289578151E-2</v>
          </cell>
          <cell r="M161">
            <v>4.7457357876134303E-3</v>
          </cell>
          <cell r="N161">
            <v>0</v>
          </cell>
          <cell r="O161">
            <v>0.36896606501062318</v>
          </cell>
          <cell r="P161">
            <v>3.5811441393141519E-2</v>
          </cell>
          <cell r="Q161">
            <v>8.0419372133198311E-4</v>
          </cell>
          <cell r="R161">
            <v>0</v>
          </cell>
          <cell r="S161">
            <v>0</v>
          </cell>
          <cell r="T161">
            <v>6.453406405750481E-3</v>
          </cell>
          <cell r="U161">
            <v>0</v>
          </cell>
          <cell r="V161">
            <v>0.32338515915093025</v>
          </cell>
          <cell r="W161">
            <v>0.25983399853060907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H161">
            <v>1</v>
          </cell>
        </row>
        <row r="162">
          <cell r="A162" t="str">
            <v>Real estate developer (Cap con plus gifted) (2014-15 only)</v>
          </cell>
          <cell r="C162">
            <v>23315905.486507487</v>
          </cell>
          <cell r="I162">
            <v>0.17930104276013623</v>
          </cell>
          <cell r="J162">
            <v>0.30433595117049267</v>
          </cell>
          <cell r="K162">
            <v>0.20244924077252274</v>
          </cell>
          <cell r="L162">
            <v>0.31391376529684845</v>
          </cell>
          <cell r="M162">
            <v>2.2432309159514035E-2</v>
          </cell>
          <cell r="N162">
            <v>4.0358806374479967E-3</v>
          </cell>
          <cell r="O162">
            <v>0.29625022459952172</v>
          </cell>
          <cell r="P162">
            <v>0.35945598540448659</v>
          </cell>
          <cell r="Q162">
            <v>0</v>
          </cell>
          <cell r="R162">
            <v>0</v>
          </cell>
          <cell r="S162">
            <v>0</v>
          </cell>
          <cell r="T162">
            <v>4.710370278226976E-2</v>
          </cell>
          <cell r="U162">
            <v>0</v>
          </cell>
          <cell r="V162">
            <v>0.24309270086107998</v>
          </cell>
          <cell r="W162">
            <v>2.7629196555679948E-2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H162">
            <v>1</v>
          </cell>
        </row>
        <row r="163">
          <cell r="A163" t="str">
            <v>CICW Street lighting- Gifted and Cap Cons</v>
          </cell>
          <cell r="C163">
            <v>5151996.3856441611</v>
          </cell>
          <cell r="D163">
            <v>9430214.8304509781</v>
          </cell>
          <cell r="E163">
            <v>9615694.9034773204</v>
          </cell>
          <cell r="F163">
            <v>9777184.7967415228</v>
          </cell>
          <cell r="G163">
            <v>9922539.5013721641</v>
          </cell>
          <cell r="H163">
            <v>10042628.455244131</v>
          </cell>
          <cell r="I163">
            <v>0.23195602195630829</v>
          </cell>
          <cell r="J163">
            <v>0.30424495054174988</v>
          </cell>
          <cell r="K163">
            <v>0.29343950664500812</v>
          </cell>
          <cell r="L163">
            <v>0.17035952085693376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H163">
            <v>1</v>
          </cell>
        </row>
        <row r="170">
          <cell r="A170" t="str">
            <v>Remove network constraint for generator &gt; 30KvA</v>
          </cell>
          <cell r="D170">
            <v>185919.07565999997</v>
          </cell>
          <cell r="E170">
            <v>185919.07565999997</v>
          </cell>
          <cell r="F170">
            <v>185919.07565999997</v>
          </cell>
          <cell r="G170">
            <v>185919.07565999997</v>
          </cell>
          <cell r="H170">
            <v>185919.07565999997</v>
          </cell>
          <cell r="I170">
            <v>0.20708416889241413</v>
          </cell>
          <cell r="J170">
            <v>0.3234140707454502</v>
          </cell>
          <cell r="K170">
            <v>0.40669379418716406</v>
          </cell>
          <cell r="L170">
            <v>6.2807966174971488E-2</v>
          </cell>
          <cell r="M170">
            <v>3.5298836742880063E-2</v>
          </cell>
          <cell r="N170">
            <v>0.12474929803449661</v>
          </cell>
          <cell r="O170">
            <v>0.22864019253910953</v>
          </cell>
          <cell r="P170">
            <v>6.1371841155234662E-2</v>
          </cell>
          <cell r="Q170">
            <v>0</v>
          </cell>
          <cell r="R170">
            <v>0.23666265543521864</v>
          </cell>
          <cell r="S170">
            <v>4.4123545928600086E-2</v>
          </cell>
          <cell r="T170">
            <v>0.16646610509426393</v>
          </cell>
          <cell r="U170">
            <v>0</v>
          </cell>
          <cell r="V170">
            <v>9.827517047733654E-2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4.4123545928600079E-3</v>
          </cell>
          <cell r="AD170">
            <v>0</v>
          </cell>
          <cell r="AE170">
            <v>0</v>
          </cell>
          <cell r="AH170">
            <v>1</v>
          </cell>
        </row>
        <row r="172">
          <cell r="A172" t="str">
            <v>D-ACS Large Customer Connections (Ergon Capex plus Gifted) - ACS</v>
          </cell>
          <cell r="AE172">
            <v>0</v>
          </cell>
        </row>
      </sheetData>
      <sheetData sheetId="3">
        <row r="1">
          <cell r="C1" t="str">
            <v>Labour</v>
          </cell>
        </row>
      </sheetData>
      <sheetData sheetId="4">
        <row r="3">
          <cell r="B3">
            <v>96559823.724080905</v>
          </cell>
        </row>
      </sheetData>
      <sheetData sheetId="5">
        <row r="3">
          <cell r="B3">
            <v>0</v>
          </cell>
        </row>
      </sheetData>
      <sheetData sheetId="6">
        <row r="3">
          <cell r="B3">
            <v>0</v>
          </cell>
        </row>
      </sheetData>
      <sheetData sheetId="7">
        <row r="3">
          <cell r="B3">
            <v>0</v>
          </cell>
        </row>
      </sheetData>
      <sheetData sheetId="8">
        <row r="3">
          <cell r="B3">
            <v>0</v>
          </cell>
        </row>
      </sheetData>
      <sheetData sheetId="9">
        <row r="3">
          <cell r="B3">
            <v>0</v>
          </cell>
        </row>
      </sheetData>
      <sheetData sheetId="10" refreshError="1"/>
      <sheetData sheetId="11">
        <row r="1">
          <cell r="A1" t="str">
            <v>Asset Class</v>
          </cell>
        </row>
        <row r="2">
          <cell r="A2" t="str">
            <v>Overhead Sub-Transmission Lines</v>
          </cell>
        </row>
        <row r="3">
          <cell r="A3" t="str">
            <v>Underground Sub-Transmission Cables</v>
          </cell>
        </row>
        <row r="4">
          <cell r="A4" t="str">
            <v>Overhead Distribution Lines</v>
          </cell>
        </row>
        <row r="5">
          <cell r="A5" t="str">
            <v>Underground Distribution Cables</v>
          </cell>
        </row>
        <row r="6">
          <cell r="A6" t="str">
            <v xml:space="preserve">Distribution Equipment  </v>
          </cell>
        </row>
        <row r="7">
          <cell r="A7" t="str">
            <v>Substation Bays</v>
          </cell>
        </row>
        <row r="8">
          <cell r="A8" t="str">
            <v>Substation Establishment</v>
          </cell>
        </row>
        <row r="9">
          <cell r="A9" t="str">
            <v>Distribution Substation Switchgear</v>
          </cell>
        </row>
        <row r="10">
          <cell r="A10" t="str">
            <v>Zone Transformers</v>
          </cell>
        </row>
        <row r="11">
          <cell r="A11" t="str">
            <v>Distribution Transformers</v>
          </cell>
        </row>
        <row r="12">
          <cell r="A12" t="str">
            <v>Low Voltage Services</v>
          </cell>
        </row>
        <row r="13">
          <cell r="A13" t="str">
            <v>Metering</v>
          </cell>
        </row>
        <row r="14">
          <cell r="A14" t="str">
            <v xml:space="preserve">Communications – Pilot Wires </v>
          </cell>
        </row>
        <row r="15">
          <cell r="A15" t="str">
            <v>Generation Assets</v>
          </cell>
        </row>
        <row r="16">
          <cell r="A16" t="str">
            <v>Street Lighting</v>
          </cell>
        </row>
        <row r="17">
          <cell r="A17" t="str">
            <v>Other Equipment</v>
          </cell>
        </row>
        <row r="18">
          <cell r="A18" t="str">
            <v>Control Centre - SCADA</v>
          </cell>
        </row>
        <row r="19">
          <cell r="A19" t="str">
            <v>Land &amp; Easements (System)</v>
          </cell>
        </row>
        <row r="20">
          <cell r="A20" t="str">
            <v>Metering Type 5-6</v>
          </cell>
        </row>
        <row r="21">
          <cell r="A21" t="str">
            <v>Total</v>
          </cell>
        </row>
      </sheetData>
      <sheetData sheetId="12">
        <row r="1">
          <cell r="A1" t="str">
            <v>System Capex</v>
          </cell>
        </row>
        <row r="2">
          <cell r="A2" t="str">
            <v>Category</v>
          </cell>
        </row>
        <row r="3">
          <cell r="A3" t="str">
            <v>Labour</v>
          </cell>
        </row>
        <row r="4">
          <cell r="A4" t="str">
            <v>Material</v>
          </cell>
        </row>
        <row r="5">
          <cell r="A5" t="str">
            <v>Contractors</v>
          </cell>
        </row>
        <row r="6">
          <cell r="A6" t="str">
            <v>Other</v>
          </cell>
        </row>
        <row r="7">
          <cell r="A7" t="str">
            <v>Total System Capex</v>
          </cell>
        </row>
        <row r="11">
          <cell r="A11" t="str">
            <v>Non-System Capex</v>
          </cell>
        </row>
        <row r="12">
          <cell r="A12" t="str">
            <v>Category</v>
          </cell>
        </row>
        <row r="13">
          <cell r="A13" t="str">
            <v>Labour</v>
          </cell>
        </row>
        <row r="14">
          <cell r="A14" t="str">
            <v>Material</v>
          </cell>
        </row>
        <row r="15">
          <cell r="A15" t="str">
            <v>Contractors</v>
          </cell>
        </row>
        <row r="16">
          <cell r="A16" t="str">
            <v>Other</v>
          </cell>
        </row>
        <row r="17">
          <cell r="A17" t="str">
            <v>Total Non-System Capex</v>
          </cell>
        </row>
        <row r="21">
          <cell r="A21" t="str">
            <v>Total Capex</v>
          </cell>
        </row>
        <row r="22">
          <cell r="A22" t="str">
            <v>Category</v>
          </cell>
        </row>
        <row r="23">
          <cell r="A23" t="str">
            <v>Labour</v>
          </cell>
        </row>
        <row r="24">
          <cell r="A24" t="str">
            <v>Material</v>
          </cell>
        </row>
        <row r="25">
          <cell r="A25" t="str">
            <v>Contractors</v>
          </cell>
        </row>
        <row r="26">
          <cell r="A26" t="str">
            <v>Other</v>
          </cell>
        </row>
        <row r="27">
          <cell r="A27" t="str">
            <v>Total All Capex</v>
          </cell>
        </row>
      </sheetData>
      <sheetData sheetId="13">
        <row r="1">
          <cell r="A1" t="str">
            <v>Asset Class</v>
          </cell>
        </row>
      </sheetData>
      <sheetData sheetId="14">
        <row r="4">
          <cell r="F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tabSelected="1" workbookViewId="0">
      <selection activeCell="H39" sqref="H39"/>
    </sheetView>
  </sheetViews>
  <sheetFormatPr defaultRowHeight="15" x14ac:dyDescent="0.25"/>
  <cols>
    <col min="1" max="1" width="35.7109375" style="132" customWidth="1"/>
    <col min="2" max="8" width="15.7109375" style="132" customWidth="1"/>
    <col min="9" max="9" width="35.7109375" style="132" customWidth="1"/>
    <col min="10" max="16" width="15.7109375" style="132" customWidth="1"/>
    <col min="17" max="16384" width="9.140625" style="132"/>
  </cols>
  <sheetData>
    <row r="2" spans="1:14" x14ac:dyDescent="0.25">
      <c r="A2" s="131" t="s">
        <v>10</v>
      </c>
    </row>
    <row r="4" spans="1:14" x14ac:dyDescent="0.25">
      <c r="B4" s="133" t="s">
        <v>11</v>
      </c>
      <c r="C4" s="133" t="s">
        <v>12</v>
      </c>
      <c r="D4" s="133" t="s">
        <v>13</v>
      </c>
      <c r="E4" s="133" t="s">
        <v>14</v>
      </c>
      <c r="F4" s="133" t="s">
        <v>15</v>
      </c>
      <c r="G4" s="133" t="s">
        <v>16</v>
      </c>
    </row>
    <row r="6" spans="1:14" x14ac:dyDescent="0.25">
      <c r="A6" s="132" t="s">
        <v>17</v>
      </c>
      <c r="B6" s="132">
        <f>ROUND(B33/10^6,2)</f>
        <v>13.69</v>
      </c>
      <c r="C6" s="132">
        <f t="shared" ref="C6:F6" si="0">ROUND(C33/10^6,2)</f>
        <v>14.96</v>
      </c>
      <c r="D6" s="132">
        <f t="shared" si="0"/>
        <v>15.12</v>
      </c>
      <c r="E6" s="132">
        <f t="shared" si="0"/>
        <v>14.14</v>
      </c>
      <c r="F6" s="132">
        <f t="shared" si="0"/>
        <v>13.91</v>
      </c>
      <c r="G6" s="132">
        <f>SUM(B6:F6)</f>
        <v>71.819999999999993</v>
      </c>
    </row>
    <row r="8" spans="1:14" x14ac:dyDescent="0.25">
      <c r="A8" s="132" t="s">
        <v>18</v>
      </c>
      <c r="B8" s="132">
        <f>ROUND(J33/10^6,2)</f>
        <v>13.54</v>
      </c>
      <c r="C8" s="132">
        <f t="shared" ref="C8:F8" si="1">ROUND(K33/10^6,2)</f>
        <v>14.81</v>
      </c>
      <c r="D8" s="132">
        <f t="shared" si="1"/>
        <v>14.97</v>
      </c>
      <c r="E8" s="132">
        <f t="shared" si="1"/>
        <v>13.99</v>
      </c>
      <c r="F8" s="132">
        <f t="shared" si="1"/>
        <v>13.76</v>
      </c>
      <c r="G8" s="132">
        <f>SUM(B8:F8)</f>
        <v>71.070000000000007</v>
      </c>
    </row>
    <row r="10" spans="1:14" x14ac:dyDescent="0.25">
      <c r="A10" s="132" t="s">
        <v>19</v>
      </c>
      <c r="G10" s="134">
        <f>G8-G6</f>
        <v>-0.74999999999998579</v>
      </c>
    </row>
    <row r="12" spans="1:14" x14ac:dyDescent="0.25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</row>
    <row r="14" spans="1:14" x14ac:dyDescent="0.25">
      <c r="A14" s="131" t="s">
        <v>20</v>
      </c>
    </row>
    <row r="17" spans="1:14" x14ac:dyDescent="0.25">
      <c r="A17" s="131" t="s">
        <v>21</v>
      </c>
      <c r="I17" s="131" t="s">
        <v>22</v>
      </c>
    </row>
    <row r="19" spans="1:14" x14ac:dyDescent="0.25">
      <c r="B19" s="133" t="s">
        <v>11</v>
      </c>
      <c r="C19" s="133" t="s">
        <v>12</v>
      </c>
      <c r="D19" s="133" t="s">
        <v>13</v>
      </c>
      <c r="E19" s="133" t="s">
        <v>14</v>
      </c>
      <c r="F19" s="133" t="s">
        <v>15</v>
      </c>
      <c r="G19" s="136"/>
      <c r="J19" s="133" t="s">
        <v>11</v>
      </c>
      <c r="K19" s="133" t="s">
        <v>12</v>
      </c>
      <c r="L19" s="133" t="s">
        <v>13</v>
      </c>
      <c r="M19" s="133" t="s">
        <v>14</v>
      </c>
      <c r="N19" s="133" t="s">
        <v>15</v>
      </c>
    </row>
    <row r="21" spans="1:14" x14ac:dyDescent="0.25">
      <c r="A21" s="137" t="s">
        <v>23</v>
      </c>
      <c r="B21" s="138">
        <f>'[1]RIN Format Capex by Asset Class'!D21</f>
        <v>9919998.197414808</v>
      </c>
      <c r="C21" s="138">
        <f>'[1]RIN Format Capex by Asset Class'!E21</f>
        <v>10513257.474971591</v>
      </c>
      <c r="D21" s="138">
        <f>'[1]RIN Format Capex by Asset Class'!F21</f>
        <v>10381528.414637854</v>
      </c>
      <c r="E21" s="138">
        <f>'[1]RIN Format Capex by Asset Class'!G21</f>
        <v>9642904.4468074404</v>
      </c>
      <c r="F21" s="138">
        <f>'[1]RIN Format Capex by Asset Class'!H21</f>
        <v>9459863.2118013799</v>
      </c>
      <c r="G21" s="138"/>
      <c r="I21" s="137" t="s">
        <v>23</v>
      </c>
      <c r="J21" s="138">
        <f>'RIN Format Capex by Asset Class'!D21</f>
        <v>9763003.0164996069</v>
      </c>
      <c r="K21" s="138">
        <f>'RIN Format Capex by Asset Class'!E21</f>
        <v>10356262.294056389</v>
      </c>
      <c r="L21" s="138">
        <f>'RIN Format Capex by Asset Class'!F21</f>
        <v>10224533.233722655</v>
      </c>
      <c r="M21" s="138">
        <f>'RIN Format Capex by Asset Class'!G21</f>
        <v>9485909.2658922412</v>
      </c>
      <c r="N21" s="138">
        <f>'RIN Format Capex by Asset Class'!H21</f>
        <v>9302868.0308861807</v>
      </c>
    </row>
    <row r="22" spans="1:14" x14ac:dyDescent="0.25">
      <c r="A22" s="139" t="s">
        <v>24</v>
      </c>
      <c r="B22" s="140" t="str">
        <f>IF('[1]RIN Format Capex by Asset Class'!D21=B21,"OK","CHECK")</f>
        <v>OK</v>
      </c>
      <c r="C22" s="140" t="str">
        <f>IF('[1]RIN Format Capex by Asset Class'!E21=C21,"OK","CHECK")</f>
        <v>OK</v>
      </c>
      <c r="D22" s="140" t="str">
        <f>IF('[1]RIN Format Capex by Asset Class'!F21=D21,"OK","CHECK")</f>
        <v>OK</v>
      </c>
      <c r="E22" s="140" t="str">
        <f>IF('[1]RIN Format Capex by Asset Class'!G21=E21,"OK","CHECK")</f>
        <v>OK</v>
      </c>
      <c r="F22" s="140" t="str">
        <f>IF('[1]RIN Format Capex by Asset Class'!H21=F21,"OK","CHECK")</f>
        <v>OK</v>
      </c>
      <c r="G22" s="141"/>
      <c r="I22" s="139" t="s">
        <v>24</v>
      </c>
      <c r="J22" s="140" t="str">
        <f>IF(J21='RIN Format Capex by Asset Class'!D21,"OK","CHECK")</f>
        <v>OK</v>
      </c>
      <c r="K22" s="140" t="str">
        <f>IF(K21='RIN Format Capex by Asset Class'!E21,"OK","CHECK")</f>
        <v>OK</v>
      </c>
      <c r="L22" s="140" t="str">
        <f>IF(L21='RIN Format Capex by Asset Class'!F21,"OK","CHECK")</f>
        <v>OK</v>
      </c>
      <c r="M22" s="140" t="str">
        <f>IF(M21='RIN Format Capex by Asset Class'!G21,"OK","CHECK")</f>
        <v>OK</v>
      </c>
      <c r="N22" s="140" t="str">
        <f>IF(N21='RIN Format Capex by Asset Class'!H21,"OK","CHECK")</f>
        <v>OK</v>
      </c>
    </row>
    <row r="23" spans="1:14" x14ac:dyDescent="0.25">
      <c r="A23" s="139"/>
      <c r="B23" s="140"/>
      <c r="C23" s="140"/>
      <c r="D23" s="140"/>
      <c r="E23" s="140"/>
      <c r="F23" s="140"/>
      <c r="G23" s="141"/>
      <c r="I23" s="139"/>
      <c r="J23" s="140"/>
      <c r="K23" s="140"/>
      <c r="L23" s="140"/>
      <c r="M23" s="140"/>
      <c r="N23" s="140"/>
    </row>
    <row r="24" spans="1:14" x14ac:dyDescent="0.25">
      <c r="A24" s="137" t="s">
        <v>25</v>
      </c>
      <c r="B24" s="138">
        <f>'[2]Class by Total Spend'!D21</f>
        <v>4209955.6863007564</v>
      </c>
      <c r="C24" s="138">
        <f>'[2]Class by Total Spend'!E21</f>
        <v>4919398.2410377059</v>
      </c>
      <c r="D24" s="138">
        <f>'[2]Class by Total Spend'!F21</f>
        <v>5271078.9360985402</v>
      </c>
      <c r="E24" s="138">
        <f>'[2]Class by Total Spend'!G21</f>
        <v>5092616.5107494118</v>
      </c>
      <c r="F24" s="138">
        <f>'[2]Class by Total Spend'!H21</f>
        <v>5171741.6877000816</v>
      </c>
      <c r="G24" s="138"/>
      <c r="I24" s="137" t="s">
        <v>25</v>
      </c>
      <c r="J24" s="138">
        <f>B24</f>
        <v>4209955.6863007564</v>
      </c>
      <c r="K24" s="138">
        <f t="shared" ref="K24:N24" si="2">C24</f>
        <v>4919398.2410377059</v>
      </c>
      <c r="L24" s="138">
        <f t="shared" si="2"/>
        <v>5271078.9360985402</v>
      </c>
      <c r="M24" s="138">
        <f t="shared" si="2"/>
        <v>5092616.5107494118</v>
      </c>
      <c r="N24" s="138">
        <f t="shared" si="2"/>
        <v>5171741.6877000816</v>
      </c>
    </row>
    <row r="25" spans="1:14" x14ac:dyDescent="0.25">
      <c r="A25" s="139" t="s">
        <v>24</v>
      </c>
      <c r="B25" s="140" t="str">
        <f>IF(B24='[2]Class by Total Spend'!D22,"OK","CHECK")</f>
        <v>OK</v>
      </c>
      <c r="C25" s="140" t="str">
        <f>IF(C24='[2]Class by Total Spend'!E22,"OK","CHECK")</f>
        <v>OK</v>
      </c>
      <c r="D25" s="140" t="str">
        <f>IF(D24='[2]Class by Total Spend'!F22,"OK","CHECK")</f>
        <v>OK</v>
      </c>
      <c r="E25" s="140" t="str">
        <f>IF(E24='[2]Class by Total Spend'!G22,"OK","CHECK")</f>
        <v>OK</v>
      </c>
      <c r="F25" s="140" t="str">
        <f>IF(F24='[2]Class by Total Spend'!H22,"OK","CHECK")</f>
        <v>OK</v>
      </c>
      <c r="G25" s="141"/>
      <c r="I25" s="139" t="s">
        <v>24</v>
      </c>
      <c r="J25" s="140" t="str">
        <f>IF(J24=B24,"OK","CHECK")</f>
        <v>OK</v>
      </c>
      <c r="K25" s="140" t="str">
        <f t="shared" ref="K25:N25" si="3">IF(K24=C24,"OK","CHECK")</f>
        <v>OK</v>
      </c>
      <c r="L25" s="140" t="str">
        <f t="shared" si="3"/>
        <v>OK</v>
      </c>
      <c r="M25" s="140" t="str">
        <f t="shared" si="3"/>
        <v>OK</v>
      </c>
      <c r="N25" s="140" t="str">
        <f t="shared" si="3"/>
        <v>OK</v>
      </c>
    </row>
    <row r="26" spans="1:14" x14ac:dyDescent="0.25">
      <c r="A26" s="139"/>
      <c r="B26" s="140"/>
      <c r="C26" s="140"/>
      <c r="D26" s="140"/>
      <c r="E26" s="140"/>
      <c r="F26" s="140"/>
      <c r="G26" s="141"/>
      <c r="I26" s="139"/>
      <c r="J26" s="140"/>
      <c r="K26" s="140"/>
      <c r="L26" s="140"/>
      <c r="M26" s="140"/>
      <c r="N26" s="140"/>
    </row>
    <row r="27" spans="1:14" x14ac:dyDescent="0.25">
      <c r="A27" s="137" t="s">
        <v>26</v>
      </c>
      <c r="B27" s="138">
        <f>B21+B24</f>
        <v>14129953.883715564</v>
      </c>
      <c r="C27" s="138">
        <f t="shared" ref="C27:F27" si="4">C21+C24</f>
        <v>15432655.716009296</v>
      </c>
      <c r="D27" s="138">
        <f t="shared" si="4"/>
        <v>15652607.350736395</v>
      </c>
      <c r="E27" s="138">
        <f t="shared" si="4"/>
        <v>14735520.957556851</v>
      </c>
      <c r="F27" s="138">
        <f t="shared" si="4"/>
        <v>14631604.899501462</v>
      </c>
      <c r="G27" s="138"/>
      <c r="I27" s="137" t="s">
        <v>26</v>
      </c>
      <c r="J27" s="138">
        <f>J21+J24</f>
        <v>13972958.702800363</v>
      </c>
      <c r="K27" s="138">
        <f t="shared" ref="K27:N27" si="5">K21+K24</f>
        <v>15275660.535094095</v>
      </c>
      <c r="L27" s="138">
        <f t="shared" si="5"/>
        <v>15495612.169821195</v>
      </c>
      <c r="M27" s="138">
        <f t="shared" si="5"/>
        <v>14578525.776641652</v>
      </c>
      <c r="N27" s="138">
        <f t="shared" si="5"/>
        <v>14474609.718586262</v>
      </c>
    </row>
    <row r="28" spans="1:14" x14ac:dyDescent="0.25">
      <c r="A28" s="139" t="s">
        <v>24</v>
      </c>
      <c r="B28" s="140" t="str">
        <f>IF((B21+B24)=B27,"OK","CHECK")</f>
        <v>OK</v>
      </c>
      <c r="C28" s="140" t="str">
        <f t="shared" ref="C28:F28" si="6">IF((C21+C24)=C27,"OK","CHECK")</f>
        <v>OK</v>
      </c>
      <c r="D28" s="140" t="str">
        <f t="shared" si="6"/>
        <v>OK</v>
      </c>
      <c r="E28" s="140" t="str">
        <f t="shared" si="6"/>
        <v>OK</v>
      </c>
      <c r="F28" s="140" t="str">
        <f t="shared" si="6"/>
        <v>OK</v>
      </c>
      <c r="G28" s="141"/>
      <c r="I28" s="139" t="s">
        <v>24</v>
      </c>
      <c r="J28" s="140" t="str">
        <f>IF(J27=(J21+J24),"OK","CHECK")</f>
        <v>OK</v>
      </c>
      <c r="K28" s="140" t="str">
        <f t="shared" ref="K28:N28" si="7">IF(K27=(K21+K24),"OK","CHECK")</f>
        <v>OK</v>
      </c>
      <c r="L28" s="140" t="str">
        <f t="shared" si="7"/>
        <v>OK</v>
      </c>
      <c r="M28" s="140" t="str">
        <f t="shared" si="7"/>
        <v>OK</v>
      </c>
      <c r="N28" s="140" t="str">
        <f t="shared" si="7"/>
        <v>OK</v>
      </c>
    </row>
    <row r="29" spans="1:14" x14ac:dyDescent="0.25">
      <c r="A29" s="139"/>
      <c r="B29" s="140"/>
      <c r="C29" s="140"/>
      <c r="D29" s="140"/>
      <c r="E29" s="140"/>
      <c r="F29" s="140"/>
      <c r="G29" s="141"/>
      <c r="I29" s="139"/>
      <c r="J29" s="140"/>
      <c r="K29" s="140"/>
      <c r="L29" s="140"/>
      <c r="M29" s="140"/>
      <c r="N29" s="140"/>
    </row>
    <row r="30" spans="1:14" x14ac:dyDescent="0.25">
      <c r="A30" s="137" t="s">
        <v>27</v>
      </c>
      <c r="B30" s="138">
        <f>B27*B46</f>
        <v>14042415.220814021</v>
      </c>
      <c r="C30" s="138">
        <f t="shared" ref="C30:F30" si="8">C27*C46</f>
        <v>15731801.093999721</v>
      </c>
      <c r="D30" s="138">
        <f t="shared" si="8"/>
        <v>16310065.67813997</v>
      </c>
      <c r="E30" s="138">
        <f t="shared" si="8"/>
        <v>15640506.884352507</v>
      </c>
      <c r="F30" s="138">
        <f t="shared" si="8"/>
        <v>15776928.632299135</v>
      </c>
      <c r="G30" s="138"/>
      <c r="I30" s="137" t="s">
        <v>27</v>
      </c>
      <c r="J30" s="138">
        <f>J27*J46</f>
        <v>13886392.665027848</v>
      </c>
      <c r="K30" s="138">
        <f t="shared" ref="K30:N30" si="9">K27*K46</f>
        <v>15571762.730912782</v>
      </c>
      <c r="L30" s="138">
        <f t="shared" si="9"/>
        <v>16146476.209976515</v>
      </c>
      <c r="M30" s="138">
        <f t="shared" si="9"/>
        <v>15473869.802773448</v>
      </c>
      <c r="N30" s="138">
        <f t="shared" si="9"/>
        <v>15607644.279562246</v>
      </c>
    </row>
    <row r="31" spans="1:14" x14ac:dyDescent="0.25">
      <c r="A31" s="139" t="s">
        <v>24</v>
      </c>
      <c r="B31" s="140" t="str">
        <f>IF(B30=(B27*B46),"OK","CHECK")</f>
        <v>OK</v>
      </c>
      <c r="C31" s="140" t="str">
        <f t="shared" ref="C31:F31" si="10">IF(C30=(C27*C46),"OK","CHECK")</f>
        <v>OK</v>
      </c>
      <c r="D31" s="140" t="str">
        <f t="shared" si="10"/>
        <v>OK</v>
      </c>
      <c r="E31" s="140" t="str">
        <f t="shared" si="10"/>
        <v>OK</v>
      </c>
      <c r="F31" s="140" t="str">
        <f t="shared" si="10"/>
        <v>OK</v>
      </c>
      <c r="G31" s="141"/>
      <c r="I31" s="139" t="s">
        <v>24</v>
      </c>
      <c r="J31" s="140" t="str">
        <f>IF(J30=(J27*J46),"OK","CHECK")</f>
        <v>OK</v>
      </c>
      <c r="K31" s="140" t="str">
        <f t="shared" ref="K31:N31" si="11">IF(K30=(K27*K46),"OK","CHECK")</f>
        <v>OK</v>
      </c>
      <c r="L31" s="140" t="str">
        <f t="shared" si="11"/>
        <v>OK</v>
      </c>
      <c r="M31" s="140" t="str">
        <f t="shared" si="11"/>
        <v>OK</v>
      </c>
      <c r="N31" s="140" t="str">
        <f t="shared" si="11"/>
        <v>OK</v>
      </c>
    </row>
    <row r="32" spans="1:14" x14ac:dyDescent="0.25">
      <c r="A32" s="139"/>
      <c r="B32" s="140"/>
      <c r="C32" s="140"/>
      <c r="D32" s="140"/>
      <c r="E32" s="140"/>
      <c r="F32" s="140"/>
      <c r="G32" s="141"/>
      <c r="I32" s="139"/>
      <c r="J32" s="140"/>
      <c r="K32" s="140"/>
      <c r="L32" s="140"/>
      <c r="M32" s="140"/>
      <c r="N32" s="140"/>
    </row>
    <row r="33" spans="1:14" x14ac:dyDescent="0.25">
      <c r="A33" s="137" t="s">
        <v>28</v>
      </c>
      <c r="B33" s="138">
        <f>B30/B42</f>
        <v>13693237.660471985</v>
      </c>
      <c r="C33" s="138">
        <f t="shared" ref="C33:F33" si="12">C30/C42</f>
        <v>14959156.900309507</v>
      </c>
      <c r="D33" s="138">
        <f t="shared" si="12"/>
        <v>15123374.815021355</v>
      </c>
      <c r="E33" s="138">
        <f t="shared" si="12"/>
        <v>14141913.122767603</v>
      </c>
      <c r="F33" s="138">
        <f t="shared" si="12"/>
        <v>13910544.742266513</v>
      </c>
      <c r="G33" s="138"/>
      <c r="I33" s="137" t="s">
        <v>28</v>
      </c>
      <c r="J33" s="138">
        <f>J30/J42</f>
        <v>13541094.748930128</v>
      </c>
      <c r="K33" s="138">
        <f t="shared" ref="K33:N33" si="13">K30/K42</f>
        <v>14806978.585240463</v>
      </c>
      <c r="L33" s="138">
        <f t="shared" si="13"/>
        <v>14971687.820520662</v>
      </c>
      <c r="M33" s="138">
        <f t="shared" si="13"/>
        <v>13991242.358185144</v>
      </c>
      <c r="N33" s="138">
        <f t="shared" si="13"/>
        <v>13761286.441250231</v>
      </c>
    </row>
    <row r="34" spans="1:14" x14ac:dyDescent="0.25">
      <c r="A34" s="139" t="s">
        <v>24</v>
      </c>
      <c r="B34" s="140" t="str">
        <f>IF(ROUND((B33/10^6),2)=B37,"OK","CHECK")</f>
        <v>OK</v>
      </c>
      <c r="C34" s="140" t="str">
        <f t="shared" ref="C34:F34" si="14">IF(ROUND((C33/10^6),2)=C37,"OK","CHECK")</f>
        <v>OK</v>
      </c>
      <c r="D34" s="140" t="str">
        <f t="shared" si="14"/>
        <v>OK</v>
      </c>
      <c r="E34" s="140" t="str">
        <f t="shared" si="14"/>
        <v>OK</v>
      </c>
      <c r="F34" s="140" t="str">
        <f t="shared" si="14"/>
        <v>OK</v>
      </c>
      <c r="G34" s="140"/>
      <c r="I34" s="139" t="s">
        <v>24</v>
      </c>
      <c r="J34" s="140" t="str">
        <f>IF(J33=(J30/J42),"OK","CHECK")</f>
        <v>OK</v>
      </c>
      <c r="K34" s="140" t="str">
        <f t="shared" ref="K34:N34" si="15">IF(K33=(K30/K42),"OK","CHECK")</f>
        <v>OK</v>
      </c>
      <c r="L34" s="140" t="str">
        <f t="shared" si="15"/>
        <v>OK</v>
      </c>
      <c r="M34" s="140" t="str">
        <f t="shared" si="15"/>
        <v>OK</v>
      </c>
      <c r="N34" s="140" t="str">
        <f t="shared" si="15"/>
        <v>OK</v>
      </c>
    </row>
    <row r="35" spans="1:14" x14ac:dyDescent="0.25">
      <c r="A35" s="139"/>
      <c r="B35" s="140"/>
      <c r="C35" s="140"/>
      <c r="D35" s="140"/>
      <c r="E35" s="140"/>
      <c r="F35" s="140"/>
      <c r="G35" s="140"/>
      <c r="I35" s="139"/>
      <c r="J35" s="140"/>
      <c r="K35" s="140"/>
      <c r="L35" s="140"/>
      <c r="M35" s="140"/>
      <c r="N35" s="140"/>
    </row>
    <row r="36" spans="1:14" x14ac:dyDescent="0.25">
      <c r="B36" s="141"/>
      <c r="C36" s="141"/>
      <c r="D36" s="141"/>
      <c r="E36" s="141"/>
      <c r="F36" s="141"/>
      <c r="G36" s="141"/>
      <c r="J36" s="141"/>
      <c r="K36" s="141"/>
      <c r="L36" s="141"/>
      <c r="M36" s="141"/>
      <c r="N36" s="141"/>
    </row>
    <row r="37" spans="1:14" x14ac:dyDescent="0.25">
      <c r="A37" s="139" t="s">
        <v>29</v>
      </c>
      <c r="B37" s="139">
        <f>'[3]PTRM Capex to 14-15$'!D21</f>
        <v>13.69</v>
      </c>
      <c r="C37" s="139">
        <f>'[3]PTRM Capex to 14-15$'!E21</f>
        <v>14.96</v>
      </c>
      <c r="D37" s="139">
        <f>'[3]PTRM Capex to 14-15$'!F21</f>
        <v>15.12</v>
      </c>
      <c r="E37" s="139">
        <f>'[3]PTRM Capex to 14-15$'!G21</f>
        <v>14.14</v>
      </c>
      <c r="F37" s="139">
        <f>'[3]PTRM Capex to 14-15$'!H21</f>
        <v>13.91</v>
      </c>
      <c r="G37" s="139"/>
      <c r="J37" s="142"/>
      <c r="K37" s="142"/>
      <c r="L37" s="142"/>
      <c r="M37" s="142"/>
      <c r="N37" s="142"/>
    </row>
    <row r="40" spans="1:14" x14ac:dyDescent="0.25">
      <c r="A40" s="131" t="s">
        <v>30</v>
      </c>
      <c r="I40" s="131" t="s">
        <v>30</v>
      </c>
    </row>
    <row r="42" spans="1:14" x14ac:dyDescent="0.25">
      <c r="A42" s="132" t="str">
        <f>'[3]Data Input'!$A$4</f>
        <v>Escalator to $14/15 for Opex &amp; Capex</v>
      </c>
      <c r="B42" s="132">
        <f>'[3]Data Input'!D4</f>
        <v>1.0255000000000001</v>
      </c>
      <c r="C42" s="132">
        <f>'[3]Data Input'!E4</f>
        <v>1.0516502500000002</v>
      </c>
      <c r="D42" s="132">
        <f>'[3]Data Input'!F4</f>
        <v>1.0784673313750004</v>
      </c>
      <c r="E42" s="132">
        <f>'[3]Data Input'!G4</f>
        <v>1.105968248325063</v>
      </c>
      <c r="F42" s="132">
        <f>'[3]Data Input'!H4</f>
        <v>1.1341704386573521</v>
      </c>
      <c r="I42" s="132" t="str">
        <f>'[3]Data Input'!$A$4</f>
        <v>Escalator to $14/15 for Opex &amp; Capex</v>
      </c>
      <c r="J42" s="132">
        <f>B42</f>
        <v>1.0255000000000001</v>
      </c>
      <c r="K42" s="132">
        <f t="shared" ref="K42:N42" si="16">C42</f>
        <v>1.0516502500000002</v>
      </c>
      <c r="L42" s="132">
        <f t="shared" si="16"/>
        <v>1.0784673313750004</v>
      </c>
      <c r="M42" s="132">
        <f t="shared" si="16"/>
        <v>1.105968248325063</v>
      </c>
      <c r="N42" s="132">
        <f t="shared" si="16"/>
        <v>1.1341704386573521</v>
      </c>
    </row>
    <row r="43" spans="1:14" x14ac:dyDescent="0.25">
      <c r="A43" s="139" t="s">
        <v>24</v>
      </c>
      <c r="B43" s="140" t="str">
        <f>IF(B42='[3]Data Input'!D4,"OK","CHECK")</f>
        <v>OK</v>
      </c>
      <c r="C43" s="140" t="str">
        <f>IF(C42='[3]Data Input'!E4,"OK","CHECK")</f>
        <v>OK</v>
      </c>
      <c r="D43" s="140" t="str">
        <f>IF(D42='[3]Data Input'!F4,"OK","CHECK")</f>
        <v>OK</v>
      </c>
      <c r="E43" s="140" t="str">
        <f>IF(E42='[3]Data Input'!G4,"OK","CHECK")</f>
        <v>OK</v>
      </c>
      <c r="F43" s="140" t="str">
        <f>IF(F42='[3]Data Input'!H4,"OK","CHECK")</f>
        <v>OK</v>
      </c>
    </row>
    <row r="44" spans="1:14" x14ac:dyDescent="0.25">
      <c r="A44" s="139"/>
      <c r="B44" s="140"/>
      <c r="C44" s="140"/>
      <c r="D44" s="140"/>
      <c r="E44" s="140"/>
      <c r="F44" s="140"/>
    </row>
    <row r="46" spans="1:14" x14ac:dyDescent="0.25">
      <c r="A46" s="132" t="s">
        <v>31</v>
      </c>
      <c r="B46" s="132">
        <f>'[3]Data Input'!D32</f>
        <v>0.99380474532175012</v>
      </c>
      <c r="C46" s="132">
        <f>'[3]Data Input'!E32</f>
        <v>1.0193839209203703</v>
      </c>
      <c r="D46" s="132">
        <f>'[3]Data Input'!F32</f>
        <v>1.0420031188843848</v>
      </c>
      <c r="E46" s="132">
        <f>'[3]Data Input'!G32</f>
        <v>1.0614152651543378</v>
      </c>
      <c r="F46" s="132">
        <f>'[3]Data Input'!H32</f>
        <v>1.0782773824651797</v>
      </c>
      <c r="I46" s="132" t="s">
        <v>31</v>
      </c>
      <c r="J46" s="132">
        <f>B46</f>
        <v>0.99380474532175012</v>
      </c>
      <c r="K46" s="132">
        <f t="shared" ref="K46:N46" si="17">C46</f>
        <v>1.0193839209203703</v>
      </c>
      <c r="L46" s="132">
        <f t="shared" si="17"/>
        <v>1.0420031188843848</v>
      </c>
      <c r="M46" s="132">
        <f t="shared" si="17"/>
        <v>1.0614152651543378</v>
      </c>
      <c r="N46" s="132">
        <f t="shared" si="17"/>
        <v>1.0782773824651797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F174"/>
  <sheetViews>
    <sheetView workbookViewId="0">
      <pane xSplit="1" ySplit="2" topLeftCell="P159" activePane="bottomRight" state="frozen"/>
      <selection sqref="A1:A2"/>
      <selection pane="topRight" sqref="A1:A2"/>
      <selection pane="bottomLeft" sqref="A1:A2"/>
      <selection pane="bottomRight" activeCell="Y173" sqref="Y173"/>
    </sheetView>
  </sheetViews>
  <sheetFormatPr defaultRowHeight="12.75" x14ac:dyDescent="0.2"/>
  <cols>
    <col min="1" max="1" width="49.7109375" bestFit="1" customWidth="1"/>
    <col min="2" max="6" width="12.140625" style="34" customWidth="1"/>
    <col min="7" max="7" width="18" style="42" bestFit="1" customWidth="1"/>
    <col min="8" max="8" width="19.28515625" style="42" bestFit="1" customWidth="1"/>
    <col min="9" max="9" width="16.85546875" style="42" bestFit="1" customWidth="1"/>
    <col min="10" max="10" width="18.28515625" style="42" bestFit="1" customWidth="1"/>
    <col min="11" max="11" width="11.28515625" style="42" bestFit="1" customWidth="1"/>
    <col min="12" max="12" width="10.7109375" style="42" customWidth="1"/>
    <col min="13" max="13" width="13.7109375" style="42" customWidth="1"/>
    <col min="14" max="14" width="21.85546875" style="42" bestFit="1" customWidth="1"/>
    <col min="15" max="15" width="12.85546875" style="42" bestFit="1" customWidth="1"/>
    <col min="16" max="16" width="12.85546875" style="42" customWidth="1"/>
    <col min="17" max="17" width="12.7109375" style="42" customWidth="1"/>
    <col min="18" max="18" width="10.140625" style="42" bestFit="1" customWidth="1"/>
    <col min="19" max="19" width="16.7109375" style="42" customWidth="1"/>
    <col min="20" max="21" width="11.28515625" style="42" customWidth="1"/>
    <col min="22" max="22" width="10.7109375" style="42" bestFit="1" customWidth="1"/>
    <col min="23" max="24" width="10.7109375" style="42" customWidth="1"/>
    <col min="25" max="25" width="10" style="42" customWidth="1"/>
    <col min="26" max="26" width="13.42578125" style="34" customWidth="1"/>
    <col min="27" max="27" width="20" style="34" customWidth="1"/>
    <col min="28" max="28" width="16.28515625" style="34" bestFit="1" customWidth="1"/>
    <col min="29" max="29" width="13.7109375" style="34" customWidth="1"/>
    <col min="30" max="30" width="11.42578125" style="34" customWidth="1"/>
    <col min="32" max="32" width="10.7109375" bestFit="1" customWidth="1"/>
  </cols>
  <sheetData>
    <row r="1" spans="1:32" ht="13.5" thickBot="1" x14ac:dyDescent="0.25">
      <c r="A1" s="148" t="str">
        <f>'System CAPEX Units'!A1:A2</f>
        <v>Unit</v>
      </c>
      <c r="B1" s="165" t="s">
        <v>8</v>
      </c>
      <c r="C1" s="167" t="str">
        <f>'System CAPEX Units'!I2</f>
        <v>Labour</v>
      </c>
      <c r="D1" s="169" t="str">
        <f>'System CAPEX Units'!J2</f>
        <v>Materials</v>
      </c>
      <c r="E1" s="169" t="str">
        <f>'System CAPEX Units'!K2</f>
        <v>Contractors</v>
      </c>
      <c r="F1" s="171" t="str">
        <f>'System CAPEX Units'!L2</f>
        <v>Other</v>
      </c>
      <c r="G1" s="173" t="s">
        <v>0</v>
      </c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3" t="s">
        <v>1</v>
      </c>
      <c r="AA1" s="174"/>
      <c r="AB1" s="174"/>
      <c r="AC1" s="174"/>
      <c r="AD1" s="175"/>
    </row>
    <row r="2" spans="1:32" s="60" customFormat="1" ht="51.75" thickBot="1" x14ac:dyDescent="0.25">
      <c r="A2" s="149"/>
      <c r="B2" s="166"/>
      <c r="C2" s="176"/>
      <c r="D2" s="177"/>
      <c r="E2" s="177"/>
      <c r="F2" s="178"/>
      <c r="G2" s="57" t="str">
        <f>'System CAPEX Units'!M2</f>
        <v>Overhead Sub-Transmission Lines</v>
      </c>
      <c r="H2" s="58" t="str">
        <f>'System CAPEX Units'!N2</f>
        <v>Underground Sub-Transmission Cables</v>
      </c>
      <c r="I2" s="58" t="str">
        <f>'System CAPEX Units'!O2</f>
        <v>Overhead Distribution Lines</v>
      </c>
      <c r="J2" s="58" t="str">
        <f>'System CAPEX Units'!P2</f>
        <v>Underground Distribution Cables</v>
      </c>
      <c r="K2" s="58" t="str">
        <f>'System CAPEX Units'!Q2</f>
        <v xml:space="preserve">Distribution Equipment  </v>
      </c>
      <c r="L2" s="58" t="str">
        <f>'System CAPEX Units'!R2</f>
        <v>Substation Bays</v>
      </c>
      <c r="M2" s="58" t="str">
        <f>'System CAPEX Units'!S2</f>
        <v>Substation Establishment</v>
      </c>
      <c r="N2" s="58" t="str">
        <f>'System CAPEX Units'!T2</f>
        <v>Distribution Substation Switchgear</v>
      </c>
      <c r="O2" s="58" t="str">
        <f>'System CAPEX Units'!U2</f>
        <v>Zone Transformers</v>
      </c>
      <c r="P2" s="58" t="str">
        <f>'System CAPEX Units'!V2</f>
        <v>Distribution Transformers</v>
      </c>
      <c r="Q2" s="58" t="str">
        <f>'System CAPEX Units'!W2</f>
        <v>Low Voltage Services</v>
      </c>
      <c r="R2" s="58" t="str">
        <f>'System CAPEX Units'!X2</f>
        <v>Metering</v>
      </c>
      <c r="S2" s="58" t="str">
        <f>'System CAPEX Units'!Y2</f>
        <v xml:space="preserve">Communications – Pilot Wires </v>
      </c>
      <c r="T2" s="58" t="str">
        <f>'System CAPEX Units'!Z2</f>
        <v>Generation Assets</v>
      </c>
      <c r="U2" s="58" t="str">
        <f>'System CAPEX Units'!AA2</f>
        <v>Street Lighting</v>
      </c>
      <c r="V2" s="58" t="str">
        <f>'System CAPEX Units'!AB2</f>
        <v>Other Equipment</v>
      </c>
      <c r="W2" s="58" t="str">
        <f>'System CAPEX Units'!AC2</f>
        <v>Control Centre - SCADA</v>
      </c>
      <c r="X2" s="58" t="str">
        <f>'System CAPEX Units'!AD2</f>
        <v>Land &amp; Easements (System)</v>
      </c>
      <c r="Y2" s="59" t="str">
        <f>'System CAPEX Units'!AE2</f>
        <v>Metering Type 5-6</v>
      </c>
      <c r="Z2" s="63" t="str">
        <f>'System CAPEX Units'!AF2</f>
        <v>Asset Replacement</v>
      </c>
      <c r="AA2" s="64" t="str">
        <f>'System CAPEX Units'!AG2</f>
        <v>Corporation Initiated Augmentation</v>
      </c>
      <c r="AB2" s="64" t="str">
        <f>'System CAPEX Units'!AH2</f>
        <v>Customer Initiated Capital Works</v>
      </c>
      <c r="AC2" s="64" t="str">
        <f>'System CAPEX Units'!AI2</f>
        <v>Reliability &amp; Quality Improvements</v>
      </c>
      <c r="AD2" s="65" t="str">
        <f>'System CAPEX Units'!AJ2</f>
        <v>Other System Capex</v>
      </c>
      <c r="AF2" s="61" t="s">
        <v>7</v>
      </c>
    </row>
    <row r="3" spans="1:32" x14ac:dyDescent="0.2">
      <c r="A3" s="5" t="str">
        <f>'System CAPEX Units'!A3</f>
        <v>Augmentation  - Baseline Plan 2014/15</v>
      </c>
      <c r="B3" s="53">
        <f>('System CAPEX Units'!$G3*'System CAPEX Units'!$I3+'System CAPEX Units'!$G3*'System CAPEX Units'!$J3++'System CAPEX Units'!$G3*'System CAPEX Units'!$K3+'System CAPEX Units'!$G3*'System CAPEX Units'!$L3)*'System CAPEX Units'!AE3</f>
        <v>0</v>
      </c>
      <c r="C3" s="80">
        <f>B3*'System CAPEX Units'!$I3</f>
        <v>0</v>
      </c>
      <c r="D3" s="71">
        <f>B3*'System CAPEX Units'!$J3</f>
        <v>0</v>
      </c>
      <c r="E3" s="71">
        <f>B3*'System CAPEX Units'!$K3</f>
        <v>0</v>
      </c>
      <c r="F3" s="81">
        <f>B3*'System CAPEX Units'!$L3</f>
        <v>0</v>
      </c>
      <c r="G3" s="6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36">
        <f>'System CAPEX Units'!G3*'System CAPEX Units'!AE3</f>
        <v>0</v>
      </c>
      <c r="Z3" s="34">
        <f>$B3*'System CAPEX Units'!AF3</f>
        <v>0</v>
      </c>
      <c r="AA3" s="21">
        <f>$B3*'System CAPEX Units'!AG3</f>
        <v>0</v>
      </c>
      <c r="AB3" s="21">
        <f>$B3*'System CAPEX Units'!AH3</f>
        <v>0</v>
      </c>
      <c r="AC3" s="21">
        <f>$B3*'System CAPEX Units'!AI3</f>
        <v>0</v>
      </c>
      <c r="AD3" s="22">
        <f>$B3*'System CAPEX Units'!AJ3</f>
        <v>0</v>
      </c>
      <c r="AF3" s="34">
        <f>R3-SUM(Z3:AD3)</f>
        <v>0</v>
      </c>
    </row>
    <row r="4" spans="1:32" x14ac:dyDescent="0.2">
      <c r="A4" s="6" t="str">
        <f>'System CAPEX Units'!A4</f>
        <v>Subtransmission Augmentation - Northern</v>
      </c>
      <c r="B4" s="54">
        <f>('System CAPEX Units'!$G4*'System CAPEX Units'!$I4+'System CAPEX Units'!$G4*'System CAPEX Units'!$J4++'System CAPEX Units'!$G4*'System CAPEX Units'!$K4+'System CAPEX Units'!$G4*'System CAPEX Units'!$L4)*'System CAPEX Units'!AE4</f>
        <v>0</v>
      </c>
      <c r="C4" s="66">
        <f>B4*'System CAPEX Units'!$I4</f>
        <v>0</v>
      </c>
      <c r="D4" s="72">
        <f>B4*'System CAPEX Units'!$J4</f>
        <v>0</v>
      </c>
      <c r="E4" s="72">
        <f>B4*'System CAPEX Units'!$K4</f>
        <v>0</v>
      </c>
      <c r="F4" s="66">
        <f>B4*'System CAPEX Units'!$L4</f>
        <v>0</v>
      </c>
      <c r="G4" s="69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37">
        <f>'System CAPEX Units'!G4*'System CAPEX Units'!AE4</f>
        <v>0</v>
      </c>
      <c r="Z4" s="34">
        <f>$B4*'System CAPEX Units'!AF4</f>
        <v>0</v>
      </c>
      <c r="AA4" s="24">
        <f>$B4*'System CAPEX Units'!AG4</f>
        <v>0</v>
      </c>
      <c r="AB4" s="24">
        <f>$B4*'System CAPEX Units'!AH4</f>
        <v>0</v>
      </c>
      <c r="AC4" s="24">
        <f>$B4*'System CAPEX Units'!AI4</f>
        <v>0</v>
      </c>
      <c r="AD4" s="38">
        <f>$B4*'System CAPEX Units'!AJ4</f>
        <v>0</v>
      </c>
      <c r="AF4" s="34">
        <f t="shared" ref="AF4:AF67" si="0">R4-SUM(Z4:AD4)</f>
        <v>0</v>
      </c>
    </row>
    <row r="5" spans="1:32" x14ac:dyDescent="0.2">
      <c r="A5" s="6" t="str">
        <f>'System CAPEX Units'!A5</f>
        <v>Subtransmission Augmentation - Central</v>
      </c>
      <c r="B5" s="54">
        <f>('System CAPEX Units'!$G5*'System CAPEX Units'!$I5+'System CAPEX Units'!$G5*'System CAPEX Units'!$J5++'System CAPEX Units'!$G5*'System CAPEX Units'!$K5+'System CAPEX Units'!$G5*'System CAPEX Units'!$L5)*'System CAPEX Units'!AE5</f>
        <v>0</v>
      </c>
      <c r="C5" s="66">
        <f>B5*'System CAPEX Units'!$I5</f>
        <v>0</v>
      </c>
      <c r="D5" s="72">
        <f>B5*'System CAPEX Units'!$J5</f>
        <v>0</v>
      </c>
      <c r="E5" s="72">
        <f>B5*'System CAPEX Units'!$K5</f>
        <v>0</v>
      </c>
      <c r="F5" s="66">
        <f>B5*'System CAPEX Units'!$L5</f>
        <v>0</v>
      </c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37">
        <f>'System CAPEX Units'!G5*'System CAPEX Units'!AE5</f>
        <v>0</v>
      </c>
      <c r="Z5" s="34">
        <f>$B5*'System CAPEX Units'!AF5</f>
        <v>0</v>
      </c>
      <c r="AA5" s="24">
        <f>$B5*'System CAPEX Units'!AG5</f>
        <v>0</v>
      </c>
      <c r="AB5" s="24">
        <f>$B5*'System CAPEX Units'!AH5</f>
        <v>0</v>
      </c>
      <c r="AC5" s="24">
        <f>$B5*'System CAPEX Units'!AI5</f>
        <v>0</v>
      </c>
      <c r="AD5" s="38">
        <f>$B5*'System CAPEX Units'!AJ5</f>
        <v>0</v>
      </c>
      <c r="AF5" s="34">
        <f t="shared" si="0"/>
        <v>0</v>
      </c>
    </row>
    <row r="6" spans="1:32" x14ac:dyDescent="0.2">
      <c r="A6" s="6" t="str">
        <f>'System CAPEX Units'!A6</f>
        <v>Subtransmission Augmentation - Southen</v>
      </c>
      <c r="B6" s="54">
        <f>('System CAPEX Units'!$G6*'System CAPEX Units'!$I6+'System CAPEX Units'!$G6*'System CAPEX Units'!$J6++'System CAPEX Units'!$G6*'System CAPEX Units'!$K6+'System CAPEX Units'!$G6*'System CAPEX Units'!$L6)*'System CAPEX Units'!AE6</f>
        <v>0</v>
      </c>
      <c r="C6" s="66">
        <f>B6*'System CAPEX Units'!$I6</f>
        <v>0</v>
      </c>
      <c r="D6" s="72">
        <f>B6*'System CAPEX Units'!$J6</f>
        <v>0</v>
      </c>
      <c r="E6" s="72">
        <f>B6*'System CAPEX Units'!$K6</f>
        <v>0</v>
      </c>
      <c r="F6" s="66">
        <f>B6*'System CAPEX Units'!$L6</f>
        <v>0</v>
      </c>
      <c r="G6" s="6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37">
        <f>'System CAPEX Units'!G6*'System CAPEX Units'!AE6</f>
        <v>0</v>
      </c>
      <c r="Z6" s="34">
        <f>$B6*'System CAPEX Units'!AF6</f>
        <v>0</v>
      </c>
      <c r="AA6" s="24">
        <f>$B6*'System CAPEX Units'!AG6</f>
        <v>0</v>
      </c>
      <c r="AB6" s="24">
        <f>$B6*'System CAPEX Units'!AH6</f>
        <v>0</v>
      </c>
      <c r="AC6" s="24">
        <f>$B6*'System CAPEX Units'!AI6</f>
        <v>0</v>
      </c>
      <c r="AD6" s="38">
        <f>$B6*'System CAPEX Units'!AJ6</f>
        <v>0</v>
      </c>
      <c r="AF6" s="34">
        <f t="shared" si="0"/>
        <v>0</v>
      </c>
    </row>
    <row r="7" spans="1:32" x14ac:dyDescent="0.2">
      <c r="A7" s="6" t="str">
        <f>'System CAPEX Units'!A7</f>
        <v>Reactive / Unmodelled Central</v>
      </c>
      <c r="B7" s="54">
        <f>('System CAPEX Units'!$G7*'System CAPEX Units'!$I7+'System CAPEX Units'!$G7*'System CAPEX Units'!$J7++'System CAPEX Units'!$G7*'System CAPEX Units'!$K7+'System CAPEX Units'!$G7*'System CAPEX Units'!$L7)*'System CAPEX Units'!AE7</f>
        <v>0</v>
      </c>
      <c r="C7" s="66">
        <f>B7*'System CAPEX Units'!$I7</f>
        <v>0</v>
      </c>
      <c r="D7" s="72">
        <f>B7*'System CAPEX Units'!$J7</f>
        <v>0</v>
      </c>
      <c r="E7" s="72">
        <f>B7*'System CAPEX Units'!$K7</f>
        <v>0</v>
      </c>
      <c r="F7" s="66">
        <f>B7*'System CAPEX Units'!$L7</f>
        <v>0</v>
      </c>
      <c r="G7" s="6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7">
        <f>'System CAPEX Units'!G7*'System CAPEX Units'!AE7</f>
        <v>0</v>
      </c>
      <c r="Z7" s="34">
        <f>$B7*'System CAPEX Units'!AF7</f>
        <v>0</v>
      </c>
      <c r="AA7" s="24">
        <f>$B7*'System CAPEX Units'!AG7</f>
        <v>0</v>
      </c>
      <c r="AB7" s="24">
        <f>$B7*'System CAPEX Units'!AH7</f>
        <v>0</v>
      </c>
      <c r="AC7" s="24">
        <f>$B7*'System CAPEX Units'!AI7</f>
        <v>0</v>
      </c>
      <c r="AD7" s="38">
        <f>$B7*'System CAPEX Units'!AJ7</f>
        <v>0</v>
      </c>
      <c r="AF7" s="34">
        <f t="shared" si="0"/>
        <v>0</v>
      </c>
    </row>
    <row r="8" spans="1:32" x14ac:dyDescent="0.2">
      <c r="A8" s="6" t="str">
        <f>'System CAPEX Units'!A8</f>
        <v>Reactive / Unmodelled Northern</v>
      </c>
      <c r="B8" s="54">
        <f>('System CAPEX Units'!$G8*'System CAPEX Units'!$I8+'System CAPEX Units'!$G8*'System CAPEX Units'!$J8++'System CAPEX Units'!$G8*'System CAPEX Units'!$K8+'System CAPEX Units'!$G8*'System CAPEX Units'!$L8)*'System CAPEX Units'!AE8</f>
        <v>0</v>
      </c>
      <c r="C8" s="66">
        <f>B8*'System CAPEX Units'!$I8</f>
        <v>0</v>
      </c>
      <c r="D8" s="72">
        <f>B8*'System CAPEX Units'!$J8</f>
        <v>0</v>
      </c>
      <c r="E8" s="72">
        <f>B8*'System CAPEX Units'!$K8</f>
        <v>0</v>
      </c>
      <c r="F8" s="66">
        <f>B8*'System CAPEX Units'!$L8</f>
        <v>0</v>
      </c>
      <c r="G8" s="6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37">
        <f>'System CAPEX Units'!G8*'System CAPEX Units'!AE8</f>
        <v>0</v>
      </c>
      <c r="Z8" s="34">
        <f>$B8*'System CAPEX Units'!AF8</f>
        <v>0</v>
      </c>
      <c r="AA8" s="24">
        <f>$B8*'System CAPEX Units'!AG8</f>
        <v>0</v>
      </c>
      <c r="AB8" s="24">
        <f>$B8*'System CAPEX Units'!AH8</f>
        <v>0</v>
      </c>
      <c r="AC8" s="24">
        <f>$B8*'System CAPEX Units'!AI8</f>
        <v>0</v>
      </c>
      <c r="AD8" s="38">
        <f>$B8*'System CAPEX Units'!AJ8</f>
        <v>0</v>
      </c>
      <c r="AF8" s="34">
        <f t="shared" si="0"/>
        <v>0</v>
      </c>
    </row>
    <row r="9" spans="1:32" x14ac:dyDescent="0.2">
      <c r="A9" s="6" t="str">
        <f>'System CAPEX Units'!A9</f>
        <v>Reactive / Unmodelled Southern</v>
      </c>
      <c r="B9" s="54">
        <f>('System CAPEX Units'!$G9*'System CAPEX Units'!$I9+'System CAPEX Units'!$G9*'System CAPEX Units'!$J9++'System CAPEX Units'!$G9*'System CAPEX Units'!$K9+'System CAPEX Units'!$G9*'System CAPEX Units'!$L9)*'System CAPEX Units'!AE9</f>
        <v>0</v>
      </c>
      <c r="C9" s="66">
        <f>B9*'System CAPEX Units'!$I9</f>
        <v>0</v>
      </c>
      <c r="D9" s="72">
        <f>B9*'System CAPEX Units'!$J9</f>
        <v>0</v>
      </c>
      <c r="E9" s="72">
        <f>B9*'System CAPEX Units'!$K9</f>
        <v>0</v>
      </c>
      <c r="F9" s="66">
        <f>B9*'System CAPEX Units'!$L9</f>
        <v>0</v>
      </c>
      <c r="G9" s="69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7">
        <f>'System CAPEX Units'!G9*'System CAPEX Units'!AE9</f>
        <v>0</v>
      </c>
      <c r="Z9" s="34">
        <f>$B9*'System CAPEX Units'!AF9</f>
        <v>0</v>
      </c>
      <c r="AA9" s="24">
        <f>$B9*'System CAPEX Units'!AG9</f>
        <v>0</v>
      </c>
      <c r="AB9" s="24">
        <f>$B9*'System CAPEX Units'!AH9</f>
        <v>0</v>
      </c>
      <c r="AC9" s="24">
        <f>$B9*'System CAPEX Units'!AI9</f>
        <v>0</v>
      </c>
      <c r="AD9" s="38">
        <f>$B9*'System CAPEX Units'!AJ9</f>
        <v>0</v>
      </c>
      <c r="AF9" s="34">
        <f t="shared" si="0"/>
        <v>0</v>
      </c>
    </row>
    <row r="10" spans="1:32" x14ac:dyDescent="0.2">
      <c r="A10" s="6" t="str">
        <f>'System CAPEX Units'!A10</f>
        <v>Photovoltaic Augmentation - Northern</v>
      </c>
      <c r="B10" s="54">
        <f>('System CAPEX Units'!$G10*'System CAPEX Units'!$I10+'System CAPEX Units'!$G10*'System CAPEX Units'!$J10++'System CAPEX Units'!$G10*'System CAPEX Units'!$K10+'System CAPEX Units'!$G10*'System CAPEX Units'!$L10)*'System CAPEX Units'!AE10</f>
        <v>0</v>
      </c>
      <c r="C10" s="66">
        <f>B10*'System CAPEX Units'!$I10</f>
        <v>0</v>
      </c>
      <c r="D10" s="72">
        <f>B10*'System CAPEX Units'!$J10</f>
        <v>0</v>
      </c>
      <c r="E10" s="72">
        <f>B10*'System CAPEX Units'!$K10</f>
        <v>0</v>
      </c>
      <c r="F10" s="66">
        <f>B10*'System CAPEX Units'!$L10</f>
        <v>0</v>
      </c>
      <c r="G10" s="69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7">
        <f>'System CAPEX Units'!G10*'System CAPEX Units'!AE10</f>
        <v>0</v>
      </c>
      <c r="Z10" s="34">
        <f>$B10*'System CAPEX Units'!AF10</f>
        <v>0</v>
      </c>
      <c r="AA10" s="24">
        <f>$B10*'System CAPEX Units'!AG10</f>
        <v>0</v>
      </c>
      <c r="AB10" s="24">
        <f>$B10*'System CAPEX Units'!AH10</f>
        <v>0</v>
      </c>
      <c r="AC10" s="24">
        <f>$B10*'System CAPEX Units'!AI10</f>
        <v>0</v>
      </c>
      <c r="AD10" s="38">
        <f>$B10*'System CAPEX Units'!AJ10</f>
        <v>0</v>
      </c>
      <c r="AF10" s="34">
        <f t="shared" si="0"/>
        <v>0</v>
      </c>
    </row>
    <row r="11" spans="1:32" x14ac:dyDescent="0.2">
      <c r="A11" s="6" t="str">
        <f>'System CAPEX Units'!A11</f>
        <v>Photovoltaic Augmentation - Central</v>
      </c>
      <c r="B11" s="54">
        <f>('System CAPEX Units'!$G11*'System CAPEX Units'!$I11+'System CAPEX Units'!$G11*'System CAPEX Units'!$J11++'System CAPEX Units'!$G11*'System CAPEX Units'!$K11+'System CAPEX Units'!$G11*'System CAPEX Units'!$L11)*'System CAPEX Units'!AE11</f>
        <v>0</v>
      </c>
      <c r="C11" s="66">
        <f>B11*'System CAPEX Units'!$I11</f>
        <v>0</v>
      </c>
      <c r="D11" s="72">
        <f>B11*'System CAPEX Units'!$J11</f>
        <v>0</v>
      </c>
      <c r="E11" s="72">
        <f>B11*'System CAPEX Units'!$K11</f>
        <v>0</v>
      </c>
      <c r="F11" s="66">
        <f>B11*'System CAPEX Units'!$L11</f>
        <v>0</v>
      </c>
      <c r="G11" s="69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37">
        <f>'System CAPEX Units'!G11*'System CAPEX Units'!AE11</f>
        <v>0</v>
      </c>
      <c r="Z11" s="34">
        <f>$B11*'System CAPEX Units'!AF11</f>
        <v>0</v>
      </c>
      <c r="AA11" s="24">
        <f>$B11*'System CAPEX Units'!AG11</f>
        <v>0</v>
      </c>
      <c r="AB11" s="24">
        <f>$B11*'System CAPEX Units'!AH11</f>
        <v>0</v>
      </c>
      <c r="AC11" s="24">
        <f>$B11*'System CAPEX Units'!AI11</f>
        <v>0</v>
      </c>
      <c r="AD11" s="38">
        <f>$B11*'System CAPEX Units'!AJ11</f>
        <v>0</v>
      </c>
      <c r="AF11" s="34">
        <f t="shared" si="0"/>
        <v>0</v>
      </c>
    </row>
    <row r="12" spans="1:32" x14ac:dyDescent="0.2">
      <c r="A12" s="6" t="str">
        <f>'System CAPEX Units'!A12</f>
        <v>Photovoltaic Augmentation - Southern</v>
      </c>
      <c r="B12" s="54">
        <f>('System CAPEX Units'!$G12*'System CAPEX Units'!$I12+'System CAPEX Units'!$G12*'System CAPEX Units'!$J12++'System CAPEX Units'!$G12*'System CAPEX Units'!$K12+'System CAPEX Units'!$G12*'System CAPEX Units'!$L12)*'System CAPEX Units'!AE12</f>
        <v>0</v>
      </c>
      <c r="C12" s="66">
        <f>B12*'System CAPEX Units'!$I12</f>
        <v>0</v>
      </c>
      <c r="D12" s="72">
        <f>B12*'System CAPEX Units'!$J12</f>
        <v>0</v>
      </c>
      <c r="E12" s="72">
        <f>B12*'System CAPEX Units'!$K12</f>
        <v>0</v>
      </c>
      <c r="F12" s="66">
        <f>B12*'System CAPEX Units'!$L12</f>
        <v>0</v>
      </c>
      <c r="G12" s="69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37">
        <f>'System CAPEX Units'!G12*'System CAPEX Units'!AE12</f>
        <v>0</v>
      </c>
      <c r="Z12" s="34">
        <f>$B12*'System CAPEX Units'!AF12</f>
        <v>0</v>
      </c>
      <c r="AA12" s="24">
        <f>$B12*'System CAPEX Units'!AG12</f>
        <v>0</v>
      </c>
      <c r="AB12" s="24">
        <f>$B12*'System CAPEX Units'!AH12</f>
        <v>0</v>
      </c>
      <c r="AC12" s="24">
        <f>$B12*'System CAPEX Units'!AI12</f>
        <v>0</v>
      </c>
      <c r="AD12" s="38">
        <f>$B12*'System CAPEX Units'!AJ12</f>
        <v>0</v>
      </c>
      <c r="AF12" s="34">
        <f t="shared" si="0"/>
        <v>0</v>
      </c>
    </row>
    <row r="13" spans="1:32" x14ac:dyDescent="0.2">
      <c r="A13" s="6" t="str">
        <f>'System CAPEX Units'!A13</f>
        <v>DNAPS Modelled - Northern</v>
      </c>
      <c r="B13" s="54">
        <f>('System CAPEX Units'!$G13*'System CAPEX Units'!$I13+'System CAPEX Units'!$G13*'System CAPEX Units'!$J13++'System CAPEX Units'!$G13*'System CAPEX Units'!$K13+'System CAPEX Units'!$G13*'System CAPEX Units'!$L13)*'System CAPEX Units'!AE13</f>
        <v>0</v>
      </c>
      <c r="C13" s="66">
        <f>B13*'System CAPEX Units'!$I13</f>
        <v>0</v>
      </c>
      <c r="D13" s="72">
        <f>B13*'System CAPEX Units'!$J13</f>
        <v>0</v>
      </c>
      <c r="E13" s="72">
        <f>B13*'System CAPEX Units'!$K13</f>
        <v>0</v>
      </c>
      <c r="F13" s="66">
        <f>B13*'System CAPEX Units'!$L13</f>
        <v>0</v>
      </c>
      <c r="G13" s="69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37">
        <f>'System CAPEX Units'!G13*'System CAPEX Units'!AE13</f>
        <v>0</v>
      </c>
      <c r="Z13" s="34">
        <f>$B13*'System CAPEX Units'!AF13</f>
        <v>0</v>
      </c>
      <c r="AA13" s="24">
        <f>$B13*'System CAPEX Units'!AG13</f>
        <v>0</v>
      </c>
      <c r="AB13" s="24">
        <f>$B13*'System CAPEX Units'!AH13</f>
        <v>0</v>
      </c>
      <c r="AC13" s="24">
        <f>$B13*'System CAPEX Units'!AI13</f>
        <v>0</v>
      </c>
      <c r="AD13" s="38">
        <f>$B13*'System CAPEX Units'!AJ13</f>
        <v>0</v>
      </c>
      <c r="AF13" s="34">
        <f t="shared" si="0"/>
        <v>0</v>
      </c>
    </row>
    <row r="14" spans="1:32" x14ac:dyDescent="0.2">
      <c r="A14" s="6" t="str">
        <f>'System CAPEX Units'!A14</f>
        <v>DNAPS Modelled - Central</v>
      </c>
      <c r="B14" s="54">
        <f>('System CAPEX Units'!$G14*'System CAPEX Units'!$I14+'System CAPEX Units'!$G14*'System CAPEX Units'!$J14++'System CAPEX Units'!$G14*'System CAPEX Units'!$K14+'System CAPEX Units'!$G14*'System CAPEX Units'!$L14)*'System CAPEX Units'!AE14</f>
        <v>0</v>
      </c>
      <c r="C14" s="66">
        <f>B14*'System CAPEX Units'!$I14</f>
        <v>0</v>
      </c>
      <c r="D14" s="72">
        <f>B14*'System CAPEX Units'!$J14</f>
        <v>0</v>
      </c>
      <c r="E14" s="72">
        <f>B14*'System CAPEX Units'!$K14</f>
        <v>0</v>
      </c>
      <c r="F14" s="66">
        <f>B14*'System CAPEX Units'!$L14</f>
        <v>0</v>
      </c>
      <c r="G14" s="69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37">
        <f>'System CAPEX Units'!G14*'System CAPEX Units'!AE14</f>
        <v>0</v>
      </c>
      <c r="Z14" s="34">
        <f>$B14*'System CAPEX Units'!AF14</f>
        <v>0</v>
      </c>
      <c r="AA14" s="24">
        <f>$B14*'System CAPEX Units'!AG14</f>
        <v>0</v>
      </c>
      <c r="AB14" s="24">
        <f>$B14*'System CAPEX Units'!AH14</f>
        <v>0</v>
      </c>
      <c r="AC14" s="24">
        <f>$B14*'System CAPEX Units'!AI14</f>
        <v>0</v>
      </c>
      <c r="AD14" s="38">
        <f>$B14*'System CAPEX Units'!AJ14</f>
        <v>0</v>
      </c>
      <c r="AF14" s="34">
        <f t="shared" si="0"/>
        <v>0</v>
      </c>
    </row>
    <row r="15" spans="1:32" x14ac:dyDescent="0.2">
      <c r="A15" s="6" t="str">
        <f>'System CAPEX Units'!A15</f>
        <v>DNAPS Modelled - Southern</v>
      </c>
      <c r="B15" s="54">
        <f>('System CAPEX Units'!$G15*'System CAPEX Units'!$I15+'System CAPEX Units'!$G15*'System CAPEX Units'!$J15++'System CAPEX Units'!$G15*'System CAPEX Units'!$K15+'System CAPEX Units'!$G15*'System CAPEX Units'!$L15)*'System CAPEX Units'!AE15</f>
        <v>0</v>
      </c>
      <c r="C15" s="66">
        <f>B15*'System CAPEX Units'!$I15</f>
        <v>0</v>
      </c>
      <c r="D15" s="72">
        <f>B15*'System CAPEX Units'!$J15</f>
        <v>0</v>
      </c>
      <c r="E15" s="72">
        <f>B15*'System CAPEX Units'!$K15</f>
        <v>0</v>
      </c>
      <c r="F15" s="66">
        <f>B15*'System CAPEX Units'!$L15</f>
        <v>0</v>
      </c>
      <c r="G15" s="69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37">
        <f>'System CAPEX Units'!G15*'System CAPEX Units'!AE15</f>
        <v>0</v>
      </c>
      <c r="Z15" s="34">
        <f>$B15*'System CAPEX Units'!AF15</f>
        <v>0</v>
      </c>
      <c r="AA15" s="24">
        <f>$B15*'System CAPEX Units'!AG15</f>
        <v>0</v>
      </c>
      <c r="AB15" s="24">
        <f>$B15*'System CAPEX Units'!AH15</f>
        <v>0</v>
      </c>
      <c r="AC15" s="24">
        <f>$B15*'System CAPEX Units'!AI15</f>
        <v>0</v>
      </c>
      <c r="AD15" s="38">
        <f>$B15*'System CAPEX Units'!AJ15</f>
        <v>0</v>
      </c>
      <c r="AF15" s="34">
        <f t="shared" si="0"/>
        <v>0</v>
      </c>
    </row>
    <row r="16" spans="1:32" x14ac:dyDescent="0.2">
      <c r="A16" s="6" t="str">
        <f>'System CAPEX Units'!A16</f>
        <v>Distribution Augmentation WIP - Northern</v>
      </c>
      <c r="B16" s="54">
        <f>('System CAPEX Units'!$G16*'System CAPEX Units'!$I16+'System CAPEX Units'!$G16*'System CAPEX Units'!$J16++'System CAPEX Units'!$G16*'System CAPEX Units'!$K16+'System CAPEX Units'!$G16*'System CAPEX Units'!$L16)*'System CAPEX Units'!AE16</f>
        <v>0</v>
      </c>
      <c r="C16" s="66">
        <f>B16*'System CAPEX Units'!$I16</f>
        <v>0</v>
      </c>
      <c r="D16" s="72">
        <f>B16*'System CAPEX Units'!$J16</f>
        <v>0</v>
      </c>
      <c r="E16" s="72">
        <f>B16*'System CAPEX Units'!$K16</f>
        <v>0</v>
      </c>
      <c r="F16" s="66">
        <f>B16*'System CAPEX Units'!$L16</f>
        <v>0</v>
      </c>
      <c r="G16" s="69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37">
        <f>'System CAPEX Units'!G16*'System CAPEX Units'!AE16</f>
        <v>0</v>
      </c>
      <c r="Z16" s="34">
        <f>$B16*'System CAPEX Units'!AF16</f>
        <v>0</v>
      </c>
      <c r="AA16" s="24">
        <f>$B16*'System CAPEX Units'!AG16</f>
        <v>0</v>
      </c>
      <c r="AB16" s="24">
        <f>$B16*'System CAPEX Units'!AH16</f>
        <v>0</v>
      </c>
      <c r="AC16" s="24">
        <f>$B16*'System CAPEX Units'!AI16</f>
        <v>0</v>
      </c>
      <c r="AD16" s="38">
        <f>$B16*'System CAPEX Units'!AJ16</f>
        <v>0</v>
      </c>
      <c r="AF16" s="34">
        <f t="shared" si="0"/>
        <v>0</v>
      </c>
    </row>
    <row r="17" spans="1:32" x14ac:dyDescent="0.2">
      <c r="A17" s="6" t="str">
        <f>'System CAPEX Units'!A17</f>
        <v>Distribution Augmentation WIP - Central</v>
      </c>
      <c r="B17" s="54">
        <f>('System CAPEX Units'!$G17*'System CAPEX Units'!$I17+'System CAPEX Units'!$G17*'System CAPEX Units'!$J17++'System CAPEX Units'!$G17*'System CAPEX Units'!$K17+'System CAPEX Units'!$G17*'System CAPEX Units'!$L17)*'System CAPEX Units'!AE17</f>
        <v>0</v>
      </c>
      <c r="C17" s="66">
        <f>B17*'System CAPEX Units'!$I17</f>
        <v>0</v>
      </c>
      <c r="D17" s="72">
        <f>B17*'System CAPEX Units'!$J17</f>
        <v>0</v>
      </c>
      <c r="E17" s="72">
        <f>B17*'System CAPEX Units'!$K17</f>
        <v>0</v>
      </c>
      <c r="F17" s="66">
        <f>B17*'System CAPEX Units'!$L17</f>
        <v>0</v>
      </c>
      <c r="G17" s="69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7">
        <f>'System CAPEX Units'!G17*'System CAPEX Units'!AE17</f>
        <v>0</v>
      </c>
      <c r="Z17" s="34">
        <f>$B17*'System CAPEX Units'!AF17</f>
        <v>0</v>
      </c>
      <c r="AA17" s="24">
        <f>$B17*'System CAPEX Units'!AG17</f>
        <v>0</v>
      </c>
      <c r="AB17" s="24">
        <f>$B17*'System CAPEX Units'!AH17</f>
        <v>0</v>
      </c>
      <c r="AC17" s="24">
        <f>$B17*'System CAPEX Units'!AI17</f>
        <v>0</v>
      </c>
      <c r="AD17" s="38">
        <f>$B17*'System CAPEX Units'!AJ17</f>
        <v>0</v>
      </c>
      <c r="AF17" s="34">
        <f t="shared" si="0"/>
        <v>0</v>
      </c>
    </row>
    <row r="18" spans="1:32" x14ac:dyDescent="0.2">
      <c r="A18" s="6" t="str">
        <f>'System CAPEX Units'!A18</f>
        <v>Distribution Augmentation WIP - Southern</v>
      </c>
      <c r="B18" s="54">
        <f>('System CAPEX Units'!$G18*'System CAPEX Units'!$I18+'System CAPEX Units'!$G18*'System CAPEX Units'!$J18++'System CAPEX Units'!$G18*'System CAPEX Units'!$K18+'System CAPEX Units'!$G18*'System CAPEX Units'!$L18)*'System CAPEX Units'!AE18</f>
        <v>0</v>
      </c>
      <c r="C18" s="66">
        <f>B18*'System CAPEX Units'!$I18</f>
        <v>0</v>
      </c>
      <c r="D18" s="72">
        <f>B18*'System CAPEX Units'!$J18</f>
        <v>0</v>
      </c>
      <c r="E18" s="72">
        <f>B18*'System CAPEX Units'!$K18</f>
        <v>0</v>
      </c>
      <c r="F18" s="66">
        <f>B18*'System CAPEX Units'!$L18</f>
        <v>0</v>
      </c>
      <c r="G18" s="69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7">
        <f>'System CAPEX Units'!G18*'System CAPEX Units'!AE18</f>
        <v>0</v>
      </c>
      <c r="Z18" s="34">
        <f>$B18*'System CAPEX Units'!AF18</f>
        <v>0</v>
      </c>
      <c r="AA18" s="24">
        <f>$B18*'System CAPEX Units'!AG18</f>
        <v>0</v>
      </c>
      <c r="AB18" s="24">
        <f>$B18*'System CAPEX Units'!AH18</f>
        <v>0</v>
      </c>
      <c r="AC18" s="24">
        <f>$B18*'System CAPEX Units'!AI18</f>
        <v>0</v>
      </c>
      <c r="AD18" s="38">
        <f>$B18*'System CAPEX Units'!AJ18</f>
        <v>0</v>
      </c>
      <c r="AF18" s="34">
        <f t="shared" si="0"/>
        <v>0</v>
      </c>
    </row>
    <row r="19" spans="1:32" x14ac:dyDescent="0.2">
      <c r="A19" s="6" t="str">
        <f>'System CAPEX Units'!A19</f>
        <v>Distribution Transformer Upgrade Program - Northern</v>
      </c>
      <c r="B19" s="54">
        <f>('System CAPEX Units'!$G19*'System CAPEX Units'!$I19+'System CAPEX Units'!$G19*'System CAPEX Units'!$J19++'System CAPEX Units'!$G19*'System CAPEX Units'!$K19+'System CAPEX Units'!$G19*'System CAPEX Units'!$L19)*'System CAPEX Units'!AE19</f>
        <v>0</v>
      </c>
      <c r="C19" s="66">
        <f>B19*'System CAPEX Units'!$I19</f>
        <v>0</v>
      </c>
      <c r="D19" s="72">
        <f>B19*'System CAPEX Units'!$J19</f>
        <v>0</v>
      </c>
      <c r="E19" s="72">
        <f>B19*'System CAPEX Units'!$K19</f>
        <v>0</v>
      </c>
      <c r="F19" s="66">
        <f>B19*'System CAPEX Units'!$L19</f>
        <v>0</v>
      </c>
      <c r="G19" s="6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37">
        <f>'System CAPEX Units'!G19*'System CAPEX Units'!AE19</f>
        <v>0</v>
      </c>
      <c r="Z19" s="34">
        <f>$B19*'System CAPEX Units'!AF19</f>
        <v>0</v>
      </c>
      <c r="AA19" s="24">
        <f>$B19*'System CAPEX Units'!AG19</f>
        <v>0</v>
      </c>
      <c r="AB19" s="24">
        <f>$B19*'System CAPEX Units'!AH19</f>
        <v>0</v>
      </c>
      <c r="AC19" s="24">
        <f>$B19*'System CAPEX Units'!AI19</f>
        <v>0</v>
      </c>
      <c r="AD19" s="38">
        <f>$B19*'System CAPEX Units'!AJ19</f>
        <v>0</v>
      </c>
      <c r="AF19" s="34">
        <f t="shared" si="0"/>
        <v>0</v>
      </c>
    </row>
    <row r="20" spans="1:32" x14ac:dyDescent="0.2">
      <c r="A20" s="6" t="str">
        <f>'System CAPEX Units'!A20</f>
        <v>Distribution Transformer Upgrade Program - Central</v>
      </c>
      <c r="B20" s="54">
        <f>('System CAPEX Units'!$G20*'System CAPEX Units'!$I20+'System CAPEX Units'!$G20*'System CAPEX Units'!$J20++'System CAPEX Units'!$G20*'System CAPEX Units'!$K20+'System CAPEX Units'!$G20*'System CAPEX Units'!$L20)*'System CAPEX Units'!AE20</f>
        <v>0</v>
      </c>
      <c r="C20" s="66">
        <f>B20*'System CAPEX Units'!$I20</f>
        <v>0</v>
      </c>
      <c r="D20" s="72">
        <f>B20*'System CAPEX Units'!$J20</f>
        <v>0</v>
      </c>
      <c r="E20" s="72">
        <f>B20*'System CAPEX Units'!$K20</f>
        <v>0</v>
      </c>
      <c r="F20" s="66">
        <f>B20*'System CAPEX Units'!$L20</f>
        <v>0</v>
      </c>
      <c r="G20" s="6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37">
        <f>'System CAPEX Units'!G20*'System CAPEX Units'!AE20</f>
        <v>0</v>
      </c>
      <c r="Z20" s="34">
        <f>$B20*'System CAPEX Units'!AF20</f>
        <v>0</v>
      </c>
      <c r="AA20" s="24">
        <f>$B20*'System CAPEX Units'!AG20</f>
        <v>0</v>
      </c>
      <c r="AB20" s="24">
        <f>$B20*'System CAPEX Units'!AH20</f>
        <v>0</v>
      </c>
      <c r="AC20" s="24">
        <f>$B20*'System CAPEX Units'!AI20</f>
        <v>0</v>
      </c>
      <c r="AD20" s="38">
        <f>$B20*'System CAPEX Units'!AJ20</f>
        <v>0</v>
      </c>
      <c r="AF20" s="34">
        <f t="shared" si="0"/>
        <v>0</v>
      </c>
    </row>
    <row r="21" spans="1:32" x14ac:dyDescent="0.2">
      <c r="A21" s="6" t="str">
        <f>'System CAPEX Units'!A21</f>
        <v>Distribution Transformer Upgrade Program - Southern</v>
      </c>
      <c r="B21" s="54">
        <f>('System CAPEX Units'!$G21*'System CAPEX Units'!$I21+'System CAPEX Units'!$G21*'System CAPEX Units'!$J21++'System CAPEX Units'!$G21*'System CAPEX Units'!$K21+'System CAPEX Units'!$G21*'System CAPEX Units'!$L21)*'System CAPEX Units'!AE21</f>
        <v>0</v>
      </c>
      <c r="C21" s="66">
        <f>B21*'System CAPEX Units'!$I21</f>
        <v>0</v>
      </c>
      <c r="D21" s="72">
        <f>B21*'System CAPEX Units'!$J21</f>
        <v>0</v>
      </c>
      <c r="E21" s="72">
        <f>B21*'System CAPEX Units'!$K21</f>
        <v>0</v>
      </c>
      <c r="F21" s="66">
        <f>B21*'System CAPEX Units'!$L21</f>
        <v>0</v>
      </c>
      <c r="G21" s="6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37">
        <f>'System CAPEX Units'!G21*'System CAPEX Units'!AE21</f>
        <v>0</v>
      </c>
      <c r="Z21" s="34">
        <f>$B21*'System CAPEX Units'!AF21</f>
        <v>0</v>
      </c>
      <c r="AA21" s="24">
        <f>$B21*'System CAPEX Units'!AG21</f>
        <v>0</v>
      </c>
      <c r="AB21" s="24">
        <f>$B21*'System CAPEX Units'!AH21</f>
        <v>0</v>
      </c>
      <c r="AC21" s="24">
        <f>$B21*'System CAPEX Units'!AI21</f>
        <v>0</v>
      </c>
      <c r="AD21" s="38">
        <f>$B21*'System CAPEX Units'!AJ21</f>
        <v>0</v>
      </c>
      <c r="AF21" s="34">
        <f t="shared" si="0"/>
        <v>0</v>
      </c>
    </row>
    <row r="22" spans="1:32" x14ac:dyDescent="0.2">
      <c r="A22" s="6" t="str">
        <f>'System CAPEX Units'!A22</f>
        <v>Parent BC - St George Supply Reinforcement</v>
      </c>
      <c r="B22" s="54">
        <f>('System CAPEX Units'!$G22*'System CAPEX Units'!$I22+'System CAPEX Units'!$G22*'System CAPEX Units'!$J22++'System CAPEX Units'!$G22*'System CAPEX Units'!$K22+'System CAPEX Units'!$G22*'System CAPEX Units'!$L22)*'System CAPEX Units'!AE22</f>
        <v>0</v>
      </c>
      <c r="C22" s="66">
        <f>B22*'System CAPEX Units'!$I22</f>
        <v>0</v>
      </c>
      <c r="D22" s="72">
        <f>B22*'System CAPEX Units'!$J22</f>
        <v>0</v>
      </c>
      <c r="E22" s="72">
        <f>B22*'System CAPEX Units'!$K22</f>
        <v>0</v>
      </c>
      <c r="F22" s="66">
        <f>B22*'System CAPEX Units'!$L22</f>
        <v>0</v>
      </c>
      <c r="G22" s="6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37">
        <f>'System CAPEX Units'!G22*'System CAPEX Units'!AE22</f>
        <v>0</v>
      </c>
      <c r="Z22" s="34">
        <f>$B22*'System CAPEX Units'!AF22</f>
        <v>0</v>
      </c>
      <c r="AA22" s="24">
        <f>$B22*'System CAPEX Units'!AG22</f>
        <v>0</v>
      </c>
      <c r="AB22" s="24">
        <f>$B22*'System CAPEX Units'!AH22</f>
        <v>0</v>
      </c>
      <c r="AC22" s="24">
        <f>$B22*'System CAPEX Units'!AI22</f>
        <v>0</v>
      </c>
      <c r="AD22" s="38">
        <f>$B22*'System CAPEX Units'!AJ22</f>
        <v>0</v>
      </c>
      <c r="AF22" s="34">
        <f t="shared" si="0"/>
        <v>0</v>
      </c>
    </row>
    <row r="23" spans="1:32" x14ac:dyDescent="0.2">
      <c r="A23" s="6" t="str">
        <f>'System CAPEX Units'!A23</f>
        <v>Parent BC - Charleville Supply Reinforcement</v>
      </c>
      <c r="B23" s="54">
        <f>('System CAPEX Units'!$G23*'System CAPEX Units'!$I23+'System CAPEX Units'!$G23*'System CAPEX Units'!$J23++'System CAPEX Units'!$G23*'System CAPEX Units'!$K23+'System CAPEX Units'!$G23*'System CAPEX Units'!$L23)*'System CAPEX Units'!AE23</f>
        <v>0</v>
      </c>
      <c r="C23" s="66">
        <f>B23*'System CAPEX Units'!$I23</f>
        <v>0</v>
      </c>
      <c r="D23" s="72">
        <f>B23*'System CAPEX Units'!$J23</f>
        <v>0</v>
      </c>
      <c r="E23" s="72">
        <f>B23*'System CAPEX Units'!$K23</f>
        <v>0</v>
      </c>
      <c r="F23" s="66">
        <f>B23*'System CAPEX Units'!$L23</f>
        <v>0</v>
      </c>
      <c r="G23" s="6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37">
        <f>'System CAPEX Units'!G23*'System CAPEX Units'!AE23</f>
        <v>0</v>
      </c>
      <c r="Z23" s="34">
        <f>$B23*'System CAPEX Units'!AF23</f>
        <v>0</v>
      </c>
      <c r="AA23" s="24">
        <f>$B23*'System CAPEX Units'!AG23</f>
        <v>0</v>
      </c>
      <c r="AB23" s="24">
        <f>$B23*'System CAPEX Units'!AH23</f>
        <v>0</v>
      </c>
      <c r="AC23" s="24">
        <f>$B23*'System CAPEX Units'!AI23</f>
        <v>0</v>
      </c>
      <c r="AD23" s="38">
        <f>$B23*'System CAPEX Units'!AJ23</f>
        <v>0</v>
      </c>
      <c r="AF23" s="34">
        <f t="shared" si="0"/>
        <v>0</v>
      </c>
    </row>
    <row r="24" spans="1:32" x14ac:dyDescent="0.2">
      <c r="A24" s="6" t="str">
        <f>'System CAPEX Units'!A24</f>
        <v>Asset Renewal  Baseline Plan 2014/15</v>
      </c>
      <c r="B24" s="54">
        <f>('System CAPEX Units'!$G24*'System CAPEX Units'!$I24+'System CAPEX Units'!$G24*'System CAPEX Units'!$J24++'System CAPEX Units'!$G24*'System CAPEX Units'!$K24+'System CAPEX Units'!$G24*'System CAPEX Units'!$L24)*'System CAPEX Units'!AE24</f>
        <v>0</v>
      </c>
      <c r="C24" s="66">
        <f>B24*'System CAPEX Units'!$I24</f>
        <v>0</v>
      </c>
      <c r="D24" s="72">
        <f>B24*'System CAPEX Units'!$J24</f>
        <v>0</v>
      </c>
      <c r="E24" s="72">
        <f>B24*'System CAPEX Units'!$K24</f>
        <v>0</v>
      </c>
      <c r="F24" s="66">
        <f>B24*'System CAPEX Units'!$L24</f>
        <v>0</v>
      </c>
      <c r="G24" s="6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7">
        <f>'System CAPEX Units'!G24*'System CAPEX Units'!AE24</f>
        <v>0</v>
      </c>
      <c r="Z24" s="34">
        <f>$B24*'System CAPEX Units'!AF24</f>
        <v>0</v>
      </c>
      <c r="AA24" s="24">
        <f>$B24*'System CAPEX Units'!AG24</f>
        <v>0</v>
      </c>
      <c r="AB24" s="24">
        <f>$B24*'System CAPEX Units'!AH24</f>
        <v>0</v>
      </c>
      <c r="AC24" s="24">
        <f>$B24*'System CAPEX Units'!AI24</f>
        <v>0</v>
      </c>
      <c r="AD24" s="38">
        <f>$B24*'System CAPEX Units'!AJ24</f>
        <v>0</v>
      </c>
      <c r="AF24" s="34">
        <f t="shared" si="0"/>
        <v>0</v>
      </c>
    </row>
    <row r="25" spans="1:32" x14ac:dyDescent="0.2">
      <c r="A25" s="6" t="str">
        <f>'System CAPEX Units'!A25</f>
        <v>New 66kV Pole Top</v>
      </c>
      <c r="B25" s="54">
        <f>('System CAPEX Units'!$G25*'System CAPEX Units'!$I25+'System CAPEX Units'!$G25*'System CAPEX Units'!$J25++'System CAPEX Units'!$G25*'System CAPEX Units'!$K25+'System CAPEX Units'!$G25*'System CAPEX Units'!$L25)*'System CAPEX Units'!AE25</f>
        <v>0</v>
      </c>
      <c r="C25" s="66">
        <f>B25*'System CAPEX Units'!$I25</f>
        <v>0</v>
      </c>
      <c r="D25" s="72">
        <f>B25*'System CAPEX Units'!$J25</f>
        <v>0</v>
      </c>
      <c r="E25" s="72">
        <f>B25*'System CAPEX Units'!$K25</f>
        <v>0</v>
      </c>
      <c r="F25" s="66">
        <f>B25*'System CAPEX Units'!$L25</f>
        <v>0</v>
      </c>
      <c r="G25" s="6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37">
        <f>'System CAPEX Units'!G25*'System CAPEX Units'!AE25</f>
        <v>0</v>
      </c>
      <c r="Z25" s="34">
        <f>$B25*'System CAPEX Units'!AF25</f>
        <v>0</v>
      </c>
      <c r="AA25" s="24">
        <f>$B25*'System CAPEX Units'!AG25</f>
        <v>0</v>
      </c>
      <c r="AB25" s="24">
        <f>$B25*'System CAPEX Units'!AH25</f>
        <v>0</v>
      </c>
      <c r="AC25" s="24">
        <f>$B25*'System CAPEX Units'!AI25</f>
        <v>0</v>
      </c>
      <c r="AD25" s="38">
        <f>$B25*'System CAPEX Units'!AJ25</f>
        <v>0</v>
      </c>
      <c r="AF25" s="34">
        <f t="shared" si="0"/>
        <v>0</v>
      </c>
    </row>
    <row r="26" spans="1:32" x14ac:dyDescent="0.2">
      <c r="A26" s="6" t="str">
        <f>'System CAPEX Units'!A26</f>
        <v>New 66kV Pole</v>
      </c>
      <c r="B26" s="54">
        <f>('System CAPEX Units'!$G26*'System CAPEX Units'!$I26+'System CAPEX Units'!$G26*'System CAPEX Units'!$J26++'System CAPEX Units'!$G26*'System CAPEX Units'!$K26+'System CAPEX Units'!$G26*'System CAPEX Units'!$L26)*'System CAPEX Units'!AE26</f>
        <v>0</v>
      </c>
      <c r="C26" s="66">
        <f>B26*'System CAPEX Units'!$I26</f>
        <v>0</v>
      </c>
      <c r="D26" s="72">
        <f>B26*'System CAPEX Units'!$J26</f>
        <v>0</v>
      </c>
      <c r="E26" s="72">
        <f>B26*'System CAPEX Units'!$K26</f>
        <v>0</v>
      </c>
      <c r="F26" s="66">
        <f>B26*'System CAPEX Units'!$L26</f>
        <v>0</v>
      </c>
      <c r="G26" s="6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37">
        <f>'System CAPEX Units'!G26*'System CAPEX Units'!AE26</f>
        <v>0</v>
      </c>
      <c r="Z26" s="34">
        <f>$B26*'System CAPEX Units'!AF26</f>
        <v>0</v>
      </c>
      <c r="AA26" s="24">
        <f>$B26*'System CAPEX Units'!AG26</f>
        <v>0</v>
      </c>
      <c r="AB26" s="24">
        <f>$B26*'System CAPEX Units'!AH26</f>
        <v>0</v>
      </c>
      <c r="AC26" s="24">
        <f>$B26*'System CAPEX Units'!AI26</f>
        <v>0</v>
      </c>
      <c r="AD26" s="38">
        <f>$B26*'System CAPEX Units'!AJ26</f>
        <v>0</v>
      </c>
      <c r="AF26" s="34">
        <f t="shared" si="0"/>
        <v>0</v>
      </c>
    </row>
    <row r="27" spans="1:32" x14ac:dyDescent="0.2">
      <c r="A27" s="6" t="str">
        <f>'System CAPEX Units'!A27</f>
        <v>Rebuild 22/11kV HV Line (HDBC)</v>
      </c>
      <c r="B27" s="54">
        <f>('System CAPEX Units'!$G27*'System CAPEX Units'!$I27+'System CAPEX Units'!$G27*'System CAPEX Units'!$J27++'System CAPEX Units'!$G27*'System CAPEX Units'!$K27+'System CAPEX Units'!$G27*'System CAPEX Units'!$L27)*'System CAPEX Units'!AE27</f>
        <v>0</v>
      </c>
      <c r="C27" s="66">
        <f>B27*'System CAPEX Units'!$I27</f>
        <v>0</v>
      </c>
      <c r="D27" s="72">
        <f>B27*'System CAPEX Units'!$J27</f>
        <v>0</v>
      </c>
      <c r="E27" s="72">
        <f>B27*'System CAPEX Units'!$K27</f>
        <v>0</v>
      </c>
      <c r="F27" s="66">
        <f>B27*'System CAPEX Units'!$L27</f>
        <v>0</v>
      </c>
      <c r="G27" s="69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37">
        <f>'System CAPEX Units'!G27*'System CAPEX Units'!AE27</f>
        <v>0</v>
      </c>
      <c r="Z27" s="34">
        <f>$B27*'System CAPEX Units'!AF27</f>
        <v>0</v>
      </c>
      <c r="AA27" s="24">
        <f>$B27*'System CAPEX Units'!AG27</f>
        <v>0</v>
      </c>
      <c r="AB27" s="24">
        <f>$B27*'System CAPEX Units'!AH27</f>
        <v>0</v>
      </c>
      <c r="AC27" s="24">
        <f>$B27*'System CAPEX Units'!AI27</f>
        <v>0</v>
      </c>
      <c r="AD27" s="38">
        <f>$B27*'System CAPEX Units'!AJ27</f>
        <v>0</v>
      </c>
      <c r="AF27" s="34">
        <f t="shared" si="0"/>
        <v>0</v>
      </c>
    </row>
    <row r="28" spans="1:32" x14ac:dyDescent="0.2">
      <c r="A28" s="6" t="str">
        <f>'System CAPEX Units'!A28</f>
        <v>Rebuild 415/240V LV Line</v>
      </c>
      <c r="B28" s="54">
        <f>('System CAPEX Units'!$G28*'System CAPEX Units'!$I28+'System CAPEX Units'!$G28*'System CAPEX Units'!$J28++'System CAPEX Units'!$G28*'System CAPEX Units'!$K28+'System CAPEX Units'!$G28*'System CAPEX Units'!$L28)*'System CAPEX Units'!AE28</f>
        <v>0</v>
      </c>
      <c r="C28" s="66">
        <f>B28*'System CAPEX Units'!$I28</f>
        <v>0</v>
      </c>
      <c r="D28" s="72">
        <f>B28*'System CAPEX Units'!$J28</f>
        <v>0</v>
      </c>
      <c r="E28" s="72">
        <f>B28*'System CAPEX Units'!$K28</f>
        <v>0</v>
      </c>
      <c r="F28" s="66">
        <f>B28*'System CAPEX Units'!$L28</f>
        <v>0</v>
      </c>
      <c r="G28" s="69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37">
        <f>'System CAPEX Units'!G28*'System CAPEX Units'!AE28</f>
        <v>0</v>
      </c>
      <c r="Z28" s="34">
        <f>$B28*'System CAPEX Units'!AF28</f>
        <v>0</v>
      </c>
      <c r="AA28" s="24">
        <f>$B28*'System CAPEX Units'!AG28</f>
        <v>0</v>
      </c>
      <c r="AB28" s="24">
        <f>$B28*'System CAPEX Units'!AH28</f>
        <v>0</v>
      </c>
      <c r="AC28" s="24">
        <f>$B28*'System CAPEX Units'!AI28</f>
        <v>0</v>
      </c>
      <c r="AD28" s="38">
        <f>$B28*'System CAPEX Units'!AJ28</f>
        <v>0</v>
      </c>
      <c r="AF28" s="34">
        <f t="shared" si="0"/>
        <v>0</v>
      </c>
    </row>
    <row r="29" spans="1:32" x14ac:dyDescent="0.2">
      <c r="A29" s="6" t="str">
        <f>'System CAPEX Units'!A29</f>
        <v>LV Spreaders</v>
      </c>
      <c r="B29" s="54">
        <f>('System CAPEX Units'!$G29*'System CAPEX Units'!$I29+'System CAPEX Units'!$G29*'System CAPEX Units'!$J29++'System CAPEX Units'!$G29*'System CAPEX Units'!$K29+'System CAPEX Units'!$G29*'System CAPEX Units'!$L29)*'System CAPEX Units'!AE29</f>
        <v>0</v>
      </c>
      <c r="C29" s="66">
        <f>B29*'System CAPEX Units'!$I29</f>
        <v>0</v>
      </c>
      <c r="D29" s="72">
        <f>B29*'System CAPEX Units'!$J29</f>
        <v>0</v>
      </c>
      <c r="E29" s="72">
        <f>B29*'System CAPEX Units'!$K29</f>
        <v>0</v>
      </c>
      <c r="F29" s="66">
        <f>B29*'System CAPEX Units'!$L29</f>
        <v>0</v>
      </c>
      <c r="G29" s="6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37">
        <f>'System CAPEX Units'!G29*'System CAPEX Units'!AE29</f>
        <v>0</v>
      </c>
      <c r="Z29" s="34">
        <f>$B29*'System CAPEX Units'!AF29</f>
        <v>0</v>
      </c>
      <c r="AA29" s="24">
        <f>$B29*'System CAPEX Units'!AG29</f>
        <v>0</v>
      </c>
      <c r="AB29" s="24">
        <f>$B29*'System CAPEX Units'!AH29</f>
        <v>0</v>
      </c>
      <c r="AC29" s="24">
        <f>$B29*'System CAPEX Units'!AI29</f>
        <v>0</v>
      </c>
      <c r="AD29" s="38">
        <f>$B29*'System CAPEX Units'!AJ29</f>
        <v>0</v>
      </c>
      <c r="AF29" s="34">
        <f t="shared" si="0"/>
        <v>0</v>
      </c>
    </row>
    <row r="30" spans="1:32" x14ac:dyDescent="0.2">
      <c r="A30" s="6" t="str">
        <f>'System CAPEX Units'!A30</f>
        <v>LV Fuses</v>
      </c>
      <c r="B30" s="54">
        <f>('System CAPEX Units'!$G30*'System CAPEX Units'!$I30+'System CAPEX Units'!$G30*'System CAPEX Units'!$J30++'System CAPEX Units'!$G30*'System CAPEX Units'!$K30+'System CAPEX Units'!$G30*'System CAPEX Units'!$L30)*'System CAPEX Units'!AE30</f>
        <v>0</v>
      </c>
      <c r="C30" s="66">
        <f>B30*'System CAPEX Units'!$I30</f>
        <v>0</v>
      </c>
      <c r="D30" s="72">
        <f>B30*'System CAPEX Units'!$J30</f>
        <v>0</v>
      </c>
      <c r="E30" s="72">
        <f>B30*'System CAPEX Units'!$K30</f>
        <v>0</v>
      </c>
      <c r="F30" s="66">
        <f>B30*'System CAPEX Units'!$L30</f>
        <v>0</v>
      </c>
      <c r="G30" s="6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37">
        <f>'System CAPEX Units'!G30*'System CAPEX Units'!AE30</f>
        <v>0</v>
      </c>
      <c r="Z30" s="34">
        <f>$B30*'System CAPEX Units'!AF30</f>
        <v>0</v>
      </c>
      <c r="AA30" s="24">
        <f>$B30*'System CAPEX Units'!AG30</f>
        <v>0</v>
      </c>
      <c r="AB30" s="24">
        <f>$B30*'System CAPEX Units'!AH30</f>
        <v>0</v>
      </c>
      <c r="AC30" s="24">
        <f>$B30*'System CAPEX Units'!AI30</f>
        <v>0</v>
      </c>
      <c r="AD30" s="38">
        <f>$B30*'System CAPEX Units'!AJ30</f>
        <v>0</v>
      </c>
      <c r="AF30" s="34">
        <f t="shared" si="0"/>
        <v>0</v>
      </c>
    </row>
    <row r="31" spans="1:32" x14ac:dyDescent="0.2">
      <c r="A31" s="6" t="str">
        <f>'System CAPEX Units'!A31</f>
        <v>Replace Medium Transformer</v>
      </c>
      <c r="B31" s="54">
        <f>('System CAPEX Units'!$G31*'System CAPEX Units'!$I31+'System CAPEX Units'!$G31*'System CAPEX Units'!$J31++'System CAPEX Units'!$G31*'System CAPEX Units'!$K31+'System CAPEX Units'!$G31*'System CAPEX Units'!$L31)*'System CAPEX Units'!AE31</f>
        <v>0</v>
      </c>
      <c r="C31" s="66">
        <f>B31*'System CAPEX Units'!$I31</f>
        <v>0</v>
      </c>
      <c r="D31" s="72">
        <f>B31*'System CAPEX Units'!$J31</f>
        <v>0</v>
      </c>
      <c r="E31" s="72">
        <f>B31*'System CAPEX Units'!$K31</f>
        <v>0</v>
      </c>
      <c r="F31" s="66">
        <f>B31*'System CAPEX Units'!$L31</f>
        <v>0</v>
      </c>
      <c r="G31" s="6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7">
        <f>'System CAPEX Units'!G31*'System CAPEX Units'!AE31</f>
        <v>0</v>
      </c>
      <c r="Z31" s="34">
        <f>$B31*'System CAPEX Units'!AF31</f>
        <v>0</v>
      </c>
      <c r="AA31" s="24">
        <f>$B31*'System CAPEX Units'!AG31</f>
        <v>0</v>
      </c>
      <c r="AB31" s="24">
        <f>$B31*'System CAPEX Units'!AH31</f>
        <v>0</v>
      </c>
      <c r="AC31" s="24">
        <f>$B31*'System CAPEX Units'!AI31</f>
        <v>0</v>
      </c>
      <c r="AD31" s="38">
        <f>$B31*'System CAPEX Units'!AJ31</f>
        <v>0</v>
      </c>
      <c r="AF31" s="34">
        <f t="shared" si="0"/>
        <v>0</v>
      </c>
    </row>
    <row r="32" spans="1:32" x14ac:dyDescent="0.2">
      <c r="A32" s="6" t="str">
        <f>'System CAPEX Units'!A32</f>
        <v>Replace Small Transformer</v>
      </c>
      <c r="B32" s="54">
        <f>('System CAPEX Units'!$G32*'System CAPEX Units'!$I32+'System CAPEX Units'!$G32*'System CAPEX Units'!$J32++'System CAPEX Units'!$G32*'System CAPEX Units'!$K32+'System CAPEX Units'!$G32*'System CAPEX Units'!$L32)*'System CAPEX Units'!AE32</f>
        <v>0</v>
      </c>
      <c r="C32" s="66">
        <f>B32*'System CAPEX Units'!$I32</f>
        <v>0</v>
      </c>
      <c r="D32" s="72">
        <f>B32*'System CAPEX Units'!$J32</f>
        <v>0</v>
      </c>
      <c r="E32" s="72">
        <f>B32*'System CAPEX Units'!$K32</f>
        <v>0</v>
      </c>
      <c r="F32" s="66">
        <f>B32*'System CAPEX Units'!$L32</f>
        <v>0</v>
      </c>
      <c r="G32" s="6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37">
        <f>'System CAPEX Units'!G32*'System CAPEX Units'!AE32</f>
        <v>0</v>
      </c>
      <c r="Z32" s="34">
        <f>$B32*'System CAPEX Units'!AF32</f>
        <v>0</v>
      </c>
      <c r="AA32" s="24">
        <f>$B32*'System CAPEX Units'!AG32</f>
        <v>0</v>
      </c>
      <c r="AB32" s="24">
        <f>$B32*'System CAPEX Units'!AH32</f>
        <v>0</v>
      </c>
      <c r="AC32" s="24">
        <f>$B32*'System CAPEX Units'!AI32</f>
        <v>0</v>
      </c>
      <c r="AD32" s="38">
        <f>$B32*'System CAPEX Units'!AJ32</f>
        <v>0</v>
      </c>
      <c r="AF32" s="34">
        <f t="shared" si="0"/>
        <v>0</v>
      </c>
    </row>
    <row r="33" spans="1:32" x14ac:dyDescent="0.2">
      <c r="A33" s="6" t="str">
        <f>'System CAPEX Units'!A33</f>
        <v>Workshop (Dryout) TXF</v>
      </c>
      <c r="B33" s="54">
        <f>('System CAPEX Units'!$G33*'System CAPEX Units'!$I33+'System CAPEX Units'!$G33*'System CAPEX Units'!$J33++'System CAPEX Units'!$G33*'System CAPEX Units'!$K33+'System CAPEX Units'!$G33*'System CAPEX Units'!$L33)*'System CAPEX Units'!AE33</f>
        <v>0</v>
      </c>
      <c r="C33" s="66">
        <f>B33*'System CAPEX Units'!$I33</f>
        <v>0</v>
      </c>
      <c r="D33" s="72">
        <f>B33*'System CAPEX Units'!$J33</f>
        <v>0</v>
      </c>
      <c r="E33" s="72">
        <f>B33*'System CAPEX Units'!$K33</f>
        <v>0</v>
      </c>
      <c r="F33" s="66">
        <f>B33*'System CAPEX Units'!$L33</f>
        <v>0</v>
      </c>
      <c r="G33" s="6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37">
        <f>'System CAPEX Units'!G33*'System CAPEX Units'!AE33</f>
        <v>0</v>
      </c>
      <c r="Z33" s="34">
        <f>$B33*'System CAPEX Units'!AF33</f>
        <v>0</v>
      </c>
      <c r="AA33" s="24">
        <f>$B33*'System CAPEX Units'!AG33</f>
        <v>0</v>
      </c>
      <c r="AB33" s="24">
        <f>$B33*'System CAPEX Units'!AH33</f>
        <v>0</v>
      </c>
      <c r="AC33" s="24">
        <f>$B33*'System CAPEX Units'!AI33</f>
        <v>0</v>
      </c>
      <c r="AD33" s="38">
        <f>$B33*'System CAPEX Units'!AJ33</f>
        <v>0</v>
      </c>
      <c r="AF33" s="34">
        <f t="shared" si="0"/>
        <v>0</v>
      </c>
    </row>
    <row r="34" spans="1:32" x14ac:dyDescent="0.2">
      <c r="A34" s="6" t="str">
        <f>'System CAPEX Units'!A34</f>
        <v>FIS Replacement - Transformer</v>
      </c>
      <c r="B34" s="54">
        <f>('System CAPEX Units'!$G34*'System CAPEX Units'!$I34+'System CAPEX Units'!$G34*'System CAPEX Units'!$J34++'System CAPEX Units'!$G34*'System CAPEX Units'!$K34+'System CAPEX Units'!$G34*'System CAPEX Units'!$L34)*'System CAPEX Units'!AE34</f>
        <v>0</v>
      </c>
      <c r="C34" s="66">
        <f>B34*'System CAPEX Units'!$I34</f>
        <v>0</v>
      </c>
      <c r="D34" s="72">
        <f>B34*'System CAPEX Units'!$J34</f>
        <v>0</v>
      </c>
      <c r="E34" s="72">
        <f>B34*'System CAPEX Units'!$K34</f>
        <v>0</v>
      </c>
      <c r="F34" s="66">
        <f>B34*'System CAPEX Units'!$L34</f>
        <v>0</v>
      </c>
      <c r="G34" s="6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37">
        <f>'System CAPEX Units'!G34*'System CAPEX Units'!AE34</f>
        <v>0</v>
      </c>
      <c r="Z34" s="34">
        <f>$B34*'System CAPEX Units'!AF34</f>
        <v>0</v>
      </c>
      <c r="AA34" s="24">
        <f>$B34*'System CAPEX Units'!AG34</f>
        <v>0</v>
      </c>
      <c r="AB34" s="24">
        <f>$B34*'System CAPEX Units'!AH34</f>
        <v>0</v>
      </c>
      <c r="AC34" s="24">
        <f>$B34*'System CAPEX Units'!AI34</f>
        <v>0</v>
      </c>
      <c r="AD34" s="38">
        <f>$B34*'System CAPEX Units'!AJ34</f>
        <v>0</v>
      </c>
      <c r="AF34" s="34">
        <f t="shared" si="0"/>
        <v>0</v>
      </c>
    </row>
    <row r="35" spans="1:32" x14ac:dyDescent="0.2">
      <c r="A35" s="6" t="str">
        <f>'System CAPEX Units'!A35</f>
        <v>Replace Circuit Breaker 33/66kV</v>
      </c>
      <c r="B35" s="54">
        <f>('System CAPEX Units'!$G35*'System CAPEX Units'!$I35+'System CAPEX Units'!$G35*'System CAPEX Units'!$J35++'System CAPEX Units'!$G35*'System CAPEX Units'!$K35+'System CAPEX Units'!$G35*'System CAPEX Units'!$L35)*'System CAPEX Units'!AE35</f>
        <v>0</v>
      </c>
      <c r="C35" s="66">
        <f>B35*'System CAPEX Units'!$I35</f>
        <v>0</v>
      </c>
      <c r="D35" s="72">
        <f>B35*'System CAPEX Units'!$J35</f>
        <v>0</v>
      </c>
      <c r="E35" s="72">
        <f>B35*'System CAPEX Units'!$K35</f>
        <v>0</v>
      </c>
      <c r="F35" s="66">
        <f>B35*'System CAPEX Units'!$L35</f>
        <v>0</v>
      </c>
      <c r="G35" s="6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37">
        <f>'System CAPEX Units'!G35*'System CAPEX Units'!AE35</f>
        <v>0</v>
      </c>
      <c r="Z35" s="34">
        <f>$B35*'System CAPEX Units'!AF35</f>
        <v>0</v>
      </c>
      <c r="AA35" s="24">
        <f>$B35*'System CAPEX Units'!AG35</f>
        <v>0</v>
      </c>
      <c r="AB35" s="24">
        <f>$B35*'System CAPEX Units'!AH35</f>
        <v>0</v>
      </c>
      <c r="AC35" s="24">
        <f>$B35*'System CAPEX Units'!AI35</f>
        <v>0</v>
      </c>
      <c r="AD35" s="38">
        <f>$B35*'System CAPEX Units'!AJ35</f>
        <v>0</v>
      </c>
      <c r="AF35" s="34">
        <f t="shared" si="0"/>
        <v>0</v>
      </c>
    </row>
    <row r="36" spans="1:32" x14ac:dyDescent="0.2">
      <c r="A36" s="6" t="str">
        <f>'System CAPEX Units'!A36</f>
        <v>Replace Switchboard Panel 11/22kV</v>
      </c>
      <c r="B36" s="54">
        <f>('System CAPEX Units'!$G36*'System CAPEX Units'!$I36+'System CAPEX Units'!$G36*'System CAPEX Units'!$J36++'System CAPEX Units'!$G36*'System CAPEX Units'!$K36+'System CAPEX Units'!$G36*'System CAPEX Units'!$L36)*'System CAPEX Units'!AE36</f>
        <v>0</v>
      </c>
      <c r="C36" s="66">
        <f>B36*'System CAPEX Units'!$I36</f>
        <v>0</v>
      </c>
      <c r="D36" s="72">
        <f>B36*'System CAPEX Units'!$J36</f>
        <v>0</v>
      </c>
      <c r="E36" s="72">
        <f>B36*'System CAPEX Units'!$K36</f>
        <v>0</v>
      </c>
      <c r="F36" s="66">
        <f>B36*'System CAPEX Units'!$L36</f>
        <v>0</v>
      </c>
      <c r="G36" s="6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37">
        <f>'System CAPEX Units'!G36*'System CAPEX Units'!AE36</f>
        <v>0</v>
      </c>
      <c r="Z36" s="34">
        <f>$B36*'System CAPEX Units'!AF36</f>
        <v>0</v>
      </c>
      <c r="AA36" s="24">
        <f>$B36*'System CAPEX Units'!AG36</f>
        <v>0</v>
      </c>
      <c r="AB36" s="24">
        <f>$B36*'System CAPEX Units'!AH36</f>
        <v>0</v>
      </c>
      <c r="AC36" s="24">
        <f>$B36*'System CAPEX Units'!AI36</f>
        <v>0</v>
      </c>
      <c r="AD36" s="38">
        <f>$B36*'System CAPEX Units'!AJ36</f>
        <v>0</v>
      </c>
      <c r="AF36" s="34">
        <f t="shared" si="0"/>
        <v>0</v>
      </c>
    </row>
    <row r="37" spans="1:32" x14ac:dyDescent="0.2">
      <c r="A37" s="6" t="str">
        <f>'System CAPEX Units'!A37</f>
        <v>Retrofit Switchboard CB (LMT)</v>
      </c>
      <c r="B37" s="54">
        <f>('System CAPEX Units'!$G37*'System CAPEX Units'!$I37+'System CAPEX Units'!$G37*'System CAPEX Units'!$J37++'System CAPEX Units'!$G37*'System CAPEX Units'!$K37+'System CAPEX Units'!$G37*'System CAPEX Units'!$L37)*'System CAPEX Units'!AE37</f>
        <v>0</v>
      </c>
      <c r="C37" s="66">
        <f>B37*'System CAPEX Units'!$I37</f>
        <v>0</v>
      </c>
      <c r="D37" s="72">
        <f>B37*'System CAPEX Units'!$J37</f>
        <v>0</v>
      </c>
      <c r="E37" s="72">
        <f>B37*'System CAPEX Units'!$K37</f>
        <v>0</v>
      </c>
      <c r="F37" s="66">
        <f>B37*'System CAPEX Units'!$L37</f>
        <v>0</v>
      </c>
      <c r="G37" s="6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37">
        <f>'System CAPEX Units'!G37*'System CAPEX Units'!AE37</f>
        <v>0</v>
      </c>
      <c r="Z37" s="34">
        <f>$B37*'System CAPEX Units'!AF37</f>
        <v>0</v>
      </c>
      <c r="AA37" s="24">
        <f>$B37*'System CAPEX Units'!AG37</f>
        <v>0</v>
      </c>
      <c r="AB37" s="24">
        <f>$B37*'System CAPEX Units'!AH37</f>
        <v>0</v>
      </c>
      <c r="AC37" s="24">
        <f>$B37*'System CAPEX Units'!AI37</f>
        <v>0</v>
      </c>
      <c r="AD37" s="38">
        <f>$B37*'System CAPEX Units'!AJ37</f>
        <v>0</v>
      </c>
      <c r="AF37" s="34">
        <f t="shared" si="0"/>
        <v>0</v>
      </c>
    </row>
    <row r="38" spans="1:32" x14ac:dyDescent="0.2">
      <c r="A38" s="6" t="str">
        <f>'System CAPEX Units'!A38</f>
        <v>FIS Replacement - Circuit Breaker</v>
      </c>
      <c r="B38" s="54">
        <f>('System CAPEX Units'!$G38*'System CAPEX Units'!$I38+'System CAPEX Units'!$G38*'System CAPEX Units'!$J38++'System CAPEX Units'!$G38*'System CAPEX Units'!$K38+'System CAPEX Units'!$G38*'System CAPEX Units'!$L38)*'System CAPEX Units'!AE38</f>
        <v>0</v>
      </c>
      <c r="C38" s="66">
        <f>B38*'System CAPEX Units'!$I38</f>
        <v>0</v>
      </c>
      <c r="D38" s="72">
        <f>B38*'System CAPEX Units'!$J38</f>
        <v>0</v>
      </c>
      <c r="E38" s="72">
        <f>B38*'System CAPEX Units'!$K38</f>
        <v>0</v>
      </c>
      <c r="F38" s="66">
        <f>B38*'System CAPEX Units'!$L38</f>
        <v>0</v>
      </c>
      <c r="G38" s="6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37">
        <f>'System CAPEX Units'!G38*'System CAPEX Units'!AE38</f>
        <v>0</v>
      </c>
      <c r="Z38" s="34">
        <f>$B38*'System CAPEX Units'!AF38</f>
        <v>0</v>
      </c>
      <c r="AA38" s="24">
        <f>$B38*'System CAPEX Units'!AG38</f>
        <v>0</v>
      </c>
      <c r="AB38" s="24">
        <f>$B38*'System CAPEX Units'!AH38</f>
        <v>0</v>
      </c>
      <c r="AC38" s="24">
        <f>$B38*'System CAPEX Units'!AI38</f>
        <v>0</v>
      </c>
      <c r="AD38" s="38">
        <f>$B38*'System CAPEX Units'!AJ38</f>
        <v>0</v>
      </c>
      <c r="AF38" s="34">
        <f t="shared" si="0"/>
        <v>0</v>
      </c>
    </row>
    <row r="39" spans="1:32" x14ac:dyDescent="0.2">
      <c r="A39" s="6" t="str">
        <f>'System CAPEX Units'!A39</f>
        <v>CT Risk Based Replacement</v>
      </c>
      <c r="B39" s="54">
        <f>('System CAPEX Units'!$G39*'System CAPEX Units'!$I39+'System CAPEX Units'!$G39*'System CAPEX Units'!$J39++'System CAPEX Units'!$G39*'System CAPEX Units'!$K39+'System CAPEX Units'!$G39*'System CAPEX Units'!$L39)*'System CAPEX Units'!AE39</f>
        <v>0</v>
      </c>
      <c r="C39" s="66">
        <f>B39*'System CAPEX Units'!$I39</f>
        <v>0</v>
      </c>
      <c r="D39" s="72">
        <f>B39*'System CAPEX Units'!$J39</f>
        <v>0</v>
      </c>
      <c r="E39" s="72">
        <f>B39*'System CAPEX Units'!$K39</f>
        <v>0</v>
      </c>
      <c r="F39" s="66">
        <f>B39*'System CAPEX Units'!$L39</f>
        <v>0</v>
      </c>
      <c r="G39" s="6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37">
        <f>'System CAPEX Units'!G39*'System CAPEX Units'!AE39</f>
        <v>0</v>
      </c>
      <c r="Z39" s="34">
        <f>$B39*'System CAPEX Units'!AF39</f>
        <v>0</v>
      </c>
      <c r="AA39" s="24">
        <f>$B39*'System CAPEX Units'!AG39</f>
        <v>0</v>
      </c>
      <c r="AB39" s="24">
        <f>$B39*'System CAPEX Units'!AH39</f>
        <v>0</v>
      </c>
      <c r="AC39" s="24">
        <f>$B39*'System CAPEX Units'!AI39</f>
        <v>0</v>
      </c>
      <c r="AD39" s="38">
        <f>$B39*'System CAPEX Units'!AJ39</f>
        <v>0</v>
      </c>
      <c r="AF39" s="34">
        <f t="shared" si="0"/>
        <v>0</v>
      </c>
    </row>
    <row r="40" spans="1:32" x14ac:dyDescent="0.2">
      <c r="A40" s="6" t="str">
        <f>'System CAPEX Units'!A40</f>
        <v>FIS Replacement - CT</v>
      </c>
      <c r="B40" s="54">
        <f>('System CAPEX Units'!$G40*'System CAPEX Units'!$I40+'System CAPEX Units'!$G40*'System CAPEX Units'!$J40++'System CAPEX Units'!$G40*'System CAPEX Units'!$K40+'System CAPEX Units'!$G40*'System CAPEX Units'!$L40)*'System CAPEX Units'!AE40</f>
        <v>0</v>
      </c>
      <c r="C40" s="66">
        <f>B40*'System CAPEX Units'!$I40</f>
        <v>0</v>
      </c>
      <c r="D40" s="72">
        <f>B40*'System CAPEX Units'!$J40</f>
        <v>0</v>
      </c>
      <c r="E40" s="72">
        <f>B40*'System CAPEX Units'!$K40</f>
        <v>0</v>
      </c>
      <c r="F40" s="66">
        <f>B40*'System CAPEX Units'!$L40</f>
        <v>0</v>
      </c>
      <c r="G40" s="69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37">
        <f>'System CAPEX Units'!G40*'System CAPEX Units'!AE40</f>
        <v>0</v>
      </c>
      <c r="Z40" s="34">
        <f>$B40*'System CAPEX Units'!AF40</f>
        <v>0</v>
      </c>
      <c r="AA40" s="24">
        <f>$B40*'System CAPEX Units'!AG40</f>
        <v>0</v>
      </c>
      <c r="AB40" s="24">
        <f>$B40*'System CAPEX Units'!AH40</f>
        <v>0</v>
      </c>
      <c r="AC40" s="24">
        <f>$B40*'System CAPEX Units'!AI40</f>
        <v>0</v>
      </c>
      <c r="AD40" s="38">
        <f>$B40*'System CAPEX Units'!AJ40</f>
        <v>0</v>
      </c>
      <c r="AF40" s="34">
        <f t="shared" si="0"/>
        <v>0</v>
      </c>
    </row>
    <row r="41" spans="1:32" x14ac:dyDescent="0.2">
      <c r="A41" s="6" t="str">
        <f>'System CAPEX Units'!A41</f>
        <v>VT Risk Based Replacement</v>
      </c>
      <c r="B41" s="54">
        <f>('System CAPEX Units'!$G41*'System CAPEX Units'!$I41+'System CAPEX Units'!$G41*'System CAPEX Units'!$J41++'System CAPEX Units'!$G41*'System CAPEX Units'!$K41+'System CAPEX Units'!$G41*'System CAPEX Units'!$L41)*'System CAPEX Units'!AE41</f>
        <v>0</v>
      </c>
      <c r="C41" s="66">
        <f>B41*'System CAPEX Units'!$I41</f>
        <v>0</v>
      </c>
      <c r="D41" s="72">
        <f>B41*'System CAPEX Units'!$J41</f>
        <v>0</v>
      </c>
      <c r="E41" s="72">
        <f>B41*'System CAPEX Units'!$K41</f>
        <v>0</v>
      </c>
      <c r="F41" s="66">
        <f>B41*'System CAPEX Units'!$L41</f>
        <v>0</v>
      </c>
      <c r="G41" s="69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37">
        <f>'System CAPEX Units'!G41*'System CAPEX Units'!AE41</f>
        <v>0</v>
      </c>
      <c r="Z41" s="34">
        <f>$B41*'System CAPEX Units'!AF41</f>
        <v>0</v>
      </c>
      <c r="AA41" s="24">
        <f>$B41*'System CAPEX Units'!AG41</f>
        <v>0</v>
      </c>
      <c r="AB41" s="24">
        <f>$B41*'System CAPEX Units'!AH41</f>
        <v>0</v>
      </c>
      <c r="AC41" s="24">
        <f>$B41*'System CAPEX Units'!AI41</f>
        <v>0</v>
      </c>
      <c r="AD41" s="38">
        <f>$B41*'System CAPEX Units'!AJ41</f>
        <v>0</v>
      </c>
      <c r="AF41" s="34">
        <f t="shared" si="0"/>
        <v>0</v>
      </c>
    </row>
    <row r="42" spans="1:32" x14ac:dyDescent="0.2">
      <c r="A42" s="6" t="str">
        <f>'System CAPEX Units'!A42</f>
        <v>FIS Replacement - VT</v>
      </c>
      <c r="B42" s="54">
        <f>('System CAPEX Units'!$G42*'System CAPEX Units'!$I42+'System CAPEX Units'!$G42*'System CAPEX Units'!$J42++'System CAPEX Units'!$G42*'System CAPEX Units'!$K42+'System CAPEX Units'!$G42*'System CAPEX Units'!$L42)*'System CAPEX Units'!AE42</f>
        <v>0</v>
      </c>
      <c r="C42" s="66">
        <f>B42*'System CAPEX Units'!$I42</f>
        <v>0</v>
      </c>
      <c r="D42" s="72">
        <f>B42*'System CAPEX Units'!$J42</f>
        <v>0</v>
      </c>
      <c r="E42" s="72">
        <f>B42*'System CAPEX Units'!$K42</f>
        <v>0</v>
      </c>
      <c r="F42" s="66">
        <f>B42*'System CAPEX Units'!$L42</f>
        <v>0</v>
      </c>
      <c r="G42" s="69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37">
        <f>'System CAPEX Units'!G42*'System CAPEX Units'!AE42</f>
        <v>0</v>
      </c>
      <c r="Z42" s="34">
        <f>$B42*'System CAPEX Units'!AF42</f>
        <v>0</v>
      </c>
      <c r="AA42" s="24">
        <f>$B42*'System CAPEX Units'!AG42</f>
        <v>0</v>
      </c>
      <c r="AB42" s="24">
        <f>$B42*'System CAPEX Units'!AH42</f>
        <v>0</v>
      </c>
      <c r="AC42" s="24">
        <f>$B42*'System CAPEX Units'!AI42</f>
        <v>0</v>
      </c>
      <c r="AD42" s="38">
        <f>$B42*'System CAPEX Units'!AJ42</f>
        <v>0</v>
      </c>
      <c r="AF42" s="34">
        <f t="shared" si="0"/>
        <v>0</v>
      </c>
    </row>
    <row r="43" spans="1:32" x14ac:dyDescent="0.2">
      <c r="A43" s="6" t="str">
        <f>'System CAPEX Units'!A43</f>
        <v>FIS Replacement - Isolators</v>
      </c>
      <c r="B43" s="54">
        <f>('System CAPEX Units'!$G43*'System CAPEX Units'!$I43+'System CAPEX Units'!$G43*'System CAPEX Units'!$J43++'System CAPEX Units'!$G43*'System CAPEX Units'!$K43+'System CAPEX Units'!$G43*'System CAPEX Units'!$L43)*'System CAPEX Units'!AE43</f>
        <v>0</v>
      </c>
      <c r="C43" s="66">
        <f>B43*'System CAPEX Units'!$I43</f>
        <v>0</v>
      </c>
      <c r="D43" s="72">
        <f>B43*'System CAPEX Units'!$J43</f>
        <v>0</v>
      </c>
      <c r="E43" s="72">
        <f>B43*'System CAPEX Units'!$K43</f>
        <v>0</v>
      </c>
      <c r="F43" s="66">
        <f>B43*'System CAPEX Units'!$L43</f>
        <v>0</v>
      </c>
      <c r="G43" s="6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37">
        <f>'System CAPEX Units'!G43*'System CAPEX Units'!AE43</f>
        <v>0</v>
      </c>
      <c r="Z43" s="34">
        <f>$B43*'System CAPEX Units'!AF43</f>
        <v>0</v>
      </c>
      <c r="AA43" s="24">
        <f>$B43*'System CAPEX Units'!AG43</f>
        <v>0</v>
      </c>
      <c r="AB43" s="24">
        <f>$B43*'System CAPEX Units'!AH43</f>
        <v>0</v>
      </c>
      <c r="AC43" s="24">
        <f>$B43*'System CAPEX Units'!AI43</f>
        <v>0</v>
      </c>
      <c r="AD43" s="38">
        <f>$B43*'System CAPEX Units'!AJ43</f>
        <v>0</v>
      </c>
      <c r="AF43" s="34">
        <f t="shared" si="0"/>
        <v>0</v>
      </c>
    </row>
    <row r="44" spans="1:32" x14ac:dyDescent="0.2">
      <c r="A44" s="6" t="str">
        <f>'System CAPEX Units'!A44</f>
        <v>Outdoor Isolator Replacement 66-132kV</v>
      </c>
      <c r="B44" s="54">
        <f>('System CAPEX Units'!$G44*'System CAPEX Units'!$I44+'System CAPEX Units'!$G44*'System CAPEX Units'!$J44++'System CAPEX Units'!$G44*'System CAPEX Units'!$K44+'System CAPEX Units'!$G44*'System CAPEX Units'!$L44)*'System CAPEX Units'!AE44</f>
        <v>0</v>
      </c>
      <c r="C44" s="66">
        <f>B44*'System CAPEX Units'!$I44</f>
        <v>0</v>
      </c>
      <c r="D44" s="72">
        <f>B44*'System CAPEX Units'!$J44</f>
        <v>0</v>
      </c>
      <c r="E44" s="72">
        <f>B44*'System CAPEX Units'!$K44</f>
        <v>0</v>
      </c>
      <c r="F44" s="66">
        <f>B44*'System CAPEX Units'!$L44</f>
        <v>0</v>
      </c>
      <c r="G44" s="6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37">
        <f>'System CAPEX Units'!G44*'System CAPEX Units'!AE44</f>
        <v>0</v>
      </c>
      <c r="Z44" s="34">
        <f>$B44*'System CAPEX Units'!AF44</f>
        <v>0</v>
      </c>
      <c r="AA44" s="24">
        <f>$B44*'System CAPEX Units'!AG44</f>
        <v>0</v>
      </c>
      <c r="AB44" s="24">
        <f>$B44*'System CAPEX Units'!AH44</f>
        <v>0</v>
      </c>
      <c r="AC44" s="24">
        <f>$B44*'System CAPEX Units'!AI44</f>
        <v>0</v>
      </c>
      <c r="AD44" s="38">
        <f>$B44*'System CAPEX Units'!AJ44</f>
        <v>0</v>
      </c>
      <c r="AF44" s="34">
        <f t="shared" si="0"/>
        <v>0</v>
      </c>
    </row>
    <row r="45" spans="1:32" x14ac:dyDescent="0.2">
      <c r="A45" s="6" t="str">
        <f>'System CAPEX Units'!A45</f>
        <v>Replace Capacitor Bank 11kV</v>
      </c>
      <c r="B45" s="54">
        <f>('System CAPEX Units'!$G45*'System CAPEX Units'!$I45+'System CAPEX Units'!$G45*'System CAPEX Units'!$J45++'System CAPEX Units'!$G45*'System CAPEX Units'!$K45+'System CAPEX Units'!$G45*'System CAPEX Units'!$L45)*'System CAPEX Units'!AE45</f>
        <v>0</v>
      </c>
      <c r="C45" s="66">
        <f>B45*'System CAPEX Units'!$I45</f>
        <v>0</v>
      </c>
      <c r="D45" s="72">
        <f>B45*'System CAPEX Units'!$J45</f>
        <v>0</v>
      </c>
      <c r="E45" s="72">
        <f>B45*'System CAPEX Units'!$K45</f>
        <v>0</v>
      </c>
      <c r="F45" s="66">
        <f>B45*'System CAPEX Units'!$L45</f>
        <v>0</v>
      </c>
      <c r="G45" s="69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37">
        <f>'System CAPEX Units'!G45*'System CAPEX Units'!AE45</f>
        <v>0</v>
      </c>
      <c r="Z45" s="34">
        <f>$B45*'System CAPEX Units'!AF45</f>
        <v>0</v>
      </c>
      <c r="AA45" s="24">
        <f>$B45*'System CAPEX Units'!AG45</f>
        <v>0</v>
      </c>
      <c r="AB45" s="24">
        <f>$B45*'System CAPEX Units'!AH45</f>
        <v>0</v>
      </c>
      <c r="AC45" s="24">
        <f>$B45*'System CAPEX Units'!AI45</f>
        <v>0</v>
      </c>
      <c r="AD45" s="38">
        <f>$B45*'System CAPEX Units'!AJ45</f>
        <v>0</v>
      </c>
      <c r="AF45" s="34">
        <f t="shared" si="0"/>
        <v>0</v>
      </c>
    </row>
    <row r="46" spans="1:32" x14ac:dyDescent="0.2">
      <c r="A46" s="6" t="str">
        <f>'System CAPEX Units'!A46</f>
        <v>Substation 66kV OD Feeder Bay</v>
      </c>
      <c r="B46" s="54">
        <f>('System CAPEX Units'!$G46*'System CAPEX Units'!$I46+'System CAPEX Units'!$G46*'System CAPEX Units'!$J46++'System CAPEX Units'!$G46*'System CAPEX Units'!$K46+'System CAPEX Units'!$G46*'System CAPEX Units'!$L46)*'System CAPEX Units'!AE46</f>
        <v>0</v>
      </c>
      <c r="C46" s="66">
        <f>B46*'System CAPEX Units'!$I46</f>
        <v>0</v>
      </c>
      <c r="D46" s="72">
        <f>B46*'System CAPEX Units'!$J46</f>
        <v>0</v>
      </c>
      <c r="E46" s="72">
        <f>B46*'System CAPEX Units'!$K46</f>
        <v>0</v>
      </c>
      <c r="F46" s="66">
        <f>B46*'System CAPEX Units'!$L46</f>
        <v>0</v>
      </c>
      <c r="G46" s="69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37">
        <f>'System CAPEX Units'!G46*'System CAPEX Units'!AE46</f>
        <v>0</v>
      </c>
      <c r="Z46" s="34">
        <f>$B46*'System CAPEX Units'!AF46</f>
        <v>0</v>
      </c>
      <c r="AA46" s="24">
        <f>$B46*'System CAPEX Units'!AG46</f>
        <v>0</v>
      </c>
      <c r="AB46" s="24">
        <f>$B46*'System CAPEX Units'!AH46</f>
        <v>0</v>
      </c>
      <c r="AC46" s="24">
        <f>$B46*'System CAPEX Units'!AI46</f>
        <v>0</v>
      </c>
      <c r="AD46" s="38">
        <f>$B46*'System CAPEX Units'!AJ46</f>
        <v>0</v>
      </c>
      <c r="AF46" s="34">
        <f t="shared" si="0"/>
        <v>0</v>
      </c>
    </row>
    <row r="47" spans="1:32" x14ac:dyDescent="0.2">
      <c r="A47" s="6" t="str">
        <f>'System CAPEX Units'!A47</f>
        <v>Replace SVC</v>
      </c>
      <c r="B47" s="54">
        <f>('System CAPEX Units'!$G47*'System CAPEX Units'!$I47+'System CAPEX Units'!$G47*'System CAPEX Units'!$J47++'System CAPEX Units'!$G47*'System CAPEX Units'!$K47+'System CAPEX Units'!$G47*'System CAPEX Units'!$L47)*'System CAPEX Units'!AE47</f>
        <v>0</v>
      </c>
      <c r="C47" s="66">
        <f>B47*'System CAPEX Units'!$I47</f>
        <v>0</v>
      </c>
      <c r="D47" s="72">
        <f>B47*'System CAPEX Units'!$J47</f>
        <v>0</v>
      </c>
      <c r="E47" s="72">
        <f>B47*'System CAPEX Units'!$K47</f>
        <v>0</v>
      </c>
      <c r="F47" s="66">
        <f>B47*'System CAPEX Units'!$L47</f>
        <v>0</v>
      </c>
      <c r="G47" s="69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37">
        <f>'System CAPEX Units'!G47*'System CAPEX Units'!AE47</f>
        <v>0</v>
      </c>
      <c r="Z47" s="34">
        <f>$B47*'System CAPEX Units'!AF47</f>
        <v>0</v>
      </c>
      <c r="AA47" s="24">
        <f>$B47*'System CAPEX Units'!AG47</f>
        <v>0</v>
      </c>
      <c r="AB47" s="24">
        <f>$B47*'System CAPEX Units'!AH47</f>
        <v>0</v>
      </c>
      <c r="AC47" s="24">
        <f>$B47*'System CAPEX Units'!AI47</f>
        <v>0</v>
      </c>
      <c r="AD47" s="38">
        <f>$B47*'System CAPEX Units'!AJ47</f>
        <v>0</v>
      </c>
      <c r="AF47" s="34">
        <f t="shared" si="0"/>
        <v>0</v>
      </c>
    </row>
    <row r="48" spans="1:32" x14ac:dyDescent="0.2">
      <c r="A48" s="6" t="str">
        <f>'System CAPEX Units'!A48</f>
        <v>Upgrade DC Supply 110/125V</v>
      </c>
      <c r="B48" s="54">
        <f>('System CAPEX Units'!$G48*'System CAPEX Units'!$I48+'System CAPEX Units'!$G48*'System CAPEX Units'!$J48++'System CAPEX Units'!$G48*'System CAPEX Units'!$K48+'System CAPEX Units'!$G48*'System CAPEX Units'!$L48)*'System CAPEX Units'!AE48</f>
        <v>0</v>
      </c>
      <c r="C48" s="66">
        <f>B48*'System CAPEX Units'!$I48</f>
        <v>0</v>
      </c>
      <c r="D48" s="72">
        <f>B48*'System CAPEX Units'!$J48</f>
        <v>0</v>
      </c>
      <c r="E48" s="72">
        <f>B48*'System CAPEX Units'!$K48</f>
        <v>0</v>
      </c>
      <c r="F48" s="66">
        <f>B48*'System CAPEX Units'!$L48</f>
        <v>0</v>
      </c>
      <c r="G48" s="69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37">
        <f>'System CAPEX Units'!G48*'System CAPEX Units'!AE48</f>
        <v>0</v>
      </c>
      <c r="Z48" s="34">
        <f>$B48*'System CAPEX Units'!AF48</f>
        <v>0</v>
      </c>
      <c r="AA48" s="24">
        <f>$B48*'System CAPEX Units'!AG48</f>
        <v>0</v>
      </c>
      <c r="AB48" s="24">
        <f>$B48*'System CAPEX Units'!AH48</f>
        <v>0</v>
      </c>
      <c r="AC48" s="24">
        <f>$B48*'System CAPEX Units'!AI48</f>
        <v>0</v>
      </c>
      <c r="AD48" s="38">
        <f>$B48*'System CAPEX Units'!AJ48</f>
        <v>0</v>
      </c>
      <c r="AF48" s="34">
        <f t="shared" si="0"/>
        <v>0</v>
      </c>
    </row>
    <row r="49" spans="1:32" x14ac:dyDescent="0.2">
      <c r="A49" s="6" t="str">
        <f>'System CAPEX Units'!A49</f>
        <v>Upgrade DC Supply 32/48V</v>
      </c>
      <c r="B49" s="54">
        <f>('System CAPEX Units'!$G49*'System CAPEX Units'!$I49+'System CAPEX Units'!$G49*'System CAPEX Units'!$J49++'System CAPEX Units'!$G49*'System CAPEX Units'!$K49+'System CAPEX Units'!$G49*'System CAPEX Units'!$L49)*'System CAPEX Units'!AE49</f>
        <v>0</v>
      </c>
      <c r="C49" s="66">
        <f>B49*'System CAPEX Units'!$I49</f>
        <v>0</v>
      </c>
      <c r="D49" s="72">
        <f>B49*'System CAPEX Units'!$J49</f>
        <v>0</v>
      </c>
      <c r="E49" s="72">
        <f>B49*'System CAPEX Units'!$K49</f>
        <v>0</v>
      </c>
      <c r="F49" s="66">
        <f>B49*'System CAPEX Units'!$L49</f>
        <v>0</v>
      </c>
      <c r="G49" s="69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37">
        <f>'System CAPEX Units'!G49*'System CAPEX Units'!AE49</f>
        <v>0</v>
      </c>
      <c r="Z49" s="34">
        <f>$B49*'System CAPEX Units'!AF49</f>
        <v>0</v>
      </c>
      <c r="AA49" s="24">
        <f>$B49*'System CAPEX Units'!AG49</f>
        <v>0</v>
      </c>
      <c r="AB49" s="24">
        <f>$B49*'System CAPEX Units'!AH49</f>
        <v>0</v>
      </c>
      <c r="AC49" s="24">
        <f>$B49*'System CAPEX Units'!AI49</f>
        <v>0</v>
      </c>
      <c r="AD49" s="38">
        <f>$B49*'System CAPEX Units'!AJ49</f>
        <v>0</v>
      </c>
      <c r="AF49" s="34">
        <f t="shared" si="0"/>
        <v>0</v>
      </c>
    </row>
    <row r="50" spans="1:32" x14ac:dyDescent="0.2">
      <c r="A50" s="6" t="str">
        <f>'System CAPEX Units'!A50</f>
        <v>Relocate AC supply into switchyard</v>
      </c>
      <c r="B50" s="54">
        <f>('System CAPEX Units'!$G50*'System CAPEX Units'!$I50+'System CAPEX Units'!$G50*'System CAPEX Units'!$J50++'System CAPEX Units'!$G50*'System CAPEX Units'!$K50+'System CAPEX Units'!$G50*'System CAPEX Units'!$L50)*'System CAPEX Units'!AE50</f>
        <v>0</v>
      </c>
      <c r="C50" s="66">
        <f>B50*'System CAPEX Units'!$I50</f>
        <v>0</v>
      </c>
      <c r="D50" s="72">
        <f>B50*'System CAPEX Units'!$J50</f>
        <v>0</v>
      </c>
      <c r="E50" s="72">
        <f>B50*'System CAPEX Units'!$K50</f>
        <v>0</v>
      </c>
      <c r="F50" s="66">
        <f>B50*'System CAPEX Units'!$L50</f>
        <v>0</v>
      </c>
      <c r="G50" s="69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37">
        <f>'System CAPEX Units'!G50*'System CAPEX Units'!AE50</f>
        <v>0</v>
      </c>
      <c r="Z50" s="34">
        <f>$B50*'System CAPEX Units'!AF50</f>
        <v>0</v>
      </c>
      <c r="AA50" s="24">
        <f>$B50*'System CAPEX Units'!AG50</f>
        <v>0</v>
      </c>
      <c r="AB50" s="24">
        <f>$B50*'System CAPEX Units'!AH50</f>
        <v>0</v>
      </c>
      <c r="AC50" s="24">
        <f>$B50*'System CAPEX Units'!AI50</f>
        <v>0</v>
      </c>
      <c r="AD50" s="38">
        <f>$B50*'System CAPEX Units'!AJ50</f>
        <v>0</v>
      </c>
      <c r="AF50" s="34">
        <f t="shared" si="0"/>
        <v>0</v>
      </c>
    </row>
    <row r="51" spans="1:32" x14ac:dyDescent="0.2">
      <c r="A51" s="6" t="str">
        <f>'System CAPEX Units'!A51</f>
        <v>Relocate Dist. supplies out of switchyard</v>
      </c>
      <c r="B51" s="54">
        <f>('System CAPEX Units'!$G51*'System CAPEX Units'!$I51+'System CAPEX Units'!$G51*'System CAPEX Units'!$J51++'System CAPEX Units'!$G51*'System CAPEX Units'!$K51+'System CAPEX Units'!$G51*'System CAPEX Units'!$L51)*'System CAPEX Units'!AE51</f>
        <v>0</v>
      </c>
      <c r="C51" s="66">
        <f>B51*'System CAPEX Units'!$I51</f>
        <v>0</v>
      </c>
      <c r="D51" s="72">
        <f>B51*'System CAPEX Units'!$J51</f>
        <v>0</v>
      </c>
      <c r="E51" s="72">
        <f>B51*'System CAPEX Units'!$K51</f>
        <v>0</v>
      </c>
      <c r="F51" s="66">
        <f>B51*'System CAPEX Units'!$L51</f>
        <v>0</v>
      </c>
      <c r="G51" s="69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37">
        <f>'System CAPEX Units'!G51*'System CAPEX Units'!AE51</f>
        <v>0</v>
      </c>
      <c r="Z51" s="34">
        <f>$B51*'System CAPEX Units'!AF51</f>
        <v>0</v>
      </c>
      <c r="AA51" s="24">
        <f>$B51*'System CAPEX Units'!AG51</f>
        <v>0</v>
      </c>
      <c r="AB51" s="24">
        <f>$B51*'System CAPEX Units'!AH51</f>
        <v>0</v>
      </c>
      <c r="AC51" s="24">
        <f>$B51*'System CAPEX Units'!AI51</f>
        <v>0</v>
      </c>
      <c r="AD51" s="38">
        <f>$B51*'System CAPEX Units'!AJ51</f>
        <v>0</v>
      </c>
      <c r="AF51" s="34">
        <f t="shared" si="0"/>
        <v>0</v>
      </c>
    </row>
    <row r="52" spans="1:32" x14ac:dyDescent="0.2">
      <c r="A52" s="6" t="str">
        <f>'System CAPEX Units'!A52</f>
        <v>Install Bunding &amp; Oil Containment - Small</v>
      </c>
      <c r="B52" s="54">
        <f>('System CAPEX Units'!$G52*'System CAPEX Units'!$I52+'System CAPEX Units'!$G52*'System CAPEX Units'!$J52++'System CAPEX Units'!$G52*'System CAPEX Units'!$K52+'System CAPEX Units'!$G52*'System CAPEX Units'!$L52)*'System CAPEX Units'!AE52</f>
        <v>0</v>
      </c>
      <c r="C52" s="66">
        <f>B52*'System CAPEX Units'!$I52</f>
        <v>0</v>
      </c>
      <c r="D52" s="72">
        <f>B52*'System CAPEX Units'!$J52</f>
        <v>0</v>
      </c>
      <c r="E52" s="72">
        <f>B52*'System CAPEX Units'!$K52</f>
        <v>0</v>
      </c>
      <c r="F52" s="66">
        <f>B52*'System CAPEX Units'!$L52</f>
        <v>0</v>
      </c>
      <c r="G52" s="69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37">
        <f>'System CAPEX Units'!G52*'System CAPEX Units'!AE52</f>
        <v>0</v>
      </c>
      <c r="Z52" s="34">
        <f>$B52*'System CAPEX Units'!AF52</f>
        <v>0</v>
      </c>
      <c r="AA52" s="24">
        <f>$B52*'System CAPEX Units'!AG52</f>
        <v>0</v>
      </c>
      <c r="AB52" s="24">
        <f>$B52*'System CAPEX Units'!AH52</f>
        <v>0</v>
      </c>
      <c r="AC52" s="24">
        <f>$B52*'System CAPEX Units'!AI52</f>
        <v>0</v>
      </c>
      <c r="AD52" s="38">
        <f>$B52*'System CAPEX Units'!AJ52</f>
        <v>0</v>
      </c>
      <c r="AF52" s="34">
        <f t="shared" si="0"/>
        <v>0</v>
      </c>
    </row>
    <row r="53" spans="1:32" x14ac:dyDescent="0.2">
      <c r="A53" s="6" t="str">
        <f>'System CAPEX Units'!A53</f>
        <v>Install Bunding &amp; Oil Containment - Large</v>
      </c>
      <c r="B53" s="54">
        <f>('System CAPEX Units'!$G53*'System CAPEX Units'!$I53+'System CAPEX Units'!$G53*'System CAPEX Units'!$J53++'System CAPEX Units'!$G53*'System CAPEX Units'!$K53+'System CAPEX Units'!$G53*'System CAPEX Units'!$L53)*'System CAPEX Units'!AE53</f>
        <v>0</v>
      </c>
      <c r="C53" s="66">
        <f>B53*'System CAPEX Units'!$I53</f>
        <v>0</v>
      </c>
      <c r="D53" s="72">
        <f>B53*'System CAPEX Units'!$J53</f>
        <v>0</v>
      </c>
      <c r="E53" s="72">
        <f>B53*'System CAPEX Units'!$K53</f>
        <v>0</v>
      </c>
      <c r="F53" s="66">
        <f>B53*'System CAPEX Units'!$L53</f>
        <v>0</v>
      </c>
      <c r="G53" s="69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37">
        <f>'System CAPEX Units'!G53*'System CAPEX Units'!AE53</f>
        <v>0</v>
      </c>
      <c r="Z53" s="34">
        <f>$B53*'System CAPEX Units'!AF53</f>
        <v>0</v>
      </c>
      <c r="AA53" s="24">
        <f>$B53*'System CAPEX Units'!AG53</f>
        <v>0</v>
      </c>
      <c r="AB53" s="24">
        <f>$B53*'System CAPEX Units'!AH53</f>
        <v>0</v>
      </c>
      <c r="AC53" s="24">
        <f>$B53*'System CAPEX Units'!AI53</f>
        <v>0</v>
      </c>
      <c r="AD53" s="38">
        <f>$B53*'System CAPEX Units'!AJ53</f>
        <v>0</v>
      </c>
      <c r="AF53" s="34">
        <f t="shared" si="0"/>
        <v>0</v>
      </c>
    </row>
    <row r="54" spans="1:32" x14ac:dyDescent="0.2">
      <c r="A54" s="6" t="str">
        <f>'System CAPEX Units'!A54</f>
        <v>Replace 1 Protection Scheme Replace - D-Ageing Asset</v>
      </c>
      <c r="B54" s="54">
        <f>('System CAPEX Units'!$G54*'System CAPEX Units'!$I54+'System CAPEX Units'!$G54*'System CAPEX Units'!$J54++'System CAPEX Units'!$G54*'System CAPEX Units'!$K54+'System CAPEX Units'!$G54*'System CAPEX Units'!$L54)*'System CAPEX Units'!AE54</f>
        <v>0</v>
      </c>
      <c r="C54" s="66">
        <f>B54*'System CAPEX Units'!$I54</f>
        <v>0</v>
      </c>
      <c r="D54" s="72">
        <f>B54*'System CAPEX Units'!$J54</f>
        <v>0</v>
      </c>
      <c r="E54" s="72">
        <f>B54*'System CAPEX Units'!$K54</f>
        <v>0</v>
      </c>
      <c r="F54" s="66">
        <f>B54*'System CAPEX Units'!$L54</f>
        <v>0</v>
      </c>
      <c r="G54" s="69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37">
        <f>'System CAPEX Units'!G54*'System CAPEX Units'!AE54</f>
        <v>0</v>
      </c>
      <c r="Z54" s="34">
        <f>$B54*'System CAPEX Units'!AF54</f>
        <v>0</v>
      </c>
      <c r="AA54" s="24">
        <f>$B54*'System CAPEX Units'!AG54</f>
        <v>0</v>
      </c>
      <c r="AB54" s="24">
        <f>$B54*'System CAPEX Units'!AH54</f>
        <v>0</v>
      </c>
      <c r="AC54" s="24">
        <f>$B54*'System CAPEX Units'!AI54</f>
        <v>0</v>
      </c>
      <c r="AD54" s="38">
        <f>$B54*'System CAPEX Units'!AJ54</f>
        <v>0</v>
      </c>
      <c r="AF54" s="34">
        <f t="shared" si="0"/>
        <v>0</v>
      </c>
    </row>
    <row r="55" spans="1:32" x14ac:dyDescent="0.2">
      <c r="A55" s="6" t="str">
        <f>'System CAPEX Units'!A55</f>
        <v>Half Substation Protection Replacement - D-Ageing Asset</v>
      </c>
      <c r="B55" s="54">
        <f>('System CAPEX Units'!$G55*'System CAPEX Units'!$I55+'System CAPEX Units'!$G55*'System CAPEX Units'!$J55++'System CAPEX Units'!$G55*'System CAPEX Units'!$K55+'System CAPEX Units'!$G55*'System CAPEX Units'!$L55)*'System CAPEX Units'!AE55</f>
        <v>0</v>
      </c>
      <c r="C55" s="66">
        <f>B55*'System CAPEX Units'!$I55</f>
        <v>0</v>
      </c>
      <c r="D55" s="72">
        <f>B55*'System CAPEX Units'!$J55</f>
        <v>0</v>
      </c>
      <c r="E55" s="72">
        <f>B55*'System CAPEX Units'!$K55</f>
        <v>0</v>
      </c>
      <c r="F55" s="66">
        <f>B55*'System CAPEX Units'!$L55</f>
        <v>0</v>
      </c>
      <c r="G55" s="69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37">
        <f>'System CAPEX Units'!G55*'System CAPEX Units'!AE55</f>
        <v>0</v>
      </c>
      <c r="Z55" s="34">
        <f>$B55*'System CAPEX Units'!AF55</f>
        <v>0</v>
      </c>
      <c r="AA55" s="24">
        <f>$B55*'System CAPEX Units'!AG55</f>
        <v>0</v>
      </c>
      <c r="AB55" s="24">
        <f>$B55*'System CAPEX Units'!AH55</f>
        <v>0</v>
      </c>
      <c r="AC55" s="24">
        <f>$B55*'System CAPEX Units'!AI55</f>
        <v>0</v>
      </c>
      <c r="AD55" s="38">
        <f>$B55*'System CAPEX Units'!AJ55</f>
        <v>0</v>
      </c>
      <c r="AF55" s="34">
        <f t="shared" si="0"/>
        <v>0</v>
      </c>
    </row>
    <row r="56" spans="1:32" x14ac:dyDescent="0.2">
      <c r="A56" s="6" t="str">
        <f>'System CAPEX Units'!A56</f>
        <v>Full Substation Protection Replacement - D-Ageing Asset</v>
      </c>
      <c r="B56" s="54">
        <f>('System CAPEX Units'!$G56*'System CAPEX Units'!$I56+'System CAPEX Units'!$G56*'System CAPEX Units'!$J56++'System CAPEX Units'!$G56*'System CAPEX Units'!$K56+'System CAPEX Units'!$G56*'System CAPEX Units'!$L56)*'System CAPEX Units'!AE56</f>
        <v>0</v>
      </c>
      <c r="C56" s="66">
        <f>B56*'System CAPEX Units'!$I56</f>
        <v>0</v>
      </c>
      <c r="D56" s="72">
        <f>B56*'System CAPEX Units'!$J56</f>
        <v>0</v>
      </c>
      <c r="E56" s="72">
        <f>B56*'System CAPEX Units'!$K56</f>
        <v>0</v>
      </c>
      <c r="F56" s="66">
        <f>B56*'System CAPEX Units'!$L56</f>
        <v>0</v>
      </c>
      <c r="G56" s="69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37">
        <f>'System CAPEX Units'!G56*'System CAPEX Units'!AE56</f>
        <v>0</v>
      </c>
      <c r="Z56" s="34">
        <f>$B56*'System CAPEX Units'!AF56</f>
        <v>0</v>
      </c>
      <c r="AA56" s="24">
        <f>$B56*'System CAPEX Units'!AG56</f>
        <v>0</v>
      </c>
      <c r="AB56" s="24">
        <f>$B56*'System CAPEX Units'!AH56</f>
        <v>0</v>
      </c>
      <c r="AC56" s="24">
        <f>$B56*'System CAPEX Units'!AI56</f>
        <v>0</v>
      </c>
      <c r="AD56" s="38">
        <f>$B56*'System CAPEX Units'!AJ56</f>
        <v>0</v>
      </c>
      <c r="AF56" s="34">
        <f t="shared" si="0"/>
        <v>0</v>
      </c>
    </row>
    <row r="57" spans="1:32" x14ac:dyDescent="0.2">
      <c r="A57" s="6" t="str">
        <f>'System CAPEX Units'!A57</f>
        <v>Replace 1 Protection Scheme Replace - SEF - D-Other Regulated System Capex</v>
      </c>
      <c r="B57" s="54">
        <f>('System CAPEX Units'!$G57*'System CAPEX Units'!$I57+'System CAPEX Units'!$G57*'System CAPEX Units'!$J57++'System CAPEX Units'!$G57*'System CAPEX Units'!$K57+'System CAPEX Units'!$G57*'System CAPEX Units'!$L57)*'System CAPEX Units'!AE57</f>
        <v>0</v>
      </c>
      <c r="C57" s="66">
        <f>B57*'System CAPEX Units'!$I57</f>
        <v>0</v>
      </c>
      <c r="D57" s="72">
        <f>B57*'System CAPEX Units'!$J57</f>
        <v>0</v>
      </c>
      <c r="E57" s="72">
        <f>B57*'System CAPEX Units'!$K57</f>
        <v>0</v>
      </c>
      <c r="F57" s="66">
        <f>B57*'System CAPEX Units'!$L57</f>
        <v>0</v>
      </c>
      <c r="G57" s="69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37">
        <f>'System CAPEX Units'!G57*'System CAPEX Units'!AE57</f>
        <v>0</v>
      </c>
      <c r="Z57" s="34">
        <f>$B57*'System CAPEX Units'!AF57</f>
        <v>0</v>
      </c>
      <c r="AA57" s="24">
        <f>$B57*'System CAPEX Units'!AG57</f>
        <v>0</v>
      </c>
      <c r="AB57" s="24">
        <f>$B57*'System CAPEX Units'!AH57</f>
        <v>0</v>
      </c>
      <c r="AC57" s="24">
        <f>$B57*'System CAPEX Units'!AI57</f>
        <v>0</v>
      </c>
      <c r="AD57" s="38">
        <f>$B57*'System CAPEX Units'!AJ57</f>
        <v>0</v>
      </c>
      <c r="AF57" s="34">
        <f t="shared" si="0"/>
        <v>0</v>
      </c>
    </row>
    <row r="58" spans="1:32" x14ac:dyDescent="0.2">
      <c r="A58" s="6" t="str">
        <f>'System CAPEX Units'!A58</f>
        <v>HV 11KV 22KV Switchboard Prot Replace - SEF - D-Other Regulated System Capex</v>
      </c>
      <c r="B58" s="54">
        <f>('System CAPEX Units'!$G58*'System CAPEX Units'!$I58+'System CAPEX Units'!$G58*'System CAPEX Units'!$J58++'System CAPEX Units'!$G58*'System CAPEX Units'!$K58+'System CAPEX Units'!$G58*'System CAPEX Units'!$L58)*'System CAPEX Units'!AE58</f>
        <v>0</v>
      </c>
      <c r="C58" s="66">
        <f>B58*'System CAPEX Units'!$I58</f>
        <v>0</v>
      </c>
      <c r="D58" s="72">
        <f>B58*'System CAPEX Units'!$J58</f>
        <v>0</v>
      </c>
      <c r="E58" s="72">
        <f>B58*'System CAPEX Units'!$K58</f>
        <v>0</v>
      </c>
      <c r="F58" s="66">
        <f>B58*'System CAPEX Units'!$L58</f>
        <v>0</v>
      </c>
      <c r="G58" s="69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37">
        <f>'System CAPEX Units'!G58*'System CAPEX Units'!AE58</f>
        <v>0</v>
      </c>
      <c r="Z58" s="34">
        <f>$B58*'System CAPEX Units'!AF58</f>
        <v>0</v>
      </c>
      <c r="AA58" s="24">
        <f>$B58*'System CAPEX Units'!AG58</f>
        <v>0</v>
      </c>
      <c r="AB58" s="24">
        <f>$B58*'System CAPEX Units'!AH58</f>
        <v>0</v>
      </c>
      <c r="AC58" s="24">
        <f>$B58*'System CAPEX Units'!AI58</f>
        <v>0</v>
      </c>
      <c r="AD58" s="38">
        <f>$B58*'System CAPEX Units'!AJ58</f>
        <v>0</v>
      </c>
      <c r="AF58" s="34">
        <f t="shared" si="0"/>
        <v>0</v>
      </c>
    </row>
    <row r="59" spans="1:32" x14ac:dyDescent="0.2">
      <c r="A59" s="6" t="str">
        <f>'System CAPEX Units'!A59</f>
        <v>Replace 1 Protection Scheme Replace - Protn Review - D-Other Regulated System Capex</v>
      </c>
      <c r="B59" s="54">
        <f>('System CAPEX Units'!$G59*'System CAPEX Units'!$I59+'System CAPEX Units'!$G59*'System CAPEX Units'!$J59++'System CAPEX Units'!$G59*'System CAPEX Units'!$K59+'System CAPEX Units'!$G59*'System CAPEX Units'!$L59)*'System CAPEX Units'!AE59</f>
        <v>0</v>
      </c>
      <c r="C59" s="66">
        <f>B59*'System CAPEX Units'!$I59</f>
        <v>0</v>
      </c>
      <c r="D59" s="72">
        <f>B59*'System CAPEX Units'!$J59</f>
        <v>0</v>
      </c>
      <c r="E59" s="72">
        <f>B59*'System CAPEX Units'!$K59</f>
        <v>0</v>
      </c>
      <c r="F59" s="66">
        <f>B59*'System CAPEX Units'!$L59</f>
        <v>0</v>
      </c>
      <c r="G59" s="69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37">
        <f>'System CAPEX Units'!G59*'System CAPEX Units'!AE59</f>
        <v>0</v>
      </c>
      <c r="Z59" s="34">
        <f>$B59*'System CAPEX Units'!AF59</f>
        <v>0</v>
      </c>
      <c r="AA59" s="24">
        <f>$B59*'System CAPEX Units'!AG59</f>
        <v>0</v>
      </c>
      <c r="AB59" s="24">
        <f>$B59*'System CAPEX Units'!AH59</f>
        <v>0</v>
      </c>
      <c r="AC59" s="24">
        <f>$B59*'System CAPEX Units'!AI59</f>
        <v>0</v>
      </c>
      <c r="AD59" s="38">
        <f>$B59*'System CAPEX Units'!AJ59</f>
        <v>0</v>
      </c>
      <c r="AF59" s="34">
        <f t="shared" si="0"/>
        <v>0</v>
      </c>
    </row>
    <row r="60" spans="1:32" x14ac:dyDescent="0.2">
      <c r="A60" s="6" t="str">
        <f>'System CAPEX Units'!A60</f>
        <v>HALF SUBSTATION PROTECTION REPLACEMENT - Protn Review - D-Other Regulated System Capex</v>
      </c>
      <c r="B60" s="54">
        <f>('System CAPEX Units'!$G60*'System CAPEX Units'!$I60+'System CAPEX Units'!$G60*'System CAPEX Units'!$J60++'System CAPEX Units'!$G60*'System CAPEX Units'!$K60+'System CAPEX Units'!$G60*'System CAPEX Units'!$L60)*'System CAPEX Units'!AE60</f>
        <v>0</v>
      </c>
      <c r="C60" s="66">
        <f>B60*'System CAPEX Units'!$I60</f>
        <v>0</v>
      </c>
      <c r="D60" s="72">
        <f>B60*'System CAPEX Units'!$J60</f>
        <v>0</v>
      </c>
      <c r="E60" s="72">
        <f>B60*'System CAPEX Units'!$K60</f>
        <v>0</v>
      </c>
      <c r="F60" s="66">
        <f>B60*'System CAPEX Units'!$L60</f>
        <v>0</v>
      </c>
      <c r="G60" s="69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37">
        <f>'System CAPEX Units'!G60*'System CAPEX Units'!AE60</f>
        <v>0</v>
      </c>
      <c r="Z60" s="34">
        <f>$B60*'System CAPEX Units'!AF60</f>
        <v>0</v>
      </c>
      <c r="AA60" s="24">
        <f>$B60*'System CAPEX Units'!AG60</f>
        <v>0</v>
      </c>
      <c r="AB60" s="24">
        <f>$B60*'System CAPEX Units'!AH60</f>
        <v>0</v>
      </c>
      <c r="AC60" s="24">
        <f>$B60*'System CAPEX Units'!AI60</f>
        <v>0</v>
      </c>
      <c r="AD60" s="38">
        <f>$B60*'System CAPEX Units'!AJ60</f>
        <v>0</v>
      </c>
      <c r="AF60" s="34">
        <f t="shared" si="0"/>
        <v>0</v>
      </c>
    </row>
    <row r="61" spans="1:32" x14ac:dyDescent="0.2">
      <c r="A61" s="6" t="str">
        <f>'System CAPEX Units'!A61</f>
        <v>Replace Recloser - Protn Review - D-Other Regulated System Capex</v>
      </c>
      <c r="B61" s="54">
        <f>('System CAPEX Units'!$G61*'System CAPEX Units'!$I61+'System CAPEX Units'!$G61*'System CAPEX Units'!$J61++'System CAPEX Units'!$G61*'System CAPEX Units'!$K61+'System CAPEX Units'!$G61*'System CAPEX Units'!$L61)*'System CAPEX Units'!AE61</f>
        <v>0</v>
      </c>
      <c r="C61" s="66">
        <f>B61*'System CAPEX Units'!$I61</f>
        <v>0</v>
      </c>
      <c r="D61" s="72">
        <f>B61*'System CAPEX Units'!$J61</f>
        <v>0</v>
      </c>
      <c r="E61" s="72">
        <f>B61*'System CAPEX Units'!$K61</f>
        <v>0</v>
      </c>
      <c r="F61" s="66">
        <f>B61*'System CAPEX Units'!$L61</f>
        <v>0</v>
      </c>
      <c r="G61" s="69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37">
        <f>'System CAPEX Units'!G61*'System CAPEX Units'!AE61</f>
        <v>0</v>
      </c>
      <c r="Z61" s="34">
        <f>$B61*'System CAPEX Units'!AF61</f>
        <v>0</v>
      </c>
      <c r="AA61" s="24">
        <f>$B61*'System CAPEX Units'!AG61</f>
        <v>0</v>
      </c>
      <c r="AB61" s="24">
        <f>$B61*'System CAPEX Units'!AH61</f>
        <v>0</v>
      </c>
      <c r="AC61" s="24">
        <f>$B61*'System CAPEX Units'!AI61</f>
        <v>0</v>
      </c>
      <c r="AD61" s="38">
        <f>$B61*'System CAPEX Units'!AJ61</f>
        <v>0</v>
      </c>
      <c r="AF61" s="34">
        <f t="shared" si="0"/>
        <v>0</v>
      </c>
    </row>
    <row r="62" spans="1:32" x14ac:dyDescent="0.2">
      <c r="A62" s="6" t="str">
        <f>'System CAPEX Units'!A62</f>
        <v>Install Neutral CT (22KV or 11Kv) - D-Other Regulated System Capex</v>
      </c>
      <c r="B62" s="54">
        <f>('System CAPEX Units'!$G62*'System CAPEX Units'!$I62+'System CAPEX Units'!$G62*'System CAPEX Units'!$J62++'System CAPEX Units'!$G62*'System CAPEX Units'!$K62+'System CAPEX Units'!$G62*'System CAPEX Units'!$L62)*'System CAPEX Units'!AE62</f>
        <v>0</v>
      </c>
      <c r="C62" s="66">
        <f>B62*'System CAPEX Units'!$I62</f>
        <v>0</v>
      </c>
      <c r="D62" s="72">
        <f>B62*'System CAPEX Units'!$J62</f>
        <v>0</v>
      </c>
      <c r="E62" s="72">
        <f>B62*'System CAPEX Units'!$K62</f>
        <v>0</v>
      </c>
      <c r="F62" s="66">
        <f>B62*'System CAPEX Units'!$L62</f>
        <v>0</v>
      </c>
      <c r="G62" s="69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37">
        <f>'System CAPEX Units'!G62*'System CAPEX Units'!AE62</f>
        <v>0</v>
      </c>
      <c r="Z62" s="34">
        <f>$B62*'System CAPEX Units'!AF62</f>
        <v>0</v>
      </c>
      <c r="AA62" s="24">
        <f>$B62*'System CAPEX Units'!AG62</f>
        <v>0</v>
      </c>
      <c r="AB62" s="24">
        <f>$B62*'System CAPEX Units'!AH62</f>
        <v>0</v>
      </c>
      <c r="AC62" s="24">
        <f>$B62*'System CAPEX Units'!AI62</f>
        <v>0</v>
      </c>
      <c r="AD62" s="38">
        <f>$B62*'System CAPEX Units'!AJ62</f>
        <v>0</v>
      </c>
      <c r="AF62" s="34">
        <f t="shared" si="0"/>
        <v>0</v>
      </c>
    </row>
    <row r="63" spans="1:32" x14ac:dyDescent="0.2">
      <c r="A63" s="6" t="str">
        <f>'System CAPEX Units'!A63</f>
        <v>Install set of 3 outdoor HV powder fuses in sub for transformer protection</v>
      </c>
      <c r="B63" s="54">
        <f>('System CAPEX Units'!$G63*'System CAPEX Units'!$I63+'System CAPEX Units'!$G63*'System CAPEX Units'!$J63++'System CAPEX Units'!$G63*'System CAPEX Units'!$K63+'System CAPEX Units'!$G63*'System CAPEX Units'!$L63)*'System CAPEX Units'!AE63</f>
        <v>0</v>
      </c>
      <c r="C63" s="66">
        <f>B63*'System CAPEX Units'!$I63</f>
        <v>0</v>
      </c>
      <c r="D63" s="72">
        <f>B63*'System CAPEX Units'!$J63</f>
        <v>0</v>
      </c>
      <c r="E63" s="72">
        <f>B63*'System CAPEX Units'!$K63</f>
        <v>0</v>
      </c>
      <c r="F63" s="66">
        <f>B63*'System CAPEX Units'!$L63</f>
        <v>0</v>
      </c>
      <c r="G63" s="69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37">
        <f>'System CAPEX Units'!G63*'System CAPEX Units'!AE63</f>
        <v>0</v>
      </c>
      <c r="Z63" s="34">
        <f>$B63*'System CAPEX Units'!AF63</f>
        <v>0</v>
      </c>
      <c r="AA63" s="24">
        <f>$B63*'System CAPEX Units'!AG63</f>
        <v>0</v>
      </c>
      <c r="AB63" s="24">
        <f>$B63*'System CAPEX Units'!AH63</f>
        <v>0</v>
      </c>
      <c r="AC63" s="24">
        <f>$B63*'System CAPEX Units'!AI63</f>
        <v>0</v>
      </c>
      <c r="AD63" s="38">
        <f>$B63*'System CAPEX Units'!AJ63</f>
        <v>0</v>
      </c>
      <c r="AF63" s="34">
        <f t="shared" si="0"/>
        <v>0</v>
      </c>
    </row>
    <row r="64" spans="1:32" x14ac:dyDescent="0.2">
      <c r="A64" s="6" t="str">
        <f>'System CAPEX Units'!A64</f>
        <v>Reconductor HV feeder</v>
      </c>
      <c r="B64" s="54">
        <f>('System CAPEX Units'!$G64*'System CAPEX Units'!$I64+'System CAPEX Units'!$G64*'System CAPEX Units'!$J64++'System CAPEX Units'!$G64*'System CAPEX Units'!$K64+'System CAPEX Units'!$G64*'System CAPEX Units'!$L64)*'System CAPEX Units'!AE64</f>
        <v>0</v>
      </c>
      <c r="C64" s="66">
        <f>B64*'System CAPEX Units'!$I64</f>
        <v>0</v>
      </c>
      <c r="D64" s="72">
        <f>B64*'System CAPEX Units'!$J64</f>
        <v>0</v>
      </c>
      <c r="E64" s="72">
        <f>B64*'System CAPEX Units'!$K64</f>
        <v>0</v>
      </c>
      <c r="F64" s="66">
        <f>B64*'System CAPEX Units'!$L64</f>
        <v>0</v>
      </c>
      <c r="G64" s="69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37">
        <f>'System CAPEX Units'!G64*'System CAPEX Units'!AE64</f>
        <v>0</v>
      </c>
      <c r="Z64" s="34">
        <f>$B64*'System CAPEX Units'!AF64</f>
        <v>0</v>
      </c>
      <c r="AA64" s="24">
        <f>$B64*'System CAPEX Units'!AG64</f>
        <v>0</v>
      </c>
      <c r="AB64" s="24">
        <f>$B64*'System CAPEX Units'!AH64</f>
        <v>0</v>
      </c>
      <c r="AC64" s="24">
        <f>$B64*'System CAPEX Units'!AI64</f>
        <v>0</v>
      </c>
      <c r="AD64" s="38">
        <f>$B64*'System CAPEX Units'!AJ64</f>
        <v>0</v>
      </c>
      <c r="AF64" s="34">
        <f t="shared" si="0"/>
        <v>0</v>
      </c>
    </row>
    <row r="65" spans="1:32" x14ac:dyDescent="0.2">
      <c r="A65" s="6" t="str">
        <f>'System CAPEX Units'!A65</f>
        <v>Install set of 3 expulsion fuses (11/22kV) – line or distribution transformer</v>
      </c>
      <c r="B65" s="54">
        <f>('System CAPEX Units'!$G65*'System CAPEX Units'!$I65+'System CAPEX Units'!$G65*'System CAPEX Units'!$J65++'System CAPEX Units'!$G65*'System CAPEX Units'!$K65+'System CAPEX Units'!$G65*'System CAPEX Units'!$L65)*'System CAPEX Units'!AE65</f>
        <v>0</v>
      </c>
      <c r="C65" s="66">
        <f>B65*'System CAPEX Units'!$I65</f>
        <v>0</v>
      </c>
      <c r="D65" s="72">
        <f>B65*'System CAPEX Units'!$J65</f>
        <v>0</v>
      </c>
      <c r="E65" s="72">
        <f>B65*'System CAPEX Units'!$K65</f>
        <v>0</v>
      </c>
      <c r="F65" s="66">
        <f>B65*'System CAPEX Units'!$L65</f>
        <v>0</v>
      </c>
      <c r="G65" s="69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37">
        <f>'System CAPEX Units'!G65*'System CAPEX Units'!AE65</f>
        <v>0</v>
      </c>
      <c r="Z65" s="34">
        <f>$B65*'System CAPEX Units'!AF65</f>
        <v>0</v>
      </c>
      <c r="AA65" s="24">
        <f>$B65*'System CAPEX Units'!AG65</f>
        <v>0</v>
      </c>
      <c r="AB65" s="24">
        <f>$B65*'System CAPEX Units'!AH65</f>
        <v>0</v>
      </c>
      <c r="AC65" s="24">
        <f>$B65*'System CAPEX Units'!AI65</f>
        <v>0</v>
      </c>
      <c r="AD65" s="38">
        <f>$B65*'System CAPEX Units'!AJ65</f>
        <v>0</v>
      </c>
      <c r="AF65" s="34">
        <f t="shared" si="0"/>
        <v>0</v>
      </c>
    </row>
    <row r="66" spans="1:32" x14ac:dyDescent="0.2">
      <c r="A66" s="6" t="str">
        <f>'System CAPEX Units'!A66</f>
        <v>Install set of 2 expulsion fuses (33kV) – single phase line or SWER isolator</v>
      </c>
      <c r="B66" s="54">
        <f>('System CAPEX Units'!$G66*'System CAPEX Units'!$I66+'System CAPEX Units'!$G66*'System CAPEX Units'!$J66++'System CAPEX Units'!$G66*'System CAPEX Units'!$K66+'System CAPEX Units'!$G66*'System CAPEX Units'!$L66)*'System CAPEX Units'!AE66</f>
        <v>0</v>
      </c>
      <c r="C66" s="66">
        <f>B66*'System CAPEX Units'!$I66</f>
        <v>0</v>
      </c>
      <c r="D66" s="72">
        <f>B66*'System CAPEX Units'!$J66</f>
        <v>0</v>
      </c>
      <c r="E66" s="72">
        <f>B66*'System CAPEX Units'!$K66</f>
        <v>0</v>
      </c>
      <c r="F66" s="66">
        <f>B66*'System CAPEX Units'!$L66</f>
        <v>0</v>
      </c>
      <c r="G66" s="69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37">
        <f>'System CAPEX Units'!G66*'System CAPEX Units'!AE66</f>
        <v>0</v>
      </c>
      <c r="Z66" s="34">
        <f>$B66*'System CAPEX Units'!AF66</f>
        <v>0</v>
      </c>
      <c r="AA66" s="24">
        <f>$B66*'System CAPEX Units'!AG66</f>
        <v>0</v>
      </c>
      <c r="AB66" s="24">
        <f>$B66*'System CAPEX Units'!AH66</f>
        <v>0</v>
      </c>
      <c r="AC66" s="24">
        <f>$B66*'System CAPEX Units'!AI66</f>
        <v>0</v>
      </c>
      <c r="AD66" s="38">
        <f>$B66*'System CAPEX Units'!AJ66</f>
        <v>0</v>
      </c>
      <c r="AF66" s="34">
        <f t="shared" si="0"/>
        <v>0</v>
      </c>
    </row>
    <row r="67" spans="1:32" x14ac:dyDescent="0.2">
      <c r="A67" s="6" t="str">
        <f>'System CAPEX Units'!A67</f>
        <v>BC1 619 NDR EECL Replace Defect Management</v>
      </c>
      <c r="B67" s="54">
        <f>('System CAPEX Units'!$G67*'System CAPEX Units'!$I67+'System CAPEX Units'!$G67*'System CAPEX Units'!$J67++'System CAPEX Units'!$G67*'System CAPEX Units'!$K67+'System CAPEX Units'!$G67*'System CAPEX Units'!$L67)*'System CAPEX Units'!AE67</f>
        <v>0</v>
      </c>
      <c r="C67" s="66">
        <f>B67*'System CAPEX Units'!$I67</f>
        <v>0</v>
      </c>
      <c r="D67" s="72">
        <f>B67*'System CAPEX Units'!$J67</f>
        <v>0</v>
      </c>
      <c r="E67" s="72">
        <f>B67*'System CAPEX Units'!$K67</f>
        <v>0</v>
      </c>
      <c r="F67" s="66">
        <f>B67*'System CAPEX Units'!$L67</f>
        <v>0</v>
      </c>
      <c r="G67" s="69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37">
        <f>'System CAPEX Units'!G67*'System CAPEX Units'!AE67</f>
        <v>0</v>
      </c>
      <c r="Z67" s="34">
        <f>$B67*'System CAPEX Units'!AF67</f>
        <v>0</v>
      </c>
      <c r="AA67" s="24">
        <f>$B67*'System CAPEX Units'!AG67</f>
        <v>0</v>
      </c>
      <c r="AB67" s="24">
        <f>$B67*'System CAPEX Units'!AH67</f>
        <v>0</v>
      </c>
      <c r="AC67" s="24">
        <f>$B67*'System CAPEX Units'!AI67</f>
        <v>0</v>
      </c>
      <c r="AD67" s="38">
        <f>$B67*'System CAPEX Units'!AJ67</f>
        <v>0</v>
      </c>
      <c r="AF67" s="34">
        <f t="shared" si="0"/>
        <v>0</v>
      </c>
    </row>
    <row r="68" spans="1:32" x14ac:dyDescent="0.2">
      <c r="A68" s="6" t="str">
        <f>'System CAPEX Units'!A68</f>
        <v>BC1 754 NDR EECL Distribution Earthing Remediation</v>
      </c>
      <c r="B68" s="54">
        <f>('System CAPEX Units'!$G68*'System CAPEX Units'!$I68+'System CAPEX Units'!$G68*'System CAPEX Units'!$J68++'System CAPEX Units'!$G68*'System CAPEX Units'!$K68+'System CAPEX Units'!$G68*'System CAPEX Units'!$L68)*'System CAPEX Units'!AE68</f>
        <v>0</v>
      </c>
      <c r="C68" s="66">
        <f>B68*'System CAPEX Units'!$I68</f>
        <v>0</v>
      </c>
      <c r="D68" s="72">
        <f>B68*'System CAPEX Units'!$J68</f>
        <v>0</v>
      </c>
      <c r="E68" s="72">
        <f>B68*'System CAPEX Units'!$K68</f>
        <v>0</v>
      </c>
      <c r="F68" s="66">
        <f>B68*'System CAPEX Units'!$L68</f>
        <v>0</v>
      </c>
      <c r="G68" s="69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37">
        <f>'System CAPEX Units'!G68*'System CAPEX Units'!AE68</f>
        <v>0</v>
      </c>
      <c r="Z68" s="34">
        <f>$B68*'System CAPEX Units'!AF68</f>
        <v>0</v>
      </c>
      <c r="AA68" s="24">
        <f>$B68*'System CAPEX Units'!AG68</f>
        <v>0</v>
      </c>
      <c r="AB68" s="24">
        <f>$B68*'System CAPEX Units'!AH68</f>
        <v>0</v>
      </c>
      <c r="AC68" s="24">
        <f>$B68*'System CAPEX Units'!AI68</f>
        <v>0</v>
      </c>
      <c r="AD68" s="38">
        <f>$B68*'System CAPEX Units'!AJ68</f>
        <v>0</v>
      </c>
      <c r="AF68" s="34">
        <f t="shared" ref="AF68:AF131" si="1">R68-SUM(Z68:AD68)</f>
        <v>0</v>
      </c>
    </row>
    <row r="69" spans="1:32" x14ac:dyDescent="0.2">
      <c r="A69" s="6" t="str">
        <f>'System CAPEX Units'!A69</f>
        <v>BC1 558 NDR EECL Defective Connector and Splice Replacement</v>
      </c>
      <c r="B69" s="54">
        <f>('System CAPEX Units'!$G69*'System CAPEX Units'!$I69+'System CAPEX Units'!$G69*'System CAPEX Units'!$J69++'System CAPEX Units'!$G69*'System CAPEX Units'!$K69+'System CAPEX Units'!$G69*'System CAPEX Units'!$L69)*'System CAPEX Units'!AE69</f>
        <v>0</v>
      </c>
      <c r="C69" s="66">
        <f>B69*'System CAPEX Units'!$I69</f>
        <v>0</v>
      </c>
      <c r="D69" s="72">
        <f>B69*'System CAPEX Units'!$J69</f>
        <v>0</v>
      </c>
      <c r="E69" s="72">
        <f>B69*'System CAPEX Units'!$K69</f>
        <v>0</v>
      </c>
      <c r="F69" s="66">
        <f>B69*'System CAPEX Units'!$L69</f>
        <v>0</v>
      </c>
      <c r="G69" s="6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37">
        <f>'System CAPEX Units'!G69*'System CAPEX Units'!AE69</f>
        <v>0</v>
      </c>
      <c r="Z69" s="34">
        <f>$B69*'System CAPEX Units'!AF69</f>
        <v>0</v>
      </c>
      <c r="AA69" s="24">
        <f>$B69*'System CAPEX Units'!AG69</f>
        <v>0</v>
      </c>
      <c r="AB69" s="24">
        <f>$B69*'System CAPEX Units'!AH69</f>
        <v>0</v>
      </c>
      <c r="AC69" s="24">
        <f>$B69*'System CAPEX Units'!AI69</f>
        <v>0</v>
      </c>
      <c r="AD69" s="38">
        <f>$B69*'System CAPEX Units'!AJ69</f>
        <v>0</v>
      </c>
      <c r="AF69" s="34">
        <f t="shared" si="1"/>
        <v>0</v>
      </c>
    </row>
    <row r="70" spans="1:32" x14ac:dyDescent="0.2">
      <c r="A70" s="6" t="str">
        <f>'System CAPEX Units'!A70</f>
        <v>BC1 533 NDR EECL EDO Fuse Replacement in High Risk Fire Areas</v>
      </c>
      <c r="B70" s="54">
        <f>('System CAPEX Units'!$G70*'System CAPEX Units'!$I70+'System CAPEX Units'!$G70*'System CAPEX Units'!$J70++'System CAPEX Units'!$G70*'System CAPEX Units'!$K70+'System CAPEX Units'!$G70*'System CAPEX Units'!$L70)*'System CAPEX Units'!AE70</f>
        <v>0</v>
      </c>
      <c r="C70" s="66">
        <f>B70*'System CAPEX Units'!$I70</f>
        <v>0</v>
      </c>
      <c r="D70" s="72">
        <f>B70*'System CAPEX Units'!$J70</f>
        <v>0</v>
      </c>
      <c r="E70" s="72">
        <f>B70*'System CAPEX Units'!$K70</f>
        <v>0</v>
      </c>
      <c r="F70" s="66">
        <f>B70*'System CAPEX Units'!$L70</f>
        <v>0</v>
      </c>
      <c r="G70" s="69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37">
        <f>'System CAPEX Units'!G70*'System CAPEX Units'!AE70</f>
        <v>0</v>
      </c>
      <c r="Z70" s="34">
        <f>$B70*'System CAPEX Units'!AF70</f>
        <v>0</v>
      </c>
      <c r="AA70" s="24">
        <f>$B70*'System CAPEX Units'!AG70</f>
        <v>0</v>
      </c>
      <c r="AB70" s="24">
        <f>$B70*'System CAPEX Units'!AH70</f>
        <v>0</v>
      </c>
      <c r="AC70" s="24">
        <f>$B70*'System CAPEX Units'!AI70</f>
        <v>0</v>
      </c>
      <c r="AD70" s="38">
        <f>$B70*'System CAPEX Units'!AJ70</f>
        <v>0</v>
      </c>
      <c r="AF70" s="34">
        <f t="shared" si="1"/>
        <v>0</v>
      </c>
    </row>
    <row r="71" spans="1:32" x14ac:dyDescent="0.2">
      <c r="A71" s="6" t="str">
        <f>'System CAPEX Units'!A71</f>
        <v>BC1 608 NDR EECL Cast Iron Cable Pot Head Replacement</v>
      </c>
      <c r="B71" s="54">
        <f>('System CAPEX Units'!$G71*'System CAPEX Units'!$I71+'System CAPEX Units'!$G71*'System CAPEX Units'!$J71++'System CAPEX Units'!$G71*'System CAPEX Units'!$K71+'System CAPEX Units'!$G71*'System CAPEX Units'!$L71)*'System CAPEX Units'!AE71</f>
        <v>0</v>
      </c>
      <c r="C71" s="66">
        <f>B71*'System CAPEX Units'!$I71</f>
        <v>0</v>
      </c>
      <c r="D71" s="72">
        <f>B71*'System CAPEX Units'!$J71</f>
        <v>0</v>
      </c>
      <c r="E71" s="72">
        <f>B71*'System CAPEX Units'!$K71</f>
        <v>0</v>
      </c>
      <c r="F71" s="66">
        <f>B71*'System CAPEX Units'!$L71</f>
        <v>0</v>
      </c>
      <c r="G71" s="69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37">
        <f>'System CAPEX Units'!G71*'System CAPEX Units'!AE71</f>
        <v>0</v>
      </c>
      <c r="Z71" s="34">
        <f>$B71*'System CAPEX Units'!AF71</f>
        <v>0</v>
      </c>
      <c r="AA71" s="24">
        <f>$B71*'System CAPEX Units'!AG71</f>
        <v>0</v>
      </c>
      <c r="AB71" s="24">
        <f>$B71*'System CAPEX Units'!AH71</f>
        <v>0</v>
      </c>
      <c r="AC71" s="24">
        <f>$B71*'System CAPEX Units'!AI71</f>
        <v>0</v>
      </c>
      <c r="AD71" s="38">
        <f>$B71*'System CAPEX Units'!AJ71</f>
        <v>0</v>
      </c>
      <c r="AF71" s="34">
        <f t="shared" si="1"/>
        <v>0</v>
      </c>
    </row>
    <row r="72" spans="1:32" x14ac:dyDescent="0.2">
      <c r="A72" s="6" t="str">
        <f>'System CAPEX Units'!A72</f>
        <v>BC1 506 NDR EECL Non-Ceramic Customer End Service Fuse Replacement</v>
      </c>
      <c r="B72" s="54">
        <f>('System CAPEX Units'!$G72*'System CAPEX Units'!$I72+'System CAPEX Units'!$G72*'System CAPEX Units'!$J72++'System CAPEX Units'!$G72*'System CAPEX Units'!$K72+'System CAPEX Units'!$G72*'System CAPEX Units'!$L72)*'System CAPEX Units'!AE72</f>
        <v>0</v>
      </c>
      <c r="C72" s="66">
        <f>B72*'System CAPEX Units'!$I72</f>
        <v>0</v>
      </c>
      <c r="D72" s="72">
        <f>B72*'System CAPEX Units'!$J72</f>
        <v>0</v>
      </c>
      <c r="E72" s="72">
        <f>B72*'System CAPEX Units'!$K72</f>
        <v>0</v>
      </c>
      <c r="F72" s="66">
        <f>B72*'System CAPEX Units'!$L72</f>
        <v>0</v>
      </c>
      <c r="G72" s="69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37">
        <f>'System CAPEX Units'!G72*'System CAPEX Units'!AE72</f>
        <v>0</v>
      </c>
      <c r="Z72" s="34">
        <f>$B72*'System CAPEX Units'!AF72</f>
        <v>0</v>
      </c>
      <c r="AA72" s="24">
        <f>$B72*'System CAPEX Units'!AG72</f>
        <v>0</v>
      </c>
      <c r="AB72" s="24">
        <f>$B72*'System CAPEX Units'!AH72</f>
        <v>0</v>
      </c>
      <c r="AC72" s="24">
        <f>$B72*'System CAPEX Units'!AI72</f>
        <v>0</v>
      </c>
      <c r="AD72" s="38">
        <f>$B72*'System CAPEX Units'!AJ72</f>
        <v>0</v>
      </c>
      <c r="AF72" s="34">
        <f t="shared" si="1"/>
        <v>0</v>
      </c>
    </row>
    <row r="73" spans="1:32" x14ac:dyDescent="0.2">
      <c r="A73" s="6" t="str">
        <f>'System CAPEX Units'!A73</f>
        <v>BC1 615 NDR EECL Replace Figure 8 Colour Coded Service Cables</v>
      </c>
      <c r="B73" s="54">
        <f>('System CAPEX Units'!$G73*'System CAPEX Units'!$I73+'System CAPEX Units'!$G73*'System CAPEX Units'!$J73++'System CAPEX Units'!$G73*'System CAPEX Units'!$K73+'System CAPEX Units'!$G73*'System CAPEX Units'!$L73)*'System CAPEX Units'!AE73</f>
        <v>0</v>
      </c>
      <c r="C73" s="66">
        <f>B73*'System CAPEX Units'!$I73</f>
        <v>0</v>
      </c>
      <c r="D73" s="72">
        <f>B73*'System CAPEX Units'!$J73</f>
        <v>0</v>
      </c>
      <c r="E73" s="72">
        <f>B73*'System CAPEX Units'!$K73</f>
        <v>0</v>
      </c>
      <c r="F73" s="66">
        <f>B73*'System CAPEX Units'!$L73</f>
        <v>0</v>
      </c>
      <c r="G73" s="69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37">
        <f>'System CAPEX Units'!G73*'System CAPEX Units'!AE73</f>
        <v>0</v>
      </c>
      <c r="Z73" s="34">
        <f>$B73*'System CAPEX Units'!AF73</f>
        <v>0</v>
      </c>
      <c r="AA73" s="24">
        <f>$B73*'System CAPEX Units'!AG73</f>
        <v>0</v>
      </c>
      <c r="AB73" s="24">
        <f>$B73*'System CAPEX Units'!AH73</f>
        <v>0</v>
      </c>
      <c r="AC73" s="24">
        <f>$B73*'System CAPEX Units'!AI73</f>
        <v>0</v>
      </c>
      <c r="AD73" s="38">
        <f>$B73*'System CAPEX Units'!AJ73</f>
        <v>0</v>
      </c>
      <c r="AF73" s="34">
        <f t="shared" si="1"/>
        <v>0</v>
      </c>
    </row>
    <row r="74" spans="1:32" x14ac:dyDescent="0.2">
      <c r="A74" s="6" t="str">
        <f>'System CAPEX Units'!A74</f>
        <v>BC1 621 NDR EECL Replace Neutral Screened Service Cables</v>
      </c>
      <c r="B74" s="54">
        <f>('System CAPEX Units'!$G74*'System CAPEX Units'!$I74+'System CAPEX Units'!$G74*'System CAPEX Units'!$J74++'System CAPEX Units'!$G74*'System CAPEX Units'!$K74+'System CAPEX Units'!$G74*'System CAPEX Units'!$L74)*'System CAPEX Units'!AE74</f>
        <v>0</v>
      </c>
      <c r="C74" s="66">
        <f>B74*'System CAPEX Units'!$I74</f>
        <v>0</v>
      </c>
      <c r="D74" s="72">
        <f>B74*'System CAPEX Units'!$J74</f>
        <v>0</v>
      </c>
      <c r="E74" s="72">
        <f>B74*'System CAPEX Units'!$K74</f>
        <v>0</v>
      </c>
      <c r="F74" s="66">
        <f>B74*'System CAPEX Units'!$L74</f>
        <v>0</v>
      </c>
      <c r="G74" s="69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37">
        <f>'System CAPEX Units'!G74*'System CAPEX Units'!AE74</f>
        <v>0</v>
      </c>
      <c r="Z74" s="34">
        <f>$B74*'System CAPEX Units'!AF74</f>
        <v>0</v>
      </c>
      <c r="AA74" s="24">
        <f>$B74*'System CAPEX Units'!AG74</f>
        <v>0</v>
      </c>
      <c r="AB74" s="24">
        <f>$B74*'System CAPEX Units'!AH74</f>
        <v>0</v>
      </c>
      <c r="AC74" s="24">
        <f>$B74*'System CAPEX Units'!AI74</f>
        <v>0</v>
      </c>
      <c r="AD74" s="38">
        <f>$B74*'System CAPEX Units'!AJ74</f>
        <v>0</v>
      </c>
      <c r="AF74" s="34">
        <f t="shared" si="1"/>
        <v>0</v>
      </c>
    </row>
    <row r="75" spans="1:32" x14ac:dyDescent="0.2">
      <c r="A75" s="6" t="str">
        <f>'System CAPEX Units'!A75</f>
        <v>BC1 503 NDR EECL Replace Laminated Crossarms</v>
      </c>
      <c r="B75" s="54">
        <f>('System CAPEX Units'!$G75*'System CAPEX Units'!$I75+'System CAPEX Units'!$G75*'System CAPEX Units'!$J75++'System CAPEX Units'!$G75*'System CAPEX Units'!$K75+'System CAPEX Units'!$G75*'System CAPEX Units'!$L75)*'System CAPEX Units'!AE75</f>
        <v>0</v>
      </c>
      <c r="C75" s="66">
        <f>B75*'System CAPEX Units'!$I75</f>
        <v>0</v>
      </c>
      <c r="D75" s="72">
        <f>B75*'System CAPEX Units'!$J75</f>
        <v>0</v>
      </c>
      <c r="E75" s="72">
        <f>B75*'System CAPEX Units'!$K75</f>
        <v>0</v>
      </c>
      <c r="F75" s="66">
        <f>B75*'System CAPEX Units'!$L75</f>
        <v>0</v>
      </c>
      <c r="G75" s="69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37">
        <f>'System CAPEX Units'!G75*'System CAPEX Units'!AE75</f>
        <v>0</v>
      </c>
      <c r="Z75" s="34">
        <f>$B75*'System CAPEX Units'!AF75</f>
        <v>0</v>
      </c>
      <c r="AA75" s="24">
        <f>$B75*'System CAPEX Units'!AG75</f>
        <v>0</v>
      </c>
      <c r="AB75" s="24">
        <f>$B75*'System CAPEX Units'!AH75</f>
        <v>0</v>
      </c>
      <c r="AC75" s="24">
        <f>$B75*'System CAPEX Units'!AI75</f>
        <v>0</v>
      </c>
      <c r="AD75" s="38">
        <f>$B75*'System CAPEX Units'!AJ75</f>
        <v>0</v>
      </c>
      <c r="AF75" s="34">
        <f t="shared" si="1"/>
        <v>0</v>
      </c>
    </row>
    <row r="76" spans="1:32" x14ac:dyDescent="0.2">
      <c r="A76" s="6" t="str">
        <f>'System CAPEX Units'!A76</f>
        <v>BC1 570 NDR EECL Inspect and Replace Brand X Service Cable Replacement</v>
      </c>
      <c r="B76" s="54">
        <f>('System CAPEX Units'!$G76*'System CAPEX Units'!$I76+'System CAPEX Units'!$G76*'System CAPEX Units'!$J76++'System CAPEX Units'!$G76*'System CAPEX Units'!$K76+'System CAPEX Units'!$G76*'System CAPEX Units'!$L76)*'System CAPEX Units'!AE76</f>
        <v>0</v>
      </c>
      <c r="C76" s="66">
        <f>B76*'System CAPEX Units'!$I76</f>
        <v>0</v>
      </c>
      <c r="D76" s="72">
        <f>B76*'System CAPEX Units'!$J76</f>
        <v>0</v>
      </c>
      <c r="E76" s="72">
        <f>B76*'System CAPEX Units'!$K76</f>
        <v>0</v>
      </c>
      <c r="F76" s="66">
        <f>B76*'System CAPEX Units'!$L76</f>
        <v>0</v>
      </c>
      <c r="G76" s="69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37">
        <f>'System CAPEX Units'!G76*'System CAPEX Units'!AE76</f>
        <v>0</v>
      </c>
      <c r="Z76" s="34">
        <f>$B76*'System CAPEX Units'!AF76</f>
        <v>0</v>
      </c>
      <c r="AA76" s="24">
        <f>$B76*'System CAPEX Units'!AG76</f>
        <v>0</v>
      </c>
      <c r="AB76" s="24">
        <f>$B76*'System CAPEX Units'!AH76</f>
        <v>0</v>
      </c>
      <c r="AC76" s="24">
        <f>$B76*'System CAPEX Units'!AI76</f>
        <v>0</v>
      </c>
      <c r="AD76" s="38">
        <f>$B76*'System CAPEX Units'!AJ76</f>
        <v>0</v>
      </c>
      <c r="AF76" s="34">
        <f t="shared" si="1"/>
        <v>0</v>
      </c>
    </row>
    <row r="77" spans="1:32" x14ac:dyDescent="0.2">
      <c r="A77" s="6" t="str">
        <f>'System CAPEX Units'!A77</f>
        <v>Conductor Clearance to Ground Backlog Remediation</v>
      </c>
      <c r="B77" s="54">
        <f>('System CAPEX Units'!$G77*'System CAPEX Units'!$I77+'System CAPEX Units'!$G77*'System CAPEX Units'!$J77++'System CAPEX Units'!$G77*'System CAPEX Units'!$K77+'System CAPEX Units'!$G77*'System CAPEX Units'!$L77)*'System CAPEX Units'!AE77</f>
        <v>0</v>
      </c>
      <c r="C77" s="66">
        <f>B77*'System CAPEX Units'!$I77</f>
        <v>0</v>
      </c>
      <c r="D77" s="72">
        <f>B77*'System CAPEX Units'!$J77</f>
        <v>0</v>
      </c>
      <c r="E77" s="72">
        <f>B77*'System CAPEX Units'!$K77</f>
        <v>0</v>
      </c>
      <c r="F77" s="66">
        <f>B77*'System CAPEX Units'!$L77</f>
        <v>0</v>
      </c>
      <c r="G77" s="69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37">
        <f>'System CAPEX Units'!G77*'System CAPEX Units'!AE77</f>
        <v>0</v>
      </c>
      <c r="Z77" s="34">
        <f>$B77*'System CAPEX Units'!AF77</f>
        <v>0</v>
      </c>
      <c r="AA77" s="24">
        <f>$B77*'System CAPEX Units'!AG77</f>
        <v>0</v>
      </c>
      <c r="AB77" s="24">
        <f>$B77*'System CAPEX Units'!AH77</f>
        <v>0</v>
      </c>
      <c r="AC77" s="24">
        <f>$B77*'System CAPEX Units'!AI77</f>
        <v>0</v>
      </c>
      <c r="AD77" s="38">
        <f>$B77*'System CAPEX Units'!AJ77</f>
        <v>0</v>
      </c>
      <c r="AF77" s="34">
        <f t="shared" si="1"/>
        <v>0</v>
      </c>
    </row>
    <row r="78" spans="1:32" x14ac:dyDescent="0.2">
      <c r="A78" s="6" t="str">
        <f>'System CAPEX Units'!A78</f>
        <v/>
      </c>
      <c r="B78" s="54">
        <f>('System CAPEX Units'!$G78*'System CAPEX Units'!$I78+'System CAPEX Units'!$G78*'System CAPEX Units'!$J78++'System CAPEX Units'!$G78*'System CAPEX Units'!$K78+'System CAPEX Units'!$G78*'System CAPEX Units'!$L78)*'System CAPEX Units'!AE78</f>
        <v>0</v>
      </c>
      <c r="C78" s="66">
        <f>B78*'System CAPEX Units'!$I78</f>
        <v>0</v>
      </c>
      <c r="D78" s="72">
        <f>B78*'System CAPEX Units'!$J78</f>
        <v>0</v>
      </c>
      <c r="E78" s="72">
        <f>B78*'System CAPEX Units'!$K78</f>
        <v>0</v>
      </c>
      <c r="F78" s="66">
        <f>B78*'System CAPEX Units'!$L78</f>
        <v>0</v>
      </c>
      <c r="G78" s="69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37">
        <f>'System CAPEX Units'!G78*'System CAPEX Units'!AE78</f>
        <v>0</v>
      </c>
      <c r="Z78" s="34">
        <f>$B78*'System CAPEX Units'!AF78</f>
        <v>0</v>
      </c>
      <c r="AA78" s="24">
        <f>$B78*'System CAPEX Units'!AG78</f>
        <v>0</v>
      </c>
      <c r="AB78" s="24">
        <f>$B78*'System CAPEX Units'!AH78</f>
        <v>0</v>
      </c>
      <c r="AC78" s="24">
        <f>$B78*'System CAPEX Units'!AI78</f>
        <v>0</v>
      </c>
      <c r="AD78" s="38">
        <f>$B78*'System CAPEX Units'!AJ78</f>
        <v>0</v>
      </c>
      <c r="AF78" s="34">
        <f t="shared" si="1"/>
        <v>0</v>
      </c>
    </row>
    <row r="79" spans="1:32" x14ac:dyDescent="0.2">
      <c r="A79" s="6" t="str">
        <f>'System CAPEX Units'!A79</f>
        <v/>
      </c>
      <c r="B79" s="54">
        <f>('System CAPEX Units'!$G79*'System CAPEX Units'!$I79+'System CAPEX Units'!$G79*'System CAPEX Units'!$J79++'System CAPEX Units'!$G79*'System CAPEX Units'!$K79+'System CAPEX Units'!$G79*'System CAPEX Units'!$L79)*'System CAPEX Units'!AE79</f>
        <v>0</v>
      </c>
      <c r="C79" s="66">
        <f>B79*'System CAPEX Units'!$I79</f>
        <v>0</v>
      </c>
      <c r="D79" s="72">
        <f>B79*'System CAPEX Units'!$J79</f>
        <v>0</v>
      </c>
      <c r="E79" s="72">
        <f>B79*'System CAPEX Units'!$K79</f>
        <v>0</v>
      </c>
      <c r="F79" s="66">
        <f>B79*'System CAPEX Units'!$L79</f>
        <v>0</v>
      </c>
      <c r="G79" s="69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37">
        <f>'System CAPEX Units'!G79*'System CAPEX Units'!AE79</f>
        <v>0</v>
      </c>
      <c r="Z79" s="34">
        <f>$B79*'System CAPEX Units'!AF79</f>
        <v>0</v>
      </c>
      <c r="AA79" s="24">
        <f>$B79*'System CAPEX Units'!AG79</f>
        <v>0</v>
      </c>
      <c r="AB79" s="24">
        <f>$B79*'System CAPEX Units'!AH79</f>
        <v>0</v>
      </c>
      <c r="AC79" s="24">
        <f>$B79*'System CAPEX Units'!AI79</f>
        <v>0</v>
      </c>
      <c r="AD79" s="38">
        <f>$B79*'System CAPEX Units'!AJ79</f>
        <v>0</v>
      </c>
      <c r="AF79" s="34">
        <f t="shared" si="1"/>
        <v>0</v>
      </c>
    </row>
    <row r="80" spans="1:32" x14ac:dyDescent="0.2">
      <c r="A80" s="6" t="str">
        <f>'System CAPEX Units'!A80</f>
        <v/>
      </c>
      <c r="B80" s="54">
        <f>('System CAPEX Units'!$G80*'System CAPEX Units'!$I80+'System CAPEX Units'!$G80*'System CAPEX Units'!$J80++'System CAPEX Units'!$G80*'System CAPEX Units'!$K80+'System CAPEX Units'!$G80*'System CAPEX Units'!$L80)*'System CAPEX Units'!AE80</f>
        <v>0</v>
      </c>
      <c r="C80" s="66">
        <f>B80*'System CAPEX Units'!$I80</f>
        <v>0</v>
      </c>
      <c r="D80" s="72">
        <f>B80*'System CAPEX Units'!$J80</f>
        <v>0</v>
      </c>
      <c r="E80" s="72">
        <f>B80*'System CAPEX Units'!$K80</f>
        <v>0</v>
      </c>
      <c r="F80" s="66">
        <f>B80*'System CAPEX Units'!$L80</f>
        <v>0</v>
      </c>
      <c r="G80" s="69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37">
        <f>'System CAPEX Units'!G80*'System CAPEX Units'!AE80</f>
        <v>0</v>
      </c>
      <c r="Z80" s="34">
        <f>$B80*'System CAPEX Units'!AF80</f>
        <v>0</v>
      </c>
      <c r="AA80" s="24">
        <f>$B80*'System CAPEX Units'!AG80</f>
        <v>0</v>
      </c>
      <c r="AB80" s="24">
        <f>$B80*'System CAPEX Units'!AH80</f>
        <v>0</v>
      </c>
      <c r="AC80" s="24">
        <f>$B80*'System CAPEX Units'!AI80</f>
        <v>0</v>
      </c>
      <c r="AD80" s="38">
        <f>$B80*'System CAPEX Units'!AJ80</f>
        <v>0</v>
      </c>
      <c r="AF80" s="34">
        <f t="shared" si="1"/>
        <v>0</v>
      </c>
    </row>
    <row r="81" spans="1:32" x14ac:dyDescent="0.2">
      <c r="A81" s="6" t="str">
        <f>'System CAPEX Units'!A81</f>
        <v/>
      </c>
      <c r="B81" s="54">
        <f>('System CAPEX Units'!$G81*'System CAPEX Units'!$I81+'System CAPEX Units'!$G81*'System CAPEX Units'!$J81++'System CAPEX Units'!$G81*'System CAPEX Units'!$K81+'System CAPEX Units'!$G81*'System CAPEX Units'!$L81)*'System CAPEX Units'!AE81</f>
        <v>0</v>
      </c>
      <c r="C81" s="66">
        <f>B81*'System CAPEX Units'!$I81</f>
        <v>0</v>
      </c>
      <c r="D81" s="72">
        <f>B81*'System CAPEX Units'!$J81</f>
        <v>0</v>
      </c>
      <c r="E81" s="72">
        <f>B81*'System CAPEX Units'!$K81</f>
        <v>0</v>
      </c>
      <c r="F81" s="66">
        <f>B81*'System CAPEX Units'!$L81</f>
        <v>0</v>
      </c>
      <c r="G81" s="69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37">
        <f>'System CAPEX Units'!G81*'System CAPEX Units'!AE81</f>
        <v>0</v>
      </c>
      <c r="Z81" s="34">
        <f>$B81*'System CAPEX Units'!AF81</f>
        <v>0</v>
      </c>
      <c r="AA81" s="24">
        <f>$B81*'System CAPEX Units'!AG81</f>
        <v>0</v>
      </c>
      <c r="AB81" s="24">
        <f>$B81*'System CAPEX Units'!AH81</f>
        <v>0</v>
      </c>
      <c r="AC81" s="24">
        <f>$B81*'System CAPEX Units'!AI81</f>
        <v>0</v>
      </c>
      <c r="AD81" s="38">
        <f>$B81*'System CAPEX Units'!AJ81</f>
        <v>0</v>
      </c>
      <c r="AF81" s="34">
        <f t="shared" si="1"/>
        <v>0</v>
      </c>
    </row>
    <row r="82" spans="1:32" x14ac:dyDescent="0.2">
      <c r="A82" s="6" t="str">
        <f>'System CAPEX Units'!A82</f>
        <v/>
      </c>
      <c r="B82" s="54">
        <f>('System CAPEX Units'!$G82*'System CAPEX Units'!$I82+'System CAPEX Units'!$G82*'System CAPEX Units'!$J82++'System CAPEX Units'!$G82*'System CAPEX Units'!$K82+'System CAPEX Units'!$G82*'System CAPEX Units'!$L82)*'System CAPEX Units'!AE82</f>
        <v>0</v>
      </c>
      <c r="C82" s="66">
        <f>B82*'System CAPEX Units'!$I82</f>
        <v>0</v>
      </c>
      <c r="D82" s="72">
        <f>B82*'System CAPEX Units'!$J82</f>
        <v>0</v>
      </c>
      <c r="E82" s="72">
        <f>B82*'System CAPEX Units'!$K82</f>
        <v>0</v>
      </c>
      <c r="F82" s="66">
        <f>B82*'System CAPEX Units'!$L82</f>
        <v>0</v>
      </c>
      <c r="G82" s="69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37">
        <f>'System CAPEX Units'!G82*'System CAPEX Units'!AE82</f>
        <v>0</v>
      </c>
      <c r="Z82" s="34">
        <f>$B82*'System CAPEX Units'!AF82</f>
        <v>0</v>
      </c>
      <c r="AA82" s="24">
        <f>$B82*'System CAPEX Units'!AG82</f>
        <v>0</v>
      </c>
      <c r="AB82" s="24">
        <f>$B82*'System CAPEX Units'!AH82</f>
        <v>0</v>
      </c>
      <c r="AC82" s="24">
        <f>$B82*'System CAPEX Units'!AI82</f>
        <v>0</v>
      </c>
      <c r="AD82" s="38">
        <f>$B82*'System CAPEX Units'!AJ82</f>
        <v>0</v>
      </c>
      <c r="AF82" s="34">
        <f t="shared" si="1"/>
        <v>0</v>
      </c>
    </row>
    <row r="83" spans="1:32" x14ac:dyDescent="0.2">
      <c r="A83" s="6" t="str">
        <f>'System CAPEX Units'!A83</f>
        <v/>
      </c>
      <c r="B83" s="54">
        <f>('System CAPEX Units'!$G83*'System CAPEX Units'!$I83+'System CAPEX Units'!$G83*'System CAPEX Units'!$J83++'System CAPEX Units'!$G83*'System CAPEX Units'!$K83+'System CAPEX Units'!$G83*'System CAPEX Units'!$L83)*'System CAPEX Units'!AE83</f>
        <v>0</v>
      </c>
      <c r="C83" s="66">
        <f>B83*'System CAPEX Units'!$I83</f>
        <v>0</v>
      </c>
      <c r="D83" s="72">
        <f>B83*'System CAPEX Units'!$J83</f>
        <v>0</v>
      </c>
      <c r="E83" s="72">
        <f>B83*'System CAPEX Units'!$K83</f>
        <v>0</v>
      </c>
      <c r="F83" s="66">
        <f>B83*'System CAPEX Units'!$L83</f>
        <v>0</v>
      </c>
      <c r="G83" s="69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37">
        <f>'System CAPEX Units'!G83*'System CAPEX Units'!AE83</f>
        <v>0</v>
      </c>
      <c r="Z83" s="34">
        <f>$B83*'System CAPEX Units'!AF83</f>
        <v>0</v>
      </c>
      <c r="AA83" s="24">
        <f>$B83*'System CAPEX Units'!AG83</f>
        <v>0</v>
      </c>
      <c r="AB83" s="24">
        <f>$B83*'System CAPEX Units'!AH83</f>
        <v>0</v>
      </c>
      <c r="AC83" s="24">
        <f>$B83*'System CAPEX Units'!AI83</f>
        <v>0</v>
      </c>
      <c r="AD83" s="38">
        <f>$B83*'System CAPEX Units'!AJ83</f>
        <v>0</v>
      </c>
      <c r="AF83" s="34">
        <f t="shared" si="1"/>
        <v>0</v>
      </c>
    </row>
    <row r="84" spans="1:32" x14ac:dyDescent="0.2">
      <c r="A84" s="6" t="str">
        <f>'System CAPEX Units'!A84</f>
        <v/>
      </c>
      <c r="B84" s="54">
        <f>('System CAPEX Units'!$G84*'System CAPEX Units'!$I84+'System CAPEX Units'!$G84*'System CAPEX Units'!$J84++'System CAPEX Units'!$G84*'System CAPEX Units'!$K84+'System CAPEX Units'!$G84*'System CAPEX Units'!$L84)*'System CAPEX Units'!AE84</f>
        <v>0</v>
      </c>
      <c r="C84" s="66">
        <f>B84*'System CAPEX Units'!$I84</f>
        <v>0</v>
      </c>
      <c r="D84" s="72">
        <f>B84*'System CAPEX Units'!$J84</f>
        <v>0</v>
      </c>
      <c r="E84" s="72">
        <f>B84*'System CAPEX Units'!$K84</f>
        <v>0</v>
      </c>
      <c r="F84" s="66">
        <f>B84*'System CAPEX Units'!$L84</f>
        <v>0</v>
      </c>
      <c r="G84" s="69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37">
        <f>'System CAPEX Units'!G84*'System CAPEX Units'!AE84</f>
        <v>0</v>
      </c>
      <c r="Z84" s="34">
        <f>$B84*'System CAPEX Units'!AF84</f>
        <v>0</v>
      </c>
      <c r="AA84" s="24">
        <f>$B84*'System CAPEX Units'!AG84</f>
        <v>0</v>
      </c>
      <c r="AB84" s="24">
        <f>$B84*'System CAPEX Units'!AH84</f>
        <v>0</v>
      </c>
      <c r="AC84" s="24">
        <f>$B84*'System CAPEX Units'!AI84</f>
        <v>0</v>
      </c>
      <c r="AD84" s="38">
        <f>$B84*'System CAPEX Units'!AJ84</f>
        <v>0</v>
      </c>
      <c r="AF84" s="34">
        <f t="shared" si="1"/>
        <v>0</v>
      </c>
    </row>
    <row r="85" spans="1:32" x14ac:dyDescent="0.2">
      <c r="A85" s="6" t="str">
        <f>'System CAPEX Units'!A85</f>
        <v/>
      </c>
      <c r="B85" s="54">
        <f>('System CAPEX Units'!$G85*'System CAPEX Units'!$I85+'System CAPEX Units'!$G85*'System CAPEX Units'!$J85++'System CAPEX Units'!$G85*'System CAPEX Units'!$K85+'System CAPEX Units'!$G85*'System CAPEX Units'!$L85)*'System CAPEX Units'!AE85</f>
        <v>0</v>
      </c>
      <c r="C85" s="66">
        <f>B85*'System CAPEX Units'!$I85</f>
        <v>0</v>
      </c>
      <c r="D85" s="72">
        <f>B85*'System CAPEX Units'!$J85</f>
        <v>0</v>
      </c>
      <c r="E85" s="72">
        <f>B85*'System CAPEX Units'!$K85</f>
        <v>0</v>
      </c>
      <c r="F85" s="66">
        <f>B85*'System CAPEX Units'!$L85</f>
        <v>0</v>
      </c>
      <c r="G85" s="69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37">
        <f>'System CAPEX Units'!G85*'System CAPEX Units'!AE85</f>
        <v>0</v>
      </c>
      <c r="Z85" s="34">
        <f>$B85*'System CAPEX Units'!AF85</f>
        <v>0</v>
      </c>
      <c r="AA85" s="24">
        <f>$B85*'System CAPEX Units'!AG85</f>
        <v>0</v>
      </c>
      <c r="AB85" s="24">
        <f>$B85*'System CAPEX Units'!AH85</f>
        <v>0</v>
      </c>
      <c r="AC85" s="24">
        <f>$B85*'System CAPEX Units'!AI85</f>
        <v>0</v>
      </c>
      <c r="AD85" s="38">
        <f>$B85*'System CAPEX Units'!AJ85</f>
        <v>0</v>
      </c>
      <c r="AF85" s="34">
        <f t="shared" si="1"/>
        <v>0</v>
      </c>
    </row>
    <row r="86" spans="1:32" x14ac:dyDescent="0.2">
      <c r="A86" s="6" t="str">
        <f>'System CAPEX Units'!A86</f>
        <v/>
      </c>
      <c r="B86" s="54">
        <f>('System CAPEX Units'!$G86*'System CAPEX Units'!$I86+'System CAPEX Units'!$G86*'System CAPEX Units'!$J86++'System CAPEX Units'!$G86*'System CAPEX Units'!$K86+'System CAPEX Units'!$G86*'System CAPEX Units'!$L86)*'System CAPEX Units'!AE86</f>
        <v>0</v>
      </c>
      <c r="C86" s="66">
        <f>B86*'System CAPEX Units'!$I86</f>
        <v>0</v>
      </c>
      <c r="D86" s="72">
        <f>B86*'System CAPEX Units'!$J86</f>
        <v>0</v>
      </c>
      <c r="E86" s="72">
        <f>B86*'System CAPEX Units'!$K86</f>
        <v>0</v>
      </c>
      <c r="F86" s="66">
        <f>B86*'System CAPEX Units'!$L86</f>
        <v>0</v>
      </c>
      <c r="G86" s="69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37">
        <f>'System CAPEX Units'!G86*'System CAPEX Units'!AE86</f>
        <v>0</v>
      </c>
      <c r="Z86" s="34">
        <f>$B86*'System CAPEX Units'!AF86</f>
        <v>0</v>
      </c>
      <c r="AA86" s="24">
        <f>$B86*'System CAPEX Units'!AG86</f>
        <v>0</v>
      </c>
      <c r="AB86" s="24">
        <f>$B86*'System CAPEX Units'!AH86</f>
        <v>0</v>
      </c>
      <c r="AC86" s="24">
        <f>$B86*'System CAPEX Units'!AI86</f>
        <v>0</v>
      </c>
      <c r="AD86" s="38">
        <f>$B86*'System CAPEX Units'!AJ86</f>
        <v>0</v>
      </c>
      <c r="AF86" s="34">
        <f t="shared" si="1"/>
        <v>0</v>
      </c>
    </row>
    <row r="87" spans="1:32" x14ac:dyDescent="0.2">
      <c r="A87" s="6" t="str">
        <f>'System CAPEX Units'!A87</f>
        <v/>
      </c>
      <c r="B87" s="54">
        <f>('System CAPEX Units'!$G87*'System CAPEX Units'!$I87+'System CAPEX Units'!$G87*'System CAPEX Units'!$J87++'System CAPEX Units'!$G87*'System CAPEX Units'!$K87+'System CAPEX Units'!$G87*'System CAPEX Units'!$L87)*'System CAPEX Units'!AE87</f>
        <v>0</v>
      </c>
      <c r="C87" s="66">
        <f>B87*'System CAPEX Units'!$I87</f>
        <v>0</v>
      </c>
      <c r="D87" s="72">
        <f>B87*'System CAPEX Units'!$J87</f>
        <v>0</v>
      </c>
      <c r="E87" s="72">
        <f>B87*'System CAPEX Units'!$K87</f>
        <v>0</v>
      </c>
      <c r="F87" s="66">
        <f>B87*'System CAPEX Units'!$L87</f>
        <v>0</v>
      </c>
      <c r="G87" s="69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37">
        <f>'System CAPEX Units'!G87*'System CAPEX Units'!AE87</f>
        <v>0</v>
      </c>
      <c r="Z87" s="34">
        <f>$B87*'System CAPEX Units'!AF87</f>
        <v>0</v>
      </c>
      <c r="AA87" s="24">
        <f>$B87*'System CAPEX Units'!AG87</f>
        <v>0</v>
      </c>
      <c r="AB87" s="24">
        <f>$B87*'System CAPEX Units'!AH87</f>
        <v>0</v>
      </c>
      <c r="AC87" s="24">
        <f>$B87*'System CAPEX Units'!AI87</f>
        <v>0</v>
      </c>
      <c r="AD87" s="38">
        <f>$B87*'System CAPEX Units'!AJ87</f>
        <v>0</v>
      </c>
      <c r="AF87" s="34">
        <f t="shared" si="1"/>
        <v>0</v>
      </c>
    </row>
    <row r="88" spans="1:32" x14ac:dyDescent="0.2">
      <c r="A88" s="6" t="str">
        <f>'System CAPEX Units'!A88</f>
        <v/>
      </c>
      <c r="B88" s="54">
        <f>('System CAPEX Units'!$G88*'System CAPEX Units'!$I88+'System CAPEX Units'!$G88*'System CAPEX Units'!$J88++'System CAPEX Units'!$G88*'System CAPEX Units'!$K88+'System CAPEX Units'!$G88*'System CAPEX Units'!$L88)*'System CAPEX Units'!AE88</f>
        <v>0</v>
      </c>
      <c r="C88" s="66">
        <f>B88*'System CAPEX Units'!$I88</f>
        <v>0</v>
      </c>
      <c r="D88" s="72">
        <f>B88*'System CAPEX Units'!$J88</f>
        <v>0</v>
      </c>
      <c r="E88" s="72">
        <f>B88*'System CAPEX Units'!$K88</f>
        <v>0</v>
      </c>
      <c r="F88" s="66">
        <f>B88*'System CAPEX Units'!$L88</f>
        <v>0</v>
      </c>
      <c r="G88" s="69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37">
        <f>'System CAPEX Units'!G88*'System CAPEX Units'!AE88</f>
        <v>0</v>
      </c>
      <c r="Z88" s="34">
        <f>$B88*'System CAPEX Units'!AF88</f>
        <v>0</v>
      </c>
      <c r="AA88" s="24">
        <f>$B88*'System CAPEX Units'!AG88</f>
        <v>0</v>
      </c>
      <c r="AB88" s="24">
        <f>$B88*'System CAPEX Units'!AH88</f>
        <v>0</v>
      </c>
      <c r="AC88" s="24">
        <f>$B88*'System CAPEX Units'!AI88</f>
        <v>0</v>
      </c>
      <c r="AD88" s="38">
        <f>$B88*'System CAPEX Units'!AJ88</f>
        <v>0</v>
      </c>
      <c r="AF88" s="34">
        <f t="shared" si="1"/>
        <v>0</v>
      </c>
    </row>
    <row r="89" spans="1:32" x14ac:dyDescent="0.2">
      <c r="A89" s="6" t="str">
        <f>'System CAPEX Units'!A89</f>
        <v/>
      </c>
      <c r="B89" s="54">
        <f>('System CAPEX Units'!$G89*'System CAPEX Units'!$I89+'System CAPEX Units'!$G89*'System CAPEX Units'!$J89++'System CAPEX Units'!$G89*'System CAPEX Units'!$K89+'System CAPEX Units'!$G89*'System CAPEX Units'!$L89)*'System CAPEX Units'!AE89</f>
        <v>0</v>
      </c>
      <c r="C89" s="66">
        <f>B89*'System CAPEX Units'!$I89</f>
        <v>0</v>
      </c>
      <c r="D89" s="72">
        <f>B89*'System CAPEX Units'!$J89</f>
        <v>0</v>
      </c>
      <c r="E89" s="72">
        <f>B89*'System CAPEX Units'!$K89</f>
        <v>0</v>
      </c>
      <c r="F89" s="66">
        <f>B89*'System CAPEX Units'!$L89</f>
        <v>0</v>
      </c>
      <c r="G89" s="69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37">
        <f>'System CAPEX Units'!G89*'System CAPEX Units'!AE89</f>
        <v>0</v>
      </c>
      <c r="Z89" s="34">
        <f>$B89*'System CAPEX Units'!AF89</f>
        <v>0</v>
      </c>
      <c r="AA89" s="24">
        <f>$B89*'System CAPEX Units'!AG89</f>
        <v>0</v>
      </c>
      <c r="AB89" s="24">
        <f>$B89*'System CAPEX Units'!AH89</f>
        <v>0</v>
      </c>
      <c r="AC89" s="24">
        <f>$B89*'System CAPEX Units'!AI89</f>
        <v>0</v>
      </c>
      <c r="AD89" s="38">
        <f>$B89*'System CAPEX Units'!AJ89</f>
        <v>0</v>
      </c>
      <c r="AF89" s="34">
        <f t="shared" si="1"/>
        <v>0</v>
      </c>
    </row>
    <row r="90" spans="1:32" x14ac:dyDescent="0.2">
      <c r="A90" s="6" t="str">
        <f>'System CAPEX Units'!A90</f>
        <v/>
      </c>
      <c r="B90" s="54">
        <f>('System CAPEX Units'!$G90*'System CAPEX Units'!$I90+'System CAPEX Units'!$G90*'System CAPEX Units'!$J90++'System CAPEX Units'!$G90*'System CAPEX Units'!$K90+'System CAPEX Units'!$G90*'System CAPEX Units'!$L90)*'System CAPEX Units'!AE90</f>
        <v>0</v>
      </c>
      <c r="C90" s="66">
        <f>B90*'System CAPEX Units'!$I90</f>
        <v>0</v>
      </c>
      <c r="D90" s="72">
        <f>B90*'System CAPEX Units'!$J90</f>
        <v>0</v>
      </c>
      <c r="E90" s="72">
        <f>B90*'System CAPEX Units'!$K90</f>
        <v>0</v>
      </c>
      <c r="F90" s="66">
        <f>B90*'System CAPEX Units'!$L90</f>
        <v>0</v>
      </c>
      <c r="G90" s="69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37">
        <f>'System CAPEX Units'!G90*'System CAPEX Units'!AE90</f>
        <v>0</v>
      </c>
      <c r="Z90" s="34">
        <f>$B90*'System CAPEX Units'!AF90</f>
        <v>0</v>
      </c>
      <c r="AA90" s="24">
        <f>$B90*'System CAPEX Units'!AG90</f>
        <v>0</v>
      </c>
      <c r="AB90" s="24">
        <f>$B90*'System CAPEX Units'!AH90</f>
        <v>0</v>
      </c>
      <c r="AC90" s="24">
        <f>$B90*'System CAPEX Units'!AI90</f>
        <v>0</v>
      </c>
      <c r="AD90" s="38">
        <f>$B90*'System CAPEX Units'!AJ90</f>
        <v>0</v>
      </c>
      <c r="AF90" s="34">
        <f t="shared" si="1"/>
        <v>0</v>
      </c>
    </row>
    <row r="91" spans="1:32" x14ac:dyDescent="0.2">
      <c r="A91" s="6" t="str">
        <f>'System CAPEX Units'!A91</f>
        <v/>
      </c>
      <c r="B91" s="54">
        <f>('System CAPEX Units'!$G91*'System CAPEX Units'!$I91+'System CAPEX Units'!$G91*'System CAPEX Units'!$J91++'System CAPEX Units'!$G91*'System CAPEX Units'!$K91+'System CAPEX Units'!$G91*'System CAPEX Units'!$L91)*'System CAPEX Units'!AE91</f>
        <v>0</v>
      </c>
      <c r="C91" s="66">
        <f>B91*'System CAPEX Units'!$I91</f>
        <v>0</v>
      </c>
      <c r="D91" s="72">
        <f>B91*'System CAPEX Units'!$J91</f>
        <v>0</v>
      </c>
      <c r="E91" s="72">
        <f>B91*'System CAPEX Units'!$K91</f>
        <v>0</v>
      </c>
      <c r="F91" s="66">
        <f>B91*'System CAPEX Units'!$L91</f>
        <v>0</v>
      </c>
      <c r="G91" s="69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37">
        <f>'System CAPEX Units'!G91*'System CAPEX Units'!AE91</f>
        <v>0</v>
      </c>
      <c r="Z91" s="34">
        <f>$B91*'System CAPEX Units'!AF91</f>
        <v>0</v>
      </c>
      <c r="AA91" s="24">
        <f>$B91*'System CAPEX Units'!AG91</f>
        <v>0</v>
      </c>
      <c r="AB91" s="24">
        <f>$B91*'System CAPEX Units'!AH91</f>
        <v>0</v>
      </c>
      <c r="AC91" s="24">
        <f>$B91*'System CAPEX Units'!AI91</f>
        <v>0</v>
      </c>
      <c r="AD91" s="38">
        <f>$B91*'System CAPEX Units'!AJ91</f>
        <v>0</v>
      </c>
      <c r="AF91" s="34">
        <f t="shared" si="1"/>
        <v>0</v>
      </c>
    </row>
    <row r="92" spans="1:32" x14ac:dyDescent="0.2">
      <c r="A92" s="6" t="str">
        <f>'System CAPEX Units'!A92</f>
        <v/>
      </c>
      <c r="B92" s="54">
        <f>('System CAPEX Units'!$G92*'System CAPEX Units'!$I92+'System CAPEX Units'!$G92*'System CAPEX Units'!$J92++'System CAPEX Units'!$G92*'System CAPEX Units'!$K92+'System CAPEX Units'!$G92*'System CAPEX Units'!$L92)*'System CAPEX Units'!AE92</f>
        <v>0</v>
      </c>
      <c r="C92" s="66">
        <f>B92*'System CAPEX Units'!$I92</f>
        <v>0</v>
      </c>
      <c r="D92" s="72">
        <f>B92*'System CAPEX Units'!$J92</f>
        <v>0</v>
      </c>
      <c r="E92" s="72">
        <f>B92*'System CAPEX Units'!$K92</f>
        <v>0</v>
      </c>
      <c r="F92" s="66">
        <f>B92*'System CAPEX Units'!$L92</f>
        <v>0</v>
      </c>
      <c r="G92" s="69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37">
        <f>'System CAPEX Units'!G92*'System CAPEX Units'!AE92</f>
        <v>0</v>
      </c>
      <c r="Z92" s="34">
        <f>$B92*'System CAPEX Units'!AF92</f>
        <v>0</v>
      </c>
      <c r="AA92" s="24">
        <f>$B92*'System CAPEX Units'!AG92</f>
        <v>0</v>
      </c>
      <c r="AB92" s="24">
        <f>$B92*'System CAPEX Units'!AH92</f>
        <v>0</v>
      </c>
      <c r="AC92" s="24">
        <f>$B92*'System CAPEX Units'!AI92</f>
        <v>0</v>
      </c>
      <c r="AD92" s="38">
        <f>$B92*'System CAPEX Units'!AJ92</f>
        <v>0</v>
      </c>
      <c r="AF92" s="34">
        <f t="shared" si="1"/>
        <v>0</v>
      </c>
    </row>
    <row r="93" spans="1:32" x14ac:dyDescent="0.2">
      <c r="A93" s="6" t="str">
        <f>'System CAPEX Units'!A93</f>
        <v/>
      </c>
      <c r="B93" s="54">
        <f>('System CAPEX Units'!$G93*'System CAPEX Units'!$I93+'System CAPEX Units'!$G93*'System CAPEX Units'!$J93++'System CAPEX Units'!$G93*'System CAPEX Units'!$K93+'System CAPEX Units'!$G93*'System CAPEX Units'!$L93)*'System CAPEX Units'!AE93</f>
        <v>0</v>
      </c>
      <c r="C93" s="66">
        <f>B93*'System CAPEX Units'!$I93</f>
        <v>0</v>
      </c>
      <c r="D93" s="72">
        <f>B93*'System CAPEX Units'!$J93</f>
        <v>0</v>
      </c>
      <c r="E93" s="72">
        <f>B93*'System CAPEX Units'!$K93</f>
        <v>0</v>
      </c>
      <c r="F93" s="66">
        <f>B93*'System CAPEX Units'!$L93</f>
        <v>0</v>
      </c>
      <c r="G93" s="69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37">
        <f>'System CAPEX Units'!G93*'System CAPEX Units'!AE93</f>
        <v>0</v>
      </c>
      <c r="Z93" s="34">
        <f>$B93*'System CAPEX Units'!AF93</f>
        <v>0</v>
      </c>
      <c r="AA93" s="24">
        <f>$B93*'System CAPEX Units'!AG93</f>
        <v>0</v>
      </c>
      <c r="AB93" s="24">
        <f>$B93*'System CAPEX Units'!AH93</f>
        <v>0</v>
      </c>
      <c r="AC93" s="24">
        <f>$B93*'System CAPEX Units'!AI93</f>
        <v>0</v>
      </c>
      <c r="AD93" s="38">
        <f>$B93*'System CAPEX Units'!AJ93</f>
        <v>0</v>
      </c>
      <c r="AF93" s="34">
        <f t="shared" si="1"/>
        <v>0</v>
      </c>
    </row>
    <row r="94" spans="1:32" x14ac:dyDescent="0.2">
      <c r="A94" s="6" t="str">
        <f>'System CAPEX Units'!A94</f>
        <v>Other System Capex - Baseline Plan 2014/15</v>
      </c>
      <c r="B94" s="54">
        <f>('System CAPEX Units'!$G94*'System CAPEX Units'!$I94+'System CAPEX Units'!$G94*'System CAPEX Units'!$J94++'System CAPEX Units'!$G94*'System CAPEX Units'!$K94+'System CAPEX Units'!$G94*'System CAPEX Units'!$L94)*'System CAPEX Units'!AE94</f>
        <v>0</v>
      </c>
      <c r="C94" s="66">
        <f>B94*'System CAPEX Units'!$I94</f>
        <v>0</v>
      </c>
      <c r="D94" s="72">
        <f>B94*'System CAPEX Units'!$J94</f>
        <v>0</v>
      </c>
      <c r="E94" s="72">
        <f>B94*'System CAPEX Units'!$K94</f>
        <v>0</v>
      </c>
      <c r="F94" s="66">
        <f>B94*'System CAPEX Units'!$L94</f>
        <v>0</v>
      </c>
      <c r="G94" s="69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37">
        <f>'System CAPEX Units'!G94*'System CAPEX Units'!AE94</f>
        <v>0</v>
      </c>
      <c r="Z94" s="34">
        <f>$B94*'System CAPEX Units'!AF94</f>
        <v>0</v>
      </c>
      <c r="AA94" s="24">
        <f>$B94*'System CAPEX Units'!AG94</f>
        <v>0</v>
      </c>
      <c r="AB94" s="24">
        <f>$B94*'System CAPEX Units'!AH94</f>
        <v>0</v>
      </c>
      <c r="AC94" s="24">
        <f>$B94*'System CAPEX Units'!AI94</f>
        <v>0</v>
      </c>
      <c r="AD94" s="38">
        <f>$B94*'System CAPEX Units'!AJ94</f>
        <v>0</v>
      </c>
      <c r="AF94" s="34">
        <f t="shared" si="1"/>
        <v>0</v>
      </c>
    </row>
    <row r="95" spans="1:32" x14ac:dyDescent="0.2">
      <c r="A95" s="6" t="str">
        <f>'System CAPEX Units'!A95</f>
        <v/>
      </c>
      <c r="B95" s="54">
        <f>('System CAPEX Units'!$G95*'System CAPEX Units'!$I95+'System CAPEX Units'!$G95*'System CAPEX Units'!$J95++'System CAPEX Units'!$G95*'System CAPEX Units'!$K95+'System CAPEX Units'!$G95*'System CAPEX Units'!$L95)*'System CAPEX Units'!AE95</f>
        <v>0</v>
      </c>
      <c r="C95" s="66">
        <f>B95*'System CAPEX Units'!$I95</f>
        <v>0</v>
      </c>
      <c r="D95" s="72">
        <f>B95*'System CAPEX Units'!$J95</f>
        <v>0</v>
      </c>
      <c r="E95" s="72">
        <f>B95*'System CAPEX Units'!$K95</f>
        <v>0</v>
      </c>
      <c r="F95" s="66">
        <f>B95*'System CAPEX Units'!$L95</f>
        <v>0</v>
      </c>
      <c r="G95" s="69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37">
        <f>'System CAPEX Units'!G95*'System CAPEX Units'!AE95</f>
        <v>0</v>
      </c>
      <c r="Z95" s="34">
        <f>$B95*'System CAPEX Units'!AF95</f>
        <v>0</v>
      </c>
      <c r="AA95" s="24">
        <f>$B95*'System CAPEX Units'!AG95</f>
        <v>0</v>
      </c>
      <c r="AB95" s="24">
        <f>$B95*'System CAPEX Units'!AH95</f>
        <v>0</v>
      </c>
      <c r="AC95" s="24">
        <f>$B95*'System CAPEX Units'!AI95</f>
        <v>0</v>
      </c>
      <c r="AD95" s="38">
        <f>$B95*'System CAPEX Units'!AJ95</f>
        <v>0</v>
      </c>
      <c r="AF95" s="34">
        <f t="shared" si="1"/>
        <v>0</v>
      </c>
    </row>
    <row r="96" spans="1:32" x14ac:dyDescent="0.2">
      <c r="A96" s="6" t="str">
        <f>'System CAPEX Units'!A96</f>
        <v>AFLC Equipment Asset Replacement Plan</v>
      </c>
      <c r="B96" s="54">
        <f>('System CAPEX Units'!$G96*'System CAPEX Units'!$I96+'System CAPEX Units'!$G96*'System CAPEX Units'!$J96++'System CAPEX Units'!$G96*'System CAPEX Units'!$K96+'System CAPEX Units'!$G96*'System CAPEX Units'!$L96)*'System CAPEX Units'!AE96</f>
        <v>0</v>
      </c>
      <c r="C96" s="66">
        <f>B96*'System CAPEX Units'!$I96</f>
        <v>0</v>
      </c>
      <c r="D96" s="72">
        <f>B96*'System CAPEX Units'!$J96</f>
        <v>0</v>
      </c>
      <c r="E96" s="72">
        <f>B96*'System CAPEX Units'!$K96</f>
        <v>0</v>
      </c>
      <c r="F96" s="66">
        <f>B96*'System CAPEX Units'!$L96</f>
        <v>0</v>
      </c>
      <c r="G96" s="69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37">
        <f>'System CAPEX Units'!G96*'System CAPEX Units'!AE96</f>
        <v>0</v>
      </c>
      <c r="Z96" s="34">
        <f>$B96*'System CAPEX Units'!AF96</f>
        <v>0</v>
      </c>
      <c r="AA96" s="24">
        <f>$B96*'System CAPEX Units'!AG96</f>
        <v>0</v>
      </c>
      <c r="AB96" s="24">
        <f>$B96*'System CAPEX Units'!AH96</f>
        <v>0</v>
      </c>
      <c r="AC96" s="24">
        <f>$B96*'System CAPEX Units'!AI96</f>
        <v>0</v>
      </c>
      <c r="AD96" s="38">
        <f>$B96*'System CAPEX Units'!AJ96</f>
        <v>0</v>
      </c>
      <c r="AF96" s="34">
        <f t="shared" si="1"/>
        <v>0</v>
      </c>
    </row>
    <row r="97" spans="1:32" x14ac:dyDescent="0.2">
      <c r="A97" s="6" t="str">
        <f>'System CAPEX Units'!A97</f>
        <v>RTU Replacement Program</v>
      </c>
      <c r="B97" s="54">
        <f>('System CAPEX Units'!$G97*'System CAPEX Units'!$I97+'System CAPEX Units'!$G97*'System CAPEX Units'!$J97++'System CAPEX Units'!$G97*'System CAPEX Units'!$K97+'System CAPEX Units'!$G97*'System CAPEX Units'!$L97)*'System CAPEX Units'!AE97</f>
        <v>0</v>
      </c>
      <c r="C97" s="66">
        <f>B97*'System CAPEX Units'!$I97</f>
        <v>0</v>
      </c>
      <c r="D97" s="72">
        <f>B97*'System CAPEX Units'!$J97</f>
        <v>0</v>
      </c>
      <c r="E97" s="72">
        <f>B97*'System CAPEX Units'!$K97</f>
        <v>0</v>
      </c>
      <c r="F97" s="66">
        <f>B97*'System CAPEX Units'!$L97</f>
        <v>0</v>
      </c>
      <c r="G97" s="69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37">
        <f>'System CAPEX Units'!G97*'System CAPEX Units'!AE97</f>
        <v>0</v>
      </c>
      <c r="Z97" s="34">
        <f>$B97*'System CAPEX Units'!AF97</f>
        <v>0</v>
      </c>
      <c r="AA97" s="24">
        <f>$B97*'System CAPEX Units'!AG97</f>
        <v>0</v>
      </c>
      <c r="AB97" s="24">
        <f>$B97*'System CAPEX Units'!AH97</f>
        <v>0</v>
      </c>
      <c r="AC97" s="24">
        <f>$B97*'System CAPEX Units'!AI97</f>
        <v>0</v>
      </c>
      <c r="AD97" s="38">
        <f>$B97*'System CAPEX Units'!AJ97</f>
        <v>0</v>
      </c>
      <c r="AF97" s="34">
        <f t="shared" si="1"/>
        <v>0</v>
      </c>
    </row>
    <row r="98" spans="1:32" x14ac:dyDescent="0.2">
      <c r="A98" s="6" t="str">
        <f>'System CAPEX Units'!A98</f>
        <v>Operational Network Security</v>
      </c>
      <c r="B98" s="54">
        <f>('System CAPEX Units'!$G98*'System CAPEX Units'!$I98+'System CAPEX Units'!$G98*'System CAPEX Units'!$J98++'System CAPEX Units'!$G98*'System CAPEX Units'!$K98+'System CAPEX Units'!$G98*'System CAPEX Units'!$L98)*'System CAPEX Units'!AE98</f>
        <v>0</v>
      </c>
      <c r="C98" s="66">
        <f>B98*'System CAPEX Units'!$I98</f>
        <v>0</v>
      </c>
      <c r="D98" s="72">
        <f>B98*'System CAPEX Units'!$J98</f>
        <v>0</v>
      </c>
      <c r="E98" s="72">
        <f>B98*'System CAPEX Units'!$K98</f>
        <v>0</v>
      </c>
      <c r="F98" s="66">
        <f>B98*'System CAPEX Units'!$L98</f>
        <v>0</v>
      </c>
      <c r="G98" s="69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37">
        <f>'System CAPEX Units'!G98*'System CAPEX Units'!AE98</f>
        <v>0</v>
      </c>
      <c r="Z98" s="34">
        <f>$B98*'System CAPEX Units'!AF98</f>
        <v>0</v>
      </c>
      <c r="AA98" s="24">
        <f>$B98*'System CAPEX Units'!AG98</f>
        <v>0</v>
      </c>
      <c r="AB98" s="24">
        <f>$B98*'System CAPEX Units'!AH98</f>
        <v>0</v>
      </c>
      <c r="AC98" s="24">
        <f>$B98*'System CAPEX Units'!AI98</f>
        <v>0</v>
      </c>
      <c r="AD98" s="38">
        <f>$B98*'System CAPEX Units'!AJ98</f>
        <v>0</v>
      </c>
      <c r="AF98" s="34">
        <f t="shared" si="1"/>
        <v>0</v>
      </c>
    </row>
    <row r="99" spans="1:32" x14ac:dyDescent="0.2">
      <c r="A99" s="6" t="str">
        <f>'System CAPEX Units'!A99</f>
        <v>Intelligent Electronic Device Monitoring and Support</v>
      </c>
      <c r="B99" s="54">
        <f>('System CAPEX Units'!$G99*'System CAPEX Units'!$I99+'System CAPEX Units'!$G99*'System CAPEX Units'!$J99++'System CAPEX Units'!$G99*'System CAPEX Units'!$K99+'System CAPEX Units'!$G99*'System CAPEX Units'!$L99)*'System CAPEX Units'!AE99</f>
        <v>0</v>
      </c>
      <c r="C99" s="66">
        <f>B99*'System CAPEX Units'!$I99</f>
        <v>0</v>
      </c>
      <c r="D99" s="72">
        <f>B99*'System CAPEX Units'!$J99</f>
        <v>0</v>
      </c>
      <c r="E99" s="72">
        <f>B99*'System CAPEX Units'!$K99</f>
        <v>0</v>
      </c>
      <c r="F99" s="66">
        <f>B99*'System CAPEX Units'!$L99</f>
        <v>0</v>
      </c>
      <c r="G99" s="69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37">
        <f>'System CAPEX Units'!G99*'System CAPEX Units'!AE99</f>
        <v>0</v>
      </c>
      <c r="Z99" s="34">
        <f>$B99*'System CAPEX Units'!AF99</f>
        <v>0</v>
      </c>
      <c r="AA99" s="24">
        <f>$B99*'System CAPEX Units'!AG99</f>
        <v>0</v>
      </c>
      <c r="AB99" s="24">
        <f>$B99*'System CAPEX Units'!AH99</f>
        <v>0</v>
      </c>
      <c r="AC99" s="24">
        <f>$B99*'System CAPEX Units'!AI99</f>
        <v>0</v>
      </c>
      <c r="AD99" s="38">
        <f>$B99*'System CAPEX Units'!AJ99</f>
        <v>0</v>
      </c>
      <c r="AF99" s="34">
        <f t="shared" si="1"/>
        <v>0</v>
      </c>
    </row>
    <row r="100" spans="1:32" x14ac:dyDescent="0.2">
      <c r="A100" s="6" t="str">
        <f>'System CAPEX Units'!A100</f>
        <v>Alternative Data Aquisition Service - Phase 2</v>
      </c>
      <c r="B100" s="54">
        <f>('System CAPEX Units'!$G100*'System CAPEX Units'!$I100+'System CAPEX Units'!$G100*'System CAPEX Units'!$J100++'System CAPEX Units'!$G100*'System CAPEX Units'!$K100+'System CAPEX Units'!$G100*'System CAPEX Units'!$L100)*'System CAPEX Units'!AE100</f>
        <v>0</v>
      </c>
      <c r="C100" s="66">
        <f>B100*'System CAPEX Units'!$I100</f>
        <v>0</v>
      </c>
      <c r="D100" s="72">
        <f>B100*'System CAPEX Units'!$J100</f>
        <v>0</v>
      </c>
      <c r="E100" s="72">
        <f>B100*'System CAPEX Units'!$K100</f>
        <v>0</v>
      </c>
      <c r="F100" s="66">
        <f>B100*'System CAPEX Units'!$L100</f>
        <v>0</v>
      </c>
      <c r="G100" s="69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37">
        <f>'System CAPEX Units'!G100*'System CAPEX Units'!AE100</f>
        <v>0</v>
      </c>
      <c r="Z100" s="34">
        <f>$B100*'System CAPEX Units'!AF100</f>
        <v>0</v>
      </c>
      <c r="AA100" s="24">
        <f>$B100*'System CAPEX Units'!AG100</f>
        <v>0</v>
      </c>
      <c r="AB100" s="24">
        <f>$B100*'System CAPEX Units'!AH100</f>
        <v>0</v>
      </c>
      <c r="AC100" s="24">
        <f>$B100*'System CAPEX Units'!AI100</f>
        <v>0</v>
      </c>
      <c r="AD100" s="38">
        <f>$B100*'System CAPEX Units'!AJ100</f>
        <v>0</v>
      </c>
      <c r="AF100" s="34">
        <f t="shared" si="1"/>
        <v>0</v>
      </c>
    </row>
    <row r="101" spans="1:32" x14ac:dyDescent="0.2">
      <c r="A101" s="6" t="str">
        <f>'System CAPEX Units'!A101</f>
        <v>Regulator Remote Communications Strategy</v>
      </c>
      <c r="B101" s="54">
        <f>('System CAPEX Units'!$G101*'System CAPEX Units'!$I101+'System CAPEX Units'!$G101*'System CAPEX Units'!$J101++'System CAPEX Units'!$G101*'System CAPEX Units'!$K101+'System CAPEX Units'!$G101*'System CAPEX Units'!$L101)*'System CAPEX Units'!AE101</f>
        <v>0</v>
      </c>
      <c r="C101" s="66">
        <f>B101*'System CAPEX Units'!$I101</f>
        <v>0</v>
      </c>
      <c r="D101" s="72">
        <f>B101*'System CAPEX Units'!$J101</f>
        <v>0</v>
      </c>
      <c r="E101" s="72">
        <f>B101*'System CAPEX Units'!$K101</f>
        <v>0</v>
      </c>
      <c r="F101" s="66">
        <f>B101*'System CAPEX Units'!$L101</f>
        <v>0</v>
      </c>
      <c r="G101" s="69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37">
        <f>'System CAPEX Units'!G101*'System CAPEX Units'!AE101</f>
        <v>0</v>
      </c>
      <c r="Z101" s="34">
        <f>$B101*'System CAPEX Units'!AF101</f>
        <v>0</v>
      </c>
      <c r="AA101" s="24">
        <f>$B101*'System CAPEX Units'!AG101</f>
        <v>0</v>
      </c>
      <c r="AB101" s="24">
        <f>$B101*'System CAPEX Units'!AH101</f>
        <v>0</v>
      </c>
      <c r="AC101" s="24">
        <f>$B101*'System CAPEX Units'!AI101</f>
        <v>0</v>
      </c>
      <c r="AD101" s="38">
        <f>$B101*'System CAPEX Units'!AJ101</f>
        <v>0</v>
      </c>
      <c r="AF101" s="34">
        <f t="shared" si="1"/>
        <v>0</v>
      </c>
    </row>
    <row r="102" spans="1:32" x14ac:dyDescent="0.2">
      <c r="A102" s="6" t="str">
        <f>'System CAPEX Units'!A102</f>
        <v>OT17B Master Station SCADA Strategy</v>
      </c>
      <c r="B102" s="54">
        <f>('System CAPEX Units'!$G102*'System CAPEX Units'!$I102+'System CAPEX Units'!$G102*'System CAPEX Units'!$J102++'System CAPEX Units'!$G102*'System CAPEX Units'!$K102+'System CAPEX Units'!$G102*'System CAPEX Units'!$L102)*'System CAPEX Units'!AE102</f>
        <v>0</v>
      </c>
      <c r="C102" s="66">
        <f>B102*'System CAPEX Units'!$I102</f>
        <v>0</v>
      </c>
      <c r="D102" s="72">
        <f>B102*'System CAPEX Units'!$J102</f>
        <v>0</v>
      </c>
      <c r="E102" s="72">
        <f>B102*'System CAPEX Units'!$K102</f>
        <v>0</v>
      </c>
      <c r="F102" s="66">
        <f>B102*'System CAPEX Units'!$L102</f>
        <v>0</v>
      </c>
      <c r="G102" s="69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37">
        <f>'System CAPEX Units'!G102*'System CAPEX Units'!AE102</f>
        <v>0</v>
      </c>
      <c r="Z102" s="34">
        <f>$B102*'System CAPEX Units'!AF102</f>
        <v>0</v>
      </c>
      <c r="AA102" s="24">
        <f>$B102*'System CAPEX Units'!AG102</f>
        <v>0</v>
      </c>
      <c r="AB102" s="24">
        <f>$B102*'System CAPEX Units'!AH102</f>
        <v>0</v>
      </c>
      <c r="AC102" s="24">
        <f>$B102*'System CAPEX Units'!AI102</f>
        <v>0</v>
      </c>
      <c r="AD102" s="38">
        <f>$B102*'System CAPEX Units'!AJ102</f>
        <v>0</v>
      </c>
      <c r="AF102" s="34">
        <f t="shared" si="1"/>
        <v>0</v>
      </c>
    </row>
    <row r="103" spans="1:32" x14ac:dyDescent="0.2">
      <c r="A103" s="6" t="str">
        <f>'System CAPEX Units'!A103</f>
        <v>BC - DMS ID 508 (old BC tool)</v>
      </c>
      <c r="B103" s="54">
        <f>('System CAPEX Units'!$G103*'System CAPEX Units'!$I103+'System CAPEX Units'!$G103*'System CAPEX Units'!$J103++'System CAPEX Units'!$G103*'System CAPEX Units'!$K103+'System CAPEX Units'!$G103*'System CAPEX Units'!$L103)*'System CAPEX Units'!AE103</f>
        <v>0</v>
      </c>
      <c r="C103" s="66">
        <f>B103*'System CAPEX Units'!$I103</f>
        <v>0</v>
      </c>
      <c r="D103" s="72">
        <f>B103*'System CAPEX Units'!$J103</f>
        <v>0</v>
      </c>
      <c r="E103" s="72">
        <f>B103*'System CAPEX Units'!$K103</f>
        <v>0</v>
      </c>
      <c r="F103" s="66">
        <f>B103*'System CAPEX Units'!$L103</f>
        <v>0</v>
      </c>
      <c r="G103" s="69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37">
        <f>'System CAPEX Units'!G103*'System CAPEX Units'!AE103</f>
        <v>0</v>
      </c>
      <c r="Z103" s="34">
        <f>$B103*'System CAPEX Units'!AF103</f>
        <v>0</v>
      </c>
      <c r="AA103" s="24">
        <f>$B103*'System CAPEX Units'!AG103</f>
        <v>0</v>
      </c>
      <c r="AB103" s="24">
        <f>$B103*'System CAPEX Units'!AH103</f>
        <v>0</v>
      </c>
      <c r="AC103" s="24">
        <f>$B103*'System CAPEX Units'!AI103</f>
        <v>0</v>
      </c>
      <c r="AD103" s="38">
        <f>$B103*'System CAPEX Units'!AJ103</f>
        <v>0</v>
      </c>
      <c r="AF103" s="34">
        <f t="shared" si="1"/>
        <v>0</v>
      </c>
    </row>
    <row r="104" spans="1:32" x14ac:dyDescent="0.2">
      <c r="A104" s="6" t="str">
        <f>'System CAPEX Units'!A104</f>
        <v>End of life radio refurbishment Mackay to Maryborough</v>
      </c>
      <c r="B104" s="54">
        <f>('System CAPEX Units'!$G104*'System CAPEX Units'!$I104+'System CAPEX Units'!$G104*'System CAPEX Units'!$J104++'System CAPEX Units'!$G104*'System CAPEX Units'!$K104+'System CAPEX Units'!$G104*'System CAPEX Units'!$L104)*'System CAPEX Units'!AE104</f>
        <v>0</v>
      </c>
      <c r="C104" s="66">
        <f>B104*'System CAPEX Units'!$I104</f>
        <v>0</v>
      </c>
      <c r="D104" s="72">
        <f>B104*'System CAPEX Units'!$J104</f>
        <v>0</v>
      </c>
      <c r="E104" s="72">
        <f>B104*'System CAPEX Units'!$K104</f>
        <v>0</v>
      </c>
      <c r="F104" s="66">
        <f>B104*'System CAPEX Units'!$L104</f>
        <v>0</v>
      </c>
      <c r="G104" s="69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37">
        <f>'System CAPEX Units'!G104*'System CAPEX Units'!AE104</f>
        <v>0</v>
      </c>
      <c r="Z104" s="34">
        <f>$B104*'System CAPEX Units'!AF104</f>
        <v>0</v>
      </c>
      <c r="AA104" s="24">
        <f>$B104*'System CAPEX Units'!AG104</f>
        <v>0</v>
      </c>
      <c r="AB104" s="24">
        <f>$B104*'System CAPEX Units'!AH104</f>
        <v>0</v>
      </c>
      <c r="AC104" s="24">
        <f>$B104*'System CAPEX Units'!AI104</f>
        <v>0</v>
      </c>
      <c r="AD104" s="38">
        <f>$B104*'System CAPEX Units'!AJ104</f>
        <v>0</v>
      </c>
      <c r="AF104" s="34">
        <f t="shared" si="1"/>
        <v>0</v>
      </c>
    </row>
    <row r="105" spans="1:32" x14ac:dyDescent="0.2">
      <c r="A105" s="6" t="str">
        <f>'System CAPEX Units'!A105</f>
        <v>Active Equipment Replacement</v>
      </c>
      <c r="B105" s="54">
        <f>('System CAPEX Units'!$G105*'System CAPEX Units'!$I105+'System CAPEX Units'!$G105*'System CAPEX Units'!$J105++'System CAPEX Units'!$G105*'System CAPEX Units'!$K105+'System CAPEX Units'!$G105*'System CAPEX Units'!$L105)*'System CAPEX Units'!AE105</f>
        <v>0</v>
      </c>
      <c r="C105" s="66">
        <f>B105*'System CAPEX Units'!$I105</f>
        <v>0</v>
      </c>
      <c r="D105" s="72">
        <f>B105*'System CAPEX Units'!$J105</f>
        <v>0</v>
      </c>
      <c r="E105" s="72">
        <f>B105*'System CAPEX Units'!$K105</f>
        <v>0</v>
      </c>
      <c r="F105" s="66">
        <f>B105*'System CAPEX Units'!$L105</f>
        <v>0</v>
      </c>
      <c r="G105" s="69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37">
        <f>'System CAPEX Units'!G105*'System CAPEX Units'!AE105</f>
        <v>0</v>
      </c>
      <c r="Z105" s="34">
        <f>$B105*'System CAPEX Units'!AF105</f>
        <v>0</v>
      </c>
      <c r="AA105" s="24">
        <f>$B105*'System CAPEX Units'!AG105</f>
        <v>0</v>
      </c>
      <c r="AB105" s="24">
        <f>$B105*'System CAPEX Units'!AH105</f>
        <v>0</v>
      </c>
      <c r="AC105" s="24">
        <f>$B105*'System CAPEX Units'!AI105</f>
        <v>0</v>
      </c>
      <c r="AD105" s="38">
        <f>$B105*'System CAPEX Units'!AJ105</f>
        <v>0</v>
      </c>
      <c r="AF105" s="34">
        <f t="shared" si="1"/>
        <v>0</v>
      </c>
    </row>
    <row r="106" spans="1:32" x14ac:dyDescent="0.2">
      <c r="A106" s="6" t="str">
        <f>'System CAPEX Units'!A106</f>
        <v>NRP EW  Replace, Corenet Site Infrastructure Replacement</v>
      </c>
      <c r="B106" s="54">
        <f>('System CAPEX Units'!$G106*'System CAPEX Units'!$I106+'System CAPEX Units'!$G106*'System CAPEX Units'!$J106++'System CAPEX Units'!$G106*'System CAPEX Units'!$K106+'System CAPEX Units'!$G106*'System CAPEX Units'!$L106)*'System CAPEX Units'!AE106</f>
        <v>0</v>
      </c>
      <c r="C106" s="66">
        <f>B106*'System CAPEX Units'!$I106</f>
        <v>0</v>
      </c>
      <c r="D106" s="72">
        <f>B106*'System CAPEX Units'!$J106</f>
        <v>0</v>
      </c>
      <c r="E106" s="72">
        <f>B106*'System CAPEX Units'!$K106</f>
        <v>0</v>
      </c>
      <c r="F106" s="66">
        <f>B106*'System CAPEX Units'!$L106</f>
        <v>0</v>
      </c>
      <c r="G106" s="69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37">
        <f>'System CAPEX Units'!G106*'System CAPEX Units'!AE106</f>
        <v>0</v>
      </c>
      <c r="Z106" s="34">
        <f>$B106*'System CAPEX Units'!AF106</f>
        <v>0</v>
      </c>
      <c r="AA106" s="24">
        <f>$B106*'System CAPEX Units'!AG106</f>
        <v>0</v>
      </c>
      <c r="AB106" s="24">
        <f>$B106*'System CAPEX Units'!AH106</f>
        <v>0</v>
      </c>
      <c r="AC106" s="24">
        <f>$B106*'System CAPEX Units'!AI106</f>
        <v>0</v>
      </c>
      <c r="AD106" s="38">
        <f>$B106*'System CAPEX Units'!AJ106</f>
        <v>0</v>
      </c>
      <c r="AF106" s="34">
        <f t="shared" si="1"/>
        <v>0</v>
      </c>
    </row>
    <row r="107" spans="1:32" x14ac:dyDescent="0.2">
      <c r="A107" s="6" t="str">
        <f>'System CAPEX Units'!A107</f>
        <v>End of life Radio refurbishment Western Queensland</v>
      </c>
      <c r="B107" s="54">
        <f>('System CAPEX Units'!$G107*'System CAPEX Units'!$I107+'System CAPEX Units'!$G107*'System CAPEX Units'!$J107++'System CAPEX Units'!$G107*'System CAPEX Units'!$K107+'System CAPEX Units'!$G107*'System CAPEX Units'!$L107)*'System CAPEX Units'!AE107</f>
        <v>0</v>
      </c>
      <c r="C107" s="66">
        <f>B107*'System CAPEX Units'!$I107</f>
        <v>0</v>
      </c>
      <c r="D107" s="72">
        <f>B107*'System CAPEX Units'!$J107</f>
        <v>0</v>
      </c>
      <c r="E107" s="72">
        <f>B107*'System CAPEX Units'!$K107</f>
        <v>0</v>
      </c>
      <c r="F107" s="66">
        <f>B107*'System CAPEX Units'!$L107</f>
        <v>0</v>
      </c>
      <c r="G107" s="69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37">
        <f>'System CAPEX Units'!G107*'System CAPEX Units'!AE107</f>
        <v>0</v>
      </c>
      <c r="Z107" s="34">
        <f>$B107*'System CAPEX Units'!AF107</f>
        <v>0</v>
      </c>
      <c r="AA107" s="24">
        <f>$B107*'System CAPEX Units'!AG107</f>
        <v>0</v>
      </c>
      <c r="AB107" s="24">
        <f>$B107*'System CAPEX Units'!AH107</f>
        <v>0</v>
      </c>
      <c r="AC107" s="24">
        <f>$B107*'System CAPEX Units'!AI107</f>
        <v>0</v>
      </c>
      <c r="AD107" s="38">
        <f>$B107*'System CAPEX Units'!AJ107</f>
        <v>0</v>
      </c>
      <c r="AF107" s="34">
        <f t="shared" si="1"/>
        <v>0</v>
      </c>
    </row>
    <row r="108" spans="1:32" x14ac:dyDescent="0.2">
      <c r="A108" s="6" t="str">
        <f>'System CAPEX Units'!A108</f>
        <v>Reliability and PQ Capex - Baseline Plan 2014/15</v>
      </c>
      <c r="B108" s="54">
        <f>('System CAPEX Units'!$G108*'System CAPEX Units'!$I108+'System CAPEX Units'!$G108*'System CAPEX Units'!$J108++'System CAPEX Units'!$G108*'System CAPEX Units'!$K108+'System CAPEX Units'!$G108*'System CAPEX Units'!$L108)*'System CAPEX Units'!AE108</f>
        <v>0</v>
      </c>
      <c r="C108" s="66">
        <f>B108*'System CAPEX Units'!$I108</f>
        <v>0</v>
      </c>
      <c r="D108" s="72">
        <f>B108*'System CAPEX Units'!$J108</f>
        <v>0</v>
      </c>
      <c r="E108" s="72">
        <f>B108*'System CAPEX Units'!$K108</f>
        <v>0</v>
      </c>
      <c r="F108" s="66">
        <f>B108*'System CAPEX Units'!$L108</f>
        <v>0</v>
      </c>
      <c r="G108" s="69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37">
        <f>'System CAPEX Units'!G108*'System CAPEX Units'!AE108</f>
        <v>0</v>
      </c>
      <c r="Z108" s="34">
        <f>$B108*'System CAPEX Units'!AF108</f>
        <v>0</v>
      </c>
      <c r="AA108" s="24">
        <f>$B108*'System CAPEX Units'!AG108</f>
        <v>0</v>
      </c>
      <c r="AB108" s="24">
        <f>$B108*'System CAPEX Units'!AH108</f>
        <v>0</v>
      </c>
      <c r="AC108" s="24">
        <f>$B108*'System CAPEX Units'!AI108</f>
        <v>0</v>
      </c>
      <c r="AD108" s="38">
        <f>$B108*'System CAPEX Units'!AJ108</f>
        <v>0</v>
      </c>
      <c r="AF108" s="34">
        <f t="shared" si="1"/>
        <v>0</v>
      </c>
    </row>
    <row r="109" spans="1:32" x14ac:dyDescent="0.2">
      <c r="A109" s="6" t="str">
        <f>'System CAPEX Units'!A109</f>
        <v>Worst Performing Feeders</v>
      </c>
      <c r="B109" s="54">
        <f>('System CAPEX Units'!$G109*'System CAPEX Units'!$I109+'System CAPEX Units'!$G109*'System CAPEX Units'!$J109++'System CAPEX Units'!$G109*'System CAPEX Units'!$K109+'System CAPEX Units'!$G109*'System CAPEX Units'!$L109)*'System CAPEX Units'!AE109</f>
        <v>0</v>
      </c>
      <c r="C109" s="66">
        <f>B109*'System CAPEX Units'!$I109</f>
        <v>0</v>
      </c>
      <c r="D109" s="72">
        <f>B109*'System CAPEX Units'!$J109</f>
        <v>0</v>
      </c>
      <c r="E109" s="72">
        <f>B109*'System CAPEX Units'!$K109</f>
        <v>0</v>
      </c>
      <c r="F109" s="66">
        <f>B109*'System CAPEX Units'!$L109</f>
        <v>0</v>
      </c>
      <c r="G109" s="69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37">
        <f>'System CAPEX Units'!G109*'System CAPEX Units'!AE109</f>
        <v>0</v>
      </c>
      <c r="Z109" s="34">
        <f>$B109*'System CAPEX Units'!AF109</f>
        <v>0</v>
      </c>
      <c r="AA109" s="24">
        <f>$B109*'System CAPEX Units'!AG109</f>
        <v>0</v>
      </c>
      <c r="AB109" s="24">
        <f>$B109*'System CAPEX Units'!AH109</f>
        <v>0</v>
      </c>
      <c r="AC109" s="24">
        <f>$B109*'System CAPEX Units'!AI109</f>
        <v>0</v>
      </c>
      <c r="AD109" s="38">
        <f>$B109*'System CAPEX Units'!AJ109</f>
        <v>0</v>
      </c>
      <c r="AF109" s="34">
        <f t="shared" si="1"/>
        <v>0</v>
      </c>
    </row>
    <row r="110" spans="1:32" x14ac:dyDescent="0.2">
      <c r="A110" s="6" t="str">
        <f>'System CAPEX Units'!A110</f>
        <v>Install Power Quality Monitors Units (Next G)</v>
      </c>
      <c r="B110" s="54">
        <f>('System CAPEX Units'!$G110*'System CAPEX Units'!$I110+'System CAPEX Units'!$G110*'System CAPEX Units'!$J110++'System CAPEX Units'!$G110*'System CAPEX Units'!$K110+'System CAPEX Units'!$G110*'System CAPEX Units'!$L110)*'System CAPEX Units'!AE110</f>
        <v>0</v>
      </c>
      <c r="C110" s="66">
        <f>B110*'System CAPEX Units'!$I110</f>
        <v>0</v>
      </c>
      <c r="D110" s="72">
        <f>B110*'System CAPEX Units'!$J110</f>
        <v>0</v>
      </c>
      <c r="E110" s="72">
        <f>B110*'System CAPEX Units'!$K110</f>
        <v>0</v>
      </c>
      <c r="F110" s="66">
        <f>B110*'System CAPEX Units'!$L110</f>
        <v>0</v>
      </c>
      <c r="G110" s="69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37">
        <f>'System CAPEX Units'!G110*'System CAPEX Units'!AE110</f>
        <v>0</v>
      </c>
      <c r="Z110" s="34">
        <f>$B110*'System CAPEX Units'!AF110</f>
        <v>0</v>
      </c>
      <c r="AA110" s="24">
        <f>$B110*'System CAPEX Units'!AG110</f>
        <v>0</v>
      </c>
      <c r="AB110" s="24">
        <f>$B110*'System CAPEX Units'!AH110</f>
        <v>0</v>
      </c>
      <c r="AC110" s="24">
        <f>$B110*'System CAPEX Units'!AI110</f>
        <v>0</v>
      </c>
      <c r="AD110" s="38">
        <f>$B110*'System CAPEX Units'!AJ110</f>
        <v>0</v>
      </c>
      <c r="AF110" s="34">
        <f t="shared" si="1"/>
        <v>0</v>
      </c>
    </row>
    <row r="111" spans="1:32" x14ac:dyDescent="0.2">
      <c r="A111" s="6" t="str">
        <f>'System CAPEX Units'!A111</f>
        <v>Install Power Quality Monitors Units (Satellite)</v>
      </c>
      <c r="B111" s="54">
        <f>('System CAPEX Units'!$G111*'System CAPEX Units'!$I111+'System CAPEX Units'!$G111*'System CAPEX Units'!$J111++'System CAPEX Units'!$G111*'System CAPEX Units'!$K111+'System CAPEX Units'!$G111*'System CAPEX Units'!$L111)*'System CAPEX Units'!AE111</f>
        <v>0</v>
      </c>
      <c r="C111" s="66">
        <f>B111*'System CAPEX Units'!$I111</f>
        <v>0</v>
      </c>
      <c r="D111" s="72">
        <f>B111*'System CAPEX Units'!$J111</f>
        <v>0</v>
      </c>
      <c r="E111" s="72">
        <f>B111*'System CAPEX Units'!$K111</f>
        <v>0</v>
      </c>
      <c r="F111" s="66">
        <f>B111*'System CAPEX Units'!$L111</f>
        <v>0</v>
      </c>
      <c r="G111" s="69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37">
        <f>'System CAPEX Units'!G111*'System CAPEX Units'!AE111</f>
        <v>0</v>
      </c>
      <c r="Z111" s="34">
        <f>$B111*'System CAPEX Units'!AF111</f>
        <v>0</v>
      </c>
      <c r="AA111" s="24">
        <f>$B111*'System CAPEX Units'!AG111</f>
        <v>0</v>
      </c>
      <c r="AB111" s="24">
        <f>$B111*'System CAPEX Units'!AH111</f>
        <v>0</v>
      </c>
      <c r="AC111" s="24">
        <f>$B111*'System CAPEX Units'!AI111</f>
        <v>0</v>
      </c>
      <c r="AD111" s="38">
        <f>$B111*'System CAPEX Units'!AJ111</f>
        <v>0</v>
      </c>
      <c r="AF111" s="34">
        <f t="shared" si="1"/>
        <v>0</v>
      </c>
    </row>
    <row r="112" spans="1:32" x14ac:dyDescent="0.2">
      <c r="A112" s="6" t="str">
        <f>'System CAPEX Units'!A112</f>
        <v>Install PQ Analysers</v>
      </c>
      <c r="B112" s="54">
        <f>('System CAPEX Units'!$G112*'System CAPEX Units'!$I112+'System CAPEX Units'!$G112*'System CAPEX Units'!$J112++'System CAPEX Units'!$G112*'System CAPEX Units'!$K112+'System CAPEX Units'!$G112*'System CAPEX Units'!$L112)*'System CAPEX Units'!AE112</f>
        <v>0</v>
      </c>
      <c r="C112" s="66">
        <f>B112*'System CAPEX Units'!$I112</f>
        <v>0</v>
      </c>
      <c r="D112" s="72">
        <f>B112*'System CAPEX Units'!$J112</f>
        <v>0</v>
      </c>
      <c r="E112" s="72">
        <f>B112*'System CAPEX Units'!$K112</f>
        <v>0</v>
      </c>
      <c r="F112" s="66">
        <f>B112*'System CAPEX Units'!$L112</f>
        <v>0</v>
      </c>
      <c r="G112" s="69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37">
        <f>'System CAPEX Units'!G112*'System CAPEX Units'!AE112</f>
        <v>0</v>
      </c>
      <c r="Z112" s="34">
        <f>$B112*'System CAPEX Units'!AF112</f>
        <v>0</v>
      </c>
      <c r="AA112" s="24">
        <f>$B112*'System CAPEX Units'!AG112</f>
        <v>0</v>
      </c>
      <c r="AB112" s="24">
        <f>$B112*'System CAPEX Units'!AH112</f>
        <v>0</v>
      </c>
      <c r="AC112" s="24">
        <f>$B112*'System CAPEX Units'!AI112</f>
        <v>0</v>
      </c>
      <c r="AD112" s="38">
        <f>$B112*'System CAPEX Units'!AJ112</f>
        <v>0</v>
      </c>
      <c r="AF112" s="34">
        <f t="shared" si="1"/>
        <v>0</v>
      </c>
    </row>
    <row r="113" spans="1:32" x14ac:dyDescent="0.2">
      <c r="A113" s="6" t="str">
        <f>'System CAPEX Units'!A113</f>
        <v/>
      </c>
      <c r="B113" s="54">
        <f>('System CAPEX Units'!$G113*'System CAPEX Units'!$I113+'System CAPEX Units'!$G113*'System CAPEX Units'!$J113++'System CAPEX Units'!$G113*'System CAPEX Units'!$K113+'System CAPEX Units'!$G113*'System CAPEX Units'!$L113)*'System CAPEX Units'!AE113</f>
        <v>0</v>
      </c>
      <c r="C113" s="66">
        <f>B113*'System CAPEX Units'!$I113</f>
        <v>0</v>
      </c>
      <c r="D113" s="72">
        <f>B113*'System CAPEX Units'!$J113</f>
        <v>0</v>
      </c>
      <c r="E113" s="72">
        <f>B113*'System CAPEX Units'!$K113</f>
        <v>0</v>
      </c>
      <c r="F113" s="66">
        <f>B113*'System CAPEX Units'!$L113</f>
        <v>0</v>
      </c>
      <c r="G113" s="69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37">
        <f>'System CAPEX Units'!G113*'System CAPEX Units'!AE113</f>
        <v>0</v>
      </c>
      <c r="Z113" s="34">
        <f>$B113*'System CAPEX Units'!AF113</f>
        <v>0</v>
      </c>
      <c r="AA113" s="24">
        <f>$B113*'System CAPEX Units'!AG113</f>
        <v>0</v>
      </c>
      <c r="AB113" s="24">
        <f>$B113*'System CAPEX Units'!AH113</f>
        <v>0</v>
      </c>
      <c r="AC113" s="24">
        <f>$B113*'System CAPEX Units'!AI113</f>
        <v>0</v>
      </c>
      <c r="AD113" s="38">
        <f>$B113*'System CAPEX Units'!AJ113</f>
        <v>0</v>
      </c>
      <c r="AF113" s="34">
        <f t="shared" si="1"/>
        <v>0</v>
      </c>
    </row>
    <row r="114" spans="1:32" x14ac:dyDescent="0.2">
      <c r="A114" s="6" t="str">
        <f>'System CAPEX Units'!A114</f>
        <v/>
      </c>
      <c r="B114" s="54">
        <f>('System CAPEX Units'!$G114*'System CAPEX Units'!$I114+'System CAPEX Units'!$G114*'System CAPEX Units'!$J114++'System CAPEX Units'!$G114*'System CAPEX Units'!$K114+'System CAPEX Units'!$G114*'System CAPEX Units'!$L114)*'System CAPEX Units'!AE114</f>
        <v>0</v>
      </c>
      <c r="C114" s="66">
        <f>B114*'System CAPEX Units'!$I114</f>
        <v>0</v>
      </c>
      <c r="D114" s="72">
        <f>B114*'System CAPEX Units'!$J114</f>
        <v>0</v>
      </c>
      <c r="E114" s="72">
        <f>B114*'System CAPEX Units'!$K114</f>
        <v>0</v>
      </c>
      <c r="F114" s="66">
        <f>B114*'System CAPEX Units'!$L114</f>
        <v>0</v>
      </c>
      <c r="G114" s="69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37">
        <f>'System CAPEX Units'!G114*'System CAPEX Units'!AE114</f>
        <v>0</v>
      </c>
      <c r="Z114" s="34">
        <f>$B114*'System CAPEX Units'!AF114</f>
        <v>0</v>
      </c>
      <c r="AA114" s="24">
        <f>$B114*'System CAPEX Units'!AG114</f>
        <v>0</v>
      </c>
      <c r="AB114" s="24">
        <f>$B114*'System CAPEX Units'!AH114</f>
        <v>0</v>
      </c>
      <c r="AC114" s="24">
        <f>$B114*'System CAPEX Units'!AI114</f>
        <v>0</v>
      </c>
      <c r="AD114" s="38">
        <f>$B114*'System CAPEX Units'!AJ114</f>
        <v>0</v>
      </c>
      <c r="AF114" s="34">
        <f t="shared" si="1"/>
        <v>0</v>
      </c>
    </row>
    <row r="115" spans="1:32" x14ac:dyDescent="0.2">
      <c r="A115" s="6" t="str">
        <f>'System CAPEX Units'!A115</f>
        <v/>
      </c>
      <c r="B115" s="54">
        <f>('System CAPEX Units'!$G115*'System CAPEX Units'!$I115+'System CAPEX Units'!$G115*'System CAPEX Units'!$J115++'System CAPEX Units'!$G115*'System CAPEX Units'!$K115+'System CAPEX Units'!$G115*'System CAPEX Units'!$L115)*'System CAPEX Units'!AE115</f>
        <v>0</v>
      </c>
      <c r="C115" s="66">
        <f>B115*'System CAPEX Units'!$I115</f>
        <v>0</v>
      </c>
      <c r="D115" s="72">
        <f>B115*'System CAPEX Units'!$J115</f>
        <v>0</v>
      </c>
      <c r="E115" s="72">
        <f>B115*'System CAPEX Units'!$K115</f>
        <v>0</v>
      </c>
      <c r="F115" s="66">
        <f>B115*'System CAPEX Units'!$L115</f>
        <v>0</v>
      </c>
      <c r="G115" s="69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37">
        <f>'System CAPEX Units'!G115*'System CAPEX Units'!AE115</f>
        <v>0</v>
      </c>
      <c r="Z115" s="34">
        <f>$B115*'System CAPEX Units'!AF115</f>
        <v>0</v>
      </c>
      <c r="AA115" s="24">
        <f>$B115*'System CAPEX Units'!AG115</f>
        <v>0</v>
      </c>
      <c r="AB115" s="24">
        <f>$B115*'System CAPEX Units'!AH115</f>
        <v>0</v>
      </c>
      <c r="AC115" s="24">
        <f>$B115*'System CAPEX Units'!AI115</f>
        <v>0</v>
      </c>
      <c r="AD115" s="38">
        <f>$B115*'System CAPEX Units'!AJ115</f>
        <v>0</v>
      </c>
      <c r="AF115" s="34">
        <f t="shared" si="1"/>
        <v>0</v>
      </c>
    </row>
    <row r="116" spans="1:32" x14ac:dyDescent="0.2">
      <c r="A116" s="6" t="str">
        <f>'System CAPEX Units'!A116</f>
        <v>CICW - Commercial and industrial- Rural (remaining capex after deducting cap cons) - SCS</v>
      </c>
      <c r="B116" s="54">
        <f>('System CAPEX Units'!$G116*'System CAPEX Units'!$I116+'System CAPEX Units'!$G116*'System CAPEX Units'!$J116++'System CAPEX Units'!$G116*'System CAPEX Units'!$K116+'System CAPEX Units'!$G116*'System CAPEX Units'!$L116)*'System CAPEX Units'!AE116</f>
        <v>0</v>
      </c>
      <c r="C116" s="66">
        <f>B116*'System CAPEX Units'!$I116</f>
        <v>0</v>
      </c>
      <c r="D116" s="72">
        <f>B116*'System CAPEX Units'!$J116</f>
        <v>0</v>
      </c>
      <c r="E116" s="72">
        <f>B116*'System CAPEX Units'!$K116</f>
        <v>0</v>
      </c>
      <c r="F116" s="66">
        <f>B116*'System CAPEX Units'!$L116</f>
        <v>0</v>
      </c>
      <c r="G116" s="69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37">
        <f>'System CAPEX Units'!G116*'System CAPEX Units'!AE116</f>
        <v>0</v>
      </c>
      <c r="Z116" s="34">
        <f>$B116*'System CAPEX Units'!AF116</f>
        <v>0</v>
      </c>
      <c r="AA116" s="24">
        <f>$B116*'System CAPEX Units'!AG116</f>
        <v>0</v>
      </c>
      <c r="AB116" s="24">
        <f>$B116*'System CAPEX Units'!AH116</f>
        <v>0</v>
      </c>
      <c r="AC116" s="24">
        <f>$B116*'System CAPEX Units'!AI116</f>
        <v>0</v>
      </c>
      <c r="AD116" s="38">
        <f>$B116*'System CAPEX Units'!AJ116</f>
        <v>0</v>
      </c>
      <c r="AF116" s="34">
        <f t="shared" si="1"/>
        <v>0</v>
      </c>
    </row>
    <row r="117" spans="1:32" x14ac:dyDescent="0.2">
      <c r="A117" s="6" t="str">
        <f>'System CAPEX Units'!A117</f>
        <v>CICW - Commercial &amp; Industrial- Urban (remaining capex after deducting cap cons) - SCS</v>
      </c>
      <c r="B117" s="54">
        <f>('System CAPEX Units'!$G117*'System CAPEX Units'!$I117+'System CAPEX Units'!$G117*'System CAPEX Units'!$J117++'System CAPEX Units'!$G117*'System CAPEX Units'!$K117+'System CAPEX Units'!$G117*'System CAPEX Units'!$L117)*'System CAPEX Units'!AE117</f>
        <v>0</v>
      </c>
      <c r="C117" s="66">
        <f>B117*'System CAPEX Units'!$I117</f>
        <v>0</v>
      </c>
      <c r="D117" s="72">
        <f>B117*'System CAPEX Units'!$J117</f>
        <v>0</v>
      </c>
      <c r="E117" s="72">
        <f>B117*'System CAPEX Units'!$K117</f>
        <v>0</v>
      </c>
      <c r="F117" s="66">
        <f>B117*'System CAPEX Units'!$L117</f>
        <v>0</v>
      </c>
      <c r="G117" s="69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37">
        <f>'System CAPEX Units'!G117*'System CAPEX Units'!AE117</f>
        <v>0</v>
      </c>
      <c r="Z117" s="34">
        <f>$B117*'System CAPEX Units'!AF117</f>
        <v>0</v>
      </c>
      <c r="AA117" s="24">
        <f>$B117*'System CAPEX Units'!AG117</f>
        <v>0</v>
      </c>
      <c r="AB117" s="24">
        <f>$B117*'System CAPEX Units'!AH117</f>
        <v>0</v>
      </c>
      <c r="AC117" s="24">
        <f>$B117*'System CAPEX Units'!AI117</f>
        <v>0</v>
      </c>
      <c r="AD117" s="38">
        <f>$B117*'System CAPEX Units'!AJ117</f>
        <v>0</v>
      </c>
      <c r="AF117" s="34">
        <f t="shared" si="1"/>
        <v>0</v>
      </c>
    </row>
    <row r="118" spans="1:32" x14ac:dyDescent="0.2">
      <c r="A118" s="6" t="str">
        <f>'System CAPEX Units'!A118</f>
        <v>CICW - Domestic and rural- Rural (remaining capex after deducting cap cons) - SCS</v>
      </c>
      <c r="B118" s="54">
        <f>('System CAPEX Units'!$G118*'System CAPEX Units'!$I118+'System CAPEX Units'!$G118*'System CAPEX Units'!$J118++'System CAPEX Units'!$G118*'System CAPEX Units'!$K118+'System CAPEX Units'!$G118*'System CAPEX Units'!$L118)*'System CAPEX Units'!AE118</f>
        <v>0</v>
      </c>
      <c r="C118" s="66">
        <f>B118*'System CAPEX Units'!$I118</f>
        <v>0</v>
      </c>
      <c r="D118" s="72">
        <f>B118*'System CAPEX Units'!$J118</f>
        <v>0</v>
      </c>
      <c r="E118" s="72">
        <f>B118*'System CAPEX Units'!$K118</f>
        <v>0</v>
      </c>
      <c r="F118" s="66">
        <f>B118*'System CAPEX Units'!$L118</f>
        <v>0</v>
      </c>
      <c r="G118" s="69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37">
        <f>'System CAPEX Units'!G118*'System CAPEX Units'!AE118</f>
        <v>0</v>
      </c>
      <c r="Z118" s="34">
        <f>$B118*'System CAPEX Units'!AF118</f>
        <v>0</v>
      </c>
      <c r="AA118" s="24">
        <f>$B118*'System CAPEX Units'!AG118</f>
        <v>0</v>
      </c>
      <c r="AB118" s="24">
        <f>$B118*'System CAPEX Units'!AH118</f>
        <v>0</v>
      </c>
      <c r="AC118" s="24">
        <f>$B118*'System CAPEX Units'!AI118</f>
        <v>0</v>
      </c>
      <c r="AD118" s="38">
        <f>$B118*'System CAPEX Units'!AJ118</f>
        <v>0</v>
      </c>
      <c r="AF118" s="34">
        <f t="shared" si="1"/>
        <v>0</v>
      </c>
    </row>
    <row r="119" spans="1:32" x14ac:dyDescent="0.2">
      <c r="A119" s="6" t="str">
        <f>'System CAPEX Units'!A119</f>
        <v>CICW - Domestic and rural- Urban (remaining capex after deducting cap cons) - SCS</v>
      </c>
      <c r="B119" s="54">
        <f>('System CAPEX Units'!$G119*'System CAPEX Units'!$I119+'System CAPEX Units'!$G119*'System CAPEX Units'!$J119++'System CAPEX Units'!$G119*'System CAPEX Units'!$K119+'System CAPEX Units'!$G119*'System CAPEX Units'!$L119)*'System CAPEX Units'!AE119</f>
        <v>0</v>
      </c>
      <c r="C119" s="66">
        <f>B119*'System CAPEX Units'!$I119</f>
        <v>0</v>
      </c>
      <c r="D119" s="72">
        <f>B119*'System CAPEX Units'!$J119</f>
        <v>0</v>
      </c>
      <c r="E119" s="72">
        <f>B119*'System CAPEX Units'!$K119</f>
        <v>0</v>
      </c>
      <c r="F119" s="66">
        <f>B119*'System CAPEX Units'!$L119</f>
        <v>0</v>
      </c>
      <c r="G119" s="69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37">
        <f>'System CAPEX Units'!G119*'System CAPEX Units'!AE119</f>
        <v>0</v>
      </c>
      <c r="Z119" s="34">
        <f>$B119*'System CAPEX Units'!AF119</f>
        <v>0</v>
      </c>
      <c r="AA119" s="24">
        <f>$B119*'System CAPEX Units'!AG119</f>
        <v>0</v>
      </c>
      <c r="AB119" s="24">
        <f>$B119*'System CAPEX Units'!AH119</f>
        <v>0</v>
      </c>
      <c r="AC119" s="24">
        <f>$B119*'System CAPEX Units'!AI119</f>
        <v>0</v>
      </c>
      <c r="AD119" s="38">
        <f>$B119*'System CAPEX Units'!AJ119</f>
        <v>0</v>
      </c>
      <c r="AF119" s="34">
        <f t="shared" si="1"/>
        <v>0</v>
      </c>
    </row>
    <row r="120" spans="1:32" x14ac:dyDescent="0.2">
      <c r="A120" s="6" t="str">
        <f>'System CAPEX Units'!A120</f>
        <v>CICW Metering (remaining capex after deducting cap cons) - SCS</v>
      </c>
      <c r="B120" s="54">
        <f>('System CAPEX Units'!$G120*'System CAPEX Units'!$I120+'System CAPEX Units'!$G120*'System CAPEX Units'!$J120++'System CAPEX Units'!$G120*'System CAPEX Units'!$K120+'System CAPEX Units'!$G120*'System CAPEX Units'!$L120)*'System CAPEX Units'!AE120</f>
        <v>0</v>
      </c>
      <c r="C120" s="66">
        <f>B120*'System CAPEX Units'!$I120</f>
        <v>0</v>
      </c>
      <c r="D120" s="72">
        <f>B120*'System CAPEX Units'!$J120</f>
        <v>0</v>
      </c>
      <c r="E120" s="72">
        <f>B120*'System CAPEX Units'!$K120</f>
        <v>0</v>
      </c>
      <c r="F120" s="66">
        <f>B120*'System CAPEX Units'!$L120</f>
        <v>0</v>
      </c>
      <c r="G120" s="69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37">
        <f>'System CAPEX Units'!G120*'System CAPEX Units'!AE120</f>
        <v>0</v>
      </c>
      <c r="Z120" s="34">
        <f>$B120*'System CAPEX Units'!AF120</f>
        <v>0</v>
      </c>
      <c r="AA120" s="24">
        <f>$B120*'System CAPEX Units'!AG120</f>
        <v>0</v>
      </c>
      <c r="AB120" s="24">
        <f>$B120*'System CAPEX Units'!AH120</f>
        <v>0</v>
      </c>
      <c r="AC120" s="24">
        <f>$B120*'System CAPEX Units'!AI120</f>
        <v>0</v>
      </c>
      <c r="AD120" s="38">
        <f>$B120*'System CAPEX Units'!AJ120</f>
        <v>0</v>
      </c>
      <c r="AF120" s="34">
        <f t="shared" si="1"/>
        <v>0</v>
      </c>
    </row>
    <row r="121" spans="1:32" x14ac:dyDescent="0.2">
      <c r="A121" s="6" t="str">
        <f>'System CAPEX Units'!A121</f>
        <v>CICW Services (remaining capex after deducting cap cons) - SCS</v>
      </c>
      <c r="B121" s="54">
        <f>('System CAPEX Units'!$G121*'System CAPEX Units'!$I121+'System CAPEX Units'!$G121*'System CAPEX Units'!$J121++'System CAPEX Units'!$G121*'System CAPEX Units'!$K121+'System CAPEX Units'!$G121*'System CAPEX Units'!$L121)*'System CAPEX Units'!AE121</f>
        <v>0</v>
      </c>
      <c r="C121" s="66">
        <f>B121*'System CAPEX Units'!$I121</f>
        <v>0</v>
      </c>
      <c r="D121" s="72">
        <f>B121*'System CAPEX Units'!$J121</f>
        <v>0</v>
      </c>
      <c r="E121" s="72">
        <f>B121*'System CAPEX Units'!$K121</f>
        <v>0</v>
      </c>
      <c r="F121" s="66">
        <f>B121*'System CAPEX Units'!$L121</f>
        <v>0</v>
      </c>
      <c r="G121" s="69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37">
        <f>'System CAPEX Units'!G121*'System CAPEX Units'!AE121</f>
        <v>0</v>
      </c>
      <c r="Z121" s="34">
        <f>$B121*'System CAPEX Units'!AF121</f>
        <v>0</v>
      </c>
      <c r="AA121" s="24">
        <f>$B121*'System CAPEX Units'!AG121</f>
        <v>0</v>
      </c>
      <c r="AB121" s="24">
        <f>$B121*'System CAPEX Units'!AH121</f>
        <v>0</v>
      </c>
      <c r="AC121" s="24">
        <f>$B121*'System CAPEX Units'!AI121</f>
        <v>0</v>
      </c>
      <c r="AD121" s="38">
        <f>$B121*'System CAPEX Units'!AJ121</f>
        <v>0</v>
      </c>
      <c r="AF121" s="34">
        <f t="shared" si="1"/>
        <v>0</v>
      </c>
    </row>
    <row r="122" spans="1:32" x14ac:dyDescent="0.2">
      <c r="A122" s="6" t="str">
        <f>'System CAPEX Units'!A122</f>
        <v>CICW Large Customer - Design, construct of shared network - SCS</v>
      </c>
      <c r="B122" s="54">
        <f>('System CAPEX Units'!$G122*'System CAPEX Units'!$I122+'System CAPEX Units'!$G122*'System CAPEX Units'!$J122++'System CAPEX Units'!$G122*'System CAPEX Units'!$K122+'System CAPEX Units'!$G122*'System CAPEX Units'!$L122)*'System CAPEX Units'!AE122</f>
        <v>0</v>
      </c>
      <c r="C122" s="66">
        <f>B122*'System CAPEX Units'!$I122</f>
        <v>0</v>
      </c>
      <c r="D122" s="72">
        <f>B122*'System CAPEX Units'!$J122</f>
        <v>0</v>
      </c>
      <c r="E122" s="72">
        <f>B122*'System CAPEX Units'!$K122</f>
        <v>0</v>
      </c>
      <c r="F122" s="66">
        <f>B122*'System CAPEX Units'!$L122</f>
        <v>0</v>
      </c>
      <c r="G122" s="69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37">
        <f>'System CAPEX Units'!G122*'System CAPEX Units'!AE122</f>
        <v>0</v>
      </c>
      <c r="Z122" s="34">
        <f>$B122*'System CAPEX Units'!AF122</f>
        <v>0</v>
      </c>
      <c r="AA122" s="24">
        <f>$B122*'System CAPEX Units'!AG122</f>
        <v>0</v>
      </c>
      <c r="AB122" s="24">
        <f>$B122*'System CAPEX Units'!AH122</f>
        <v>0</v>
      </c>
      <c r="AC122" s="24">
        <f>$B122*'System CAPEX Units'!AI122</f>
        <v>0</v>
      </c>
      <c r="AD122" s="38">
        <f>$B122*'System CAPEX Units'!AJ122</f>
        <v>0</v>
      </c>
      <c r="AF122" s="34">
        <f t="shared" si="1"/>
        <v>0</v>
      </c>
    </row>
    <row r="123" spans="1:32" x14ac:dyDescent="0.2">
      <c r="A123" s="6" t="str">
        <f>'System CAPEX Units'!A123</f>
        <v>CICW - Real Estate Developer - SCS (2014/15 only)</v>
      </c>
      <c r="B123" s="54">
        <f>('System CAPEX Units'!$G123*'System CAPEX Units'!$I123+'System CAPEX Units'!$G123*'System CAPEX Units'!$J123++'System CAPEX Units'!$G123*'System CAPEX Units'!$K123+'System CAPEX Units'!$G123*'System CAPEX Units'!$L123)*'System CAPEX Units'!AE123</f>
        <v>0</v>
      </c>
      <c r="C123" s="66">
        <f>B123*'System CAPEX Units'!$I123</f>
        <v>0</v>
      </c>
      <c r="D123" s="72">
        <f>B123*'System CAPEX Units'!$J123</f>
        <v>0</v>
      </c>
      <c r="E123" s="72">
        <f>B123*'System CAPEX Units'!$K123</f>
        <v>0</v>
      </c>
      <c r="F123" s="66">
        <f>B123*'System CAPEX Units'!$L123</f>
        <v>0</v>
      </c>
      <c r="G123" s="69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37">
        <f>'System CAPEX Units'!G123*'System CAPEX Units'!AE123</f>
        <v>0</v>
      </c>
      <c r="Z123" s="34">
        <f>$B123*'System CAPEX Units'!AF123</f>
        <v>0</v>
      </c>
      <c r="AA123" s="24">
        <f>$B123*'System CAPEX Units'!AG123</f>
        <v>0</v>
      </c>
      <c r="AB123" s="24">
        <f>$B123*'System CAPEX Units'!AH123</f>
        <v>0</v>
      </c>
      <c r="AC123" s="24">
        <f>$B123*'System CAPEX Units'!AI123</f>
        <v>0</v>
      </c>
      <c r="AD123" s="38">
        <f>$B123*'System CAPEX Units'!AJ123</f>
        <v>0</v>
      </c>
      <c r="AF123" s="34">
        <f t="shared" si="1"/>
        <v>0</v>
      </c>
    </row>
    <row r="124" spans="1:32" x14ac:dyDescent="0.2">
      <c r="A124" s="6" t="str">
        <f>'System CAPEX Units'!A124</f>
        <v>CICW - Remove network constraint for EG &gt;30kVA (2014/15 only)</v>
      </c>
      <c r="B124" s="54">
        <f>('System CAPEX Units'!$G124*'System CAPEX Units'!$I124+'System CAPEX Units'!$G124*'System CAPEX Units'!$J124++'System CAPEX Units'!$G124*'System CAPEX Units'!$K124+'System CAPEX Units'!$G124*'System CAPEX Units'!$L124)*'System CAPEX Units'!AE124</f>
        <v>0</v>
      </c>
      <c r="C124" s="66">
        <f>B124*'System CAPEX Units'!$I124</f>
        <v>0</v>
      </c>
      <c r="D124" s="72">
        <f>B124*'System CAPEX Units'!$J124</f>
        <v>0</v>
      </c>
      <c r="E124" s="72">
        <f>B124*'System CAPEX Units'!$K124</f>
        <v>0</v>
      </c>
      <c r="F124" s="66">
        <f>B124*'System CAPEX Units'!$L124</f>
        <v>0</v>
      </c>
      <c r="G124" s="69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37">
        <f>'System CAPEX Units'!G124*'System CAPEX Units'!AE124</f>
        <v>0</v>
      </c>
      <c r="Z124" s="34">
        <f>$B124*'System CAPEX Units'!AF124</f>
        <v>0</v>
      </c>
      <c r="AA124" s="24">
        <f>$B124*'System CAPEX Units'!AG124</f>
        <v>0</v>
      </c>
      <c r="AB124" s="24">
        <f>$B124*'System CAPEX Units'!AH124</f>
        <v>0</v>
      </c>
      <c r="AC124" s="24">
        <f>$B124*'System CAPEX Units'!AI124</f>
        <v>0</v>
      </c>
      <c r="AD124" s="38">
        <f>$B124*'System CAPEX Units'!AJ124</f>
        <v>0</v>
      </c>
      <c r="AF124" s="34">
        <f t="shared" si="1"/>
        <v>0</v>
      </c>
    </row>
    <row r="125" spans="1:32" x14ac:dyDescent="0.2">
      <c r="A125" s="6" t="str">
        <f>'System CAPEX Units'!A125</f>
        <v/>
      </c>
      <c r="B125" s="54">
        <f>('System CAPEX Units'!$G125*'System CAPEX Units'!$I125+'System CAPEX Units'!$G125*'System CAPEX Units'!$J125++'System CAPEX Units'!$G125*'System CAPEX Units'!$K125+'System CAPEX Units'!$G125*'System CAPEX Units'!$L125)*'System CAPEX Units'!AE125</f>
        <v>0</v>
      </c>
      <c r="C125" s="66">
        <f>B125*'System CAPEX Units'!$I125</f>
        <v>0</v>
      </c>
      <c r="D125" s="72">
        <f>B125*'System CAPEX Units'!$J125</f>
        <v>0</v>
      </c>
      <c r="E125" s="72">
        <f>B125*'System CAPEX Units'!$K125</f>
        <v>0</v>
      </c>
      <c r="F125" s="66">
        <f>B125*'System CAPEX Units'!$L125</f>
        <v>0</v>
      </c>
      <c r="G125" s="69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37">
        <f>'System CAPEX Units'!G125*'System CAPEX Units'!AE125</f>
        <v>0</v>
      </c>
      <c r="Z125" s="34">
        <f>$B125*'System CAPEX Units'!AF125</f>
        <v>0</v>
      </c>
      <c r="AA125" s="24">
        <f>$B125*'System CAPEX Units'!AG125</f>
        <v>0</v>
      </c>
      <c r="AB125" s="24">
        <f>$B125*'System CAPEX Units'!AH125</f>
        <v>0</v>
      </c>
      <c r="AC125" s="24">
        <f>$B125*'System CAPEX Units'!AI125</f>
        <v>0</v>
      </c>
      <c r="AD125" s="38">
        <f>$B125*'System CAPEX Units'!AJ125</f>
        <v>0</v>
      </c>
      <c r="AF125" s="34">
        <f t="shared" si="1"/>
        <v>0</v>
      </c>
    </row>
    <row r="126" spans="1:32" x14ac:dyDescent="0.2">
      <c r="A126" s="6" t="str">
        <f>'System CAPEX Units'!A126</f>
        <v>Street Lighting Refurbishment  - BLR Program - Baseline Plan 2014/15 and forecast - ACS</v>
      </c>
      <c r="B126" s="54">
        <f>('System CAPEX Units'!$G126*'System CAPEX Units'!$I126+'System CAPEX Units'!$G126*'System CAPEX Units'!$J126++'System CAPEX Units'!$G126*'System CAPEX Units'!$K126+'System CAPEX Units'!$G126*'System CAPEX Units'!$L126)*'System CAPEX Units'!AE126</f>
        <v>0</v>
      </c>
      <c r="C126" s="66">
        <f>B126*'System CAPEX Units'!$I126</f>
        <v>0</v>
      </c>
      <c r="D126" s="72">
        <f>B126*'System CAPEX Units'!$J126</f>
        <v>0</v>
      </c>
      <c r="E126" s="72">
        <f>B126*'System CAPEX Units'!$K126</f>
        <v>0</v>
      </c>
      <c r="F126" s="66">
        <f>B126*'System CAPEX Units'!$L126</f>
        <v>0</v>
      </c>
      <c r="G126" s="69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37">
        <f>'System CAPEX Units'!G126*'System CAPEX Units'!AE126</f>
        <v>0</v>
      </c>
      <c r="Z126" s="34">
        <f>$B126*'System CAPEX Units'!AF126</f>
        <v>0</v>
      </c>
      <c r="AA126" s="24">
        <f>$B126*'System CAPEX Units'!AG126</f>
        <v>0</v>
      </c>
      <c r="AB126" s="24">
        <f>$B126*'System CAPEX Units'!AH126</f>
        <v>0</v>
      </c>
      <c r="AC126" s="24">
        <f>$B126*'System CAPEX Units'!AI126</f>
        <v>0</v>
      </c>
      <c r="AD126" s="38">
        <f>$B126*'System CAPEX Units'!AJ126</f>
        <v>0</v>
      </c>
      <c r="AF126" s="34">
        <f t="shared" si="1"/>
        <v>0</v>
      </c>
    </row>
    <row r="127" spans="1:32" x14ac:dyDescent="0.2">
      <c r="A127" s="6" t="str">
        <f>'System CAPEX Units'!A127</f>
        <v>CICW Street lighting- New (Ergon capex after deducting cap cons) - ACS</v>
      </c>
      <c r="B127" s="54">
        <f>('System CAPEX Units'!$G127*'System CAPEX Units'!$I127+'System CAPEX Units'!$G127*'System CAPEX Units'!$J127++'System CAPEX Units'!$G127*'System CAPEX Units'!$K127+'System CAPEX Units'!$G127*'System CAPEX Units'!$L127)*'System CAPEX Units'!AE127</f>
        <v>0</v>
      </c>
      <c r="C127" s="66">
        <f>B127*'System CAPEX Units'!$I127</f>
        <v>0</v>
      </c>
      <c r="D127" s="72">
        <f>B127*'System CAPEX Units'!$J127</f>
        <v>0</v>
      </c>
      <c r="E127" s="72">
        <f>B127*'System CAPEX Units'!$K127</f>
        <v>0</v>
      </c>
      <c r="F127" s="66">
        <f>B127*'System CAPEX Units'!$L127</f>
        <v>0</v>
      </c>
      <c r="G127" s="69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37">
        <f>'System CAPEX Units'!G127*'System CAPEX Units'!AE127</f>
        <v>0</v>
      </c>
      <c r="Z127" s="34">
        <f>$B127*'System CAPEX Units'!AF127</f>
        <v>0</v>
      </c>
      <c r="AA127" s="24">
        <f>$B127*'System CAPEX Units'!AG127</f>
        <v>0</v>
      </c>
      <c r="AB127" s="24">
        <f>$B127*'System CAPEX Units'!AH127</f>
        <v>0</v>
      </c>
      <c r="AC127" s="24">
        <f>$B127*'System CAPEX Units'!AI127</f>
        <v>0</v>
      </c>
      <c r="AD127" s="38">
        <f>$B127*'System CAPEX Units'!AJ127</f>
        <v>0</v>
      </c>
      <c r="AF127" s="34">
        <f t="shared" si="1"/>
        <v>0</v>
      </c>
    </row>
    <row r="128" spans="1:32" x14ac:dyDescent="0.2">
      <c r="A128" s="6" t="str">
        <f>'System CAPEX Units'!A128</f>
        <v>CICW Street lighting- Upgrade (Ergon capex after deducting cap cons) - ACS</v>
      </c>
      <c r="B128" s="54">
        <f>('System CAPEX Units'!$G128*'System CAPEX Units'!$I128+'System CAPEX Units'!$G128*'System CAPEX Units'!$J128++'System CAPEX Units'!$G128*'System CAPEX Units'!$K128+'System CAPEX Units'!$G128*'System CAPEX Units'!$L128)*'System CAPEX Units'!AE128</f>
        <v>0</v>
      </c>
      <c r="C128" s="66">
        <f>B128*'System CAPEX Units'!$I128</f>
        <v>0</v>
      </c>
      <c r="D128" s="72">
        <f>B128*'System CAPEX Units'!$J128</f>
        <v>0</v>
      </c>
      <c r="E128" s="72">
        <f>B128*'System CAPEX Units'!$K128</f>
        <v>0</v>
      </c>
      <c r="F128" s="66">
        <f>B128*'System CAPEX Units'!$L128</f>
        <v>0</v>
      </c>
      <c r="G128" s="69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37">
        <f>'System CAPEX Units'!G128*'System CAPEX Units'!AE128</f>
        <v>0</v>
      </c>
      <c r="Z128" s="34">
        <f>$B128*'System CAPEX Units'!AF128</f>
        <v>0</v>
      </c>
      <c r="AA128" s="24">
        <f>$B128*'System CAPEX Units'!AG128</f>
        <v>0</v>
      </c>
      <c r="AB128" s="24">
        <f>$B128*'System CAPEX Units'!AH128</f>
        <v>0</v>
      </c>
      <c r="AC128" s="24">
        <f>$B128*'System CAPEX Units'!AI128</f>
        <v>0</v>
      </c>
      <c r="AD128" s="38">
        <f>$B128*'System CAPEX Units'!AJ128</f>
        <v>0</v>
      </c>
      <c r="AF128" s="34">
        <f t="shared" si="1"/>
        <v>0</v>
      </c>
    </row>
    <row r="129" spans="1:32" x14ac:dyDescent="0.2">
      <c r="A129" s="6" t="str">
        <f>'System CAPEX Units'!A129</f>
        <v>Defect Refurb - Street Lighting - ACS</v>
      </c>
      <c r="B129" s="54">
        <f>('System CAPEX Units'!$G129*'System CAPEX Units'!$I129+'System CAPEX Units'!$G129*'System CAPEX Units'!$J129++'System CAPEX Units'!$G129*'System CAPEX Units'!$K129+'System CAPEX Units'!$G129*'System CAPEX Units'!$L129)*'System CAPEX Units'!AE129</f>
        <v>0</v>
      </c>
      <c r="C129" s="66">
        <f>B129*'System CAPEX Units'!$I129</f>
        <v>0</v>
      </c>
      <c r="D129" s="72">
        <f>B129*'System CAPEX Units'!$J129</f>
        <v>0</v>
      </c>
      <c r="E129" s="72">
        <f>B129*'System CAPEX Units'!$K129</f>
        <v>0</v>
      </c>
      <c r="F129" s="66">
        <f>B129*'System CAPEX Units'!$L129</f>
        <v>0</v>
      </c>
      <c r="G129" s="69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37">
        <f>'System CAPEX Units'!G129*'System CAPEX Units'!AE129</f>
        <v>0</v>
      </c>
      <c r="Z129" s="34">
        <f>$B129*'System CAPEX Units'!AF129</f>
        <v>0</v>
      </c>
      <c r="AA129" s="24">
        <f>$B129*'System CAPEX Units'!AG129</f>
        <v>0</v>
      </c>
      <c r="AB129" s="24">
        <f>$B129*'System CAPEX Units'!AH129</f>
        <v>0</v>
      </c>
      <c r="AC129" s="24">
        <f>$B129*'System CAPEX Units'!AI129</f>
        <v>0</v>
      </c>
      <c r="AD129" s="38">
        <f>$B129*'System CAPEX Units'!AJ129</f>
        <v>0</v>
      </c>
      <c r="AF129" s="34">
        <f t="shared" si="1"/>
        <v>0</v>
      </c>
    </row>
    <row r="130" spans="1:32" x14ac:dyDescent="0.2">
      <c r="A130" s="6" t="str">
        <f>'System CAPEX Units'!A130</f>
        <v/>
      </c>
      <c r="B130" s="54">
        <f>('System CAPEX Units'!$G130*'System CAPEX Units'!$I130+'System CAPEX Units'!$G130*'System CAPEX Units'!$J130++'System CAPEX Units'!$G130*'System CAPEX Units'!$K130+'System CAPEX Units'!$G130*'System CAPEX Units'!$L130)*'System CAPEX Units'!AE130</f>
        <v>0</v>
      </c>
      <c r="C130" s="66">
        <f>B130*'System CAPEX Units'!$I130</f>
        <v>0</v>
      </c>
      <c r="D130" s="72">
        <f>B130*'System CAPEX Units'!$J130</f>
        <v>0</v>
      </c>
      <c r="E130" s="72">
        <f>B130*'System CAPEX Units'!$K130</f>
        <v>0</v>
      </c>
      <c r="F130" s="66">
        <f>B130*'System CAPEX Units'!$L130</f>
        <v>0</v>
      </c>
      <c r="G130" s="69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37">
        <f>'System CAPEX Units'!G130*'System CAPEX Units'!AE130</f>
        <v>0</v>
      </c>
      <c r="Z130" s="34">
        <f>$B130*'System CAPEX Units'!AF130</f>
        <v>0</v>
      </c>
      <c r="AA130" s="24">
        <f>$B130*'System CAPEX Units'!AG130</f>
        <v>0</v>
      </c>
      <c r="AB130" s="24">
        <f>$B130*'System CAPEX Units'!AH130</f>
        <v>0</v>
      </c>
      <c r="AC130" s="24">
        <f>$B130*'System CAPEX Units'!AI130</f>
        <v>0</v>
      </c>
      <c r="AD130" s="38">
        <f>$B130*'System CAPEX Units'!AJ130</f>
        <v>0</v>
      </c>
      <c r="AF130" s="34">
        <f t="shared" si="1"/>
        <v>0</v>
      </c>
    </row>
    <row r="131" spans="1:32" x14ac:dyDescent="0.2">
      <c r="A131" s="6" t="str">
        <f>'System CAPEX Units'!A131</f>
        <v/>
      </c>
      <c r="B131" s="54">
        <f>('System CAPEX Units'!$G131*'System CAPEX Units'!$I131+'System CAPEX Units'!$G131*'System CAPEX Units'!$J131++'System CAPEX Units'!$G131*'System CAPEX Units'!$K131+'System CAPEX Units'!$G131*'System CAPEX Units'!$L131)*'System CAPEX Units'!AE131</f>
        <v>0</v>
      </c>
      <c r="C131" s="66">
        <f>B131*'System CAPEX Units'!$I131</f>
        <v>0</v>
      </c>
      <c r="D131" s="72">
        <f>B131*'System CAPEX Units'!$J131</f>
        <v>0</v>
      </c>
      <c r="E131" s="72">
        <f>B131*'System CAPEX Units'!$K131</f>
        <v>0</v>
      </c>
      <c r="F131" s="66">
        <f>B131*'System CAPEX Units'!$L131</f>
        <v>0</v>
      </c>
      <c r="G131" s="69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37">
        <f>'System CAPEX Units'!G131*'System CAPEX Units'!AE131</f>
        <v>0</v>
      </c>
      <c r="Z131" s="34">
        <f>$B131*'System CAPEX Units'!AF131</f>
        <v>0</v>
      </c>
      <c r="AA131" s="24">
        <f>$B131*'System CAPEX Units'!AG131</f>
        <v>0</v>
      </c>
      <c r="AB131" s="24">
        <f>$B131*'System CAPEX Units'!AH131</f>
        <v>0</v>
      </c>
      <c r="AC131" s="24">
        <f>$B131*'System CAPEX Units'!AI131</f>
        <v>0</v>
      </c>
      <c r="AD131" s="38">
        <f>$B131*'System CAPEX Units'!AJ131</f>
        <v>0</v>
      </c>
      <c r="AF131" s="34">
        <f t="shared" si="1"/>
        <v>0</v>
      </c>
    </row>
    <row r="132" spans="1:32" x14ac:dyDescent="0.2">
      <c r="A132" s="6" t="str">
        <f>'System CAPEX Units'!A132</f>
        <v>End of Life for Meters - Metering ACS</v>
      </c>
      <c r="B132" s="54">
        <f>('System CAPEX Units'!$G132*'System CAPEX Units'!$I132+'System CAPEX Units'!$G132*'System CAPEX Units'!$J132++'System CAPEX Units'!$G132*'System CAPEX Units'!$K132+'System CAPEX Units'!$G132*'System CAPEX Units'!$L132)*'System CAPEX Units'!AE132</f>
        <v>2213056.4719472001</v>
      </c>
      <c r="C132" s="66">
        <f>B132*'System CAPEX Units'!$I132</f>
        <v>548523.25824665604</v>
      </c>
      <c r="D132" s="72">
        <f>B132*'System CAPEX Units'!$J132</f>
        <v>957673.99999999977</v>
      </c>
      <c r="E132" s="72">
        <f>B132*'System CAPEX Units'!$K132</f>
        <v>74798.626124543996</v>
      </c>
      <c r="F132" s="66">
        <f>B132*'System CAPEX Units'!$L132</f>
        <v>632060.58757600014</v>
      </c>
      <c r="G132" s="69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37">
        <f>'System CAPEX Units'!G132*'System CAPEX Units'!AE132</f>
        <v>2213056.4719472001</v>
      </c>
      <c r="Z132" s="34">
        <f>$B132*'System CAPEX Units'!AF132</f>
        <v>2213056.4719472001</v>
      </c>
      <c r="AA132" s="24">
        <f>$B132*'System CAPEX Units'!AG132</f>
        <v>0</v>
      </c>
      <c r="AB132" s="24">
        <f>$B132*'System CAPEX Units'!AH132</f>
        <v>0</v>
      </c>
      <c r="AC132" s="24">
        <f>$B132*'System CAPEX Units'!AI132</f>
        <v>0</v>
      </c>
      <c r="AD132" s="38">
        <f>$B132*'System CAPEX Units'!AJ132</f>
        <v>0</v>
      </c>
      <c r="AF132" s="34">
        <f t="shared" ref="AF132:AF170" si="2">R132-SUM(Z132:AD132)</f>
        <v>-2213056.4719472001</v>
      </c>
    </row>
    <row r="133" spans="1:32" x14ac:dyDescent="0.2">
      <c r="A133" s="6" t="str">
        <f>'System CAPEX Units'!A133</f>
        <v>In-situ driven non-compliant meter families - Metering ACS</v>
      </c>
      <c r="B133" s="54">
        <f>('System CAPEX Units'!$G133*'System CAPEX Units'!$I133+'System CAPEX Units'!$G133*'System CAPEX Units'!$J133++'System CAPEX Units'!$G133*'System CAPEX Units'!$K133+'System CAPEX Units'!$G133*'System CAPEX Units'!$L133)*'System CAPEX Units'!AE133</f>
        <v>3250316.4937407998</v>
      </c>
      <c r="C133" s="66">
        <f>B133*'System CAPEX Units'!$I133</f>
        <v>805616.22176358383</v>
      </c>
      <c r="D133" s="72">
        <f>B133*'System CAPEX Units'!$J133</f>
        <v>1406535.9999999998</v>
      </c>
      <c r="E133" s="72">
        <f>B133*'System CAPEX Units'!$K133</f>
        <v>109856.75751321597</v>
      </c>
      <c r="F133" s="66">
        <f>B133*'System CAPEX Units'!$L133</f>
        <v>928307.51446399989</v>
      </c>
      <c r="G133" s="69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37">
        <f>'System CAPEX Units'!G133*'System CAPEX Units'!AE133</f>
        <v>3250316.4937408003</v>
      </c>
      <c r="Z133" s="34">
        <f>$B133*'System CAPEX Units'!AF133</f>
        <v>3250316.4937407998</v>
      </c>
      <c r="AA133" s="24">
        <f>$B133*'System CAPEX Units'!AG133</f>
        <v>0</v>
      </c>
      <c r="AB133" s="24">
        <f>$B133*'System CAPEX Units'!AH133</f>
        <v>0</v>
      </c>
      <c r="AC133" s="24">
        <f>$B133*'System CAPEX Units'!AI133</f>
        <v>0</v>
      </c>
      <c r="AD133" s="38">
        <f>$B133*'System CAPEX Units'!AJ133</f>
        <v>0</v>
      </c>
      <c r="AF133" s="34">
        <f t="shared" si="2"/>
        <v>-3250316.4937407998</v>
      </c>
    </row>
    <row r="134" spans="1:32" x14ac:dyDescent="0.2">
      <c r="A134" s="6" t="str">
        <f>'System CAPEX Units'!A134</f>
        <v>Obsolete Meter Technology - Metering ACS</v>
      </c>
      <c r="B134" s="54">
        <f>('System CAPEX Units'!$G134*'System CAPEX Units'!$I134+'System CAPEX Units'!$G134*'System CAPEX Units'!$J134++'System CAPEX Units'!$G134*'System CAPEX Units'!$K134+'System CAPEX Units'!$G134*'System CAPEX Units'!$L134)*'System CAPEX Units'!AE134</f>
        <v>585540.70199680002</v>
      </c>
      <c r="C134" s="66">
        <f>B134*'System CAPEX Units'!$I134</f>
        <v>203152.13775718404</v>
      </c>
      <c r="D134" s="72">
        <f>B134*'System CAPEX Units'!$J134</f>
        <v>354686</v>
      </c>
      <c r="E134" s="72">
        <f>B134*'System CAPEX Units'!$K134</f>
        <v>27702.564239616</v>
      </c>
      <c r="F134" s="66">
        <f>B134*'System CAPEX Units'!$L134</f>
        <v>0</v>
      </c>
      <c r="G134" s="69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37">
        <f>'System CAPEX Units'!G134*'System CAPEX Units'!AE134</f>
        <v>585540.70199680002</v>
      </c>
      <c r="Z134" s="34">
        <f>$B134*'System CAPEX Units'!AF134</f>
        <v>585540.70199680002</v>
      </c>
      <c r="AA134" s="24">
        <f>$B134*'System CAPEX Units'!AG134</f>
        <v>0</v>
      </c>
      <c r="AB134" s="24">
        <f>$B134*'System CAPEX Units'!AH134</f>
        <v>0</v>
      </c>
      <c r="AC134" s="24">
        <f>$B134*'System CAPEX Units'!AI134</f>
        <v>0</v>
      </c>
      <c r="AD134" s="38">
        <f>$B134*'System CAPEX Units'!AJ134</f>
        <v>0</v>
      </c>
      <c r="AF134" s="34">
        <f t="shared" si="2"/>
        <v>-585540.70199680002</v>
      </c>
    </row>
    <row r="135" spans="1:32" x14ac:dyDescent="0.2">
      <c r="A135" s="6" t="str">
        <f>'System CAPEX Units'!A135</f>
        <v>Configuration Management (Handheld Units - HHU) - Metering SCS</v>
      </c>
      <c r="B135" s="54">
        <f>('System CAPEX Units'!$G135*'System CAPEX Units'!$I135+'System CAPEX Units'!$G135*'System CAPEX Units'!$J135++'System CAPEX Units'!$G135*'System CAPEX Units'!$K135+'System CAPEX Units'!$G135*'System CAPEX Units'!$L135)*'System CAPEX Units'!AE135</f>
        <v>0</v>
      </c>
      <c r="C135" s="66">
        <f>B135*'System CAPEX Units'!$I135</f>
        <v>0</v>
      </c>
      <c r="D135" s="72">
        <f>B135*'System CAPEX Units'!$J135</f>
        <v>0</v>
      </c>
      <c r="E135" s="72">
        <f>B135*'System CAPEX Units'!$K135</f>
        <v>0</v>
      </c>
      <c r="F135" s="66">
        <f>B135*'System CAPEX Units'!$L135</f>
        <v>0</v>
      </c>
      <c r="G135" s="69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37">
        <f>'System CAPEX Units'!G135*'System CAPEX Units'!AE135</f>
        <v>0</v>
      </c>
      <c r="Z135" s="34">
        <f>$B135*'System CAPEX Units'!AF135</f>
        <v>0</v>
      </c>
      <c r="AA135" s="24">
        <f>$B135*'System CAPEX Units'!AG135</f>
        <v>0</v>
      </c>
      <c r="AB135" s="24">
        <f>$B135*'System CAPEX Units'!AH135</f>
        <v>0</v>
      </c>
      <c r="AC135" s="24">
        <f>$B135*'System CAPEX Units'!AI135</f>
        <v>0</v>
      </c>
      <c r="AD135" s="38">
        <f>$B135*'System CAPEX Units'!AJ135</f>
        <v>0</v>
      </c>
      <c r="AF135" s="34">
        <f t="shared" si="2"/>
        <v>0</v>
      </c>
    </row>
    <row r="136" spans="1:32" x14ac:dyDescent="0.2">
      <c r="A136" s="6" t="str">
        <f>'System CAPEX Units'!A136</f>
        <v>Configuration Management (Handheld Units - HHU) - Metering ACS</v>
      </c>
      <c r="B136" s="54">
        <f>('System CAPEX Units'!$G136*'System CAPEX Units'!$I136+'System CAPEX Units'!$G136*'System CAPEX Units'!$J136++'System CAPEX Units'!$G136*'System CAPEX Units'!$K136+'System CAPEX Units'!$G136*'System CAPEX Units'!$L136)*'System CAPEX Units'!AE136</f>
        <v>188980.73555679992</v>
      </c>
      <c r="C136" s="66">
        <f>B136*'System CAPEX Units'!$I136</f>
        <v>13650.996089983993</v>
      </c>
      <c r="D136" s="72">
        <f>B136*'System CAPEX Units'!$J136</f>
        <v>173468.23999999985</v>
      </c>
      <c r="E136" s="72">
        <f>B136*'System CAPEX Units'!$K136</f>
        <v>1861.4994668159989</v>
      </c>
      <c r="F136" s="66">
        <f>B136*'System CAPEX Units'!$L136</f>
        <v>0</v>
      </c>
      <c r="G136" s="69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37">
        <f>'System CAPEX Units'!G136*'System CAPEX Units'!AE136</f>
        <v>188980.73555680001</v>
      </c>
      <c r="Z136" s="34">
        <f>$B136*'System CAPEX Units'!AF136</f>
        <v>0</v>
      </c>
      <c r="AA136" s="24">
        <f>$B136*'System CAPEX Units'!AG136</f>
        <v>0</v>
      </c>
      <c r="AB136" s="24">
        <f>$B136*'System CAPEX Units'!AH136</f>
        <v>0</v>
      </c>
      <c r="AC136" s="24">
        <f>$B136*'System CAPEX Units'!AI136</f>
        <v>0</v>
      </c>
      <c r="AD136" s="38">
        <f>$B136*'System CAPEX Units'!AJ136</f>
        <v>188980.73555679992</v>
      </c>
      <c r="AF136" s="34">
        <f t="shared" si="2"/>
        <v>-188980.73555679992</v>
      </c>
    </row>
    <row r="137" spans="1:32" x14ac:dyDescent="0.2">
      <c r="A137" s="6" t="str">
        <f>'System CAPEX Units'!A137</f>
        <v>Metering Project Support and Mgt - EoL Meters - Metering ACS</v>
      </c>
      <c r="B137" s="54">
        <f>('System CAPEX Units'!$G137*'System CAPEX Units'!$I137+'System CAPEX Units'!$G137*'System CAPEX Units'!$J137++'System CAPEX Units'!$G137*'System CAPEX Units'!$K137+'System CAPEX Units'!$G137*'System CAPEX Units'!$L137)*'System CAPEX Units'!AE137</f>
        <v>423896.6378367999</v>
      </c>
      <c r="C137" s="66">
        <f>B137*'System CAPEX Units'!$I137</f>
        <v>313417.78849638387</v>
      </c>
      <c r="D137" s="72">
        <f>B137*'System CAPEX Units'!$J137</f>
        <v>67740.059999999983</v>
      </c>
      <c r="E137" s="72">
        <f>B137*'System CAPEX Units'!$K137</f>
        <v>42738.789340415984</v>
      </c>
      <c r="F137" s="66">
        <f>B137*'System CAPEX Units'!$L137</f>
        <v>0</v>
      </c>
      <c r="G137" s="69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37">
        <f>'System CAPEX Units'!G137*'System CAPEX Units'!AE137</f>
        <v>423896.63783679996</v>
      </c>
      <c r="Z137" s="34">
        <f>$B137*'System CAPEX Units'!AF137</f>
        <v>423896.6378367999</v>
      </c>
      <c r="AA137" s="24">
        <f>$B137*'System CAPEX Units'!AG137</f>
        <v>0</v>
      </c>
      <c r="AB137" s="24">
        <f>$B137*'System CAPEX Units'!AH137</f>
        <v>0</v>
      </c>
      <c r="AC137" s="24">
        <f>$B137*'System CAPEX Units'!AI137</f>
        <v>0</v>
      </c>
      <c r="AD137" s="38">
        <f>$B137*'System CAPEX Units'!AJ137</f>
        <v>0</v>
      </c>
      <c r="AF137" s="34">
        <f t="shared" si="2"/>
        <v>-423896.6378367999</v>
      </c>
    </row>
    <row r="138" spans="1:32" x14ac:dyDescent="0.2">
      <c r="A138" s="6" t="str">
        <f>'System CAPEX Units'!A138</f>
        <v>Metering Project Support and Mgt - In-situ - Metering ACS</v>
      </c>
      <c r="B138" s="54">
        <f>('System CAPEX Units'!$G138*'System CAPEX Units'!$I138+'System CAPEX Units'!$G138*'System CAPEX Units'!$J138++'System CAPEX Units'!$G138*'System CAPEX Units'!$K138+'System CAPEX Units'!$G138*'System CAPEX Units'!$L138)*'System CAPEX Units'!AE138</f>
        <v>622577.07883520005</v>
      </c>
      <c r="C138" s="66">
        <f>B138*'System CAPEX Units'!$I138</f>
        <v>460316.77017497603</v>
      </c>
      <c r="D138" s="72">
        <f>B138*'System CAPEX Units'!$J138</f>
        <v>99489.84000000004</v>
      </c>
      <c r="E138" s="72">
        <f>B138*'System CAPEX Units'!$K138</f>
        <v>62770.468660224004</v>
      </c>
      <c r="F138" s="66">
        <f>B138*'System CAPEX Units'!$L138</f>
        <v>0</v>
      </c>
      <c r="G138" s="69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37">
        <f>'System CAPEX Units'!G138*'System CAPEX Units'!AE138</f>
        <v>622577.07883519994</v>
      </c>
      <c r="Z138" s="34">
        <f>$B138*'System CAPEX Units'!AF138</f>
        <v>622577.07883520005</v>
      </c>
      <c r="AA138" s="24">
        <f>$B138*'System CAPEX Units'!AG138</f>
        <v>0</v>
      </c>
      <c r="AB138" s="24">
        <f>$B138*'System CAPEX Units'!AH138</f>
        <v>0</v>
      </c>
      <c r="AC138" s="24">
        <f>$B138*'System CAPEX Units'!AI138</f>
        <v>0</v>
      </c>
      <c r="AD138" s="38">
        <f>$B138*'System CAPEX Units'!AJ138</f>
        <v>0</v>
      </c>
      <c r="AF138" s="34">
        <f t="shared" si="2"/>
        <v>-622577.07883520005</v>
      </c>
    </row>
    <row r="139" spans="1:32" x14ac:dyDescent="0.2">
      <c r="A139" s="6" t="str">
        <f>'System CAPEX Units'!A139</f>
        <v>Metering Project Support and Mgt - obsolete meters - Metering ACS</v>
      </c>
      <c r="B139" s="54">
        <f>('System CAPEX Units'!$G139*'System CAPEX Units'!$I139+'System CAPEX Units'!$G139*'System CAPEX Units'!$J139++'System CAPEX Units'!$G139*'System CAPEX Units'!$K139+'System CAPEX Units'!$G139*'System CAPEX Units'!$L139)*'System CAPEX Units'!AE139</f>
        <v>156995.18091519995</v>
      </c>
      <c r="C139" s="66">
        <f>B139*'System CAPEX Units'!$I139</f>
        <v>116078.02000537595</v>
      </c>
      <c r="D139" s="72">
        <f>B139*'System CAPEX Units'!$J139</f>
        <v>25088.339999999997</v>
      </c>
      <c r="E139" s="72">
        <f>B139*'System CAPEX Units'!$K139</f>
        <v>15828.820909823993</v>
      </c>
      <c r="F139" s="66">
        <f>B139*'System CAPEX Units'!$L139</f>
        <v>0</v>
      </c>
      <c r="G139" s="69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121">
        <v>0</v>
      </c>
      <c r="Z139" s="122">
        <v>0</v>
      </c>
      <c r="AA139" s="24">
        <f>$B139*'System CAPEX Units'!AG139</f>
        <v>0</v>
      </c>
      <c r="AB139" s="24">
        <f>$B139*'System CAPEX Units'!AH139</f>
        <v>0</v>
      </c>
      <c r="AC139" s="24">
        <f>$B139*'System CAPEX Units'!AI139</f>
        <v>0</v>
      </c>
      <c r="AD139" s="38">
        <f>$B139*'System CAPEX Units'!AJ139</f>
        <v>0</v>
      </c>
      <c r="AF139" s="34">
        <f t="shared" si="2"/>
        <v>0</v>
      </c>
    </row>
    <row r="140" spans="1:32" x14ac:dyDescent="0.2">
      <c r="A140" s="6" t="str">
        <f>'System CAPEX Units'!A140</f>
        <v/>
      </c>
      <c r="B140" s="54">
        <f>('System CAPEX Units'!$G140*'System CAPEX Units'!$I140+'System CAPEX Units'!$G140*'System CAPEX Units'!$J140++'System CAPEX Units'!$G140*'System CAPEX Units'!$K140+'System CAPEX Units'!$G140*'System CAPEX Units'!$L140)*'System CAPEX Units'!AE140</f>
        <v>0</v>
      </c>
      <c r="C140" s="66">
        <f>B140*'System CAPEX Units'!$I140</f>
        <v>0</v>
      </c>
      <c r="D140" s="72">
        <f>B140*'System CAPEX Units'!$J140</f>
        <v>0</v>
      </c>
      <c r="E140" s="72">
        <f>B140*'System CAPEX Units'!$K140</f>
        <v>0</v>
      </c>
      <c r="F140" s="66">
        <f>B140*'System CAPEX Units'!$L140</f>
        <v>0</v>
      </c>
      <c r="G140" s="69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37">
        <f>'System CAPEX Units'!G140*'System CAPEX Units'!AE140</f>
        <v>0</v>
      </c>
      <c r="Z140" s="34">
        <f>$B140*'System CAPEX Units'!AF140</f>
        <v>0</v>
      </c>
      <c r="AA140" s="24">
        <f>$B140*'System CAPEX Units'!AG140</f>
        <v>0</v>
      </c>
      <c r="AB140" s="24">
        <f>$B140*'System CAPEX Units'!AH140</f>
        <v>0</v>
      </c>
      <c r="AC140" s="24">
        <f>$B140*'System CAPEX Units'!AI140</f>
        <v>0</v>
      </c>
      <c r="AD140" s="38">
        <f>$B140*'System CAPEX Units'!AJ140</f>
        <v>0</v>
      </c>
      <c r="AF140" s="34">
        <f t="shared" si="2"/>
        <v>0</v>
      </c>
    </row>
    <row r="141" spans="1:32" x14ac:dyDescent="0.2">
      <c r="A141" s="6" t="str">
        <f>'System CAPEX Units'!A141</f>
        <v>CICW Metering (remaining capex after deducting cap cons) - ACS</v>
      </c>
      <c r="B141" s="54">
        <f>('System CAPEX Units'!$G141*'System CAPEX Units'!$I141+'System CAPEX Units'!$G141*'System CAPEX Units'!$J141++'System CAPEX Units'!$G141*'System CAPEX Units'!$K141+'System CAPEX Units'!$G141*'System CAPEX Units'!$L141)*'System CAPEX Units'!AE141</f>
        <v>1418459.0838304751</v>
      </c>
      <c r="C141" s="66">
        <f>B141*'System CAPEX Units'!$I141</f>
        <v>264814.98485200125</v>
      </c>
      <c r="D141" s="72">
        <f>B141*'System CAPEX Units'!$J141</f>
        <v>1107171.1365994907</v>
      </c>
      <c r="E141" s="72">
        <f>B141*'System CAPEX Units'!$K141</f>
        <v>0</v>
      </c>
      <c r="F141" s="66">
        <f>B141*'System CAPEX Units'!$L141</f>
        <v>46472.962378983248</v>
      </c>
      <c r="G141" s="69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37">
        <f>'System CAPEX Units'!G141*'System CAPEX Units'!AE141</f>
        <v>1418459.0838304751</v>
      </c>
      <c r="Z141" s="34">
        <f>$B141*'System CAPEX Units'!AF141</f>
        <v>0</v>
      </c>
      <c r="AA141" s="24">
        <f>$B141*'System CAPEX Units'!AG141</f>
        <v>0</v>
      </c>
      <c r="AB141" s="24">
        <f>$B141*'System CAPEX Units'!AH141</f>
        <v>1418459.0838304751</v>
      </c>
      <c r="AC141" s="24">
        <f>$B141*'System CAPEX Units'!AI141</f>
        <v>0</v>
      </c>
      <c r="AD141" s="38">
        <f>$B141*'System CAPEX Units'!AJ141</f>
        <v>0</v>
      </c>
      <c r="AF141" s="34">
        <f t="shared" si="2"/>
        <v>-1418459.0838304751</v>
      </c>
    </row>
    <row r="142" spans="1:32" x14ac:dyDescent="0.2">
      <c r="A142" s="6" t="str">
        <f>'System CAPEX Units'!A142</f>
        <v>CICW Services (remaining capex after deducting cap cons) - ACS</v>
      </c>
      <c r="B142" s="54">
        <f>('System CAPEX Units'!$G142*'System CAPEX Units'!$I142+'System CAPEX Units'!$G142*'System CAPEX Units'!$J142++'System CAPEX Units'!$G142*'System CAPEX Units'!$K142+'System CAPEX Units'!$G142*'System CAPEX Units'!$L142)*'System CAPEX Units'!AE142</f>
        <v>783082.06214816438</v>
      </c>
      <c r="C142" s="66">
        <f>B142*'System CAPEX Units'!$I142</f>
        <v>783082.06214816438</v>
      </c>
      <c r="D142" s="72">
        <f>B142*'System CAPEX Units'!$J142</f>
        <v>0</v>
      </c>
      <c r="E142" s="72">
        <f>B142*'System CAPEX Units'!$K142</f>
        <v>0</v>
      </c>
      <c r="F142" s="66">
        <f>B142*'System CAPEX Units'!$L142</f>
        <v>0</v>
      </c>
      <c r="G142" s="69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37">
        <f>'System CAPEX Units'!G142*'System CAPEX Units'!AE142</f>
        <v>783082.06214816438</v>
      </c>
      <c r="Z142" s="34">
        <f>$B142*'System CAPEX Units'!AF142</f>
        <v>0</v>
      </c>
      <c r="AA142" s="24">
        <f>$B142*'System CAPEX Units'!AG142</f>
        <v>0</v>
      </c>
      <c r="AB142" s="24">
        <f>$B142*'System CAPEX Units'!AH142</f>
        <v>783082.06214816438</v>
      </c>
      <c r="AC142" s="24">
        <f>$B142*'System CAPEX Units'!AI142</f>
        <v>0</v>
      </c>
      <c r="AD142" s="38">
        <f>$B142*'System CAPEX Units'!AJ142</f>
        <v>0</v>
      </c>
      <c r="AF142" s="34">
        <f t="shared" si="2"/>
        <v>-783082.06214816438</v>
      </c>
    </row>
    <row r="143" spans="1:32" x14ac:dyDescent="0.2">
      <c r="A143" s="6" t="str">
        <f>'System CAPEX Units'!A143</f>
        <v/>
      </c>
      <c r="B143" s="54">
        <f>('System CAPEX Units'!$G143*'System CAPEX Units'!$I143+'System CAPEX Units'!$G143*'System CAPEX Units'!$J143++'System CAPEX Units'!$G143*'System CAPEX Units'!$K143+'System CAPEX Units'!$G143*'System CAPEX Units'!$L143)*'System CAPEX Units'!AE143</f>
        <v>0</v>
      </c>
      <c r="C143" s="66">
        <f>B143*'System CAPEX Units'!$I143</f>
        <v>0</v>
      </c>
      <c r="D143" s="72">
        <f>B143*'System CAPEX Units'!$J143</f>
        <v>0</v>
      </c>
      <c r="E143" s="72">
        <f>B143*'System CAPEX Units'!$K143</f>
        <v>0</v>
      </c>
      <c r="F143" s="66">
        <f>B143*'System CAPEX Units'!$L143</f>
        <v>0</v>
      </c>
      <c r="G143" s="69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37">
        <f>'System CAPEX Units'!G143*'System CAPEX Units'!AE143</f>
        <v>0</v>
      </c>
      <c r="Z143" s="34">
        <f>$B143*'System CAPEX Units'!AF143</f>
        <v>0</v>
      </c>
      <c r="AA143" s="24">
        <f>$B143*'System CAPEX Units'!AG143</f>
        <v>0</v>
      </c>
      <c r="AB143" s="24">
        <f>$B143*'System CAPEX Units'!AH143</f>
        <v>0</v>
      </c>
      <c r="AC143" s="24">
        <f>$B143*'System CAPEX Units'!AI143</f>
        <v>0</v>
      </c>
      <c r="AD143" s="38">
        <f>$B143*'System CAPEX Units'!AJ143</f>
        <v>0</v>
      </c>
      <c r="AF143" s="34">
        <f t="shared" si="2"/>
        <v>0</v>
      </c>
    </row>
    <row r="144" spans="1:32" x14ac:dyDescent="0.2">
      <c r="A144" s="6" t="str">
        <f>'System CAPEX Units'!A144</f>
        <v/>
      </c>
      <c r="B144" s="54">
        <f>('System CAPEX Units'!$G144*'System CAPEX Units'!$I144+'System CAPEX Units'!$G144*'System CAPEX Units'!$J144++'System CAPEX Units'!$G144*'System CAPEX Units'!$K144+'System CAPEX Units'!$G144*'System CAPEX Units'!$L144)*'System CAPEX Units'!AE144</f>
        <v>0</v>
      </c>
      <c r="C144" s="66">
        <f>B144*'System CAPEX Units'!$I144</f>
        <v>0</v>
      </c>
      <c r="D144" s="72">
        <f>B144*'System CAPEX Units'!$J144</f>
        <v>0</v>
      </c>
      <c r="E144" s="72">
        <f>B144*'System CAPEX Units'!$K144</f>
        <v>0</v>
      </c>
      <c r="F144" s="66">
        <f>B144*'System CAPEX Units'!$L144</f>
        <v>0</v>
      </c>
      <c r="G144" s="69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37">
        <f>'System CAPEX Units'!G144*'System CAPEX Units'!AE144</f>
        <v>0</v>
      </c>
      <c r="Z144" s="34">
        <f>$B144*'System CAPEX Units'!AF144</f>
        <v>0</v>
      </c>
      <c r="AA144" s="24">
        <f>$B144*'System CAPEX Units'!AG144</f>
        <v>0</v>
      </c>
      <c r="AB144" s="24">
        <f>$B144*'System CAPEX Units'!AH144</f>
        <v>0</v>
      </c>
      <c r="AC144" s="24">
        <f>$B144*'System CAPEX Units'!AI144</f>
        <v>0</v>
      </c>
      <c r="AD144" s="38">
        <f>$B144*'System CAPEX Units'!AJ144</f>
        <v>0</v>
      </c>
      <c r="AF144" s="34">
        <f t="shared" si="2"/>
        <v>0</v>
      </c>
    </row>
    <row r="145" spans="1:32" x14ac:dyDescent="0.2">
      <c r="A145" s="6" t="str">
        <f>'System CAPEX Units'!A145</f>
        <v/>
      </c>
      <c r="B145" s="54">
        <f>('System CAPEX Units'!$G145*'System CAPEX Units'!$I145+'System CAPEX Units'!$G145*'System CAPEX Units'!$J145++'System CAPEX Units'!$G145*'System CAPEX Units'!$K145+'System CAPEX Units'!$G145*'System CAPEX Units'!$L145)*'System CAPEX Units'!AE145</f>
        <v>0</v>
      </c>
      <c r="C145" s="66">
        <f>B145*'System CAPEX Units'!$I145</f>
        <v>0</v>
      </c>
      <c r="D145" s="72">
        <f>B145*'System CAPEX Units'!$J145</f>
        <v>0</v>
      </c>
      <c r="E145" s="72">
        <f>B145*'System CAPEX Units'!$K145</f>
        <v>0</v>
      </c>
      <c r="F145" s="66">
        <f>B145*'System CAPEX Units'!$L145</f>
        <v>0</v>
      </c>
      <c r="G145" s="69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37">
        <f>'System CAPEX Units'!G145*'System CAPEX Units'!AE145</f>
        <v>0</v>
      </c>
      <c r="Z145" s="34">
        <f>$B145*'System CAPEX Units'!AF145</f>
        <v>0</v>
      </c>
      <c r="AA145" s="24">
        <f>$B145*'System CAPEX Units'!AG145</f>
        <v>0</v>
      </c>
      <c r="AB145" s="24">
        <f>$B145*'System CAPEX Units'!AH145</f>
        <v>0</v>
      </c>
      <c r="AC145" s="24">
        <f>$B145*'System CAPEX Units'!AI145</f>
        <v>0</v>
      </c>
      <c r="AD145" s="38">
        <f>$B145*'System CAPEX Units'!AJ145</f>
        <v>0</v>
      </c>
      <c r="AF145" s="34">
        <f t="shared" si="2"/>
        <v>0</v>
      </c>
    </row>
    <row r="146" spans="1:32" x14ac:dyDescent="0.2">
      <c r="A146" s="6" t="str">
        <f>'System CAPEX Units'!A146</f>
        <v/>
      </c>
      <c r="B146" s="54">
        <f>('System CAPEX Units'!$G146*'System CAPEX Units'!$I146+'System CAPEX Units'!$G146*'System CAPEX Units'!$J146++'System CAPEX Units'!$G146*'System CAPEX Units'!$K146+'System CAPEX Units'!$G146*'System CAPEX Units'!$L146)*'System CAPEX Units'!AE146</f>
        <v>0</v>
      </c>
      <c r="C146" s="66">
        <f>B146*'System CAPEX Units'!$I146</f>
        <v>0</v>
      </c>
      <c r="D146" s="72">
        <f>B146*'System CAPEX Units'!$J146</f>
        <v>0</v>
      </c>
      <c r="E146" s="72">
        <f>B146*'System CAPEX Units'!$K146</f>
        <v>0</v>
      </c>
      <c r="F146" s="66">
        <f>B146*'System CAPEX Units'!$L146</f>
        <v>0</v>
      </c>
      <c r="G146" s="69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37">
        <f>'System CAPEX Units'!G146*'System CAPEX Units'!AE146</f>
        <v>0</v>
      </c>
      <c r="Z146" s="34">
        <f>$B146*'System CAPEX Units'!AF146</f>
        <v>0</v>
      </c>
      <c r="AA146" s="24">
        <f>$B146*'System CAPEX Units'!AG146</f>
        <v>0</v>
      </c>
      <c r="AB146" s="24">
        <f>$B146*'System CAPEX Units'!AH146</f>
        <v>0</v>
      </c>
      <c r="AC146" s="24">
        <f>$B146*'System CAPEX Units'!AI146</f>
        <v>0</v>
      </c>
      <c r="AD146" s="38">
        <f>$B146*'System CAPEX Units'!AJ146</f>
        <v>0</v>
      </c>
      <c r="AF146" s="34">
        <f t="shared" si="2"/>
        <v>0</v>
      </c>
    </row>
    <row r="147" spans="1:32" x14ac:dyDescent="0.2">
      <c r="A147" s="6" t="str">
        <f>'System CAPEX Units'!A147</f>
        <v/>
      </c>
      <c r="B147" s="54">
        <f>('System CAPEX Units'!$G147*'System CAPEX Units'!$I147+'System CAPEX Units'!$G147*'System CAPEX Units'!$J147++'System CAPEX Units'!$G147*'System CAPEX Units'!$K147+'System CAPEX Units'!$G147*'System CAPEX Units'!$L147)*'System CAPEX Units'!AE147</f>
        <v>0</v>
      </c>
      <c r="C147" s="66">
        <f>B147*'System CAPEX Units'!$I147</f>
        <v>0</v>
      </c>
      <c r="D147" s="72">
        <f>B147*'System CAPEX Units'!$J147</f>
        <v>0</v>
      </c>
      <c r="E147" s="72">
        <f>B147*'System CAPEX Units'!$K147</f>
        <v>0</v>
      </c>
      <c r="F147" s="66">
        <f>B147*'System CAPEX Units'!$L147</f>
        <v>0</v>
      </c>
      <c r="G147" s="69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37">
        <f>'System CAPEX Units'!G147*'System CAPEX Units'!AE147</f>
        <v>0</v>
      </c>
      <c r="Z147" s="34">
        <f>$B147*'System CAPEX Units'!AF147</f>
        <v>0</v>
      </c>
      <c r="AA147" s="24">
        <f>$B147*'System CAPEX Units'!AG147</f>
        <v>0</v>
      </c>
      <c r="AB147" s="24">
        <f>$B147*'System CAPEX Units'!AH147</f>
        <v>0</v>
      </c>
      <c r="AC147" s="24">
        <f>$B147*'System CAPEX Units'!AI147</f>
        <v>0</v>
      </c>
      <c r="AD147" s="38">
        <f>$B147*'System CAPEX Units'!AJ147</f>
        <v>0</v>
      </c>
      <c r="AF147" s="34">
        <f t="shared" si="2"/>
        <v>0</v>
      </c>
    </row>
    <row r="148" spans="1:32" x14ac:dyDescent="0.2">
      <c r="A148" s="6" t="str">
        <f>'System CAPEX Units'!A148</f>
        <v/>
      </c>
      <c r="B148" s="54">
        <f>('System CAPEX Units'!$G148*'System CAPEX Units'!$I148+'System CAPEX Units'!$G148*'System CAPEX Units'!$J148++'System CAPEX Units'!$G148*'System CAPEX Units'!$K148+'System CAPEX Units'!$G148*'System CAPEX Units'!$L148)*'System CAPEX Units'!AE148</f>
        <v>0</v>
      </c>
      <c r="C148" s="66">
        <f>B148*'System CAPEX Units'!$I148</f>
        <v>0</v>
      </c>
      <c r="D148" s="72">
        <f>B148*'System CAPEX Units'!$J148</f>
        <v>0</v>
      </c>
      <c r="E148" s="72">
        <f>B148*'System CAPEX Units'!$K148</f>
        <v>0</v>
      </c>
      <c r="F148" s="66">
        <f>B148*'System CAPEX Units'!$L148</f>
        <v>0</v>
      </c>
      <c r="G148" s="69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37">
        <f>'System CAPEX Units'!G148*'System CAPEX Units'!AE148</f>
        <v>0</v>
      </c>
      <c r="Z148" s="34">
        <f>$B148*'System CAPEX Units'!AF148</f>
        <v>0</v>
      </c>
      <c r="AA148" s="24">
        <f>$B148*'System CAPEX Units'!AG148</f>
        <v>0</v>
      </c>
      <c r="AB148" s="24">
        <f>$B148*'System CAPEX Units'!AH148</f>
        <v>0</v>
      </c>
      <c r="AC148" s="24">
        <f>$B148*'System CAPEX Units'!AI148</f>
        <v>0</v>
      </c>
      <c r="AD148" s="38">
        <f>$B148*'System CAPEX Units'!AJ148</f>
        <v>0</v>
      </c>
      <c r="AF148" s="34">
        <f t="shared" si="2"/>
        <v>0</v>
      </c>
    </row>
    <row r="149" spans="1:32" x14ac:dyDescent="0.2">
      <c r="A149" s="6" t="str">
        <f>'System CAPEX Units'!A149</f>
        <v/>
      </c>
      <c r="B149" s="54">
        <f>('System CAPEX Units'!$G149*'System CAPEX Units'!$I149+'System CAPEX Units'!$G149*'System CAPEX Units'!$J149++'System CAPEX Units'!$G149*'System CAPEX Units'!$K149+'System CAPEX Units'!$G149*'System CAPEX Units'!$L149)*'System CAPEX Units'!AE149</f>
        <v>0</v>
      </c>
      <c r="C149" s="66">
        <f>B149*'System CAPEX Units'!$I149</f>
        <v>0</v>
      </c>
      <c r="D149" s="72">
        <f>B149*'System CAPEX Units'!$J149</f>
        <v>0</v>
      </c>
      <c r="E149" s="72">
        <f>B149*'System CAPEX Units'!$K149</f>
        <v>0</v>
      </c>
      <c r="F149" s="66">
        <f>B149*'System CAPEX Units'!$L149</f>
        <v>0</v>
      </c>
      <c r="G149" s="69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37">
        <f>'System CAPEX Units'!G149*'System CAPEX Units'!AE149</f>
        <v>0</v>
      </c>
      <c r="Z149" s="34">
        <f>$B149*'System CAPEX Units'!AF149</f>
        <v>0</v>
      </c>
      <c r="AA149" s="24">
        <f>$B149*'System CAPEX Units'!AG149</f>
        <v>0</v>
      </c>
      <c r="AB149" s="24">
        <f>$B149*'System CAPEX Units'!AH149</f>
        <v>0</v>
      </c>
      <c r="AC149" s="24">
        <f>$B149*'System CAPEX Units'!AI149</f>
        <v>0</v>
      </c>
      <c r="AD149" s="38">
        <f>$B149*'System CAPEX Units'!AJ149</f>
        <v>0</v>
      </c>
      <c r="AF149" s="34">
        <f t="shared" si="2"/>
        <v>0</v>
      </c>
    </row>
    <row r="150" spans="1:32" x14ac:dyDescent="0.2">
      <c r="A150" s="6" t="str">
        <f>'System CAPEX Units'!A150</f>
        <v/>
      </c>
      <c r="B150" s="54">
        <f>('System CAPEX Units'!$G150*'System CAPEX Units'!$I150+'System CAPEX Units'!$G150*'System CAPEX Units'!$J150++'System CAPEX Units'!$G150*'System CAPEX Units'!$K150+'System CAPEX Units'!$G150*'System CAPEX Units'!$L150)*'System CAPEX Units'!AE150</f>
        <v>0</v>
      </c>
      <c r="C150" s="66">
        <f>B150*'System CAPEX Units'!$I150</f>
        <v>0</v>
      </c>
      <c r="D150" s="72">
        <f>B150*'System CAPEX Units'!$J150</f>
        <v>0</v>
      </c>
      <c r="E150" s="72">
        <f>B150*'System CAPEX Units'!$K150</f>
        <v>0</v>
      </c>
      <c r="F150" s="66">
        <f>B150*'System CAPEX Units'!$L150</f>
        <v>0</v>
      </c>
      <c r="G150" s="69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37">
        <f>'System CAPEX Units'!G150*'System CAPEX Units'!AE150</f>
        <v>0</v>
      </c>
      <c r="Z150" s="34">
        <f>$B150*'System CAPEX Units'!AF150</f>
        <v>0</v>
      </c>
      <c r="AA150" s="24">
        <f>$B150*'System CAPEX Units'!AG150</f>
        <v>0</v>
      </c>
      <c r="AB150" s="24">
        <f>$B150*'System CAPEX Units'!AH150</f>
        <v>0</v>
      </c>
      <c r="AC150" s="24">
        <f>$B150*'System CAPEX Units'!AI150</f>
        <v>0</v>
      </c>
      <c r="AD150" s="38">
        <f>$B150*'System CAPEX Units'!AJ150</f>
        <v>0</v>
      </c>
      <c r="AF150" s="34">
        <f t="shared" si="2"/>
        <v>0</v>
      </c>
    </row>
    <row r="151" spans="1:32" x14ac:dyDescent="0.2">
      <c r="A151" s="6" t="str">
        <f>'System CAPEX Units'!A151</f>
        <v/>
      </c>
      <c r="B151" s="54">
        <f>('System CAPEX Units'!$G151*'System CAPEX Units'!$I151+'System CAPEX Units'!$G151*'System CAPEX Units'!$J151++'System CAPEX Units'!$G151*'System CAPEX Units'!$K151+'System CAPEX Units'!$G151*'System CAPEX Units'!$L151)*'System CAPEX Units'!AE151</f>
        <v>0</v>
      </c>
      <c r="C151" s="66">
        <f>B151*'System CAPEX Units'!$I151</f>
        <v>0</v>
      </c>
      <c r="D151" s="72">
        <f>B151*'System CAPEX Units'!$J151</f>
        <v>0</v>
      </c>
      <c r="E151" s="72">
        <f>B151*'System CAPEX Units'!$K151</f>
        <v>0</v>
      </c>
      <c r="F151" s="66">
        <f>B151*'System CAPEX Units'!$L151</f>
        <v>0</v>
      </c>
      <c r="G151" s="69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37">
        <f>'System CAPEX Units'!G151*'System CAPEX Units'!AE151</f>
        <v>0</v>
      </c>
      <c r="Z151" s="34">
        <f>$B151*'System CAPEX Units'!AF151</f>
        <v>0</v>
      </c>
      <c r="AA151" s="24">
        <f>$B151*'System CAPEX Units'!AG151</f>
        <v>0</v>
      </c>
      <c r="AB151" s="24">
        <f>$B151*'System CAPEX Units'!AH151</f>
        <v>0</v>
      </c>
      <c r="AC151" s="24">
        <f>$B151*'System CAPEX Units'!AI151</f>
        <v>0</v>
      </c>
      <c r="AD151" s="38">
        <f>$B151*'System CAPEX Units'!AJ151</f>
        <v>0</v>
      </c>
      <c r="AF151" s="34">
        <f t="shared" si="2"/>
        <v>0</v>
      </c>
    </row>
    <row r="152" spans="1:32" x14ac:dyDescent="0.2">
      <c r="A152" s="6" t="str">
        <f>'System CAPEX Units'!A152</f>
        <v/>
      </c>
      <c r="B152" s="54">
        <f>('System CAPEX Units'!$G152*'System CAPEX Units'!$I152+'System CAPEX Units'!$G152*'System CAPEX Units'!$J152++'System CAPEX Units'!$G152*'System CAPEX Units'!$K152+'System CAPEX Units'!$G152*'System CAPEX Units'!$L152)*'System CAPEX Units'!AE152</f>
        <v>0</v>
      </c>
      <c r="C152" s="66">
        <f>B152*'System CAPEX Units'!$I152</f>
        <v>0</v>
      </c>
      <c r="D152" s="72">
        <f>B152*'System CAPEX Units'!$J152</f>
        <v>0</v>
      </c>
      <c r="E152" s="72">
        <f>B152*'System CAPEX Units'!$K152</f>
        <v>0</v>
      </c>
      <c r="F152" s="66">
        <f>B152*'System CAPEX Units'!$L152</f>
        <v>0</v>
      </c>
      <c r="G152" s="69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37">
        <f>'System CAPEX Units'!G152*'System CAPEX Units'!AE152</f>
        <v>0</v>
      </c>
      <c r="Z152" s="34">
        <f>$B152*'System CAPEX Units'!AF152</f>
        <v>0</v>
      </c>
      <c r="AA152" s="24">
        <f>$B152*'System CAPEX Units'!AG152</f>
        <v>0</v>
      </c>
      <c r="AB152" s="24">
        <f>$B152*'System CAPEX Units'!AH152</f>
        <v>0</v>
      </c>
      <c r="AC152" s="24">
        <f>$B152*'System CAPEX Units'!AI152</f>
        <v>0</v>
      </c>
      <c r="AD152" s="38">
        <f>$B152*'System CAPEX Units'!AJ152</f>
        <v>0</v>
      </c>
      <c r="AF152" s="34">
        <f t="shared" si="2"/>
        <v>0</v>
      </c>
    </row>
    <row r="153" spans="1:32" x14ac:dyDescent="0.2">
      <c r="A153" s="6" t="str">
        <f>'System CAPEX Units'!A153</f>
        <v/>
      </c>
      <c r="B153" s="54">
        <f>('System CAPEX Units'!$G153*'System CAPEX Units'!$I153+'System CAPEX Units'!$G153*'System CAPEX Units'!$J153++'System CAPEX Units'!$G153*'System CAPEX Units'!$K153+'System CAPEX Units'!$G153*'System CAPEX Units'!$L153)*'System CAPEX Units'!AE153</f>
        <v>0</v>
      </c>
      <c r="C153" s="66">
        <f>B153*'System CAPEX Units'!$I153</f>
        <v>0</v>
      </c>
      <c r="D153" s="72">
        <f>B153*'System CAPEX Units'!$J153</f>
        <v>0</v>
      </c>
      <c r="E153" s="72">
        <f>B153*'System CAPEX Units'!$K153</f>
        <v>0</v>
      </c>
      <c r="F153" s="66">
        <f>B153*'System CAPEX Units'!$L153</f>
        <v>0</v>
      </c>
      <c r="G153" s="69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37">
        <f>'System CAPEX Units'!G153*'System CAPEX Units'!AE153</f>
        <v>0</v>
      </c>
      <c r="Z153" s="34">
        <f>$B153*'System CAPEX Units'!AF153</f>
        <v>0</v>
      </c>
      <c r="AA153" s="24">
        <f>$B153*'System CAPEX Units'!AG153</f>
        <v>0</v>
      </c>
      <c r="AB153" s="24">
        <f>$B153*'System CAPEX Units'!AH153</f>
        <v>0</v>
      </c>
      <c r="AC153" s="24">
        <f>$B153*'System CAPEX Units'!AI153</f>
        <v>0</v>
      </c>
      <c r="AD153" s="38">
        <f>$B153*'System CAPEX Units'!AJ153</f>
        <v>0</v>
      </c>
      <c r="AF153" s="34">
        <f t="shared" si="2"/>
        <v>0</v>
      </c>
    </row>
    <row r="154" spans="1:32" x14ac:dyDescent="0.2">
      <c r="A154" s="6" t="str">
        <f>'System CAPEX Units'!A154</f>
        <v/>
      </c>
      <c r="B154" s="54">
        <f>('System CAPEX Units'!$G154*'System CAPEX Units'!$I154+'System CAPEX Units'!$G154*'System CAPEX Units'!$J154++'System CAPEX Units'!$G154*'System CAPEX Units'!$K154+'System CAPEX Units'!$G154*'System CAPEX Units'!$L154)*'System CAPEX Units'!AE154</f>
        <v>0</v>
      </c>
      <c r="C154" s="66">
        <f>B154*'System CAPEX Units'!$I154</f>
        <v>0</v>
      </c>
      <c r="D154" s="72">
        <f>B154*'System CAPEX Units'!$J154</f>
        <v>0</v>
      </c>
      <c r="E154" s="72">
        <f>B154*'System CAPEX Units'!$K154</f>
        <v>0</v>
      </c>
      <c r="F154" s="66">
        <f>B154*'System CAPEX Units'!$L154</f>
        <v>0</v>
      </c>
      <c r="G154" s="69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37">
        <f>'System CAPEX Units'!G154*'System CAPEX Units'!AE154</f>
        <v>0</v>
      </c>
      <c r="Z154" s="34">
        <f>$B154*'System CAPEX Units'!AF154</f>
        <v>0</v>
      </c>
      <c r="AA154" s="24">
        <f>$B154*'System CAPEX Units'!AG154</f>
        <v>0</v>
      </c>
      <c r="AB154" s="24">
        <f>$B154*'System CAPEX Units'!AH154</f>
        <v>0</v>
      </c>
      <c r="AC154" s="24">
        <f>$B154*'System CAPEX Units'!AI154</f>
        <v>0</v>
      </c>
      <c r="AD154" s="38">
        <f>$B154*'System CAPEX Units'!AJ154</f>
        <v>0</v>
      </c>
      <c r="AF154" s="34">
        <f t="shared" si="2"/>
        <v>0</v>
      </c>
    </row>
    <row r="155" spans="1:32" x14ac:dyDescent="0.2">
      <c r="A155" s="6" t="str">
        <f>'System CAPEX Units'!A155</f>
        <v/>
      </c>
      <c r="B155" s="54">
        <f>('System CAPEX Units'!$G155*'System CAPEX Units'!$I155+'System CAPEX Units'!$G155*'System CAPEX Units'!$J155++'System CAPEX Units'!$G155*'System CAPEX Units'!$K155+'System CAPEX Units'!$G155*'System CAPEX Units'!$L155)*'System CAPEX Units'!AE155</f>
        <v>0</v>
      </c>
      <c r="C155" s="66">
        <f>B155*'System CAPEX Units'!$I155</f>
        <v>0</v>
      </c>
      <c r="D155" s="72">
        <f>B155*'System CAPEX Units'!$J155</f>
        <v>0</v>
      </c>
      <c r="E155" s="72">
        <f>B155*'System CAPEX Units'!$K155</f>
        <v>0</v>
      </c>
      <c r="F155" s="66">
        <f>B155*'System CAPEX Units'!$L155</f>
        <v>0</v>
      </c>
      <c r="G155" s="69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37">
        <f>'System CAPEX Units'!G155*'System CAPEX Units'!AE155</f>
        <v>0</v>
      </c>
      <c r="Z155" s="34">
        <f>$B155*'System CAPEX Units'!AF155</f>
        <v>0</v>
      </c>
      <c r="AA155" s="24">
        <f>$B155*'System CAPEX Units'!AG155</f>
        <v>0</v>
      </c>
      <c r="AB155" s="24">
        <f>$B155*'System CAPEX Units'!AH155</f>
        <v>0</v>
      </c>
      <c r="AC155" s="24">
        <f>$B155*'System CAPEX Units'!AI155</f>
        <v>0</v>
      </c>
      <c r="AD155" s="38">
        <f>$B155*'System CAPEX Units'!AJ155</f>
        <v>0</v>
      </c>
      <c r="AF155" s="34">
        <f t="shared" si="2"/>
        <v>0</v>
      </c>
    </row>
    <row r="156" spans="1:32" x14ac:dyDescent="0.2">
      <c r="A156" s="6" t="str">
        <f>'System CAPEX Units'!A156</f>
        <v/>
      </c>
      <c r="B156" s="54">
        <f>('System CAPEX Units'!$G156*'System CAPEX Units'!$I156+'System CAPEX Units'!$G156*'System CAPEX Units'!$J156++'System CAPEX Units'!$G156*'System CAPEX Units'!$K156+'System CAPEX Units'!$G156*'System CAPEX Units'!$L156)*'System CAPEX Units'!AE156</f>
        <v>0</v>
      </c>
      <c r="C156" s="66">
        <f>B156*'System CAPEX Units'!$I156</f>
        <v>0</v>
      </c>
      <c r="D156" s="72">
        <f>B156*'System CAPEX Units'!$J156</f>
        <v>0</v>
      </c>
      <c r="E156" s="72">
        <f>B156*'System CAPEX Units'!$K156</f>
        <v>0</v>
      </c>
      <c r="F156" s="66">
        <f>B156*'System CAPEX Units'!$L156</f>
        <v>0</v>
      </c>
      <c r="G156" s="69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37">
        <f>'System CAPEX Units'!G156*'System CAPEX Units'!AE156</f>
        <v>0</v>
      </c>
      <c r="Z156" s="34">
        <f>$B156*'System CAPEX Units'!AF156</f>
        <v>0</v>
      </c>
      <c r="AA156" s="24">
        <f>$B156*'System CAPEX Units'!AG156</f>
        <v>0</v>
      </c>
      <c r="AB156" s="24">
        <f>$B156*'System CAPEX Units'!AH156</f>
        <v>0</v>
      </c>
      <c r="AC156" s="24">
        <f>$B156*'System CAPEX Units'!AI156</f>
        <v>0</v>
      </c>
      <c r="AD156" s="38">
        <f>$B156*'System CAPEX Units'!AJ156</f>
        <v>0</v>
      </c>
      <c r="AF156" s="34">
        <f t="shared" si="2"/>
        <v>0</v>
      </c>
    </row>
    <row r="157" spans="1:32" x14ac:dyDescent="0.2">
      <c r="A157" s="6" t="str">
        <f>'System CAPEX Units'!A157</f>
        <v/>
      </c>
      <c r="B157" s="54">
        <f>('System CAPEX Units'!$G157*'System CAPEX Units'!$I157+'System CAPEX Units'!$G157*'System CAPEX Units'!$J157++'System CAPEX Units'!$G157*'System CAPEX Units'!$K157+'System CAPEX Units'!$G157*'System CAPEX Units'!$L157)*'System CAPEX Units'!AE157</f>
        <v>0</v>
      </c>
      <c r="C157" s="66">
        <f>B157*'System CAPEX Units'!$I157</f>
        <v>0</v>
      </c>
      <c r="D157" s="72">
        <f>B157*'System CAPEX Units'!$J157</f>
        <v>0</v>
      </c>
      <c r="E157" s="72">
        <f>B157*'System CAPEX Units'!$K157</f>
        <v>0</v>
      </c>
      <c r="F157" s="66">
        <f>B157*'System CAPEX Units'!$L157</f>
        <v>0</v>
      </c>
      <c r="G157" s="69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37">
        <f>'System CAPEX Units'!G157*'System CAPEX Units'!AE157</f>
        <v>0</v>
      </c>
      <c r="Z157" s="34">
        <f>$B157*'System CAPEX Units'!AF157</f>
        <v>0</v>
      </c>
      <c r="AA157" s="24">
        <f>$B157*'System CAPEX Units'!AG157</f>
        <v>0</v>
      </c>
      <c r="AB157" s="24">
        <f>$B157*'System CAPEX Units'!AH157</f>
        <v>0</v>
      </c>
      <c r="AC157" s="24">
        <f>$B157*'System CAPEX Units'!AI157</f>
        <v>0</v>
      </c>
      <c r="AD157" s="38">
        <f>$B157*'System CAPEX Units'!AJ157</f>
        <v>0</v>
      </c>
      <c r="AF157" s="34">
        <f t="shared" si="2"/>
        <v>0</v>
      </c>
    </row>
    <row r="158" spans="1:32" x14ac:dyDescent="0.2">
      <c r="A158" s="6" t="str">
        <f>'System CAPEX Units'!A158</f>
        <v/>
      </c>
      <c r="B158" s="54">
        <f>('System CAPEX Units'!$G158*'System CAPEX Units'!$I158+'System CAPEX Units'!$G158*'System CAPEX Units'!$J158++'System CAPEX Units'!$G158*'System CAPEX Units'!$K158+'System CAPEX Units'!$G158*'System CAPEX Units'!$L158)*'System CAPEX Units'!AE158</f>
        <v>0</v>
      </c>
      <c r="C158" s="66">
        <f>B158*'System CAPEX Units'!$I158</f>
        <v>0</v>
      </c>
      <c r="D158" s="72">
        <f>B158*'System CAPEX Units'!$J158</f>
        <v>0</v>
      </c>
      <c r="E158" s="72">
        <f>B158*'System CAPEX Units'!$K158</f>
        <v>0</v>
      </c>
      <c r="F158" s="66">
        <f>B158*'System CAPEX Units'!$L158</f>
        <v>0</v>
      </c>
      <c r="G158" s="69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37">
        <f>'System CAPEX Units'!G158*'System CAPEX Units'!AE158</f>
        <v>0</v>
      </c>
      <c r="Z158" s="34">
        <f>$B158*'System CAPEX Units'!AF158</f>
        <v>0</v>
      </c>
      <c r="AA158" s="24">
        <f>$B158*'System CAPEX Units'!AG158</f>
        <v>0</v>
      </c>
      <c r="AB158" s="24">
        <f>$B158*'System CAPEX Units'!AH158</f>
        <v>0</v>
      </c>
      <c r="AC158" s="24">
        <f>$B158*'System CAPEX Units'!AI158</f>
        <v>0</v>
      </c>
      <c r="AD158" s="38">
        <f>$B158*'System CAPEX Units'!AJ158</f>
        <v>0</v>
      </c>
      <c r="AF158" s="34">
        <f t="shared" si="2"/>
        <v>0</v>
      </c>
    </row>
    <row r="159" spans="1:32" x14ac:dyDescent="0.2">
      <c r="A159" s="6" t="str">
        <f>'System CAPEX Units'!A159</f>
        <v/>
      </c>
      <c r="B159" s="54">
        <f>('System CAPEX Units'!$G159*'System CAPEX Units'!$I159+'System CAPEX Units'!$G159*'System CAPEX Units'!$J159++'System CAPEX Units'!$G159*'System CAPEX Units'!$K159+'System CAPEX Units'!$G159*'System CAPEX Units'!$L159)*'System CAPEX Units'!AE159</f>
        <v>0</v>
      </c>
      <c r="C159" s="66">
        <f>B159*'System CAPEX Units'!$I159</f>
        <v>0</v>
      </c>
      <c r="D159" s="72">
        <f>B159*'System CAPEX Units'!$J159</f>
        <v>0</v>
      </c>
      <c r="E159" s="72">
        <f>B159*'System CAPEX Units'!$K159</f>
        <v>0</v>
      </c>
      <c r="F159" s="66">
        <f>B159*'System CAPEX Units'!$L159</f>
        <v>0</v>
      </c>
      <c r="G159" s="69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37">
        <f>'System CAPEX Units'!G159*'System CAPEX Units'!AE159</f>
        <v>0</v>
      </c>
      <c r="Z159" s="34">
        <f>$B159*'System CAPEX Units'!AF159</f>
        <v>0</v>
      </c>
      <c r="AA159" s="24">
        <f>$B159*'System CAPEX Units'!AG159</f>
        <v>0</v>
      </c>
      <c r="AB159" s="24">
        <f>$B159*'System CAPEX Units'!AH159</f>
        <v>0</v>
      </c>
      <c r="AC159" s="24">
        <f>$B159*'System CAPEX Units'!AI159</f>
        <v>0</v>
      </c>
      <c r="AD159" s="38">
        <f>$B159*'System CAPEX Units'!AJ159</f>
        <v>0</v>
      </c>
      <c r="AF159" s="34">
        <f t="shared" si="2"/>
        <v>0</v>
      </c>
    </row>
    <row r="160" spans="1:32" x14ac:dyDescent="0.2">
      <c r="A160" s="6" t="str">
        <f>'System CAPEX Units'!A160</f>
        <v>Commercial and industrial - (Cap Cons plus Gifted)</v>
      </c>
      <c r="B160" s="54">
        <f>('System CAPEX Units'!$G160*'System CAPEX Units'!$I160+'System CAPEX Units'!$G160*'System CAPEX Units'!$J160++'System CAPEX Units'!$G160*'System CAPEX Units'!$K160+'System CAPEX Units'!$G160*'System CAPEX Units'!$L160)*'System CAPEX Units'!AE160</f>
        <v>0</v>
      </c>
      <c r="C160" s="66">
        <f>B160*'System CAPEX Units'!$I160</f>
        <v>0</v>
      </c>
      <c r="D160" s="72">
        <f>B160*'System CAPEX Units'!$J160</f>
        <v>0</v>
      </c>
      <c r="E160" s="72">
        <f>B160*'System CAPEX Units'!$K160</f>
        <v>0</v>
      </c>
      <c r="F160" s="66">
        <f>B160*'System CAPEX Units'!$L160</f>
        <v>0</v>
      </c>
      <c r="G160" s="69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37">
        <f>'System CAPEX Units'!G160*'System CAPEX Units'!AE160</f>
        <v>0</v>
      </c>
      <c r="Z160" s="34">
        <f>$B160*'System CAPEX Units'!AF160</f>
        <v>0</v>
      </c>
      <c r="AA160" s="24">
        <f>$B160*'System CAPEX Units'!AG160</f>
        <v>0</v>
      </c>
      <c r="AB160" s="24">
        <f>$B160*'System CAPEX Units'!AH160</f>
        <v>0</v>
      </c>
      <c r="AC160" s="24">
        <f>$B160*'System CAPEX Units'!AI160</f>
        <v>0</v>
      </c>
      <c r="AD160" s="38">
        <f>$B160*'System CAPEX Units'!AJ160</f>
        <v>0</v>
      </c>
      <c r="AF160" s="34">
        <f t="shared" si="2"/>
        <v>0</v>
      </c>
    </row>
    <row r="161" spans="1:32" x14ac:dyDescent="0.2">
      <c r="A161" s="6" t="str">
        <f>'System CAPEX Units'!A161</f>
        <v>Domestic and rural - (Cap Cons plus Gifted) plus ServicesD-Services - Gifted (Cap Cons plus Gifted)</v>
      </c>
      <c r="B161" s="54">
        <f>('System CAPEX Units'!$G161*'System CAPEX Units'!$I161+'System CAPEX Units'!$G161*'System CAPEX Units'!$J161++'System CAPEX Units'!$G161*'System CAPEX Units'!$K161+'System CAPEX Units'!$G161*'System CAPEX Units'!$L161)*'System CAPEX Units'!AE161</f>
        <v>0</v>
      </c>
      <c r="C161" s="66">
        <f>B161*'System CAPEX Units'!$I161</f>
        <v>0</v>
      </c>
      <c r="D161" s="72">
        <f>B161*'System CAPEX Units'!$J161</f>
        <v>0</v>
      </c>
      <c r="E161" s="72">
        <f>B161*'System CAPEX Units'!$K161</f>
        <v>0</v>
      </c>
      <c r="F161" s="66">
        <f>B161*'System CAPEX Units'!$L161</f>
        <v>0</v>
      </c>
      <c r="G161" s="69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37">
        <f>'System CAPEX Units'!G161*'System CAPEX Units'!AE161</f>
        <v>0</v>
      </c>
      <c r="Z161" s="34">
        <f>$B161*'System CAPEX Units'!AF161</f>
        <v>0</v>
      </c>
      <c r="AA161" s="24">
        <f>$B161*'System CAPEX Units'!AG161</f>
        <v>0</v>
      </c>
      <c r="AB161" s="24">
        <f>$B161*'System CAPEX Units'!AH161</f>
        <v>0</v>
      </c>
      <c r="AC161" s="24">
        <f>$B161*'System CAPEX Units'!AI161</f>
        <v>0</v>
      </c>
      <c r="AD161" s="38">
        <f>$B161*'System CAPEX Units'!AJ161</f>
        <v>0</v>
      </c>
      <c r="AF161" s="34">
        <f t="shared" si="2"/>
        <v>0</v>
      </c>
    </row>
    <row r="162" spans="1:32" x14ac:dyDescent="0.2">
      <c r="A162" s="6" t="str">
        <f>'System CAPEX Units'!A162</f>
        <v>Real estate developer (Cap con plus gifted) (2014-15 only)</v>
      </c>
      <c r="B162" s="54">
        <f>('System CAPEX Units'!$G162*'System CAPEX Units'!$I162+'System CAPEX Units'!$G162*'System CAPEX Units'!$J162++'System CAPEX Units'!$G162*'System CAPEX Units'!$K162+'System CAPEX Units'!$G162*'System CAPEX Units'!$L162)*'System CAPEX Units'!AE162</f>
        <v>0</v>
      </c>
      <c r="C162" s="66">
        <f>B162*'System CAPEX Units'!$I162</f>
        <v>0</v>
      </c>
      <c r="D162" s="72">
        <f>B162*'System CAPEX Units'!$J162</f>
        <v>0</v>
      </c>
      <c r="E162" s="72">
        <f>B162*'System CAPEX Units'!$K162</f>
        <v>0</v>
      </c>
      <c r="F162" s="66">
        <f>B162*'System CAPEX Units'!$L162</f>
        <v>0</v>
      </c>
      <c r="G162" s="69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37">
        <f>'System CAPEX Units'!G162*'System CAPEX Units'!AE162</f>
        <v>0</v>
      </c>
      <c r="Z162" s="34">
        <f>$B162*'System CAPEX Units'!AF162</f>
        <v>0</v>
      </c>
      <c r="AA162" s="24">
        <f>$B162*'System CAPEX Units'!AG162</f>
        <v>0</v>
      </c>
      <c r="AB162" s="24">
        <f>$B162*'System CAPEX Units'!AH162</f>
        <v>0</v>
      </c>
      <c r="AC162" s="24">
        <f>$B162*'System CAPEX Units'!AI162</f>
        <v>0</v>
      </c>
      <c r="AD162" s="38">
        <f>$B162*'System CAPEX Units'!AJ162</f>
        <v>0</v>
      </c>
      <c r="AF162" s="34">
        <f t="shared" si="2"/>
        <v>0</v>
      </c>
    </row>
    <row r="163" spans="1:32" x14ac:dyDescent="0.2">
      <c r="A163" s="6" t="str">
        <f>'System CAPEX Units'!A163</f>
        <v>CICW Street lighting- Gifted and Cap Cons</v>
      </c>
      <c r="B163" s="54">
        <f>('System CAPEX Units'!$G163*'System CAPEX Units'!$I163+'System CAPEX Units'!$G163*'System CAPEX Units'!$J163++'System CAPEX Units'!$G163*'System CAPEX Units'!$K163+'System CAPEX Units'!$G163*'System CAPEX Units'!$L163)*'System CAPEX Units'!AE163</f>
        <v>0</v>
      </c>
      <c r="C163" s="66">
        <f>B163*'System CAPEX Units'!$I163</f>
        <v>0</v>
      </c>
      <c r="D163" s="72">
        <f>B163*'System CAPEX Units'!$J163</f>
        <v>0</v>
      </c>
      <c r="E163" s="72">
        <f>B163*'System CAPEX Units'!$K163</f>
        <v>0</v>
      </c>
      <c r="F163" s="66">
        <f>B163*'System CAPEX Units'!$L163</f>
        <v>0</v>
      </c>
      <c r="G163" s="69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37">
        <f>'System CAPEX Units'!G163*'System CAPEX Units'!AE163</f>
        <v>0</v>
      </c>
      <c r="Z163" s="34">
        <f>$B163*'System CAPEX Units'!AF163</f>
        <v>0</v>
      </c>
      <c r="AA163" s="24">
        <f>$B163*'System CAPEX Units'!AG163</f>
        <v>0</v>
      </c>
      <c r="AB163" s="24">
        <f>$B163*'System CAPEX Units'!AH163</f>
        <v>0</v>
      </c>
      <c r="AC163" s="24">
        <f>$B163*'System CAPEX Units'!AI163</f>
        <v>0</v>
      </c>
      <c r="AD163" s="38">
        <f>$B163*'System CAPEX Units'!AJ163</f>
        <v>0</v>
      </c>
      <c r="AF163" s="34">
        <f t="shared" si="2"/>
        <v>0</v>
      </c>
    </row>
    <row r="164" spans="1:32" x14ac:dyDescent="0.2">
      <c r="A164" s="6" t="str">
        <f>'System CAPEX Units'!A164</f>
        <v/>
      </c>
      <c r="B164" s="54">
        <f>('System CAPEX Units'!$G164*'System CAPEX Units'!$I164+'System CAPEX Units'!$G164*'System CAPEX Units'!$J164++'System CAPEX Units'!$G164*'System CAPEX Units'!$K164+'System CAPEX Units'!$G164*'System CAPEX Units'!$L164)*'System CAPEX Units'!AE164</f>
        <v>0</v>
      </c>
      <c r="C164" s="66">
        <f>B164*'System CAPEX Units'!$I164</f>
        <v>0</v>
      </c>
      <c r="D164" s="72">
        <f>B164*'System CAPEX Units'!$J164</f>
        <v>0</v>
      </c>
      <c r="E164" s="72">
        <f>B164*'System CAPEX Units'!$K164</f>
        <v>0</v>
      </c>
      <c r="F164" s="66">
        <f>B164*'System CAPEX Units'!$L164</f>
        <v>0</v>
      </c>
      <c r="G164" s="69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37">
        <f>'System CAPEX Units'!G164*'System CAPEX Units'!AE164</f>
        <v>0</v>
      </c>
      <c r="Z164" s="34">
        <f>$B164*'System CAPEX Units'!AF164</f>
        <v>0</v>
      </c>
      <c r="AA164" s="24">
        <f>$B164*'System CAPEX Units'!AG164</f>
        <v>0</v>
      </c>
      <c r="AB164" s="24">
        <f>$B164*'System CAPEX Units'!AH164</f>
        <v>0</v>
      </c>
      <c r="AC164" s="24">
        <f>$B164*'System CAPEX Units'!AI164</f>
        <v>0</v>
      </c>
      <c r="AD164" s="38">
        <f>$B164*'System CAPEX Units'!AJ164</f>
        <v>0</v>
      </c>
      <c r="AF164" s="34">
        <f t="shared" si="2"/>
        <v>0</v>
      </c>
    </row>
    <row r="165" spans="1:32" x14ac:dyDescent="0.2">
      <c r="A165" s="6" t="str">
        <f>'System CAPEX Units'!A165</f>
        <v/>
      </c>
      <c r="B165" s="54">
        <f>('System CAPEX Units'!$G165*'System CAPEX Units'!$I165+'System CAPEX Units'!$G165*'System CAPEX Units'!$J165++'System CAPEX Units'!$G165*'System CAPEX Units'!$K165+'System CAPEX Units'!$G165*'System CAPEX Units'!$L165)*'System CAPEX Units'!AE165</f>
        <v>0</v>
      </c>
      <c r="C165" s="66">
        <f>B165*'System CAPEX Units'!$I165</f>
        <v>0</v>
      </c>
      <c r="D165" s="72">
        <f>B165*'System CAPEX Units'!$J165</f>
        <v>0</v>
      </c>
      <c r="E165" s="72">
        <f>B165*'System CAPEX Units'!$K165</f>
        <v>0</v>
      </c>
      <c r="F165" s="66">
        <f>B165*'System CAPEX Units'!$L165</f>
        <v>0</v>
      </c>
      <c r="G165" s="69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37">
        <f>'System CAPEX Units'!G165*'System CAPEX Units'!AE165</f>
        <v>0</v>
      </c>
      <c r="Z165" s="34">
        <f>$B165*'System CAPEX Units'!AF165</f>
        <v>0</v>
      </c>
      <c r="AA165" s="24">
        <f>$B165*'System CAPEX Units'!AG165</f>
        <v>0</v>
      </c>
      <c r="AB165" s="24">
        <f>$B165*'System CAPEX Units'!AH165</f>
        <v>0</v>
      </c>
      <c r="AC165" s="24">
        <f>$B165*'System CAPEX Units'!AI165</f>
        <v>0</v>
      </c>
      <c r="AD165" s="38">
        <f>$B165*'System CAPEX Units'!AJ165</f>
        <v>0</v>
      </c>
      <c r="AF165" s="34">
        <f t="shared" si="2"/>
        <v>0</v>
      </c>
    </row>
    <row r="166" spans="1:32" x14ac:dyDescent="0.2">
      <c r="A166" s="6" t="str">
        <f>'System CAPEX Units'!A166</f>
        <v/>
      </c>
      <c r="B166" s="54">
        <f>('System CAPEX Units'!$G166*'System CAPEX Units'!$I166+'System CAPEX Units'!$G166*'System CAPEX Units'!$J166++'System CAPEX Units'!$G166*'System CAPEX Units'!$K166+'System CAPEX Units'!$G166*'System CAPEX Units'!$L166)*'System CAPEX Units'!AE166</f>
        <v>0</v>
      </c>
      <c r="C166" s="66">
        <f>B166*'System CAPEX Units'!$I166</f>
        <v>0</v>
      </c>
      <c r="D166" s="72">
        <f>B166*'System CAPEX Units'!$J166</f>
        <v>0</v>
      </c>
      <c r="E166" s="72">
        <f>B166*'System CAPEX Units'!$K166</f>
        <v>0</v>
      </c>
      <c r="F166" s="66">
        <f>B166*'System CAPEX Units'!$L166</f>
        <v>0</v>
      </c>
      <c r="G166" s="69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37">
        <f>'System CAPEX Units'!G166*'System CAPEX Units'!AE166</f>
        <v>0</v>
      </c>
      <c r="Z166" s="34">
        <f>$B166*'System CAPEX Units'!AF166</f>
        <v>0</v>
      </c>
      <c r="AA166" s="24">
        <f>$B166*'System CAPEX Units'!AG166</f>
        <v>0</v>
      </c>
      <c r="AB166" s="24">
        <f>$B166*'System CAPEX Units'!AH166</f>
        <v>0</v>
      </c>
      <c r="AC166" s="24">
        <f>$B166*'System CAPEX Units'!AI166</f>
        <v>0</v>
      </c>
      <c r="AD166" s="38">
        <f>$B166*'System CAPEX Units'!AJ166</f>
        <v>0</v>
      </c>
      <c r="AF166" s="34">
        <f t="shared" si="2"/>
        <v>0</v>
      </c>
    </row>
    <row r="167" spans="1:32" x14ac:dyDescent="0.2">
      <c r="A167" s="6" t="str">
        <f>'System CAPEX Units'!A167</f>
        <v/>
      </c>
      <c r="B167" s="54">
        <f>('System CAPEX Units'!$G167*'System CAPEX Units'!$I167+'System CAPEX Units'!$G167*'System CAPEX Units'!$J167++'System CAPEX Units'!$G167*'System CAPEX Units'!$K167+'System CAPEX Units'!$G167*'System CAPEX Units'!$L167)*'System CAPEX Units'!AE167</f>
        <v>0</v>
      </c>
      <c r="C167" s="66">
        <f>B167*'System CAPEX Units'!$I167</f>
        <v>0</v>
      </c>
      <c r="D167" s="72">
        <f>B167*'System CAPEX Units'!$J167</f>
        <v>0</v>
      </c>
      <c r="E167" s="72">
        <f>B167*'System CAPEX Units'!$K167</f>
        <v>0</v>
      </c>
      <c r="F167" s="66">
        <f>B167*'System CAPEX Units'!$L167</f>
        <v>0</v>
      </c>
      <c r="G167" s="69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37">
        <f>'System CAPEX Units'!G167*'System CAPEX Units'!AE167</f>
        <v>0</v>
      </c>
      <c r="Z167" s="34">
        <f>$B167*'System CAPEX Units'!AF167</f>
        <v>0</v>
      </c>
      <c r="AA167" s="24">
        <f>$B167*'System CAPEX Units'!AG167</f>
        <v>0</v>
      </c>
      <c r="AB167" s="24">
        <f>$B167*'System CAPEX Units'!AH167</f>
        <v>0</v>
      </c>
      <c r="AC167" s="24">
        <f>$B167*'System CAPEX Units'!AI167</f>
        <v>0</v>
      </c>
      <c r="AD167" s="38">
        <f>$B167*'System CAPEX Units'!AJ167</f>
        <v>0</v>
      </c>
      <c r="AF167" s="34">
        <f t="shared" si="2"/>
        <v>0</v>
      </c>
    </row>
    <row r="168" spans="1:32" x14ac:dyDescent="0.2">
      <c r="A168" s="6" t="str">
        <f>'System CAPEX Units'!A168</f>
        <v/>
      </c>
      <c r="B168" s="54">
        <f>('System CAPEX Units'!$G168*'System CAPEX Units'!$I168+'System CAPEX Units'!$G168*'System CAPEX Units'!$J168++'System CAPEX Units'!$G168*'System CAPEX Units'!$K168+'System CAPEX Units'!$G168*'System CAPEX Units'!$L168)*'System CAPEX Units'!AE168</f>
        <v>0</v>
      </c>
      <c r="C168" s="66">
        <f>B168*'System CAPEX Units'!$I168</f>
        <v>0</v>
      </c>
      <c r="D168" s="72">
        <f>B168*'System CAPEX Units'!$J168</f>
        <v>0</v>
      </c>
      <c r="E168" s="72">
        <f>B168*'System CAPEX Units'!$K168</f>
        <v>0</v>
      </c>
      <c r="F168" s="66">
        <f>B168*'System CAPEX Units'!$L168</f>
        <v>0</v>
      </c>
      <c r="G168" s="69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37">
        <f>'System CAPEX Units'!G168*'System CAPEX Units'!AE168</f>
        <v>0</v>
      </c>
      <c r="Z168" s="34">
        <f>$B168*'System CAPEX Units'!AF168</f>
        <v>0</v>
      </c>
      <c r="AA168" s="24">
        <f>$B168*'System CAPEX Units'!AG168</f>
        <v>0</v>
      </c>
      <c r="AB168" s="24">
        <f>$B168*'System CAPEX Units'!AH168</f>
        <v>0</v>
      </c>
      <c r="AC168" s="24">
        <f>$B168*'System CAPEX Units'!AI168</f>
        <v>0</v>
      </c>
      <c r="AD168" s="38">
        <f>$B168*'System CAPEX Units'!AJ168</f>
        <v>0</v>
      </c>
      <c r="AF168" s="34">
        <f t="shared" si="2"/>
        <v>0</v>
      </c>
    </row>
    <row r="169" spans="1:32" x14ac:dyDescent="0.2">
      <c r="A169" s="6" t="str">
        <f>'System CAPEX Units'!A169</f>
        <v/>
      </c>
      <c r="B169" s="54">
        <f>('System CAPEX Units'!$G169*'System CAPEX Units'!$I169+'System CAPEX Units'!$G169*'System CAPEX Units'!$J169++'System CAPEX Units'!$G169*'System CAPEX Units'!$K169+'System CAPEX Units'!$G169*'System CAPEX Units'!$L169)*'System CAPEX Units'!AE169</f>
        <v>0</v>
      </c>
      <c r="C169" s="66">
        <f>B169*'System CAPEX Units'!$I169</f>
        <v>0</v>
      </c>
      <c r="D169" s="72">
        <f>B169*'System CAPEX Units'!$J169</f>
        <v>0</v>
      </c>
      <c r="E169" s="72">
        <f>B169*'System CAPEX Units'!$K169</f>
        <v>0</v>
      </c>
      <c r="F169" s="66">
        <f>B169*'System CAPEX Units'!$L169</f>
        <v>0</v>
      </c>
      <c r="G169" s="69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37">
        <f>'System CAPEX Units'!G169*'System CAPEX Units'!AE169</f>
        <v>0</v>
      </c>
      <c r="Z169" s="34">
        <f>$B169*'System CAPEX Units'!AF169</f>
        <v>0</v>
      </c>
      <c r="AA169" s="24">
        <f>$B169*'System CAPEX Units'!AG169</f>
        <v>0</v>
      </c>
      <c r="AB169" s="24">
        <f>$B169*'System CAPEX Units'!AH169</f>
        <v>0</v>
      </c>
      <c r="AC169" s="24">
        <f>$B169*'System CAPEX Units'!AI169</f>
        <v>0</v>
      </c>
      <c r="AD169" s="38">
        <f>$B169*'System CAPEX Units'!AJ169</f>
        <v>0</v>
      </c>
      <c r="AF169" s="34">
        <f t="shared" si="2"/>
        <v>0</v>
      </c>
    </row>
    <row r="170" spans="1:32" x14ac:dyDescent="0.2">
      <c r="A170" s="6" t="str">
        <f>'System CAPEX Units'!A170</f>
        <v>Remove network constraint for generator &gt; 30KvA</v>
      </c>
      <c r="B170" s="54">
        <f>('System CAPEX Units'!$G170*'System CAPEX Units'!$I170+'System CAPEX Units'!$G170*'System CAPEX Units'!$J170++'System CAPEX Units'!$G170*'System CAPEX Units'!$K170+'System CAPEX Units'!$G170*'System CAPEX Units'!$L170)*'System CAPEX Units'!AE170</f>
        <v>0</v>
      </c>
      <c r="C170" s="66">
        <f>B170*'System CAPEX Units'!$I170</f>
        <v>0</v>
      </c>
      <c r="D170" s="72">
        <f>B170*'System CAPEX Units'!$J170</f>
        <v>0</v>
      </c>
      <c r="E170" s="72">
        <f>B170*'System CAPEX Units'!$K170</f>
        <v>0</v>
      </c>
      <c r="F170" s="66">
        <f>B170*'System CAPEX Units'!$L170</f>
        <v>0</v>
      </c>
      <c r="G170" s="69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37">
        <f>'System CAPEX Units'!G170*'System CAPEX Units'!AE170</f>
        <v>0</v>
      </c>
      <c r="Z170" s="34">
        <f>$B170*'System CAPEX Units'!AF170</f>
        <v>0</v>
      </c>
      <c r="AA170" s="24">
        <f>$B170*'System CAPEX Units'!AG170</f>
        <v>0</v>
      </c>
      <c r="AB170" s="24">
        <f>$B170*'System CAPEX Units'!AH170</f>
        <v>0</v>
      </c>
      <c r="AC170" s="24">
        <f>$B170*'System CAPEX Units'!AI170</f>
        <v>0</v>
      </c>
      <c r="AD170" s="38">
        <f>$B170*'System CAPEX Units'!AJ170</f>
        <v>0</v>
      </c>
      <c r="AF170" s="34">
        <f t="shared" si="2"/>
        <v>0</v>
      </c>
    </row>
    <row r="171" spans="1:32" x14ac:dyDescent="0.2">
      <c r="A171" s="6"/>
      <c r="B171" s="54"/>
      <c r="C171" s="66"/>
      <c r="D171" s="72"/>
      <c r="E171" s="72"/>
      <c r="F171" s="66"/>
      <c r="G171" s="69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37"/>
      <c r="AA171" s="24"/>
      <c r="AB171" s="24"/>
      <c r="AC171" s="24"/>
      <c r="AD171" s="38"/>
      <c r="AF171" s="34"/>
    </row>
    <row r="172" spans="1:32" ht="13.5" thickBot="1" x14ac:dyDescent="0.25">
      <c r="A172" s="7"/>
      <c r="B172" s="55"/>
      <c r="C172" s="67"/>
      <c r="D172" s="46"/>
      <c r="E172" s="46"/>
      <c r="F172" s="67"/>
      <c r="G172" s="70"/>
      <c r="H172" s="46"/>
      <c r="I172" s="46"/>
      <c r="J172" s="46"/>
      <c r="K172" s="46"/>
      <c r="L172" s="46"/>
      <c r="M172" s="46"/>
      <c r="N172" s="46"/>
      <c r="O172" s="46"/>
      <c r="P172" s="47"/>
      <c r="Q172" s="47"/>
      <c r="R172" s="47"/>
      <c r="S172" s="47"/>
      <c r="T172" s="47"/>
      <c r="U172" s="47"/>
      <c r="V172" s="47"/>
      <c r="W172" s="47"/>
      <c r="X172" s="47"/>
      <c r="Y172" s="40"/>
      <c r="Z172" s="39"/>
      <c r="AA172" s="47"/>
      <c r="AB172" s="47"/>
      <c r="AC172" s="47"/>
      <c r="AD172" s="41"/>
      <c r="AF172" s="34"/>
    </row>
    <row r="173" spans="1:32" ht="13.5" thickBot="1" x14ac:dyDescent="0.25">
      <c r="A173" s="18" t="s">
        <v>9</v>
      </c>
      <c r="B173" s="56">
        <f t="shared" ref="B173:AD173" si="3">SUM(B3:B172)</f>
        <v>9642904.4468074385</v>
      </c>
      <c r="C173" s="94">
        <f t="shared" si="3"/>
        <v>3508652.2395343096</v>
      </c>
      <c r="D173" s="73">
        <f t="shared" si="3"/>
        <v>4191853.6165994899</v>
      </c>
      <c r="E173" s="73">
        <f t="shared" si="3"/>
        <v>335557.52625465591</v>
      </c>
      <c r="F173" s="48">
        <f t="shared" si="3"/>
        <v>1606841.0644189832</v>
      </c>
      <c r="G173" s="93">
        <f t="shared" si="3"/>
        <v>0</v>
      </c>
      <c r="H173" s="43">
        <f t="shared" si="3"/>
        <v>0</v>
      </c>
      <c r="I173" s="43">
        <f t="shared" si="3"/>
        <v>0</v>
      </c>
      <c r="J173" s="43">
        <f t="shared" si="3"/>
        <v>0</v>
      </c>
      <c r="K173" s="43">
        <f t="shared" si="3"/>
        <v>0</v>
      </c>
      <c r="L173" s="43">
        <f t="shared" si="3"/>
        <v>0</v>
      </c>
      <c r="M173" s="43">
        <f t="shared" si="3"/>
        <v>0</v>
      </c>
      <c r="N173" s="43">
        <f t="shared" si="3"/>
        <v>0</v>
      </c>
      <c r="O173" s="43">
        <f t="shared" si="3"/>
        <v>0</v>
      </c>
      <c r="P173" s="43">
        <f t="shared" si="3"/>
        <v>0</v>
      </c>
      <c r="Q173" s="43">
        <f t="shared" si="3"/>
        <v>0</v>
      </c>
      <c r="R173" s="43">
        <f t="shared" si="3"/>
        <v>0</v>
      </c>
      <c r="S173" s="43">
        <f t="shared" si="3"/>
        <v>0</v>
      </c>
      <c r="T173" s="43">
        <f t="shared" si="3"/>
        <v>0</v>
      </c>
      <c r="U173" s="43">
        <f t="shared" si="3"/>
        <v>0</v>
      </c>
      <c r="V173" s="43">
        <f t="shared" si="3"/>
        <v>0</v>
      </c>
      <c r="W173" s="43">
        <f t="shared" si="3"/>
        <v>0</v>
      </c>
      <c r="X173" s="43">
        <f t="shared" si="3"/>
        <v>0</v>
      </c>
      <c r="Y173" s="130">
        <f t="shared" si="3"/>
        <v>9485909.2658922412</v>
      </c>
      <c r="Z173" s="43">
        <f t="shared" si="3"/>
        <v>7095387.3843567986</v>
      </c>
      <c r="AA173" s="43">
        <f t="shared" si="3"/>
        <v>0</v>
      </c>
      <c r="AB173" s="43">
        <f t="shared" si="3"/>
        <v>2201541.1459786394</v>
      </c>
      <c r="AC173" s="43">
        <f t="shared" si="3"/>
        <v>0</v>
      </c>
      <c r="AD173" s="48">
        <f t="shared" si="3"/>
        <v>188980.73555679992</v>
      </c>
      <c r="AF173" s="34">
        <f>Y173-SUM(Z173:AD173)</f>
        <v>0</v>
      </c>
    </row>
    <row r="174" spans="1:32" ht="13.5" thickTop="1" x14ac:dyDescent="0.2">
      <c r="AA174" s="119"/>
    </row>
  </sheetData>
  <mergeCells count="8">
    <mergeCell ref="A1:A2"/>
    <mergeCell ref="B1:B2"/>
    <mergeCell ref="G1:Y1"/>
    <mergeCell ref="Z1:AD1"/>
    <mergeCell ref="C1:C2"/>
    <mergeCell ref="D1:D2"/>
    <mergeCell ref="F1:F2"/>
    <mergeCell ref="E1:E2"/>
  </mergeCells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2" fitToHeight="4" orientation="landscape" horizontalDpi="300" verticalDpi="300" r:id="rId1"/>
  <headerFooter alignWithMargins="0">
    <oddHeader>&amp;C&amp;"Arial,Bold"&amp;12Meters System Capex 2018-19 $ Values&amp;R&amp;"Arial,Bold"&amp;12&amp;D  &amp;T</oddHeader>
    <oddFooter>&amp;R&amp;Z&amp;F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174"/>
  <sheetViews>
    <sheetView workbookViewId="0">
      <pane xSplit="1" ySplit="2" topLeftCell="V105" activePane="bottomRight" state="frozen"/>
      <selection sqref="A1:A2"/>
      <selection pane="topRight" sqref="A1:A2"/>
      <selection pane="bottomLeft" sqref="A1:A2"/>
      <selection pane="bottomRight" activeCell="AF175" sqref="AF175"/>
    </sheetView>
  </sheetViews>
  <sheetFormatPr defaultRowHeight="12.75" x14ac:dyDescent="0.2"/>
  <cols>
    <col min="1" max="1" width="49.7109375" bestFit="1" customWidth="1"/>
    <col min="2" max="6" width="12.140625" style="34" customWidth="1"/>
    <col min="7" max="7" width="18" style="42" bestFit="1" customWidth="1"/>
    <col min="8" max="8" width="19.28515625" style="42" bestFit="1" customWidth="1"/>
    <col min="9" max="9" width="16.85546875" style="42" bestFit="1" customWidth="1"/>
    <col min="10" max="10" width="18.28515625" style="42" bestFit="1" customWidth="1"/>
    <col min="11" max="11" width="11.28515625" style="42" bestFit="1" customWidth="1"/>
    <col min="12" max="12" width="10.7109375" style="42" customWidth="1"/>
    <col min="13" max="13" width="13.7109375" style="42" customWidth="1"/>
    <col min="14" max="14" width="21.85546875" style="42" bestFit="1" customWidth="1"/>
    <col min="15" max="15" width="12.85546875" style="42" bestFit="1" customWidth="1"/>
    <col min="16" max="16" width="12.85546875" style="42" customWidth="1"/>
    <col min="17" max="17" width="12.7109375" style="42" customWidth="1"/>
    <col min="18" max="18" width="10.140625" style="42" bestFit="1" customWidth="1"/>
    <col min="19" max="19" width="16.7109375" style="42" customWidth="1"/>
    <col min="20" max="21" width="11.28515625" style="42" customWidth="1"/>
    <col min="22" max="22" width="10.7109375" style="42" bestFit="1" customWidth="1"/>
    <col min="23" max="24" width="10.7109375" style="42" customWidth="1"/>
    <col min="25" max="25" width="10" style="42" customWidth="1"/>
    <col min="26" max="26" width="13.42578125" style="34" customWidth="1"/>
    <col min="27" max="27" width="20" style="34" customWidth="1"/>
    <col min="28" max="28" width="16.28515625" style="34" bestFit="1" customWidth="1"/>
    <col min="29" max="29" width="13.7109375" style="34" customWidth="1"/>
    <col min="30" max="30" width="11.42578125" style="34" customWidth="1"/>
    <col min="32" max="32" width="10.7109375" bestFit="1" customWidth="1"/>
  </cols>
  <sheetData>
    <row r="1" spans="1:32" ht="13.5" customHeight="1" thickBot="1" x14ac:dyDescent="0.25">
      <c r="A1" s="148" t="str">
        <f>'System CAPEX Units'!A1:A2</f>
        <v>Unit</v>
      </c>
      <c r="B1" s="165" t="s">
        <v>8</v>
      </c>
      <c r="C1" s="167" t="str">
        <f>'System CAPEX Units'!I2</f>
        <v>Labour</v>
      </c>
      <c r="D1" s="169" t="str">
        <f>'System CAPEX Units'!J2</f>
        <v>Materials</v>
      </c>
      <c r="E1" s="169" t="str">
        <f>'System CAPEX Units'!K2</f>
        <v>Contractors</v>
      </c>
      <c r="F1" s="171" t="str">
        <f>'System CAPEX Units'!L2</f>
        <v>Other</v>
      </c>
      <c r="G1" s="162" t="s">
        <v>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4"/>
      <c r="Z1" s="162" t="s">
        <v>1</v>
      </c>
      <c r="AA1" s="163"/>
      <c r="AB1" s="163"/>
      <c r="AC1" s="163"/>
      <c r="AD1" s="164"/>
    </row>
    <row r="2" spans="1:32" s="60" customFormat="1" ht="51.75" thickBot="1" x14ac:dyDescent="0.25">
      <c r="A2" s="161"/>
      <c r="B2" s="166"/>
      <c r="C2" s="168"/>
      <c r="D2" s="170"/>
      <c r="E2" s="170"/>
      <c r="F2" s="172"/>
      <c r="G2" s="57" t="str">
        <f>'System CAPEX Units'!M2</f>
        <v>Overhead Sub-Transmission Lines</v>
      </c>
      <c r="H2" s="58" t="str">
        <f>'System CAPEX Units'!N2</f>
        <v>Underground Sub-Transmission Cables</v>
      </c>
      <c r="I2" s="58" t="str">
        <f>'System CAPEX Units'!O2</f>
        <v>Overhead Distribution Lines</v>
      </c>
      <c r="J2" s="58" t="str">
        <f>'System CAPEX Units'!P2</f>
        <v>Underground Distribution Cables</v>
      </c>
      <c r="K2" s="58" t="str">
        <f>'System CAPEX Units'!Q2</f>
        <v xml:space="preserve">Distribution Equipment  </v>
      </c>
      <c r="L2" s="58" t="str">
        <f>'System CAPEX Units'!R2</f>
        <v>Substation Bays</v>
      </c>
      <c r="M2" s="58" t="str">
        <f>'System CAPEX Units'!S2</f>
        <v>Substation Establishment</v>
      </c>
      <c r="N2" s="58" t="str">
        <f>'System CAPEX Units'!T2</f>
        <v>Distribution Substation Switchgear</v>
      </c>
      <c r="O2" s="58" t="str">
        <f>'System CAPEX Units'!U2</f>
        <v>Zone Transformers</v>
      </c>
      <c r="P2" s="58" t="str">
        <f>'System CAPEX Units'!V2</f>
        <v>Distribution Transformers</v>
      </c>
      <c r="Q2" s="58" t="str">
        <f>'System CAPEX Units'!W2</f>
        <v>Low Voltage Services</v>
      </c>
      <c r="R2" s="58" t="str">
        <f>'System CAPEX Units'!X2</f>
        <v>Metering</v>
      </c>
      <c r="S2" s="58" t="str">
        <f>'System CAPEX Units'!Y2</f>
        <v xml:space="preserve">Communications – Pilot Wires </v>
      </c>
      <c r="T2" s="58" t="str">
        <f>'System CAPEX Units'!Z2</f>
        <v>Generation Assets</v>
      </c>
      <c r="U2" s="58" t="str">
        <f>'System CAPEX Units'!AA2</f>
        <v>Street Lighting</v>
      </c>
      <c r="V2" s="58" t="str">
        <f>'System CAPEX Units'!AB2</f>
        <v>Other Equipment</v>
      </c>
      <c r="W2" s="58" t="str">
        <f>'System CAPEX Units'!AC2</f>
        <v>Control Centre - SCADA</v>
      </c>
      <c r="X2" s="58" t="str">
        <f>'System CAPEX Units'!AD2</f>
        <v>Land &amp; Easements (System)</v>
      </c>
      <c r="Y2" s="59" t="str">
        <f>'System CAPEX Units'!AE2</f>
        <v>Metering Type 5-6</v>
      </c>
      <c r="Z2" s="63" t="str">
        <f>'System CAPEX Units'!AF2</f>
        <v>Asset Replacement</v>
      </c>
      <c r="AA2" s="64" t="str">
        <f>'System CAPEX Units'!AG2</f>
        <v>Corporation Initiated Augmentation</v>
      </c>
      <c r="AB2" s="64" t="str">
        <f>'System CAPEX Units'!AH2</f>
        <v>Customer Initiated Capital Works</v>
      </c>
      <c r="AC2" s="64" t="str">
        <f>'System CAPEX Units'!AI2</f>
        <v>Reliability &amp; Quality Improvements</v>
      </c>
      <c r="AD2" s="65" t="str">
        <f>'System CAPEX Units'!AJ2</f>
        <v>Other System Capex</v>
      </c>
      <c r="AF2" s="61" t="s">
        <v>7</v>
      </c>
    </row>
    <row r="3" spans="1:32" x14ac:dyDescent="0.2">
      <c r="A3" s="5" t="str">
        <f>'System CAPEX Units'!A3</f>
        <v>Augmentation  - Baseline Plan 2014/15</v>
      </c>
      <c r="B3" s="53">
        <f>('System CAPEX Units'!$H3*'System CAPEX Units'!$I3+'System CAPEX Units'!$H3*'System CAPEX Units'!$J3+'System CAPEX Units'!$H3*'System CAPEX Units'!$K3+'System CAPEX Units'!$H3*'System CAPEX Units'!$L3)*'System CAPEX Units'!AE3</f>
        <v>0</v>
      </c>
      <c r="C3" s="80">
        <f>B3*'System CAPEX Units'!$I3</f>
        <v>0</v>
      </c>
      <c r="D3" s="71">
        <f>B3*'System CAPEX Units'!$J3</f>
        <v>0</v>
      </c>
      <c r="E3" s="71">
        <f>B3*'System CAPEX Units'!$K3</f>
        <v>0</v>
      </c>
      <c r="F3" s="81">
        <f>B3*'System CAPEX Units'!$L3</f>
        <v>0</v>
      </c>
      <c r="G3" s="6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36">
        <f>'System CAPEX Units'!H3*'System CAPEX Units'!AE3</f>
        <v>0</v>
      </c>
      <c r="Z3" s="34">
        <f>$B3*'System CAPEX Units'!AF3</f>
        <v>0</v>
      </c>
      <c r="AA3" s="21">
        <f>$B3*'System CAPEX Units'!AG3</f>
        <v>0</v>
      </c>
      <c r="AB3" s="21">
        <f>$B3*'System CAPEX Units'!AH3</f>
        <v>0</v>
      </c>
      <c r="AC3" s="21">
        <f>$B3*'System CAPEX Units'!AI3</f>
        <v>0</v>
      </c>
      <c r="AD3" s="22">
        <f>$B3*'System CAPEX Units'!AJ3</f>
        <v>0</v>
      </c>
      <c r="AF3" s="34">
        <f>Y3-SUM(Z3:AD3)</f>
        <v>0</v>
      </c>
    </row>
    <row r="4" spans="1:32" x14ac:dyDescent="0.2">
      <c r="A4" s="6" t="str">
        <f>'System CAPEX Units'!A4</f>
        <v>Subtransmission Augmentation - Northern</v>
      </c>
      <c r="B4" s="54">
        <f>('System CAPEX Units'!$H4*'System CAPEX Units'!$I4+'System CAPEX Units'!$H4*'System CAPEX Units'!$J4+'System CAPEX Units'!$H4*'System CAPEX Units'!$K4+'System CAPEX Units'!$H4*'System CAPEX Units'!$L4)*'System CAPEX Units'!AE4</f>
        <v>0</v>
      </c>
      <c r="C4" s="66">
        <f>B4*'System CAPEX Units'!$I4</f>
        <v>0</v>
      </c>
      <c r="D4" s="72">
        <f>B4*'System CAPEX Units'!$J4</f>
        <v>0</v>
      </c>
      <c r="E4" s="72">
        <f>B4*'System CAPEX Units'!$K4</f>
        <v>0</v>
      </c>
      <c r="F4" s="66">
        <f>B4*'System CAPEX Units'!$L4</f>
        <v>0</v>
      </c>
      <c r="G4" s="69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37">
        <f>'System CAPEX Units'!H4*'System CAPEX Units'!AE4</f>
        <v>0</v>
      </c>
      <c r="Z4" s="34">
        <f>$B4*'System CAPEX Units'!AF4</f>
        <v>0</v>
      </c>
      <c r="AA4" s="24">
        <f>$B4*'System CAPEX Units'!AG4</f>
        <v>0</v>
      </c>
      <c r="AB4" s="24">
        <f>$B4*'System CAPEX Units'!AH4</f>
        <v>0</v>
      </c>
      <c r="AC4" s="24">
        <f>$B4*'System CAPEX Units'!AI4</f>
        <v>0</v>
      </c>
      <c r="AD4" s="38">
        <f>$B4*'System CAPEX Units'!AJ4</f>
        <v>0</v>
      </c>
      <c r="AF4" s="34">
        <f t="shared" ref="AF4:AF67" si="0">Y4-SUM(Z4:AD4)</f>
        <v>0</v>
      </c>
    </row>
    <row r="5" spans="1:32" x14ac:dyDescent="0.2">
      <c r="A5" s="6" t="str">
        <f>'System CAPEX Units'!A5</f>
        <v>Subtransmission Augmentation - Central</v>
      </c>
      <c r="B5" s="54">
        <f>('System CAPEX Units'!$H5*'System CAPEX Units'!$I5+'System CAPEX Units'!$H5*'System CAPEX Units'!$J5+'System CAPEX Units'!$H5*'System CAPEX Units'!$K5+'System CAPEX Units'!$H5*'System CAPEX Units'!$L5)*'System CAPEX Units'!AE5</f>
        <v>0</v>
      </c>
      <c r="C5" s="66">
        <f>B5*'System CAPEX Units'!$I5</f>
        <v>0</v>
      </c>
      <c r="D5" s="72">
        <f>B5*'System CAPEX Units'!$J5</f>
        <v>0</v>
      </c>
      <c r="E5" s="72">
        <f>B5*'System CAPEX Units'!$K5</f>
        <v>0</v>
      </c>
      <c r="F5" s="66">
        <f>B5*'System CAPEX Units'!$L5</f>
        <v>0</v>
      </c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37">
        <f>'System CAPEX Units'!H5*'System CAPEX Units'!AE5</f>
        <v>0</v>
      </c>
      <c r="Z5" s="34">
        <f>$B5*'System CAPEX Units'!AF5</f>
        <v>0</v>
      </c>
      <c r="AA5" s="24">
        <f>$B5*'System CAPEX Units'!AG5</f>
        <v>0</v>
      </c>
      <c r="AB5" s="24">
        <f>$B5*'System CAPEX Units'!AH5</f>
        <v>0</v>
      </c>
      <c r="AC5" s="24">
        <f>$B5*'System CAPEX Units'!AI5</f>
        <v>0</v>
      </c>
      <c r="AD5" s="38">
        <f>$B5*'System CAPEX Units'!AJ5</f>
        <v>0</v>
      </c>
      <c r="AF5" s="34">
        <f t="shared" si="0"/>
        <v>0</v>
      </c>
    </row>
    <row r="6" spans="1:32" x14ac:dyDescent="0.2">
      <c r="A6" s="6" t="str">
        <f>'System CAPEX Units'!A6</f>
        <v>Subtransmission Augmentation - Southen</v>
      </c>
      <c r="B6" s="54">
        <f>('System CAPEX Units'!$H6*'System CAPEX Units'!$I6+'System CAPEX Units'!$H6*'System CAPEX Units'!$J6+'System CAPEX Units'!$H6*'System CAPEX Units'!$K6+'System CAPEX Units'!$H6*'System CAPEX Units'!$L6)*'System CAPEX Units'!AE6</f>
        <v>0</v>
      </c>
      <c r="C6" s="66">
        <f>B6*'System CAPEX Units'!$I6</f>
        <v>0</v>
      </c>
      <c r="D6" s="72">
        <f>B6*'System CAPEX Units'!$J6</f>
        <v>0</v>
      </c>
      <c r="E6" s="72">
        <f>B6*'System CAPEX Units'!$K6</f>
        <v>0</v>
      </c>
      <c r="F6" s="66">
        <f>B6*'System CAPEX Units'!$L6</f>
        <v>0</v>
      </c>
      <c r="G6" s="6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37">
        <f>'System CAPEX Units'!H6*'System CAPEX Units'!AE6</f>
        <v>0</v>
      </c>
      <c r="Z6" s="34">
        <f>$B6*'System CAPEX Units'!AF6</f>
        <v>0</v>
      </c>
      <c r="AA6" s="24">
        <f>$B6*'System CAPEX Units'!AG6</f>
        <v>0</v>
      </c>
      <c r="AB6" s="24">
        <f>$B6*'System CAPEX Units'!AH6</f>
        <v>0</v>
      </c>
      <c r="AC6" s="24">
        <f>$B6*'System CAPEX Units'!AI6</f>
        <v>0</v>
      </c>
      <c r="AD6" s="38">
        <f>$B6*'System CAPEX Units'!AJ6</f>
        <v>0</v>
      </c>
      <c r="AF6" s="34">
        <f t="shared" si="0"/>
        <v>0</v>
      </c>
    </row>
    <row r="7" spans="1:32" x14ac:dyDescent="0.2">
      <c r="A7" s="6" t="str">
        <f>'System CAPEX Units'!A7</f>
        <v>Reactive / Unmodelled Central</v>
      </c>
      <c r="B7" s="54">
        <f>('System CAPEX Units'!$H7*'System CAPEX Units'!$I7+'System CAPEX Units'!$H7*'System CAPEX Units'!$J7+'System CAPEX Units'!$H7*'System CAPEX Units'!$K7+'System CAPEX Units'!$H7*'System CAPEX Units'!$L7)*'System CAPEX Units'!AE7</f>
        <v>0</v>
      </c>
      <c r="C7" s="66">
        <f>B7*'System CAPEX Units'!$I7</f>
        <v>0</v>
      </c>
      <c r="D7" s="72">
        <f>B7*'System CAPEX Units'!$J7</f>
        <v>0</v>
      </c>
      <c r="E7" s="72">
        <f>B7*'System CAPEX Units'!$K7</f>
        <v>0</v>
      </c>
      <c r="F7" s="66">
        <f>B7*'System CAPEX Units'!$L7</f>
        <v>0</v>
      </c>
      <c r="G7" s="6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7">
        <f>'System CAPEX Units'!H7*'System CAPEX Units'!AE7</f>
        <v>0</v>
      </c>
      <c r="Z7" s="34">
        <f>$B7*'System CAPEX Units'!AF7</f>
        <v>0</v>
      </c>
      <c r="AA7" s="24">
        <f>$B7*'System CAPEX Units'!AG7</f>
        <v>0</v>
      </c>
      <c r="AB7" s="24">
        <f>$B7*'System CAPEX Units'!AH7</f>
        <v>0</v>
      </c>
      <c r="AC7" s="24">
        <f>$B7*'System CAPEX Units'!AI7</f>
        <v>0</v>
      </c>
      <c r="AD7" s="38">
        <f>$B7*'System CAPEX Units'!AJ7</f>
        <v>0</v>
      </c>
      <c r="AF7" s="34">
        <f t="shared" si="0"/>
        <v>0</v>
      </c>
    </row>
    <row r="8" spans="1:32" x14ac:dyDescent="0.2">
      <c r="A8" s="6" t="str">
        <f>'System CAPEX Units'!A8</f>
        <v>Reactive / Unmodelled Northern</v>
      </c>
      <c r="B8" s="54">
        <f>('System CAPEX Units'!$H8*'System CAPEX Units'!$I8+'System CAPEX Units'!$H8*'System CAPEX Units'!$J8+'System CAPEX Units'!$H8*'System CAPEX Units'!$K8+'System CAPEX Units'!$H8*'System CAPEX Units'!$L8)*'System CAPEX Units'!AE8</f>
        <v>0</v>
      </c>
      <c r="C8" s="66">
        <f>B8*'System CAPEX Units'!$I8</f>
        <v>0</v>
      </c>
      <c r="D8" s="72">
        <f>B8*'System CAPEX Units'!$J8</f>
        <v>0</v>
      </c>
      <c r="E8" s="72">
        <f>B8*'System CAPEX Units'!$K8</f>
        <v>0</v>
      </c>
      <c r="F8" s="66">
        <f>B8*'System CAPEX Units'!$L8</f>
        <v>0</v>
      </c>
      <c r="G8" s="6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37">
        <f>'System CAPEX Units'!H8*'System CAPEX Units'!AE8</f>
        <v>0</v>
      </c>
      <c r="Z8" s="34">
        <f>$B8*'System CAPEX Units'!AF8</f>
        <v>0</v>
      </c>
      <c r="AA8" s="24">
        <f>$B8*'System CAPEX Units'!AG8</f>
        <v>0</v>
      </c>
      <c r="AB8" s="24">
        <f>$B8*'System CAPEX Units'!AH8</f>
        <v>0</v>
      </c>
      <c r="AC8" s="24">
        <f>$B8*'System CAPEX Units'!AI8</f>
        <v>0</v>
      </c>
      <c r="AD8" s="38">
        <f>$B8*'System CAPEX Units'!AJ8</f>
        <v>0</v>
      </c>
      <c r="AF8" s="34">
        <f t="shared" si="0"/>
        <v>0</v>
      </c>
    </row>
    <row r="9" spans="1:32" x14ac:dyDescent="0.2">
      <c r="A9" s="6" t="str">
        <f>'System CAPEX Units'!A9</f>
        <v>Reactive / Unmodelled Southern</v>
      </c>
      <c r="B9" s="54">
        <f>('System CAPEX Units'!$H9*'System CAPEX Units'!$I9+'System CAPEX Units'!$H9*'System CAPEX Units'!$J9+'System CAPEX Units'!$H9*'System CAPEX Units'!$K9+'System CAPEX Units'!$H9*'System CAPEX Units'!$L9)*'System CAPEX Units'!AE9</f>
        <v>0</v>
      </c>
      <c r="C9" s="66">
        <f>B9*'System CAPEX Units'!$I9</f>
        <v>0</v>
      </c>
      <c r="D9" s="72">
        <f>B9*'System CAPEX Units'!$J9</f>
        <v>0</v>
      </c>
      <c r="E9" s="72">
        <f>B9*'System CAPEX Units'!$K9</f>
        <v>0</v>
      </c>
      <c r="F9" s="66">
        <f>B9*'System CAPEX Units'!$L9</f>
        <v>0</v>
      </c>
      <c r="G9" s="69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7">
        <f>'System CAPEX Units'!H9*'System CAPEX Units'!AE9</f>
        <v>0</v>
      </c>
      <c r="Z9" s="34">
        <f>$B9*'System CAPEX Units'!AF9</f>
        <v>0</v>
      </c>
      <c r="AA9" s="24">
        <f>$B9*'System CAPEX Units'!AG9</f>
        <v>0</v>
      </c>
      <c r="AB9" s="24">
        <f>$B9*'System CAPEX Units'!AH9</f>
        <v>0</v>
      </c>
      <c r="AC9" s="24">
        <f>$B9*'System CAPEX Units'!AI9</f>
        <v>0</v>
      </c>
      <c r="AD9" s="38">
        <f>$B9*'System CAPEX Units'!AJ9</f>
        <v>0</v>
      </c>
      <c r="AF9" s="34">
        <f t="shared" si="0"/>
        <v>0</v>
      </c>
    </row>
    <row r="10" spans="1:32" x14ac:dyDescent="0.2">
      <c r="A10" s="6" t="str">
        <f>'System CAPEX Units'!A10</f>
        <v>Photovoltaic Augmentation - Northern</v>
      </c>
      <c r="B10" s="54">
        <f>('System CAPEX Units'!$H10*'System CAPEX Units'!$I10+'System CAPEX Units'!$H10*'System CAPEX Units'!$J10+'System CAPEX Units'!$H10*'System CAPEX Units'!$K10+'System CAPEX Units'!$H10*'System CAPEX Units'!$L10)*'System CAPEX Units'!AE10</f>
        <v>0</v>
      </c>
      <c r="C10" s="66">
        <f>B10*'System CAPEX Units'!$I10</f>
        <v>0</v>
      </c>
      <c r="D10" s="72">
        <f>B10*'System CAPEX Units'!$J10</f>
        <v>0</v>
      </c>
      <c r="E10" s="72">
        <f>B10*'System CAPEX Units'!$K10</f>
        <v>0</v>
      </c>
      <c r="F10" s="66">
        <f>B10*'System CAPEX Units'!$L10</f>
        <v>0</v>
      </c>
      <c r="G10" s="69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7">
        <f>'System CAPEX Units'!H10*'System CAPEX Units'!AE10</f>
        <v>0</v>
      </c>
      <c r="Z10" s="34">
        <f>$B10*'System CAPEX Units'!AF10</f>
        <v>0</v>
      </c>
      <c r="AA10" s="24">
        <f>$B10*'System CAPEX Units'!AG10</f>
        <v>0</v>
      </c>
      <c r="AB10" s="24">
        <f>$B10*'System CAPEX Units'!AH10</f>
        <v>0</v>
      </c>
      <c r="AC10" s="24">
        <f>$B10*'System CAPEX Units'!AI10</f>
        <v>0</v>
      </c>
      <c r="AD10" s="38">
        <f>$B10*'System CAPEX Units'!AJ10</f>
        <v>0</v>
      </c>
      <c r="AF10" s="34">
        <f t="shared" si="0"/>
        <v>0</v>
      </c>
    </row>
    <row r="11" spans="1:32" x14ac:dyDescent="0.2">
      <c r="A11" s="6" t="str">
        <f>'System CAPEX Units'!A11</f>
        <v>Photovoltaic Augmentation - Central</v>
      </c>
      <c r="B11" s="54">
        <f>('System CAPEX Units'!$H11*'System CAPEX Units'!$I11+'System CAPEX Units'!$H11*'System CAPEX Units'!$J11+'System CAPEX Units'!$H11*'System CAPEX Units'!$K11+'System CAPEX Units'!$H11*'System CAPEX Units'!$L11)*'System CAPEX Units'!AE11</f>
        <v>0</v>
      </c>
      <c r="C11" s="66">
        <f>B11*'System CAPEX Units'!$I11</f>
        <v>0</v>
      </c>
      <c r="D11" s="72">
        <f>B11*'System CAPEX Units'!$J11</f>
        <v>0</v>
      </c>
      <c r="E11" s="72">
        <f>B11*'System CAPEX Units'!$K11</f>
        <v>0</v>
      </c>
      <c r="F11" s="66">
        <f>B11*'System CAPEX Units'!$L11</f>
        <v>0</v>
      </c>
      <c r="G11" s="69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37">
        <f>'System CAPEX Units'!H11*'System CAPEX Units'!AE11</f>
        <v>0</v>
      </c>
      <c r="Z11" s="34">
        <f>$B11*'System CAPEX Units'!AF11</f>
        <v>0</v>
      </c>
      <c r="AA11" s="24">
        <f>$B11*'System CAPEX Units'!AG11</f>
        <v>0</v>
      </c>
      <c r="AB11" s="24">
        <f>$B11*'System CAPEX Units'!AH11</f>
        <v>0</v>
      </c>
      <c r="AC11" s="24">
        <f>$B11*'System CAPEX Units'!AI11</f>
        <v>0</v>
      </c>
      <c r="AD11" s="38">
        <f>$B11*'System CAPEX Units'!AJ11</f>
        <v>0</v>
      </c>
      <c r="AF11" s="34">
        <f t="shared" si="0"/>
        <v>0</v>
      </c>
    </row>
    <row r="12" spans="1:32" x14ac:dyDescent="0.2">
      <c r="A12" s="6" t="str">
        <f>'System CAPEX Units'!A12</f>
        <v>Photovoltaic Augmentation - Southern</v>
      </c>
      <c r="B12" s="54">
        <f>('System CAPEX Units'!$H12*'System CAPEX Units'!$I12+'System CAPEX Units'!$H12*'System CAPEX Units'!$J12+'System CAPEX Units'!$H12*'System CAPEX Units'!$K12+'System CAPEX Units'!$H12*'System CAPEX Units'!$L12)*'System CAPEX Units'!AE12</f>
        <v>0</v>
      </c>
      <c r="C12" s="66">
        <f>B12*'System CAPEX Units'!$I12</f>
        <v>0</v>
      </c>
      <c r="D12" s="72">
        <f>B12*'System CAPEX Units'!$J12</f>
        <v>0</v>
      </c>
      <c r="E12" s="72">
        <f>B12*'System CAPEX Units'!$K12</f>
        <v>0</v>
      </c>
      <c r="F12" s="66">
        <f>B12*'System CAPEX Units'!$L12</f>
        <v>0</v>
      </c>
      <c r="G12" s="69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37">
        <f>'System CAPEX Units'!H12*'System CAPEX Units'!AE12</f>
        <v>0</v>
      </c>
      <c r="Z12" s="34">
        <f>$B12*'System CAPEX Units'!AF12</f>
        <v>0</v>
      </c>
      <c r="AA12" s="24">
        <f>$B12*'System CAPEX Units'!AG12</f>
        <v>0</v>
      </c>
      <c r="AB12" s="24">
        <f>$B12*'System CAPEX Units'!AH12</f>
        <v>0</v>
      </c>
      <c r="AC12" s="24">
        <f>$B12*'System CAPEX Units'!AI12</f>
        <v>0</v>
      </c>
      <c r="AD12" s="38">
        <f>$B12*'System CAPEX Units'!AJ12</f>
        <v>0</v>
      </c>
      <c r="AF12" s="34">
        <f t="shared" si="0"/>
        <v>0</v>
      </c>
    </row>
    <row r="13" spans="1:32" x14ac:dyDescent="0.2">
      <c r="A13" s="6" t="str">
        <f>'System CAPEX Units'!A13</f>
        <v>DNAPS Modelled - Northern</v>
      </c>
      <c r="B13" s="54">
        <f>('System CAPEX Units'!$H13*'System CAPEX Units'!$I13+'System CAPEX Units'!$H13*'System CAPEX Units'!$J13+'System CAPEX Units'!$H13*'System CAPEX Units'!$K13+'System CAPEX Units'!$H13*'System CAPEX Units'!$L13)*'System CAPEX Units'!AE13</f>
        <v>0</v>
      </c>
      <c r="C13" s="66">
        <f>B13*'System CAPEX Units'!$I13</f>
        <v>0</v>
      </c>
      <c r="D13" s="72">
        <f>B13*'System CAPEX Units'!$J13</f>
        <v>0</v>
      </c>
      <c r="E13" s="72">
        <f>B13*'System CAPEX Units'!$K13</f>
        <v>0</v>
      </c>
      <c r="F13" s="66">
        <f>B13*'System CAPEX Units'!$L13</f>
        <v>0</v>
      </c>
      <c r="G13" s="69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37">
        <f>'System CAPEX Units'!H13*'System CAPEX Units'!AE13</f>
        <v>0</v>
      </c>
      <c r="Z13" s="34">
        <f>$B13*'System CAPEX Units'!AF13</f>
        <v>0</v>
      </c>
      <c r="AA13" s="24">
        <f>$B13*'System CAPEX Units'!AG13</f>
        <v>0</v>
      </c>
      <c r="AB13" s="24">
        <f>$B13*'System CAPEX Units'!AH13</f>
        <v>0</v>
      </c>
      <c r="AC13" s="24">
        <f>$B13*'System CAPEX Units'!AI13</f>
        <v>0</v>
      </c>
      <c r="AD13" s="38">
        <f>$B13*'System CAPEX Units'!AJ13</f>
        <v>0</v>
      </c>
      <c r="AF13" s="34">
        <f t="shared" si="0"/>
        <v>0</v>
      </c>
    </row>
    <row r="14" spans="1:32" x14ac:dyDescent="0.2">
      <c r="A14" s="6" t="str">
        <f>'System CAPEX Units'!A14</f>
        <v>DNAPS Modelled - Central</v>
      </c>
      <c r="B14" s="54">
        <f>('System CAPEX Units'!$H14*'System CAPEX Units'!$I14+'System CAPEX Units'!$H14*'System CAPEX Units'!$J14+'System CAPEX Units'!$H14*'System CAPEX Units'!$K14+'System CAPEX Units'!$H14*'System CAPEX Units'!$L14)*'System CAPEX Units'!AE14</f>
        <v>0</v>
      </c>
      <c r="C14" s="66">
        <f>B14*'System CAPEX Units'!$I14</f>
        <v>0</v>
      </c>
      <c r="D14" s="72">
        <f>B14*'System CAPEX Units'!$J14</f>
        <v>0</v>
      </c>
      <c r="E14" s="72">
        <f>B14*'System CAPEX Units'!$K14</f>
        <v>0</v>
      </c>
      <c r="F14" s="66">
        <f>B14*'System CAPEX Units'!$L14</f>
        <v>0</v>
      </c>
      <c r="G14" s="69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37">
        <f>'System CAPEX Units'!H14*'System CAPEX Units'!AE14</f>
        <v>0</v>
      </c>
      <c r="Z14" s="34">
        <f>$B14*'System CAPEX Units'!AF14</f>
        <v>0</v>
      </c>
      <c r="AA14" s="24">
        <f>$B14*'System CAPEX Units'!AG14</f>
        <v>0</v>
      </c>
      <c r="AB14" s="24">
        <f>$B14*'System CAPEX Units'!AH14</f>
        <v>0</v>
      </c>
      <c r="AC14" s="24">
        <f>$B14*'System CAPEX Units'!AI14</f>
        <v>0</v>
      </c>
      <c r="AD14" s="38">
        <f>$B14*'System CAPEX Units'!AJ14</f>
        <v>0</v>
      </c>
      <c r="AF14" s="34">
        <f t="shared" si="0"/>
        <v>0</v>
      </c>
    </row>
    <row r="15" spans="1:32" x14ac:dyDescent="0.2">
      <c r="A15" s="6" t="str">
        <f>'System CAPEX Units'!A15</f>
        <v>DNAPS Modelled - Southern</v>
      </c>
      <c r="B15" s="54">
        <f>('System CAPEX Units'!$H15*'System CAPEX Units'!$I15+'System CAPEX Units'!$H15*'System CAPEX Units'!$J15+'System CAPEX Units'!$H15*'System CAPEX Units'!$K15+'System CAPEX Units'!$H15*'System CAPEX Units'!$L15)*'System CAPEX Units'!AE15</f>
        <v>0</v>
      </c>
      <c r="C15" s="66">
        <f>B15*'System CAPEX Units'!$I15</f>
        <v>0</v>
      </c>
      <c r="D15" s="72">
        <f>B15*'System CAPEX Units'!$J15</f>
        <v>0</v>
      </c>
      <c r="E15" s="72">
        <f>B15*'System CAPEX Units'!$K15</f>
        <v>0</v>
      </c>
      <c r="F15" s="66">
        <f>B15*'System CAPEX Units'!$L15</f>
        <v>0</v>
      </c>
      <c r="G15" s="69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37">
        <f>'System CAPEX Units'!H15*'System CAPEX Units'!AE15</f>
        <v>0</v>
      </c>
      <c r="Z15" s="34">
        <f>$B15*'System CAPEX Units'!AF15</f>
        <v>0</v>
      </c>
      <c r="AA15" s="24">
        <f>$B15*'System CAPEX Units'!AG15</f>
        <v>0</v>
      </c>
      <c r="AB15" s="24">
        <f>$B15*'System CAPEX Units'!AH15</f>
        <v>0</v>
      </c>
      <c r="AC15" s="24">
        <f>$B15*'System CAPEX Units'!AI15</f>
        <v>0</v>
      </c>
      <c r="AD15" s="38">
        <f>$B15*'System CAPEX Units'!AJ15</f>
        <v>0</v>
      </c>
      <c r="AF15" s="34">
        <f t="shared" si="0"/>
        <v>0</v>
      </c>
    </row>
    <row r="16" spans="1:32" x14ac:dyDescent="0.2">
      <c r="A16" s="6" t="str">
        <f>'System CAPEX Units'!A16</f>
        <v>Distribution Augmentation WIP - Northern</v>
      </c>
      <c r="B16" s="54">
        <f>('System CAPEX Units'!$H16*'System CAPEX Units'!$I16+'System CAPEX Units'!$H16*'System CAPEX Units'!$J16+'System CAPEX Units'!$H16*'System CAPEX Units'!$K16+'System CAPEX Units'!$H16*'System CAPEX Units'!$L16)*'System CAPEX Units'!AE16</f>
        <v>0</v>
      </c>
      <c r="C16" s="66">
        <f>B16*'System CAPEX Units'!$I16</f>
        <v>0</v>
      </c>
      <c r="D16" s="72">
        <f>B16*'System CAPEX Units'!$J16</f>
        <v>0</v>
      </c>
      <c r="E16" s="72">
        <f>B16*'System CAPEX Units'!$K16</f>
        <v>0</v>
      </c>
      <c r="F16" s="66">
        <f>B16*'System CAPEX Units'!$L16</f>
        <v>0</v>
      </c>
      <c r="G16" s="69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37">
        <f>'System CAPEX Units'!H16*'System CAPEX Units'!AE16</f>
        <v>0</v>
      </c>
      <c r="Z16" s="34">
        <f>$B16*'System CAPEX Units'!AF16</f>
        <v>0</v>
      </c>
      <c r="AA16" s="24">
        <f>$B16*'System CAPEX Units'!AG16</f>
        <v>0</v>
      </c>
      <c r="AB16" s="24">
        <f>$B16*'System CAPEX Units'!AH16</f>
        <v>0</v>
      </c>
      <c r="AC16" s="24">
        <f>$B16*'System CAPEX Units'!AI16</f>
        <v>0</v>
      </c>
      <c r="AD16" s="38">
        <f>$B16*'System CAPEX Units'!AJ16</f>
        <v>0</v>
      </c>
      <c r="AF16" s="34">
        <f t="shared" si="0"/>
        <v>0</v>
      </c>
    </row>
    <row r="17" spans="1:32" x14ac:dyDescent="0.2">
      <c r="A17" s="6" t="str">
        <f>'System CAPEX Units'!A17</f>
        <v>Distribution Augmentation WIP - Central</v>
      </c>
      <c r="B17" s="54">
        <f>('System CAPEX Units'!$H17*'System CAPEX Units'!$I17+'System CAPEX Units'!$H17*'System CAPEX Units'!$J17+'System CAPEX Units'!$H17*'System CAPEX Units'!$K17+'System CAPEX Units'!$H17*'System CAPEX Units'!$L17)*'System CAPEX Units'!AE17</f>
        <v>0</v>
      </c>
      <c r="C17" s="66">
        <f>B17*'System CAPEX Units'!$I17</f>
        <v>0</v>
      </c>
      <c r="D17" s="72">
        <f>B17*'System CAPEX Units'!$J17</f>
        <v>0</v>
      </c>
      <c r="E17" s="72">
        <f>B17*'System CAPEX Units'!$K17</f>
        <v>0</v>
      </c>
      <c r="F17" s="66">
        <f>B17*'System CAPEX Units'!$L17</f>
        <v>0</v>
      </c>
      <c r="G17" s="69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7">
        <f>'System CAPEX Units'!H17*'System CAPEX Units'!AE17</f>
        <v>0</v>
      </c>
      <c r="Z17" s="34">
        <f>$B17*'System CAPEX Units'!AF17</f>
        <v>0</v>
      </c>
      <c r="AA17" s="24">
        <f>$B17*'System CAPEX Units'!AG17</f>
        <v>0</v>
      </c>
      <c r="AB17" s="24">
        <f>$B17*'System CAPEX Units'!AH17</f>
        <v>0</v>
      </c>
      <c r="AC17" s="24">
        <f>$B17*'System CAPEX Units'!AI17</f>
        <v>0</v>
      </c>
      <c r="AD17" s="38">
        <f>$B17*'System CAPEX Units'!AJ17</f>
        <v>0</v>
      </c>
      <c r="AF17" s="34">
        <f t="shared" si="0"/>
        <v>0</v>
      </c>
    </row>
    <row r="18" spans="1:32" x14ac:dyDescent="0.2">
      <c r="A18" s="6" t="str">
        <f>'System CAPEX Units'!A18</f>
        <v>Distribution Augmentation WIP - Southern</v>
      </c>
      <c r="B18" s="54">
        <f>('System CAPEX Units'!$H18*'System CAPEX Units'!$I18+'System CAPEX Units'!$H18*'System CAPEX Units'!$J18+'System CAPEX Units'!$H18*'System CAPEX Units'!$K18+'System CAPEX Units'!$H18*'System CAPEX Units'!$L18)*'System CAPEX Units'!AE18</f>
        <v>0</v>
      </c>
      <c r="C18" s="66">
        <f>B18*'System CAPEX Units'!$I18</f>
        <v>0</v>
      </c>
      <c r="D18" s="72">
        <f>B18*'System CAPEX Units'!$J18</f>
        <v>0</v>
      </c>
      <c r="E18" s="72">
        <f>B18*'System CAPEX Units'!$K18</f>
        <v>0</v>
      </c>
      <c r="F18" s="66">
        <f>B18*'System CAPEX Units'!$L18</f>
        <v>0</v>
      </c>
      <c r="G18" s="69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7">
        <f>'System CAPEX Units'!H18*'System CAPEX Units'!AE18</f>
        <v>0</v>
      </c>
      <c r="Z18" s="34">
        <f>$B18*'System CAPEX Units'!AF18</f>
        <v>0</v>
      </c>
      <c r="AA18" s="24">
        <f>$B18*'System CAPEX Units'!AG18</f>
        <v>0</v>
      </c>
      <c r="AB18" s="24">
        <f>$B18*'System CAPEX Units'!AH18</f>
        <v>0</v>
      </c>
      <c r="AC18" s="24">
        <f>$B18*'System CAPEX Units'!AI18</f>
        <v>0</v>
      </c>
      <c r="AD18" s="38">
        <f>$B18*'System CAPEX Units'!AJ18</f>
        <v>0</v>
      </c>
      <c r="AF18" s="34">
        <f t="shared" si="0"/>
        <v>0</v>
      </c>
    </row>
    <row r="19" spans="1:32" x14ac:dyDescent="0.2">
      <c r="A19" s="6" t="str">
        <f>'System CAPEX Units'!A19</f>
        <v>Distribution Transformer Upgrade Program - Northern</v>
      </c>
      <c r="B19" s="54">
        <f>('System CAPEX Units'!$H19*'System CAPEX Units'!$I19+'System CAPEX Units'!$H19*'System CAPEX Units'!$J19+'System CAPEX Units'!$H19*'System CAPEX Units'!$K19+'System CAPEX Units'!$H19*'System CAPEX Units'!$L19)*'System CAPEX Units'!AE19</f>
        <v>0</v>
      </c>
      <c r="C19" s="66">
        <f>B19*'System CAPEX Units'!$I19</f>
        <v>0</v>
      </c>
      <c r="D19" s="72">
        <f>B19*'System CAPEX Units'!$J19</f>
        <v>0</v>
      </c>
      <c r="E19" s="72">
        <f>B19*'System CAPEX Units'!$K19</f>
        <v>0</v>
      </c>
      <c r="F19" s="66">
        <f>B19*'System CAPEX Units'!$L19</f>
        <v>0</v>
      </c>
      <c r="G19" s="6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37">
        <f>'System CAPEX Units'!H19*'System CAPEX Units'!AE19</f>
        <v>0</v>
      </c>
      <c r="Z19" s="34">
        <f>$B19*'System CAPEX Units'!AF19</f>
        <v>0</v>
      </c>
      <c r="AA19" s="24">
        <f>$B19*'System CAPEX Units'!AG19</f>
        <v>0</v>
      </c>
      <c r="AB19" s="24">
        <f>$B19*'System CAPEX Units'!AH19</f>
        <v>0</v>
      </c>
      <c r="AC19" s="24">
        <f>$B19*'System CAPEX Units'!AI19</f>
        <v>0</v>
      </c>
      <c r="AD19" s="38">
        <f>$B19*'System CAPEX Units'!AJ19</f>
        <v>0</v>
      </c>
      <c r="AF19" s="34">
        <f t="shared" si="0"/>
        <v>0</v>
      </c>
    </row>
    <row r="20" spans="1:32" x14ac:dyDescent="0.2">
      <c r="A20" s="6" t="str">
        <f>'System CAPEX Units'!A20</f>
        <v>Distribution Transformer Upgrade Program - Central</v>
      </c>
      <c r="B20" s="54">
        <f>('System CAPEX Units'!$H20*'System CAPEX Units'!$I20+'System CAPEX Units'!$H20*'System CAPEX Units'!$J20+'System CAPEX Units'!$H20*'System CAPEX Units'!$K20+'System CAPEX Units'!$H20*'System CAPEX Units'!$L20)*'System CAPEX Units'!AE20</f>
        <v>0</v>
      </c>
      <c r="C20" s="66">
        <f>B20*'System CAPEX Units'!$I20</f>
        <v>0</v>
      </c>
      <c r="D20" s="72">
        <f>B20*'System CAPEX Units'!$J20</f>
        <v>0</v>
      </c>
      <c r="E20" s="72">
        <f>B20*'System CAPEX Units'!$K20</f>
        <v>0</v>
      </c>
      <c r="F20" s="66">
        <f>B20*'System CAPEX Units'!$L20</f>
        <v>0</v>
      </c>
      <c r="G20" s="6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37">
        <f>'System CAPEX Units'!H20*'System CAPEX Units'!AE20</f>
        <v>0</v>
      </c>
      <c r="Z20" s="34">
        <f>$B20*'System CAPEX Units'!AF20</f>
        <v>0</v>
      </c>
      <c r="AA20" s="24">
        <f>$B20*'System CAPEX Units'!AG20</f>
        <v>0</v>
      </c>
      <c r="AB20" s="24">
        <f>$B20*'System CAPEX Units'!AH20</f>
        <v>0</v>
      </c>
      <c r="AC20" s="24">
        <f>$B20*'System CAPEX Units'!AI20</f>
        <v>0</v>
      </c>
      <c r="AD20" s="38">
        <f>$B20*'System CAPEX Units'!AJ20</f>
        <v>0</v>
      </c>
      <c r="AF20" s="34">
        <f t="shared" si="0"/>
        <v>0</v>
      </c>
    </row>
    <row r="21" spans="1:32" x14ac:dyDescent="0.2">
      <c r="A21" s="6" t="str">
        <f>'System CAPEX Units'!A21</f>
        <v>Distribution Transformer Upgrade Program - Southern</v>
      </c>
      <c r="B21" s="54">
        <f>('System CAPEX Units'!$H21*'System CAPEX Units'!$I21+'System CAPEX Units'!$H21*'System CAPEX Units'!$J21+'System CAPEX Units'!$H21*'System CAPEX Units'!$K21+'System CAPEX Units'!$H21*'System CAPEX Units'!$L21)*'System CAPEX Units'!AE21</f>
        <v>0</v>
      </c>
      <c r="C21" s="66">
        <f>B21*'System CAPEX Units'!$I21</f>
        <v>0</v>
      </c>
      <c r="D21" s="72">
        <f>B21*'System CAPEX Units'!$J21</f>
        <v>0</v>
      </c>
      <c r="E21" s="72">
        <f>B21*'System CAPEX Units'!$K21</f>
        <v>0</v>
      </c>
      <c r="F21" s="66">
        <f>B21*'System CAPEX Units'!$L21</f>
        <v>0</v>
      </c>
      <c r="G21" s="6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37">
        <f>'System CAPEX Units'!H21*'System CAPEX Units'!AE21</f>
        <v>0</v>
      </c>
      <c r="Z21" s="34">
        <f>$B21*'System CAPEX Units'!AF21</f>
        <v>0</v>
      </c>
      <c r="AA21" s="24">
        <f>$B21*'System CAPEX Units'!AG21</f>
        <v>0</v>
      </c>
      <c r="AB21" s="24">
        <f>$B21*'System CAPEX Units'!AH21</f>
        <v>0</v>
      </c>
      <c r="AC21" s="24">
        <f>$B21*'System CAPEX Units'!AI21</f>
        <v>0</v>
      </c>
      <c r="AD21" s="38">
        <f>$B21*'System CAPEX Units'!AJ21</f>
        <v>0</v>
      </c>
      <c r="AF21" s="34">
        <f t="shared" si="0"/>
        <v>0</v>
      </c>
    </row>
    <row r="22" spans="1:32" x14ac:dyDescent="0.2">
      <c r="A22" s="6" t="str">
        <f>'System CAPEX Units'!A22</f>
        <v>Parent BC - St George Supply Reinforcement</v>
      </c>
      <c r="B22" s="54">
        <f>('System CAPEX Units'!$H22*'System CAPEX Units'!$I22+'System CAPEX Units'!$H22*'System CAPEX Units'!$J22+'System CAPEX Units'!$H22*'System CAPEX Units'!$K22+'System CAPEX Units'!$H22*'System CAPEX Units'!$L22)*'System CAPEX Units'!AE22</f>
        <v>0</v>
      </c>
      <c r="C22" s="66">
        <f>B22*'System CAPEX Units'!$I22</f>
        <v>0</v>
      </c>
      <c r="D22" s="72">
        <f>B22*'System CAPEX Units'!$J22</f>
        <v>0</v>
      </c>
      <c r="E22" s="72">
        <f>B22*'System CAPEX Units'!$K22</f>
        <v>0</v>
      </c>
      <c r="F22" s="66">
        <f>B22*'System CAPEX Units'!$L22</f>
        <v>0</v>
      </c>
      <c r="G22" s="6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37">
        <f>'System CAPEX Units'!H22*'System CAPEX Units'!AE22</f>
        <v>0</v>
      </c>
      <c r="Z22" s="34">
        <f>$B22*'System CAPEX Units'!AF22</f>
        <v>0</v>
      </c>
      <c r="AA22" s="24">
        <f>$B22*'System CAPEX Units'!AG22</f>
        <v>0</v>
      </c>
      <c r="AB22" s="24">
        <f>$B22*'System CAPEX Units'!AH22</f>
        <v>0</v>
      </c>
      <c r="AC22" s="24">
        <f>$B22*'System CAPEX Units'!AI22</f>
        <v>0</v>
      </c>
      <c r="AD22" s="38">
        <f>$B22*'System CAPEX Units'!AJ22</f>
        <v>0</v>
      </c>
      <c r="AF22" s="34">
        <f t="shared" si="0"/>
        <v>0</v>
      </c>
    </row>
    <row r="23" spans="1:32" x14ac:dyDescent="0.2">
      <c r="A23" s="6" t="str">
        <f>'System CAPEX Units'!A23</f>
        <v>Parent BC - Charleville Supply Reinforcement</v>
      </c>
      <c r="B23" s="54">
        <f>('System CAPEX Units'!$H23*'System CAPEX Units'!$I23+'System CAPEX Units'!$H23*'System CAPEX Units'!$J23+'System CAPEX Units'!$H23*'System CAPEX Units'!$K23+'System CAPEX Units'!$H23*'System CAPEX Units'!$L23)*'System CAPEX Units'!AE23</f>
        <v>0</v>
      </c>
      <c r="C23" s="66">
        <f>B23*'System CAPEX Units'!$I23</f>
        <v>0</v>
      </c>
      <c r="D23" s="72">
        <f>B23*'System CAPEX Units'!$J23</f>
        <v>0</v>
      </c>
      <c r="E23" s="72">
        <f>B23*'System CAPEX Units'!$K23</f>
        <v>0</v>
      </c>
      <c r="F23" s="66">
        <f>B23*'System CAPEX Units'!$L23</f>
        <v>0</v>
      </c>
      <c r="G23" s="6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37">
        <f>'System CAPEX Units'!H23*'System CAPEX Units'!AE23</f>
        <v>0</v>
      </c>
      <c r="Z23" s="34">
        <f>$B23*'System CAPEX Units'!AF23</f>
        <v>0</v>
      </c>
      <c r="AA23" s="24">
        <f>$B23*'System CAPEX Units'!AG23</f>
        <v>0</v>
      </c>
      <c r="AB23" s="24">
        <f>$B23*'System CAPEX Units'!AH23</f>
        <v>0</v>
      </c>
      <c r="AC23" s="24">
        <f>$B23*'System CAPEX Units'!AI23</f>
        <v>0</v>
      </c>
      <c r="AD23" s="38">
        <f>$B23*'System CAPEX Units'!AJ23</f>
        <v>0</v>
      </c>
      <c r="AF23" s="34">
        <f t="shared" si="0"/>
        <v>0</v>
      </c>
    </row>
    <row r="24" spans="1:32" x14ac:dyDescent="0.2">
      <c r="A24" s="6" t="str">
        <f>'System CAPEX Units'!A24</f>
        <v>Asset Renewal  Baseline Plan 2014/15</v>
      </c>
      <c r="B24" s="54">
        <f>('System CAPEX Units'!$H24*'System CAPEX Units'!$I24+'System CAPEX Units'!$H24*'System CAPEX Units'!$J24+'System CAPEX Units'!$H24*'System CAPEX Units'!$K24+'System CAPEX Units'!$H24*'System CAPEX Units'!$L24)*'System CAPEX Units'!AE24</f>
        <v>0</v>
      </c>
      <c r="C24" s="66">
        <f>B24*'System CAPEX Units'!$I24</f>
        <v>0</v>
      </c>
      <c r="D24" s="72">
        <f>B24*'System CAPEX Units'!$J24</f>
        <v>0</v>
      </c>
      <c r="E24" s="72">
        <f>B24*'System CAPEX Units'!$K24</f>
        <v>0</v>
      </c>
      <c r="F24" s="66">
        <f>B24*'System CAPEX Units'!$L24</f>
        <v>0</v>
      </c>
      <c r="G24" s="6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7">
        <f>'System CAPEX Units'!H24*'System CAPEX Units'!AE24</f>
        <v>0</v>
      </c>
      <c r="Z24" s="34">
        <f>$B24*'System CAPEX Units'!AF24</f>
        <v>0</v>
      </c>
      <c r="AA24" s="24">
        <f>$B24*'System CAPEX Units'!AG24</f>
        <v>0</v>
      </c>
      <c r="AB24" s="24">
        <f>$B24*'System CAPEX Units'!AH24</f>
        <v>0</v>
      </c>
      <c r="AC24" s="24">
        <f>$B24*'System CAPEX Units'!AI24</f>
        <v>0</v>
      </c>
      <c r="AD24" s="38">
        <f>$B24*'System CAPEX Units'!AJ24</f>
        <v>0</v>
      </c>
      <c r="AF24" s="34">
        <f t="shared" si="0"/>
        <v>0</v>
      </c>
    </row>
    <row r="25" spans="1:32" x14ac:dyDescent="0.2">
      <c r="A25" s="6" t="str">
        <f>'System CAPEX Units'!A25</f>
        <v>New 66kV Pole Top</v>
      </c>
      <c r="B25" s="54">
        <f>('System CAPEX Units'!$H25*'System CAPEX Units'!$I25+'System CAPEX Units'!$H25*'System CAPEX Units'!$J25+'System CAPEX Units'!$H25*'System CAPEX Units'!$K25+'System CAPEX Units'!$H25*'System CAPEX Units'!$L25)*'System CAPEX Units'!AE25</f>
        <v>0</v>
      </c>
      <c r="C25" s="66">
        <f>B25*'System CAPEX Units'!$I25</f>
        <v>0</v>
      </c>
      <c r="D25" s="72">
        <f>B25*'System CAPEX Units'!$J25</f>
        <v>0</v>
      </c>
      <c r="E25" s="72">
        <f>B25*'System CAPEX Units'!$K25</f>
        <v>0</v>
      </c>
      <c r="F25" s="66">
        <f>B25*'System CAPEX Units'!$L25</f>
        <v>0</v>
      </c>
      <c r="G25" s="6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37">
        <f>'System CAPEX Units'!H25*'System CAPEX Units'!AE25</f>
        <v>0</v>
      </c>
      <c r="Z25" s="34">
        <f>$B25*'System CAPEX Units'!AF25</f>
        <v>0</v>
      </c>
      <c r="AA25" s="24">
        <f>$B25*'System CAPEX Units'!AG25</f>
        <v>0</v>
      </c>
      <c r="AB25" s="24">
        <f>$B25*'System CAPEX Units'!AH25</f>
        <v>0</v>
      </c>
      <c r="AC25" s="24">
        <f>$B25*'System CAPEX Units'!AI25</f>
        <v>0</v>
      </c>
      <c r="AD25" s="38">
        <f>$B25*'System CAPEX Units'!AJ25</f>
        <v>0</v>
      </c>
      <c r="AF25" s="34">
        <f t="shared" si="0"/>
        <v>0</v>
      </c>
    </row>
    <row r="26" spans="1:32" x14ac:dyDescent="0.2">
      <c r="A26" s="6" t="str">
        <f>'System CAPEX Units'!A26</f>
        <v>New 66kV Pole</v>
      </c>
      <c r="B26" s="54">
        <f>('System CAPEX Units'!$H26*'System CAPEX Units'!$I26+'System CAPEX Units'!$H26*'System CAPEX Units'!$J26+'System CAPEX Units'!$H26*'System CAPEX Units'!$K26+'System CAPEX Units'!$H26*'System CAPEX Units'!$L26)*'System CAPEX Units'!AE26</f>
        <v>0</v>
      </c>
      <c r="C26" s="66">
        <f>B26*'System CAPEX Units'!$I26</f>
        <v>0</v>
      </c>
      <c r="D26" s="72">
        <f>B26*'System CAPEX Units'!$J26</f>
        <v>0</v>
      </c>
      <c r="E26" s="72">
        <f>B26*'System CAPEX Units'!$K26</f>
        <v>0</v>
      </c>
      <c r="F26" s="66">
        <f>B26*'System CAPEX Units'!$L26</f>
        <v>0</v>
      </c>
      <c r="G26" s="6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37">
        <f>'System CAPEX Units'!H26*'System CAPEX Units'!AE26</f>
        <v>0</v>
      </c>
      <c r="Z26" s="34">
        <f>$B26*'System CAPEX Units'!AF26</f>
        <v>0</v>
      </c>
      <c r="AA26" s="24">
        <f>$B26*'System CAPEX Units'!AG26</f>
        <v>0</v>
      </c>
      <c r="AB26" s="24">
        <f>$B26*'System CAPEX Units'!AH26</f>
        <v>0</v>
      </c>
      <c r="AC26" s="24">
        <f>$B26*'System CAPEX Units'!AI26</f>
        <v>0</v>
      </c>
      <c r="AD26" s="38">
        <f>$B26*'System CAPEX Units'!AJ26</f>
        <v>0</v>
      </c>
      <c r="AF26" s="34">
        <f t="shared" si="0"/>
        <v>0</v>
      </c>
    </row>
    <row r="27" spans="1:32" x14ac:dyDescent="0.2">
      <c r="A27" s="6" t="str">
        <f>'System CAPEX Units'!A27</f>
        <v>Rebuild 22/11kV HV Line (HDBC)</v>
      </c>
      <c r="B27" s="54">
        <f>('System CAPEX Units'!$H27*'System CAPEX Units'!$I27+'System CAPEX Units'!$H27*'System CAPEX Units'!$J27+'System CAPEX Units'!$H27*'System CAPEX Units'!$K27+'System CAPEX Units'!$H27*'System CAPEX Units'!$L27)*'System CAPEX Units'!AE27</f>
        <v>0</v>
      </c>
      <c r="C27" s="66">
        <f>B27*'System CAPEX Units'!$I27</f>
        <v>0</v>
      </c>
      <c r="D27" s="72">
        <f>B27*'System CAPEX Units'!$J27</f>
        <v>0</v>
      </c>
      <c r="E27" s="72">
        <f>B27*'System CAPEX Units'!$K27</f>
        <v>0</v>
      </c>
      <c r="F27" s="66">
        <f>B27*'System CAPEX Units'!$L27</f>
        <v>0</v>
      </c>
      <c r="G27" s="69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37">
        <f>'System CAPEX Units'!H27*'System CAPEX Units'!AE27</f>
        <v>0</v>
      </c>
      <c r="Z27" s="34">
        <f>$B27*'System CAPEX Units'!AF27</f>
        <v>0</v>
      </c>
      <c r="AA27" s="24">
        <f>$B27*'System CAPEX Units'!AG27</f>
        <v>0</v>
      </c>
      <c r="AB27" s="24">
        <f>$B27*'System CAPEX Units'!AH27</f>
        <v>0</v>
      </c>
      <c r="AC27" s="24">
        <f>$B27*'System CAPEX Units'!AI27</f>
        <v>0</v>
      </c>
      <c r="AD27" s="38">
        <f>$B27*'System CAPEX Units'!AJ27</f>
        <v>0</v>
      </c>
      <c r="AF27" s="34">
        <f t="shared" si="0"/>
        <v>0</v>
      </c>
    </row>
    <row r="28" spans="1:32" x14ac:dyDescent="0.2">
      <c r="A28" s="6" t="str">
        <f>'System CAPEX Units'!A28</f>
        <v>Rebuild 415/240V LV Line</v>
      </c>
      <c r="B28" s="54">
        <f>('System CAPEX Units'!$H28*'System CAPEX Units'!$I28+'System CAPEX Units'!$H28*'System CAPEX Units'!$J28+'System CAPEX Units'!$H28*'System CAPEX Units'!$K28+'System CAPEX Units'!$H28*'System CAPEX Units'!$L28)*'System CAPEX Units'!AE28</f>
        <v>0</v>
      </c>
      <c r="C28" s="66">
        <f>B28*'System CAPEX Units'!$I28</f>
        <v>0</v>
      </c>
      <c r="D28" s="72">
        <f>B28*'System CAPEX Units'!$J28</f>
        <v>0</v>
      </c>
      <c r="E28" s="72">
        <f>B28*'System CAPEX Units'!$K28</f>
        <v>0</v>
      </c>
      <c r="F28" s="66">
        <f>B28*'System CAPEX Units'!$L28</f>
        <v>0</v>
      </c>
      <c r="G28" s="69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37">
        <f>'System CAPEX Units'!H28*'System CAPEX Units'!AE28</f>
        <v>0</v>
      </c>
      <c r="Z28" s="34">
        <f>$B28*'System CAPEX Units'!AF28</f>
        <v>0</v>
      </c>
      <c r="AA28" s="24">
        <f>$B28*'System CAPEX Units'!AG28</f>
        <v>0</v>
      </c>
      <c r="AB28" s="24">
        <f>$B28*'System CAPEX Units'!AH28</f>
        <v>0</v>
      </c>
      <c r="AC28" s="24">
        <f>$B28*'System CAPEX Units'!AI28</f>
        <v>0</v>
      </c>
      <c r="AD28" s="38">
        <f>$B28*'System CAPEX Units'!AJ28</f>
        <v>0</v>
      </c>
      <c r="AF28" s="34">
        <f t="shared" si="0"/>
        <v>0</v>
      </c>
    </row>
    <row r="29" spans="1:32" x14ac:dyDescent="0.2">
      <c r="A29" s="6" t="str">
        <f>'System CAPEX Units'!A29</f>
        <v>LV Spreaders</v>
      </c>
      <c r="B29" s="54">
        <f>('System CAPEX Units'!$H29*'System CAPEX Units'!$I29+'System CAPEX Units'!$H29*'System CAPEX Units'!$J29+'System CAPEX Units'!$H29*'System CAPEX Units'!$K29+'System CAPEX Units'!$H29*'System CAPEX Units'!$L29)*'System CAPEX Units'!AE29</f>
        <v>0</v>
      </c>
      <c r="C29" s="66">
        <f>B29*'System CAPEX Units'!$I29</f>
        <v>0</v>
      </c>
      <c r="D29" s="72">
        <f>B29*'System CAPEX Units'!$J29</f>
        <v>0</v>
      </c>
      <c r="E29" s="72">
        <f>B29*'System CAPEX Units'!$K29</f>
        <v>0</v>
      </c>
      <c r="F29" s="66">
        <f>B29*'System CAPEX Units'!$L29</f>
        <v>0</v>
      </c>
      <c r="G29" s="6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37">
        <f>'System CAPEX Units'!H29*'System CAPEX Units'!AE29</f>
        <v>0</v>
      </c>
      <c r="Z29" s="34">
        <f>$B29*'System CAPEX Units'!AF29</f>
        <v>0</v>
      </c>
      <c r="AA29" s="24">
        <f>$B29*'System CAPEX Units'!AG29</f>
        <v>0</v>
      </c>
      <c r="AB29" s="24">
        <f>$B29*'System CAPEX Units'!AH29</f>
        <v>0</v>
      </c>
      <c r="AC29" s="24">
        <f>$B29*'System CAPEX Units'!AI29</f>
        <v>0</v>
      </c>
      <c r="AD29" s="38">
        <f>$B29*'System CAPEX Units'!AJ29</f>
        <v>0</v>
      </c>
      <c r="AF29" s="34">
        <f t="shared" si="0"/>
        <v>0</v>
      </c>
    </row>
    <row r="30" spans="1:32" x14ac:dyDescent="0.2">
      <c r="A30" s="6" t="str">
        <f>'System CAPEX Units'!A30</f>
        <v>LV Fuses</v>
      </c>
      <c r="B30" s="54">
        <f>('System CAPEX Units'!$H30*'System CAPEX Units'!$I30+'System CAPEX Units'!$H30*'System CAPEX Units'!$J30+'System CAPEX Units'!$H30*'System CAPEX Units'!$K30+'System CAPEX Units'!$H30*'System CAPEX Units'!$L30)*'System CAPEX Units'!AE30</f>
        <v>0</v>
      </c>
      <c r="C30" s="66">
        <f>B30*'System CAPEX Units'!$I30</f>
        <v>0</v>
      </c>
      <c r="D30" s="72">
        <f>B30*'System CAPEX Units'!$J30</f>
        <v>0</v>
      </c>
      <c r="E30" s="72">
        <f>B30*'System CAPEX Units'!$K30</f>
        <v>0</v>
      </c>
      <c r="F30" s="66">
        <f>B30*'System CAPEX Units'!$L30</f>
        <v>0</v>
      </c>
      <c r="G30" s="6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37">
        <f>'System CAPEX Units'!H30*'System CAPEX Units'!AE30</f>
        <v>0</v>
      </c>
      <c r="Z30" s="34">
        <f>$B30*'System CAPEX Units'!AF30</f>
        <v>0</v>
      </c>
      <c r="AA30" s="24">
        <f>$B30*'System CAPEX Units'!AG30</f>
        <v>0</v>
      </c>
      <c r="AB30" s="24">
        <f>$B30*'System CAPEX Units'!AH30</f>
        <v>0</v>
      </c>
      <c r="AC30" s="24">
        <f>$B30*'System CAPEX Units'!AI30</f>
        <v>0</v>
      </c>
      <c r="AD30" s="38">
        <f>$B30*'System CAPEX Units'!AJ30</f>
        <v>0</v>
      </c>
      <c r="AF30" s="34">
        <f t="shared" si="0"/>
        <v>0</v>
      </c>
    </row>
    <row r="31" spans="1:32" x14ac:dyDescent="0.2">
      <c r="A31" s="6" t="str">
        <f>'System CAPEX Units'!A31</f>
        <v>Replace Medium Transformer</v>
      </c>
      <c r="B31" s="54">
        <f>('System CAPEX Units'!$H31*'System CAPEX Units'!$I31+'System CAPEX Units'!$H31*'System CAPEX Units'!$J31+'System CAPEX Units'!$H31*'System CAPEX Units'!$K31+'System CAPEX Units'!$H31*'System CAPEX Units'!$L31)*'System CAPEX Units'!AE31</f>
        <v>0</v>
      </c>
      <c r="C31" s="66">
        <f>B31*'System CAPEX Units'!$I31</f>
        <v>0</v>
      </c>
      <c r="D31" s="72">
        <f>B31*'System CAPEX Units'!$J31</f>
        <v>0</v>
      </c>
      <c r="E31" s="72">
        <f>B31*'System CAPEX Units'!$K31</f>
        <v>0</v>
      </c>
      <c r="F31" s="66">
        <f>B31*'System CAPEX Units'!$L31</f>
        <v>0</v>
      </c>
      <c r="G31" s="6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7">
        <f>'System CAPEX Units'!H31*'System CAPEX Units'!AE31</f>
        <v>0</v>
      </c>
      <c r="Z31" s="34">
        <f>$B31*'System CAPEX Units'!AF31</f>
        <v>0</v>
      </c>
      <c r="AA31" s="24">
        <f>$B31*'System CAPEX Units'!AG31</f>
        <v>0</v>
      </c>
      <c r="AB31" s="24">
        <f>$B31*'System CAPEX Units'!AH31</f>
        <v>0</v>
      </c>
      <c r="AC31" s="24">
        <f>$B31*'System CAPEX Units'!AI31</f>
        <v>0</v>
      </c>
      <c r="AD31" s="38">
        <f>$B31*'System CAPEX Units'!AJ31</f>
        <v>0</v>
      </c>
      <c r="AF31" s="34">
        <f t="shared" si="0"/>
        <v>0</v>
      </c>
    </row>
    <row r="32" spans="1:32" x14ac:dyDescent="0.2">
      <c r="A32" s="6" t="str">
        <f>'System CAPEX Units'!A32</f>
        <v>Replace Small Transformer</v>
      </c>
      <c r="B32" s="54">
        <f>('System CAPEX Units'!$H32*'System CAPEX Units'!$I32+'System CAPEX Units'!$H32*'System CAPEX Units'!$J32+'System CAPEX Units'!$H32*'System CAPEX Units'!$K32+'System CAPEX Units'!$H32*'System CAPEX Units'!$L32)*'System CAPEX Units'!AE32</f>
        <v>0</v>
      </c>
      <c r="C32" s="66">
        <f>B32*'System CAPEX Units'!$I32</f>
        <v>0</v>
      </c>
      <c r="D32" s="72">
        <f>B32*'System CAPEX Units'!$J32</f>
        <v>0</v>
      </c>
      <c r="E32" s="72">
        <f>B32*'System CAPEX Units'!$K32</f>
        <v>0</v>
      </c>
      <c r="F32" s="66">
        <f>B32*'System CAPEX Units'!$L32</f>
        <v>0</v>
      </c>
      <c r="G32" s="6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37">
        <f>'System CAPEX Units'!H32*'System CAPEX Units'!AE32</f>
        <v>0</v>
      </c>
      <c r="Z32" s="34">
        <f>$B32*'System CAPEX Units'!AF32</f>
        <v>0</v>
      </c>
      <c r="AA32" s="24">
        <f>$B32*'System CAPEX Units'!AG32</f>
        <v>0</v>
      </c>
      <c r="AB32" s="24">
        <f>$B32*'System CAPEX Units'!AH32</f>
        <v>0</v>
      </c>
      <c r="AC32" s="24">
        <f>$B32*'System CAPEX Units'!AI32</f>
        <v>0</v>
      </c>
      <c r="AD32" s="38">
        <f>$B32*'System CAPEX Units'!AJ32</f>
        <v>0</v>
      </c>
      <c r="AF32" s="34">
        <f t="shared" si="0"/>
        <v>0</v>
      </c>
    </row>
    <row r="33" spans="1:32" x14ac:dyDescent="0.2">
      <c r="A33" s="6" t="str">
        <f>'System CAPEX Units'!A33</f>
        <v>Workshop (Dryout) TXF</v>
      </c>
      <c r="B33" s="54">
        <f>('System CAPEX Units'!$H33*'System CAPEX Units'!$I33+'System CAPEX Units'!$H33*'System CAPEX Units'!$J33+'System CAPEX Units'!$H33*'System CAPEX Units'!$K33+'System CAPEX Units'!$H33*'System CAPEX Units'!$L33)*'System CAPEX Units'!AE33</f>
        <v>0</v>
      </c>
      <c r="C33" s="66">
        <f>B33*'System CAPEX Units'!$I33</f>
        <v>0</v>
      </c>
      <c r="D33" s="72">
        <f>B33*'System CAPEX Units'!$J33</f>
        <v>0</v>
      </c>
      <c r="E33" s="72">
        <f>B33*'System CAPEX Units'!$K33</f>
        <v>0</v>
      </c>
      <c r="F33" s="66">
        <f>B33*'System CAPEX Units'!$L33</f>
        <v>0</v>
      </c>
      <c r="G33" s="6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37">
        <f>'System CAPEX Units'!H33*'System CAPEX Units'!AE33</f>
        <v>0</v>
      </c>
      <c r="Z33" s="34">
        <f>$B33*'System CAPEX Units'!AF33</f>
        <v>0</v>
      </c>
      <c r="AA33" s="24">
        <f>$B33*'System CAPEX Units'!AG33</f>
        <v>0</v>
      </c>
      <c r="AB33" s="24">
        <f>$B33*'System CAPEX Units'!AH33</f>
        <v>0</v>
      </c>
      <c r="AC33" s="24">
        <f>$B33*'System CAPEX Units'!AI33</f>
        <v>0</v>
      </c>
      <c r="AD33" s="38">
        <f>$B33*'System CAPEX Units'!AJ33</f>
        <v>0</v>
      </c>
      <c r="AF33" s="34">
        <f t="shared" si="0"/>
        <v>0</v>
      </c>
    </row>
    <row r="34" spans="1:32" x14ac:dyDescent="0.2">
      <c r="A34" s="6" t="str">
        <f>'System CAPEX Units'!A34</f>
        <v>FIS Replacement - Transformer</v>
      </c>
      <c r="B34" s="54">
        <f>('System CAPEX Units'!$H34*'System CAPEX Units'!$I34+'System CAPEX Units'!$H34*'System CAPEX Units'!$J34+'System CAPEX Units'!$H34*'System CAPEX Units'!$K34+'System CAPEX Units'!$H34*'System CAPEX Units'!$L34)*'System CAPEX Units'!AE34</f>
        <v>0</v>
      </c>
      <c r="C34" s="66">
        <f>B34*'System CAPEX Units'!$I34</f>
        <v>0</v>
      </c>
      <c r="D34" s="72">
        <f>B34*'System CAPEX Units'!$J34</f>
        <v>0</v>
      </c>
      <c r="E34" s="72">
        <f>B34*'System CAPEX Units'!$K34</f>
        <v>0</v>
      </c>
      <c r="F34" s="66">
        <f>B34*'System CAPEX Units'!$L34</f>
        <v>0</v>
      </c>
      <c r="G34" s="6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37">
        <f>'System CAPEX Units'!H34*'System CAPEX Units'!AE34</f>
        <v>0</v>
      </c>
      <c r="Z34" s="34">
        <f>$B34*'System CAPEX Units'!AF34</f>
        <v>0</v>
      </c>
      <c r="AA34" s="24">
        <f>$B34*'System CAPEX Units'!AG34</f>
        <v>0</v>
      </c>
      <c r="AB34" s="24">
        <f>$B34*'System CAPEX Units'!AH34</f>
        <v>0</v>
      </c>
      <c r="AC34" s="24">
        <f>$B34*'System CAPEX Units'!AI34</f>
        <v>0</v>
      </c>
      <c r="AD34" s="38">
        <f>$B34*'System CAPEX Units'!AJ34</f>
        <v>0</v>
      </c>
      <c r="AF34" s="34">
        <f t="shared" si="0"/>
        <v>0</v>
      </c>
    </row>
    <row r="35" spans="1:32" x14ac:dyDescent="0.2">
      <c r="A35" s="6" t="str">
        <f>'System CAPEX Units'!A35</f>
        <v>Replace Circuit Breaker 33/66kV</v>
      </c>
      <c r="B35" s="54">
        <f>('System CAPEX Units'!$H35*'System CAPEX Units'!$I35+'System CAPEX Units'!$H35*'System CAPEX Units'!$J35+'System CAPEX Units'!$H35*'System CAPEX Units'!$K35+'System CAPEX Units'!$H35*'System CAPEX Units'!$L35)*'System CAPEX Units'!AE35</f>
        <v>0</v>
      </c>
      <c r="C35" s="66">
        <f>B35*'System CAPEX Units'!$I35</f>
        <v>0</v>
      </c>
      <c r="D35" s="72">
        <f>B35*'System CAPEX Units'!$J35</f>
        <v>0</v>
      </c>
      <c r="E35" s="72">
        <f>B35*'System CAPEX Units'!$K35</f>
        <v>0</v>
      </c>
      <c r="F35" s="66">
        <f>B35*'System CAPEX Units'!$L35</f>
        <v>0</v>
      </c>
      <c r="G35" s="6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37">
        <f>'System CAPEX Units'!H35*'System CAPEX Units'!AE35</f>
        <v>0</v>
      </c>
      <c r="Z35" s="34">
        <f>$B35*'System CAPEX Units'!AF35</f>
        <v>0</v>
      </c>
      <c r="AA35" s="24">
        <f>$B35*'System CAPEX Units'!AG35</f>
        <v>0</v>
      </c>
      <c r="AB35" s="24">
        <f>$B35*'System CAPEX Units'!AH35</f>
        <v>0</v>
      </c>
      <c r="AC35" s="24">
        <f>$B35*'System CAPEX Units'!AI35</f>
        <v>0</v>
      </c>
      <c r="AD35" s="38">
        <f>$B35*'System CAPEX Units'!AJ35</f>
        <v>0</v>
      </c>
      <c r="AF35" s="34">
        <f t="shared" si="0"/>
        <v>0</v>
      </c>
    </row>
    <row r="36" spans="1:32" x14ac:dyDescent="0.2">
      <c r="A36" s="6" t="str">
        <f>'System CAPEX Units'!A36</f>
        <v>Replace Switchboard Panel 11/22kV</v>
      </c>
      <c r="B36" s="54">
        <f>('System CAPEX Units'!$H36*'System CAPEX Units'!$I36+'System CAPEX Units'!$H36*'System CAPEX Units'!$J36+'System CAPEX Units'!$H36*'System CAPEX Units'!$K36+'System CAPEX Units'!$H36*'System CAPEX Units'!$L36)*'System CAPEX Units'!AE36</f>
        <v>0</v>
      </c>
      <c r="C36" s="66">
        <f>B36*'System CAPEX Units'!$I36</f>
        <v>0</v>
      </c>
      <c r="D36" s="72">
        <f>B36*'System CAPEX Units'!$J36</f>
        <v>0</v>
      </c>
      <c r="E36" s="72">
        <f>B36*'System CAPEX Units'!$K36</f>
        <v>0</v>
      </c>
      <c r="F36" s="66">
        <f>B36*'System CAPEX Units'!$L36</f>
        <v>0</v>
      </c>
      <c r="G36" s="6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37">
        <f>'System CAPEX Units'!H36*'System CAPEX Units'!AE36</f>
        <v>0</v>
      </c>
      <c r="Z36" s="34">
        <f>$B36*'System CAPEX Units'!AF36</f>
        <v>0</v>
      </c>
      <c r="AA36" s="24">
        <f>$B36*'System CAPEX Units'!AG36</f>
        <v>0</v>
      </c>
      <c r="AB36" s="24">
        <f>$B36*'System CAPEX Units'!AH36</f>
        <v>0</v>
      </c>
      <c r="AC36" s="24">
        <f>$B36*'System CAPEX Units'!AI36</f>
        <v>0</v>
      </c>
      <c r="AD36" s="38">
        <f>$B36*'System CAPEX Units'!AJ36</f>
        <v>0</v>
      </c>
      <c r="AF36" s="34">
        <f t="shared" si="0"/>
        <v>0</v>
      </c>
    </row>
    <row r="37" spans="1:32" x14ac:dyDescent="0.2">
      <c r="A37" s="6" t="str">
        <f>'System CAPEX Units'!A37</f>
        <v>Retrofit Switchboard CB (LMT)</v>
      </c>
      <c r="B37" s="54">
        <f>('System CAPEX Units'!$H37*'System CAPEX Units'!$I37+'System CAPEX Units'!$H37*'System CAPEX Units'!$J37+'System CAPEX Units'!$H37*'System CAPEX Units'!$K37+'System CAPEX Units'!$H37*'System CAPEX Units'!$L37)*'System CAPEX Units'!AE37</f>
        <v>0</v>
      </c>
      <c r="C37" s="66">
        <f>B37*'System CAPEX Units'!$I37</f>
        <v>0</v>
      </c>
      <c r="D37" s="72">
        <f>B37*'System CAPEX Units'!$J37</f>
        <v>0</v>
      </c>
      <c r="E37" s="72">
        <f>B37*'System CAPEX Units'!$K37</f>
        <v>0</v>
      </c>
      <c r="F37" s="66">
        <f>B37*'System CAPEX Units'!$L37</f>
        <v>0</v>
      </c>
      <c r="G37" s="6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37">
        <f>'System CAPEX Units'!H37*'System CAPEX Units'!AE37</f>
        <v>0</v>
      </c>
      <c r="Z37" s="34">
        <f>$B37*'System CAPEX Units'!AF37</f>
        <v>0</v>
      </c>
      <c r="AA37" s="24">
        <f>$B37*'System CAPEX Units'!AG37</f>
        <v>0</v>
      </c>
      <c r="AB37" s="24">
        <f>$B37*'System CAPEX Units'!AH37</f>
        <v>0</v>
      </c>
      <c r="AC37" s="24">
        <f>$B37*'System CAPEX Units'!AI37</f>
        <v>0</v>
      </c>
      <c r="AD37" s="38">
        <f>$B37*'System CAPEX Units'!AJ37</f>
        <v>0</v>
      </c>
      <c r="AF37" s="34">
        <f t="shared" si="0"/>
        <v>0</v>
      </c>
    </row>
    <row r="38" spans="1:32" x14ac:dyDescent="0.2">
      <c r="A38" s="6" t="str">
        <f>'System CAPEX Units'!A38</f>
        <v>FIS Replacement - Circuit Breaker</v>
      </c>
      <c r="B38" s="54">
        <f>('System CAPEX Units'!$H38*'System CAPEX Units'!$I38+'System CAPEX Units'!$H38*'System CAPEX Units'!$J38+'System CAPEX Units'!$H38*'System CAPEX Units'!$K38+'System CAPEX Units'!$H38*'System CAPEX Units'!$L38)*'System CAPEX Units'!AE38</f>
        <v>0</v>
      </c>
      <c r="C38" s="66">
        <f>B38*'System CAPEX Units'!$I38</f>
        <v>0</v>
      </c>
      <c r="D38" s="72">
        <f>B38*'System CAPEX Units'!$J38</f>
        <v>0</v>
      </c>
      <c r="E38" s="72">
        <f>B38*'System CAPEX Units'!$K38</f>
        <v>0</v>
      </c>
      <c r="F38" s="66">
        <f>B38*'System CAPEX Units'!$L38</f>
        <v>0</v>
      </c>
      <c r="G38" s="6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37">
        <f>'System CAPEX Units'!H38*'System CAPEX Units'!AE38</f>
        <v>0</v>
      </c>
      <c r="Z38" s="34">
        <f>$B38*'System CAPEX Units'!AF38</f>
        <v>0</v>
      </c>
      <c r="AA38" s="24">
        <f>$B38*'System CAPEX Units'!AG38</f>
        <v>0</v>
      </c>
      <c r="AB38" s="24">
        <f>$B38*'System CAPEX Units'!AH38</f>
        <v>0</v>
      </c>
      <c r="AC38" s="24">
        <f>$B38*'System CAPEX Units'!AI38</f>
        <v>0</v>
      </c>
      <c r="AD38" s="38">
        <f>$B38*'System CAPEX Units'!AJ38</f>
        <v>0</v>
      </c>
      <c r="AF38" s="34">
        <f t="shared" si="0"/>
        <v>0</v>
      </c>
    </row>
    <row r="39" spans="1:32" x14ac:dyDescent="0.2">
      <c r="A39" s="6" t="str">
        <f>'System CAPEX Units'!A39</f>
        <v>CT Risk Based Replacement</v>
      </c>
      <c r="B39" s="54">
        <f>('System CAPEX Units'!$H39*'System CAPEX Units'!$I39+'System CAPEX Units'!$H39*'System CAPEX Units'!$J39+'System CAPEX Units'!$H39*'System CAPEX Units'!$K39+'System CAPEX Units'!$H39*'System CAPEX Units'!$L39)*'System CAPEX Units'!AE39</f>
        <v>0</v>
      </c>
      <c r="C39" s="66">
        <f>B39*'System CAPEX Units'!$I39</f>
        <v>0</v>
      </c>
      <c r="D39" s="72">
        <f>B39*'System CAPEX Units'!$J39</f>
        <v>0</v>
      </c>
      <c r="E39" s="72">
        <f>B39*'System CAPEX Units'!$K39</f>
        <v>0</v>
      </c>
      <c r="F39" s="66">
        <f>B39*'System CAPEX Units'!$L39</f>
        <v>0</v>
      </c>
      <c r="G39" s="6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37">
        <f>'System CAPEX Units'!H39*'System CAPEX Units'!AE39</f>
        <v>0</v>
      </c>
      <c r="Z39" s="34">
        <f>$B39*'System CAPEX Units'!AF39</f>
        <v>0</v>
      </c>
      <c r="AA39" s="24">
        <f>$B39*'System CAPEX Units'!AG39</f>
        <v>0</v>
      </c>
      <c r="AB39" s="24">
        <f>$B39*'System CAPEX Units'!AH39</f>
        <v>0</v>
      </c>
      <c r="AC39" s="24">
        <f>$B39*'System CAPEX Units'!AI39</f>
        <v>0</v>
      </c>
      <c r="AD39" s="38">
        <f>$B39*'System CAPEX Units'!AJ39</f>
        <v>0</v>
      </c>
      <c r="AF39" s="34">
        <f t="shared" si="0"/>
        <v>0</v>
      </c>
    </row>
    <row r="40" spans="1:32" x14ac:dyDescent="0.2">
      <c r="A40" s="6" t="str">
        <f>'System CAPEX Units'!A40</f>
        <v>FIS Replacement - CT</v>
      </c>
      <c r="B40" s="54">
        <f>('System CAPEX Units'!$H40*'System CAPEX Units'!$I40+'System CAPEX Units'!$H40*'System CAPEX Units'!$J40+'System CAPEX Units'!$H40*'System CAPEX Units'!$K40+'System CAPEX Units'!$H40*'System CAPEX Units'!$L40)*'System CAPEX Units'!AE40</f>
        <v>0</v>
      </c>
      <c r="C40" s="66">
        <f>B40*'System CAPEX Units'!$I40</f>
        <v>0</v>
      </c>
      <c r="D40" s="72">
        <f>B40*'System CAPEX Units'!$J40</f>
        <v>0</v>
      </c>
      <c r="E40" s="72">
        <f>B40*'System CAPEX Units'!$K40</f>
        <v>0</v>
      </c>
      <c r="F40" s="66">
        <f>B40*'System CAPEX Units'!$L40</f>
        <v>0</v>
      </c>
      <c r="G40" s="69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37">
        <f>'System CAPEX Units'!H40*'System CAPEX Units'!AE40</f>
        <v>0</v>
      </c>
      <c r="Z40" s="34">
        <f>$B40*'System CAPEX Units'!AF40</f>
        <v>0</v>
      </c>
      <c r="AA40" s="24">
        <f>$B40*'System CAPEX Units'!AG40</f>
        <v>0</v>
      </c>
      <c r="AB40" s="24">
        <f>$B40*'System CAPEX Units'!AH40</f>
        <v>0</v>
      </c>
      <c r="AC40" s="24">
        <f>$B40*'System CAPEX Units'!AI40</f>
        <v>0</v>
      </c>
      <c r="AD40" s="38">
        <f>$B40*'System CAPEX Units'!AJ40</f>
        <v>0</v>
      </c>
      <c r="AF40" s="34">
        <f t="shared" si="0"/>
        <v>0</v>
      </c>
    </row>
    <row r="41" spans="1:32" x14ac:dyDescent="0.2">
      <c r="A41" s="6" t="str">
        <f>'System CAPEX Units'!A41</f>
        <v>VT Risk Based Replacement</v>
      </c>
      <c r="B41" s="54">
        <f>('System CAPEX Units'!$H41*'System CAPEX Units'!$I41+'System CAPEX Units'!$H41*'System CAPEX Units'!$J41+'System CAPEX Units'!$H41*'System CAPEX Units'!$K41+'System CAPEX Units'!$H41*'System CAPEX Units'!$L41)*'System CAPEX Units'!AE41</f>
        <v>0</v>
      </c>
      <c r="C41" s="66">
        <f>B41*'System CAPEX Units'!$I41</f>
        <v>0</v>
      </c>
      <c r="D41" s="72">
        <f>B41*'System CAPEX Units'!$J41</f>
        <v>0</v>
      </c>
      <c r="E41" s="72">
        <f>B41*'System CAPEX Units'!$K41</f>
        <v>0</v>
      </c>
      <c r="F41" s="66">
        <f>B41*'System CAPEX Units'!$L41</f>
        <v>0</v>
      </c>
      <c r="G41" s="69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37">
        <f>'System CAPEX Units'!H41*'System CAPEX Units'!AE41</f>
        <v>0</v>
      </c>
      <c r="Z41" s="34">
        <f>$B41*'System CAPEX Units'!AF41</f>
        <v>0</v>
      </c>
      <c r="AA41" s="24">
        <f>$B41*'System CAPEX Units'!AG41</f>
        <v>0</v>
      </c>
      <c r="AB41" s="24">
        <f>$B41*'System CAPEX Units'!AH41</f>
        <v>0</v>
      </c>
      <c r="AC41" s="24">
        <f>$B41*'System CAPEX Units'!AI41</f>
        <v>0</v>
      </c>
      <c r="AD41" s="38">
        <f>$B41*'System CAPEX Units'!AJ41</f>
        <v>0</v>
      </c>
      <c r="AF41" s="34">
        <f t="shared" si="0"/>
        <v>0</v>
      </c>
    </row>
    <row r="42" spans="1:32" x14ac:dyDescent="0.2">
      <c r="A42" s="6" t="str">
        <f>'System CAPEX Units'!A42</f>
        <v>FIS Replacement - VT</v>
      </c>
      <c r="B42" s="54">
        <f>('System CAPEX Units'!$H42*'System CAPEX Units'!$I42+'System CAPEX Units'!$H42*'System CAPEX Units'!$J42+'System CAPEX Units'!$H42*'System CAPEX Units'!$K42+'System CAPEX Units'!$H42*'System CAPEX Units'!$L42)*'System CAPEX Units'!AE42</f>
        <v>0</v>
      </c>
      <c r="C42" s="66">
        <f>B42*'System CAPEX Units'!$I42</f>
        <v>0</v>
      </c>
      <c r="D42" s="72">
        <f>B42*'System CAPEX Units'!$J42</f>
        <v>0</v>
      </c>
      <c r="E42" s="72">
        <f>B42*'System CAPEX Units'!$K42</f>
        <v>0</v>
      </c>
      <c r="F42" s="66">
        <f>B42*'System CAPEX Units'!$L42</f>
        <v>0</v>
      </c>
      <c r="G42" s="69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37">
        <f>'System CAPEX Units'!H42*'System CAPEX Units'!AE42</f>
        <v>0</v>
      </c>
      <c r="Z42" s="34">
        <f>$B42*'System CAPEX Units'!AF42</f>
        <v>0</v>
      </c>
      <c r="AA42" s="24">
        <f>$B42*'System CAPEX Units'!AG42</f>
        <v>0</v>
      </c>
      <c r="AB42" s="24">
        <f>$B42*'System CAPEX Units'!AH42</f>
        <v>0</v>
      </c>
      <c r="AC42" s="24">
        <f>$B42*'System CAPEX Units'!AI42</f>
        <v>0</v>
      </c>
      <c r="AD42" s="38">
        <f>$B42*'System CAPEX Units'!AJ42</f>
        <v>0</v>
      </c>
      <c r="AF42" s="34">
        <f t="shared" si="0"/>
        <v>0</v>
      </c>
    </row>
    <row r="43" spans="1:32" x14ac:dyDescent="0.2">
      <c r="A43" s="6" t="str">
        <f>'System CAPEX Units'!A43</f>
        <v>FIS Replacement - Isolators</v>
      </c>
      <c r="B43" s="54">
        <f>('System CAPEX Units'!$H43*'System CAPEX Units'!$I43+'System CAPEX Units'!$H43*'System CAPEX Units'!$J43+'System CAPEX Units'!$H43*'System CAPEX Units'!$K43+'System CAPEX Units'!$H43*'System CAPEX Units'!$L43)*'System CAPEX Units'!AE43</f>
        <v>0</v>
      </c>
      <c r="C43" s="66">
        <f>B43*'System CAPEX Units'!$I43</f>
        <v>0</v>
      </c>
      <c r="D43" s="72">
        <f>B43*'System CAPEX Units'!$J43</f>
        <v>0</v>
      </c>
      <c r="E43" s="72">
        <f>B43*'System CAPEX Units'!$K43</f>
        <v>0</v>
      </c>
      <c r="F43" s="66">
        <f>B43*'System CAPEX Units'!$L43</f>
        <v>0</v>
      </c>
      <c r="G43" s="6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37">
        <f>'System CAPEX Units'!H43*'System CAPEX Units'!AE43</f>
        <v>0</v>
      </c>
      <c r="Z43" s="34">
        <f>$B43*'System CAPEX Units'!AF43</f>
        <v>0</v>
      </c>
      <c r="AA43" s="24">
        <f>$B43*'System CAPEX Units'!AG43</f>
        <v>0</v>
      </c>
      <c r="AB43" s="24">
        <f>$B43*'System CAPEX Units'!AH43</f>
        <v>0</v>
      </c>
      <c r="AC43" s="24">
        <f>$B43*'System CAPEX Units'!AI43</f>
        <v>0</v>
      </c>
      <c r="AD43" s="38">
        <f>$B43*'System CAPEX Units'!AJ43</f>
        <v>0</v>
      </c>
      <c r="AF43" s="34">
        <f t="shared" si="0"/>
        <v>0</v>
      </c>
    </row>
    <row r="44" spans="1:32" x14ac:dyDescent="0.2">
      <c r="A44" s="6" t="str">
        <f>'System CAPEX Units'!A44</f>
        <v>Outdoor Isolator Replacement 66-132kV</v>
      </c>
      <c r="B44" s="54">
        <f>('System CAPEX Units'!$H44*'System CAPEX Units'!$I44+'System CAPEX Units'!$H44*'System CAPEX Units'!$J44+'System CAPEX Units'!$H44*'System CAPEX Units'!$K44+'System CAPEX Units'!$H44*'System CAPEX Units'!$L44)*'System CAPEX Units'!AE44</f>
        <v>0</v>
      </c>
      <c r="C44" s="66">
        <f>B44*'System CAPEX Units'!$I44</f>
        <v>0</v>
      </c>
      <c r="D44" s="72">
        <f>B44*'System CAPEX Units'!$J44</f>
        <v>0</v>
      </c>
      <c r="E44" s="72">
        <f>B44*'System CAPEX Units'!$K44</f>
        <v>0</v>
      </c>
      <c r="F44" s="66">
        <f>B44*'System CAPEX Units'!$L44</f>
        <v>0</v>
      </c>
      <c r="G44" s="6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37">
        <f>'System CAPEX Units'!H44*'System CAPEX Units'!AE44</f>
        <v>0</v>
      </c>
      <c r="Z44" s="34">
        <f>$B44*'System CAPEX Units'!AF44</f>
        <v>0</v>
      </c>
      <c r="AA44" s="24">
        <f>$B44*'System CAPEX Units'!AG44</f>
        <v>0</v>
      </c>
      <c r="AB44" s="24">
        <f>$B44*'System CAPEX Units'!AH44</f>
        <v>0</v>
      </c>
      <c r="AC44" s="24">
        <f>$B44*'System CAPEX Units'!AI44</f>
        <v>0</v>
      </c>
      <c r="AD44" s="38">
        <f>$B44*'System CAPEX Units'!AJ44</f>
        <v>0</v>
      </c>
      <c r="AF44" s="34">
        <f t="shared" si="0"/>
        <v>0</v>
      </c>
    </row>
    <row r="45" spans="1:32" x14ac:dyDescent="0.2">
      <c r="A45" s="6" t="str">
        <f>'System CAPEX Units'!A45</f>
        <v>Replace Capacitor Bank 11kV</v>
      </c>
      <c r="B45" s="54">
        <f>('System CAPEX Units'!$H45*'System CAPEX Units'!$I45+'System CAPEX Units'!$H45*'System CAPEX Units'!$J45+'System CAPEX Units'!$H45*'System CAPEX Units'!$K45+'System CAPEX Units'!$H45*'System CAPEX Units'!$L45)*'System CAPEX Units'!AE45</f>
        <v>0</v>
      </c>
      <c r="C45" s="66">
        <f>B45*'System CAPEX Units'!$I45</f>
        <v>0</v>
      </c>
      <c r="D45" s="72">
        <f>B45*'System CAPEX Units'!$J45</f>
        <v>0</v>
      </c>
      <c r="E45" s="72">
        <f>B45*'System CAPEX Units'!$K45</f>
        <v>0</v>
      </c>
      <c r="F45" s="66">
        <f>B45*'System CAPEX Units'!$L45</f>
        <v>0</v>
      </c>
      <c r="G45" s="69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37">
        <f>'System CAPEX Units'!H45*'System CAPEX Units'!AE45</f>
        <v>0</v>
      </c>
      <c r="Z45" s="34">
        <f>$B45*'System CAPEX Units'!AF45</f>
        <v>0</v>
      </c>
      <c r="AA45" s="24">
        <f>$B45*'System CAPEX Units'!AG45</f>
        <v>0</v>
      </c>
      <c r="AB45" s="24">
        <f>$B45*'System CAPEX Units'!AH45</f>
        <v>0</v>
      </c>
      <c r="AC45" s="24">
        <f>$B45*'System CAPEX Units'!AI45</f>
        <v>0</v>
      </c>
      <c r="AD45" s="38">
        <f>$B45*'System CAPEX Units'!AJ45</f>
        <v>0</v>
      </c>
      <c r="AF45" s="34">
        <f t="shared" si="0"/>
        <v>0</v>
      </c>
    </row>
    <row r="46" spans="1:32" x14ac:dyDescent="0.2">
      <c r="A46" s="6" t="str">
        <f>'System CAPEX Units'!A46</f>
        <v>Substation 66kV OD Feeder Bay</v>
      </c>
      <c r="B46" s="54">
        <f>('System CAPEX Units'!$H46*'System CAPEX Units'!$I46+'System CAPEX Units'!$H46*'System CAPEX Units'!$J46+'System CAPEX Units'!$H46*'System CAPEX Units'!$K46+'System CAPEX Units'!$H46*'System CAPEX Units'!$L46)*'System CAPEX Units'!AE46</f>
        <v>0</v>
      </c>
      <c r="C46" s="66">
        <f>B46*'System CAPEX Units'!$I46</f>
        <v>0</v>
      </c>
      <c r="D46" s="72">
        <f>B46*'System CAPEX Units'!$J46</f>
        <v>0</v>
      </c>
      <c r="E46" s="72">
        <f>B46*'System CAPEX Units'!$K46</f>
        <v>0</v>
      </c>
      <c r="F46" s="66">
        <f>B46*'System CAPEX Units'!$L46</f>
        <v>0</v>
      </c>
      <c r="G46" s="69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37">
        <f>'System CAPEX Units'!H46*'System CAPEX Units'!AE46</f>
        <v>0</v>
      </c>
      <c r="Z46" s="34">
        <f>$B46*'System CAPEX Units'!AF46</f>
        <v>0</v>
      </c>
      <c r="AA46" s="24">
        <f>$B46*'System CAPEX Units'!AG46</f>
        <v>0</v>
      </c>
      <c r="AB46" s="24">
        <f>$B46*'System CAPEX Units'!AH46</f>
        <v>0</v>
      </c>
      <c r="AC46" s="24">
        <f>$B46*'System CAPEX Units'!AI46</f>
        <v>0</v>
      </c>
      <c r="AD46" s="38">
        <f>$B46*'System CAPEX Units'!AJ46</f>
        <v>0</v>
      </c>
      <c r="AF46" s="34">
        <f t="shared" si="0"/>
        <v>0</v>
      </c>
    </row>
    <row r="47" spans="1:32" x14ac:dyDescent="0.2">
      <c r="A47" s="6" t="str">
        <f>'System CAPEX Units'!A47</f>
        <v>Replace SVC</v>
      </c>
      <c r="B47" s="54">
        <f>('System CAPEX Units'!$H47*'System CAPEX Units'!$I47+'System CAPEX Units'!$H47*'System CAPEX Units'!$J47+'System CAPEX Units'!$H47*'System CAPEX Units'!$K47+'System CAPEX Units'!$H47*'System CAPEX Units'!$L47)*'System CAPEX Units'!AE47</f>
        <v>0</v>
      </c>
      <c r="C47" s="66">
        <f>B47*'System CAPEX Units'!$I47</f>
        <v>0</v>
      </c>
      <c r="D47" s="72">
        <f>B47*'System CAPEX Units'!$J47</f>
        <v>0</v>
      </c>
      <c r="E47" s="72">
        <f>B47*'System CAPEX Units'!$K47</f>
        <v>0</v>
      </c>
      <c r="F47" s="66">
        <f>B47*'System CAPEX Units'!$L47</f>
        <v>0</v>
      </c>
      <c r="G47" s="69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37">
        <f>'System CAPEX Units'!H47*'System CAPEX Units'!AE47</f>
        <v>0</v>
      </c>
      <c r="Z47" s="34">
        <f>$B47*'System CAPEX Units'!AF47</f>
        <v>0</v>
      </c>
      <c r="AA47" s="24">
        <f>$B47*'System CAPEX Units'!AG47</f>
        <v>0</v>
      </c>
      <c r="AB47" s="24">
        <f>$B47*'System CAPEX Units'!AH47</f>
        <v>0</v>
      </c>
      <c r="AC47" s="24">
        <f>$B47*'System CAPEX Units'!AI47</f>
        <v>0</v>
      </c>
      <c r="AD47" s="38">
        <f>$B47*'System CAPEX Units'!AJ47</f>
        <v>0</v>
      </c>
      <c r="AF47" s="34">
        <f t="shared" si="0"/>
        <v>0</v>
      </c>
    </row>
    <row r="48" spans="1:32" x14ac:dyDescent="0.2">
      <c r="A48" s="6" t="str">
        <f>'System CAPEX Units'!A48</f>
        <v>Upgrade DC Supply 110/125V</v>
      </c>
      <c r="B48" s="54">
        <f>('System CAPEX Units'!$H48*'System CAPEX Units'!$I48+'System CAPEX Units'!$H48*'System CAPEX Units'!$J48+'System CAPEX Units'!$H48*'System CAPEX Units'!$K48+'System CAPEX Units'!$H48*'System CAPEX Units'!$L48)*'System CAPEX Units'!AE48</f>
        <v>0</v>
      </c>
      <c r="C48" s="66">
        <f>B48*'System CAPEX Units'!$I48</f>
        <v>0</v>
      </c>
      <c r="D48" s="72">
        <f>B48*'System CAPEX Units'!$J48</f>
        <v>0</v>
      </c>
      <c r="E48" s="72">
        <f>B48*'System CAPEX Units'!$K48</f>
        <v>0</v>
      </c>
      <c r="F48" s="66">
        <f>B48*'System CAPEX Units'!$L48</f>
        <v>0</v>
      </c>
      <c r="G48" s="69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37">
        <f>'System CAPEX Units'!H48*'System CAPEX Units'!AE48</f>
        <v>0</v>
      </c>
      <c r="Z48" s="34">
        <f>$B48*'System CAPEX Units'!AF48</f>
        <v>0</v>
      </c>
      <c r="AA48" s="24">
        <f>$B48*'System CAPEX Units'!AG48</f>
        <v>0</v>
      </c>
      <c r="AB48" s="24">
        <f>$B48*'System CAPEX Units'!AH48</f>
        <v>0</v>
      </c>
      <c r="AC48" s="24">
        <f>$B48*'System CAPEX Units'!AI48</f>
        <v>0</v>
      </c>
      <c r="AD48" s="38">
        <f>$B48*'System CAPEX Units'!AJ48</f>
        <v>0</v>
      </c>
      <c r="AF48" s="34">
        <f t="shared" si="0"/>
        <v>0</v>
      </c>
    </row>
    <row r="49" spans="1:32" x14ac:dyDescent="0.2">
      <c r="A49" s="6" t="str">
        <f>'System CAPEX Units'!A49</f>
        <v>Upgrade DC Supply 32/48V</v>
      </c>
      <c r="B49" s="54">
        <f>('System CAPEX Units'!$H49*'System CAPEX Units'!$I49+'System CAPEX Units'!$H49*'System CAPEX Units'!$J49+'System CAPEX Units'!$H49*'System CAPEX Units'!$K49+'System CAPEX Units'!$H49*'System CAPEX Units'!$L49)*'System CAPEX Units'!AE49</f>
        <v>0</v>
      </c>
      <c r="C49" s="66">
        <f>B49*'System CAPEX Units'!$I49</f>
        <v>0</v>
      </c>
      <c r="D49" s="72">
        <f>B49*'System CAPEX Units'!$J49</f>
        <v>0</v>
      </c>
      <c r="E49" s="72">
        <f>B49*'System CAPEX Units'!$K49</f>
        <v>0</v>
      </c>
      <c r="F49" s="66">
        <f>B49*'System CAPEX Units'!$L49</f>
        <v>0</v>
      </c>
      <c r="G49" s="69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37">
        <f>'System CAPEX Units'!H49*'System CAPEX Units'!AE49</f>
        <v>0</v>
      </c>
      <c r="Z49" s="34">
        <f>$B49*'System CAPEX Units'!AF49</f>
        <v>0</v>
      </c>
      <c r="AA49" s="24">
        <f>$B49*'System CAPEX Units'!AG49</f>
        <v>0</v>
      </c>
      <c r="AB49" s="24">
        <f>$B49*'System CAPEX Units'!AH49</f>
        <v>0</v>
      </c>
      <c r="AC49" s="24">
        <f>$B49*'System CAPEX Units'!AI49</f>
        <v>0</v>
      </c>
      <c r="AD49" s="38">
        <f>$B49*'System CAPEX Units'!AJ49</f>
        <v>0</v>
      </c>
      <c r="AF49" s="34">
        <f t="shared" si="0"/>
        <v>0</v>
      </c>
    </row>
    <row r="50" spans="1:32" x14ac:dyDescent="0.2">
      <c r="A50" s="6" t="str">
        <f>'System CAPEX Units'!A50</f>
        <v>Relocate AC supply into switchyard</v>
      </c>
      <c r="B50" s="54">
        <f>('System CAPEX Units'!$H50*'System CAPEX Units'!$I50+'System CAPEX Units'!$H50*'System CAPEX Units'!$J50+'System CAPEX Units'!$H50*'System CAPEX Units'!$K50+'System CAPEX Units'!$H50*'System CAPEX Units'!$L50)*'System CAPEX Units'!AE50</f>
        <v>0</v>
      </c>
      <c r="C50" s="66">
        <f>B50*'System CAPEX Units'!$I50</f>
        <v>0</v>
      </c>
      <c r="D50" s="72">
        <f>B50*'System CAPEX Units'!$J50</f>
        <v>0</v>
      </c>
      <c r="E50" s="72">
        <f>B50*'System CAPEX Units'!$K50</f>
        <v>0</v>
      </c>
      <c r="F50" s="66">
        <f>B50*'System CAPEX Units'!$L50</f>
        <v>0</v>
      </c>
      <c r="G50" s="69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37">
        <f>'System CAPEX Units'!H50*'System CAPEX Units'!AE50</f>
        <v>0</v>
      </c>
      <c r="Z50" s="34">
        <f>$B50*'System CAPEX Units'!AF50</f>
        <v>0</v>
      </c>
      <c r="AA50" s="24">
        <f>$B50*'System CAPEX Units'!AG50</f>
        <v>0</v>
      </c>
      <c r="AB50" s="24">
        <f>$B50*'System CAPEX Units'!AH50</f>
        <v>0</v>
      </c>
      <c r="AC50" s="24">
        <f>$B50*'System CAPEX Units'!AI50</f>
        <v>0</v>
      </c>
      <c r="AD50" s="38">
        <f>$B50*'System CAPEX Units'!AJ50</f>
        <v>0</v>
      </c>
      <c r="AF50" s="34">
        <f t="shared" si="0"/>
        <v>0</v>
      </c>
    </row>
    <row r="51" spans="1:32" x14ac:dyDescent="0.2">
      <c r="A51" s="6" t="str">
        <f>'System CAPEX Units'!A51</f>
        <v>Relocate Dist. supplies out of switchyard</v>
      </c>
      <c r="B51" s="54">
        <f>('System CAPEX Units'!$H51*'System CAPEX Units'!$I51+'System CAPEX Units'!$H51*'System CAPEX Units'!$J51+'System CAPEX Units'!$H51*'System CAPEX Units'!$K51+'System CAPEX Units'!$H51*'System CAPEX Units'!$L51)*'System CAPEX Units'!AE51</f>
        <v>0</v>
      </c>
      <c r="C51" s="66">
        <f>B51*'System CAPEX Units'!$I51</f>
        <v>0</v>
      </c>
      <c r="D51" s="72">
        <f>B51*'System CAPEX Units'!$J51</f>
        <v>0</v>
      </c>
      <c r="E51" s="72">
        <f>B51*'System CAPEX Units'!$K51</f>
        <v>0</v>
      </c>
      <c r="F51" s="66">
        <f>B51*'System CAPEX Units'!$L51</f>
        <v>0</v>
      </c>
      <c r="G51" s="69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37">
        <f>'System CAPEX Units'!H51*'System CAPEX Units'!AE51</f>
        <v>0</v>
      </c>
      <c r="Z51" s="34">
        <f>$B51*'System CAPEX Units'!AF51</f>
        <v>0</v>
      </c>
      <c r="AA51" s="24">
        <f>$B51*'System CAPEX Units'!AG51</f>
        <v>0</v>
      </c>
      <c r="AB51" s="24">
        <f>$B51*'System CAPEX Units'!AH51</f>
        <v>0</v>
      </c>
      <c r="AC51" s="24">
        <f>$B51*'System CAPEX Units'!AI51</f>
        <v>0</v>
      </c>
      <c r="AD51" s="38">
        <f>$B51*'System CAPEX Units'!AJ51</f>
        <v>0</v>
      </c>
      <c r="AF51" s="34">
        <f t="shared" si="0"/>
        <v>0</v>
      </c>
    </row>
    <row r="52" spans="1:32" x14ac:dyDescent="0.2">
      <c r="A52" s="6" t="str">
        <f>'System CAPEX Units'!A52</f>
        <v>Install Bunding &amp; Oil Containment - Small</v>
      </c>
      <c r="B52" s="54">
        <f>('System CAPEX Units'!$H52*'System CAPEX Units'!$I52+'System CAPEX Units'!$H52*'System CAPEX Units'!$J52+'System CAPEX Units'!$H52*'System CAPEX Units'!$K52+'System CAPEX Units'!$H52*'System CAPEX Units'!$L52)*'System CAPEX Units'!AE52</f>
        <v>0</v>
      </c>
      <c r="C52" s="66">
        <f>B52*'System CAPEX Units'!$I52</f>
        <v>0</v>
      </c>
      <c r="D52" s="72">
        <f>B52*'System CAPEX Units'!$J52</f>
        <v>0</v>
      </c>
      <c r="E52" s="72">
        <f>B52*'System CAPEX Units'!$K52</f>
        <v>0</v>
      </c>
      <c r="F52" s="66">
        <f>B52*'System CAPEX Units'!$L52</f>
        <v>0</v>
      </c>
      <c r="G52" s="69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37">
        <f>'System CAPEX Units'!H52*'System CAPEX Units'!AE52</f>
        <v>0</v>
      </c>
      <c r="Z52" s="34">
        <f>$B52*'System CAPEX Units'!AF52</f>
        <v>0</v>
      </c>
      <c r="AA52" s="24">
        <f>$B52*'System CAPEX Units'!AG52</f>
        <v>0</v>
      </c>
      <c r="AB52" s="24">
        <f>$B52*'System CAPEX Units'!AH52</f>
        <v>0</v>
      </c>
      <c r="AC52" s="24">
        <f>$B52*'System CAPEX Units'!AI52</f>
        <v>0</v>
      </c>
      <c r="AD52" s="38">
        <f>$B52*'System CAPEX Units'!AJ52</f>
        <v>0</v>
      </c>
      <c r="AF52" s="34">
        <f t="shared" si="0"/>
        <v>0</v>
      </c>
    </row>
    <row r="53" spans="1:32" x14ac:dyDescent="0.2">
      <c r="A53" s="6" t="str">
        <f>'System CAPEX Units'!A53</f>
        <v>Install Bunding &amp; Oil Containment - Large</v>
      </c>
      <c r="B53" s="54">
        <f>('System CAPEX Units'!$H53*'System CAPEX Units'!$I53+'System CAPEX Units'!$H53*'System CAPEX Units'!$J53+'System CAPEX Units'!$H53*'System CAPEX Units'!$K53+'System CAPEX Units'!$H53*'System CAPEX Units'!$L53)*'System CAPEX Units'!AE53</f>
        <v>0</v>
      </c>
      <c r="C53" s="66">
        <f>B53*'System CAPEX Units'!$I53</f>
        <v>0</v>
      </c>
      <c r="D53" s="72">
        <f>B53*'System CAPEX Units'!$J53</f>
        <v>0</v>
      </c>
      <c r="E53" s="72">
        <f>B53*'System CAPEX Units'!$K53</f>
        <v>0</v>
      </c>
      <c r="F53" s="66">
        <f>B53*'System CAPEX Units'!$L53</f>
        <v>0</v>
      </c>
      <c r="G53" s="69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37">
        <f>'System CAPEX Units'!H53*'System CAPEX Units'!AE53</f>
        <v>0</v>
      </c>
      <c r="Z53" s="34">
        <f>$B53*'System CAPEX Units'!AF53</f>
        <v>0</v>
      </c>
      <c r="AA53" s="24">
        <f>$B53*'System CAPEX Units'!AG53</f>
        <v>0</v>
      </c>
      <c r="AB53" s="24">
        <f>$B53*'System CAPEX Units'!AH53</f>
        <v>0</v>
      </c>
      <c r="AC53" s="24">
        <f>$B53*'System CAPEX Units'!AI53</f>
        <v>0</v>
      </c>
      <c r="AD53" s="38">
        <f>$B53*'System CAPEX Units'!AJ53</f>
        <v>0</v>
      </c>
      <c r="AF53" s="34">
        <f t="shared" si="0"/>
        <v>0</v>
      </c>
    </row>
    <row r="54" spans="1:32" x14ac:dyDescent="0.2">
      <c r="A54" s="6" t="str">
        <f>'System CAPEX Units'!A54</f>
        <v>Replace 1 Protection Scheme Replace - D-Ageing Asset</v>
      </c>
      <c r="B54" s="54">
        <f>('System CAPEX Units'!$H54*'System CAPEX Units'!$I54+'System CAPEX Units'!$H54*'System CAPEX Units'!$J54+'System CAPEX Units'!$H54*'System CAPEX Units'!$K54+'System CAPEX Units'!$H54*'System CAPEX Units'!$L54)*'System CAPEX Units'!AE54</f>
        <v>0</v>
      </c>
      <c r="C54" s="66">
        <f>B54*'System CAPEX Units'!$I54</f>
        <v>0</v>
      </c>
      <c r="D54" s="72">
        <f>B54*'System CAPEX Units'!$J54</f>
        <v>0</v>
      </c>
      <c r="E54" s="72">
        <f>B54*'System CAPEX Units'!$K54</f>
        <v>0</v>
      </c>
      <c r="F54" s="66">
        <f>B54*'System CAPEX Units'!$L54</f>
        <v>0</v>
      </c>
      <c r="G54" s="69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37">
        <f>'System CAPEX Units'!H54*'System CAPEX Units'!AE54</f>
        <v>0</v>
      </c>
      <c r="Z54" s="34">
        <f>$B54*'System CAPEX Units'!AF54</f>
        <v>0</v>
      </c>
      <c r="AA54" s="24">
        <f>$B54*'System CAPEX Units'!AG54</f>
        <v>0</v>
      </c>
      <c r="AB54" s="24">
        <f>$B54*'System CAPEX Units'!AH54</f>
        <v>0</v>
      </c>
      <c r="AC54" s="24">
        <f>$B54*'System CAPEX Units'!AI54</f>
        <v>0</v>
      </c>
      <c r="AD54" s="38">
        <f>$B54*'System CAPEX Units'!AJ54</f>
        <v>0</v>
      </c>
      <c r="AF54" s="34">
        <f t="shared" si="0"/>
        <v>0</v>
      </c>
    </row>
    <row r="55" spans="1:32" x14ac:dyDescent="0.2">
      <c r="A55" s="6" t="str">
        <f>'System CAPEX Units'!A55</f>
        <v>Half Substation Protection Replacement - D-Ageing Asset</v>
      </c>
      <c r="B55" s="54">
        <f>('System CAPEX Units'!$H55*'System CAPEX Units'!$I55+'System CAPEX Units'!$H55*'System CAPEX Units'!$J55+'System CAPEX Units'!$H55*'System CAPEX Units'!$K55+'System CAPEX Units'!$H55*'System CAPEX Units'!$L55)*'System CAPEX Units'!AE55</f>
        <v>0</v>
      </c>
      <c r="C55" s="66">
        <f>B55*'System CAPEX Units'!$I55</f>
        <v>0</v>
      </c>
      <c r="D55" s="72">
        <f>B55*'System CAPEX Units'!$J55</f>
        <v>0</v>
      </c>
      <c r="E55" s="72">
        <f>B55*'System CAPEX Units'!$K55</f>
        <v>0</v>
      </c>
      <c r="F55" s="66">
        <f>B55*'System CAPEX Units'!$L55</f>
        <v>0</v>
      </c>
      <c r="G55" s="69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37">
        <f>'System CAPEX Units'!H55*'System CAPEX Units'!AE55</f>
        <v>0</v>
      </c>
      <c r="Z55" s="34">
        <f>$B55*'System CAPEX Units'!AF55</f>
        <v>0</v>
      </c>
      <c r="AA55" s="24">
        <f>$B55*'System CAPEX Units'!AG55</f>
        <v>0</v>
      </c>
      <c r="AB55" s="24">
        <f>$B55*'System CAPEX Units'!AH55</f>
        <v>0</v>
      </c>
      <c r="AC55" s="24">
        <f>$B55*'System CAPEX Units'!AI55</f>
        <v>0</v>
      </c>
      <c r="AD55" s="38">
        <f>$B55*'System CAPEX Units'!AJ55</f>
        <v>0</v>
      </c>
      <c r="AF55" s="34">
        <f t="shared" si="0"/>
        <v>0</v>
      </c>
    </row>
    <row r="56" spans="1:32" x14ac:dyDescent="0.2">
      <c r="A56" s="6" t="str">
        <f>'System CAPEX Units'!A56</f>
        <v>Full Substation Protection Replacement - D-Ageing Asset</v>
      </c>
      <c r="B56" s="54">
        <f>('System CAPEX Units'!$H56*'System CAPEX Units'!$I56+'System CAPEX Units'!$H56*'System CAPEX Units'!$J56+'System CAPEX Units'!$H56*'System CAPEX Units'!$K56+'System CAPEX Units'!$H56*'System CAPEX Units'!$L56)*'System CAPEX Units'!AE56</f>
        <v>0</v>
      </c>
      <c r="C56" s="66">
        <f>B56*'System CAPEX Units'!$I56</f>
        <v>0</v>
      </c>
      <c r="D56" s="72">
        <f>B56*'System CAPEX Units'!$J56</f>
        <v>0</v>
      </c>
      <c r="E56" s="72">
        <f>B56*'System CAPEX Units'!$K56</f>
        <v>0</v>
      </c>
      <c r="F56" s="66">
        <f>B56*'System CAPEX Units'!$L56</f>
        <v>0</v>
      </c>
      <c r="G56" s="69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37">
        <f>'System CAPEX Units'!H56*'System CAPEX Units'!AE56</f>
        <v>0</v>
      </c>
      <c r="Z56" s="34">
        <f>$B56*'System CAPEX Units'!AF56</f>
        <v>0</v>
      </c>
      <c r="AA56" s="24">
        <f>$B56*'System CAPEX Units'!AG56</f>
        <v>0</v>
      </c>
      <c r="AB56" s="24">
        <f>$B56*'System CAPEX Units'!AH56</f>
        <v>0</v>
      </c>
      <c r="AC56" s="24">
        <f>$B56*'System CAPEX Units'!AI56</f>
        <v>0</v>
      </c>
      <c r="AD56" s="38">
        <f>$B56*'System CAPEX Units'!AJ56</f>
        <v>0</v>
      </c>
      <c r="AF56" s="34">
        <f t="shared" si="0"/>
        <v>0</v>
      </c>
    </row>
    <row r="57" spans="1:32" x14ac:dyDescent="0.2">
      <c r="A57" s="6" t="str">
        <f>'System CAPEX Units'!A57</f>
        <v>Replace 1 Protection Scheme Replace - SEF - D-Other Regulated System Capex</v>
      </c>
      <c r="B57" s="54">
        <f>('System CAPEX Units'!$H57*'System CAPEX Units'!$I57+'System CAPEX Units'!$H57*'System CAPEX Units'!$J57+'System CAPEX Units'!$H57*'System CAPEX Units'!$K57+'System CAPEX Units'!$H57*'System CAPEX Units'!$L57)*'System CAPEX Units'!AE57</f>
        <v>0</v>
      </c>
      <c r="C57" s="66">
        <f>B57*'System CAPEX Units'!$I57</f>
        <v>0</v>
      </c>
      <c r="D57" s="72">
        <f>B57*'System CAPEX Units'!$J57</f>
        <v>0</v>
      </c>
      <c r="E57" s="72">
        <f>B57*'System CAPEX Units'!$K57</f>
        <v>0</v>
      </c>
      <c r="F57" s="66">
        <f>B57*'System CAPEX Units'!$L57</f>
        <v>0</v>
      </c>
      <c r="G57" s="69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37">
        <f>'System CAPEX Units'!H57*'System CAPEX Units'!AE57</f>
        <v>0</v>
      </c>
      <c r="Z57" s="34">
        <f>$B57*'System CAPEX Units'!AF57</f>
        <v>0</v>
      </c>
      <c r="AA57" s="24">
        <f>$B57*'System CAPEX Units'!AG57</f>
        <v>0</v>
      </c>
      <c r="AB57" s="24">
        <f>$B57*'System CAPEX Units'!AH57</f>
        <v>0</v>
      </c>
      <c r="AC57" s="24">
        <f>$B57*'System CAPEX Units'!AI57</f>
        <v>0</v>
      </c>
      <c r="AD57" s="38">
        <f>$B57*'System CAPEX Units'!AJ57</f>
        <v>0</v>
      </c>
      <c r="AF57" s="34">
        <f t="shared" si="0"/>
        <v>0</v>
      </c>
    </row>
    <row r="58" spans="1:32" x14ac:dyDescent="0.2">
      <c r="A58" s="6" t="str">
        <f>'System CAPEX Units'!A58</f>
        <v>HV 11KV 22KV Switchboard Prot Replace - SEF - D-Other Regulated System Capex</v>
      </c>
      <c r="B58" s="54">
        <f>('System CAPEX Units'!$H58*'System CAPEX Units'!$I58+'System CAPEX Units'!$H58*'System CAPEX Units'!$J58+'System CAPEX Units'!$H58*'System CAPEX Units'!$K58+'System CAPEX Units'!$H58*'System CAPEX Units'!$L58)*'System CAPEX Units'!AE58</f>
        <v>0</v>
      </c>
      <c r="C58" s="66">
        <f>B58*'System CAPEX Units'!$I58</f>
        <v>0</v>
      </c>
      <c r="D58" s="72">
        <f>B58*'System CAPEX Units'!$J58</f>
        <v>0</v>
      </c>
      <c r="E58" s="72">
        <f>B58*'System CAPEX Units'!$K58</f>
        <v>0</v>
      </c>
      <c r="F58" s="66">
        <f>B58*'System CAPEX Units'!$L58</f>
        <v>0</v>
      </c>
      <c r="G58" s="69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37">
        <f>'System CAPEX Units'!H58*'System CAPEX Units'!AE58</f>
        <v>0</v>
      </c>
      <c r="Z58" s="34">
        <f>$B58*'System CAPEX Units'!AF58</f>
        <v>0</v>
      </c>
      <c r="AA58" s="24">
        <f>$B58*'System CAPEX Units'!AG58</f>
        <v>0</v>
      </c>
      <c r="AB58" s="24">
        <f>$B58*'System CAPEX Units'!AH58</f>
        <v>0</v>
      </c>
      <c r="AC58" s="24">
        <f>$B58*'System CAPEX Units'!AI58</f>
        <v>0</v>
      </c>
      <c r="AD58" s="38">
        <f>$B58*'System CAPEX Units'!AJ58</f>
        <v>0</v>
      </c>
      <c r="AF58" s="34">
        <f t="shared" si="0"/>
        <v>0</v>
      </c>
    </row>
    <row r="59" spans="1:32" x14ac:dyDescent="0.2">
      <c r="A59" s="6" t="str">
        <f>'System CAPEX Units'!A59</f>
        <v>Replace 1 Protection Scheme Replace - Protn Review - D-Other Regulated System Capex</v>
      </c>
      <c r="B59" s="54">
        <f>('System CAPEX Units'!$H59*'System CAPEX Units'!$I59+'System CAPEX Units'!$H59*'System CAPEX Units'!$J59+'System CAPEX Units'!$H59*'System CAPEX Units'!$K59+'System CAPEX Units'!$H59*'System CAPEX Units'!$L59)*'System CAPEX Units'!AE59</f>
        <v>0</v>
      </c>
      <c r="C59" s="66">
        <f>B59*'System CAPEX Units'!$I59</f>
        <v>0</v>
      </c>
      <c r="D59" s="72">
        <f>B59*'System CAPEX Units'!$J59</f>
        <v>0</v>
      </c>
      <c r="E59" s="72">
        <f>B59*'System CAPEX Units'!$K59</f>
        <v>0</v>
      </c>
      <c r="F59" s="66">
        <f>B59*'System CAPEX Units'!$L59</f>
        <v>0</v>
      </c>
      <c r="G59" s="69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37">
        <f>'System CAPEX Units'!H59*'System CAPEX Units'!AE59</f>
        <v>0</v>
      </c>
      <c r="Z59" s="34">
        <f>$B59*'System CAPEX Units'!AF59</f>
        <v>0</v>
      </c>
      <c r="AA59" s="24">
        <f>$B59*'System CAPEX Units'!AG59</f>
        <v>0</v>
      </c>
      <c r="AB59" s="24">
        <f>$B59*'System CAPEX Units'!AH59</f>
        <v>0</v>
      </c>
      <c r="AC59" s="24">
        <f>$B59*'System CAPEX Units'!AI59</f>
        <v>0</v>
      </c>
      <c r="AD59" s="38">
        <f>$B59*'System CAPEX Units'!AJ59</f>
        <v>0</v>
      </c>
      <c r="AF59" s="34">
        <f t="shared" si="0"/>
        <v>0</v>
      </c>
    </row>
    <row r="60" spans="1:32" x14ac:dyDescent="0.2">
      <c r="A60" s="6" t="str">
        <f>'System CAPEX Units'!A60</f>
        <v>HALF SUBSTATION PROTECTION REPLACEMENT - Protn Review - D-Other Regulated System Capex</v>
      </c>
      <c r="B60" s="54">
        <f>('System CAPEX Units'!$H60*'System CAPEX Units'!$I60+'System CAPEX Units'!$H60*'System CAPEX Units'!$J60+'System CAPEX Units'!$H60*'System CAPEX Units'!$K60+'System CAPEX Units'!$H60*'System CAPEX Units'!$L60)*'System CAPEX Units'!AE60</f>
        <v>0</v>
      </c>
      <c r="C60" s="66">
        <f>B60*'System CAPEX Units'!$I60</f>
        <v>0</v>
      </c>
      <c r="D60" s="72">
        <f>B60*'System CAPEX Units'!$J60</f>
        <v>0</v>
      </c>
      <c r="E60" s="72">
        <f>B60*'System CAPEX Units'!$K60</f>
        <v>0</v>
      </c>
      <c r="F60" s="66">
        <f>B60*'System CAPEX Units'!$L60</f>
        <v>0</v>
      </c>
      <c r="G60" s="69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37">
        <f>'System CAPEX Units'!H60*'System CAPEX Units'!AE60</f>
        <v>0</v>
      </c>
      <c r="Z60" s="34">
        <f>$B60*'System CAPEX Units'!AF60</f>
        <v>0</v>
      </c>
      <c r="AA60" s="24">
        <f>$B60*'System CAPEX Units'!AG60</f>
        <v>0</v>
      </c>
      <c r="AB60" s="24">
        <f>$B60*'System CAPEX Units'!AH60</f>
        <v>0</v>
      </c>
      <c r="AC60" s="24">
        <f>$B60*'System CAPEX Units'!AI60</f>
        <v>0</v>
      </c>
      <c r="AD60" s="38">
        <f>$B60*'System CAPEX Units'!AJ60</f>
        <v>0</v>
      </c>
      <c r="AF60" s="34">
        <f t="shared" si="0"/>
        <v>0</v>
      </c>
    </row>
    <row r="61" spans="1:32" x14ac:dyDescent="0.2">
      <c r="A61" s="6" t="str">
        <f>'System CAPEX Units'!A61</f>
        <v>Replace Recloser - Protn Review - D-Other Regulated System Capex</v>
      </c>
      <c r="B61" s="54">
        <f>('System CAPEX Units'!$H61*'System CAPEX Units'!$I61+'System CAPEX Units'!$H61*'System CAPEX Units'!$J61+'System CAPEX Units'!$H61*'System CAPEX Units'!$K61+'System CAPEX Units'!$H61*'System CAPEX Units'!$L61)*'System CAPEX Units'!AE61</f>
        <v>0</v>
      </c>
      <c r="C61" s="66">
        <f>B61*'System CAPEX Units'!$I61</f>
        <v>0</v>
      </c>
      <c r="D61" s="72">
        <f>B61*'System CAPEX Units'!$J61</f>
        <v>0</v>
      </c>
      <c r="E61" s="72">
        <f>B61*'System CAPEX Units'!$K61</f>
        <v>0</v>
      </c>
      <c r="F61" s="66">
        <f>B61*'System CAPEX Units'!$L61</f>
        <v>0</v>
      </c>
      <c r="G61" s="69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37">
        <f>'System CAPEX Units'!H61*'System CAPEX Units'!AE61</f>
        <v>0</v>
      </c>
      <c r="Z61" s="34">
        <f>$B61*'System CAPEX Units'!AF61</f>
        <v>0</v>
      </c>
      <c r="AA61" s="24">
        <f>$B61*'System CAPEX Units'!AG61</f>
        <v>0</v>
      </c>
      <c r="AB61" s="24">
        <f>$B61*'System CAPEX Units'!AH61</f>
        <v>0</v>
      </c>
      <c r="AC61" s="24">
        <f>$B61*'System CAPEX Units'!AI61</f>
        <v>0</v>
      </c>
      <c r="AD61" s="38">
        <f>$B61*'System CAPEX Units'!AJ61</f>
        <v>0</v>
      </c>
      <c r="AF61" s="34">
        <f t="shared" si="0"/>
        <v>0</v>
      </c>
    </row>
    <row r="62" spans="1:32" x14ac:dyDescent="0.2">
      <c r="A62" s="6" t="str">
        <f>'System CAPEX Units'!A62</f>
        <v>Install Neutral CT (22KV or 11Kv) - D-Other Regulated System Capex</v>
      </c>
      <c r="B62" s="54">
        <f>('System CAPEX Units'!$H62*'System CAPEX Units'!$I62+'System CAPEX Units'!$H62*'System CAPEX Units'!$J62+'System CAPEX Units'!$H62*'System CAPEX Units'!$K62+'System CAPEX Units'!$H62*'System CAPEX Units'!$L62)*'System CAPEX Units'!AE62</f>
        <v>0</v>
      </c>
      <c r="C62" s="66">
        <f>B62*'System CAPEX Units'!$I62</f>
        <v>0</v>
      </c>
      <c r="D62" s="72">
        <f>B62*'System CAPEX Units'!$J62</f>
        <v>0</v>
      </c>
      <c r="E62" s="72">
        <f>B62*'System CAPEX Units'!$K62</f>
        <v>0</v>
      </c>
      <c r="F62" s="66">
        <f>B62*'System CAPEX Units'!$L62</f>
        <v>0</v>
      </c>
      <c r="G62" s="69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37">
        <f>'System CAPEX Units'!H62*'System CAPEX Units'!AE62</f>
        <v>0</v>
      </c>
      <c r="Z62" s="34">
        <f>$B62*'System CAPEX Units'!AF62</f>
        <v>0</v>
      </c>
      <c r="AA62" s="24">
        <f>$B62*'System CAPEX Units'!AG62</f>
        <v>0</v>
      </c>
      <c r="AB62" s="24">
        <f>$B62*'System CAPEX Units'!AH62</f>
        <v>0</v>
      </c>
      <c r="AC62" s="24">
        <f>$B62*'System CAPEX Units'!AI62</f>
        <v>0</v>
      </c>
      <c r="AD62" s="38">
        <f>$B62*'System CAPEX Units'!AJ62</f>
        <v>0</v>
      </c>
      <c r="AF62" s="34">
        <f t="shared" si="0"/>
        <v>0</v>
      </c>
    </row>
    <row r="63" spans="1:32" x14ac:dyDescent="0.2">
      <c r="A63" s="6" t="str">
        <f>'System CAPEX Units'!A63</f>
        <v>Install set of 3 outdoor HV powder fuses in sub for transformer protection</v>
      </c>
      <c r="B63" s="54">
        <f>('System CAPEX Units'!$H63*'System CAPEX Units'!$I63+'System CAPEX Units'!$H63*'System CAPEX Units'!$J63+'System CAPEX Units'!$H63*'System CAPEX Units'!$K63+'System CAPEX Units'!$H63*'System CAPEX Units'!$L63)*'System CAPEX Units'!AE63</f>
        <v>0</v>
      </c>
      <c r="C63" s="66">
        <f>B63*'System CAPEX Units'!$I63</f>
        <v>0</v>
      </c>
      <c r="D63" s="72">
        <f>B63*'System CAPEX Units'!$J63</f>
        <v>0</v>
      </c>
      <c r="E63" s="72">
        <f>B63*'System CAPEX Units'!$K63</f>
        <v>0</v>
      </c>
      <c r="F63" s="66">
        <f>B63*'System CAPEX Units'!$L63</f>
        <v>0</v>
      </c>
      <c r="G63" s="69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37">
        <f>'System CAPEX Units'!H63*'System CAPEX Units'!AE63</f>
        <v>0</v>
      </c>
      <c r="Z63" s="34">
        <f>$B63*'System CAPEX Units'!AF63</f>
        <v>0</v>
      </c>
      <c r="AA63" s="24">
        <f>$B63*'System CAPEX Units'!AG63</f>
        <v>0</v>
      </c>
      <c r="AB63" s="24">
        <f>$B63*'System CAPEX Units'!AH63</f>
        <v>0</v>
      </c>
      <c r="AC63" s="24">
        <f>$B63*'System CAPEX Units'!AI63</f>
        <v>0</v>
      </c>
      <c r="AD63" s="38">
        <f>$B63*'System CAPEX Units'!AJ63</f>
        <v>0</v>
      </c>
      <c r="AF63" s="34">
        <f t="shared" si="0"/>
        <v>0</v>
      </c>
    </row>
    <row r="64" spans="1:32" x14ac:dyDescent="0.2">
      <c r="A64" s="6" t="str">
        <f>'System CAPEX Units'!A64</f>
        <v>Reconductor HV feeder</v>
      </c>
      <c r="B64" s="54">
        <f>('System CAPEX Units'!$H64*'System CAPEX Units'!$I64+'System CAPEX Units'!$H64*'System CAPEX Units'!$J64+'System CAPEX Units'!$H64*'System CAPEX Units'!$K64+'System CAPEX Units'!$H64*'System CAPEX Units'!$L64)*'System CAPEX Units'!AE64</f>
        <v>0</v>
      </c>
      <c r="C64" s="66">
        <f>B64*'System CAPEX Units'!$I64</f>
        <v>0</v>
      </c>
      <c r="D64" s="72">
        <f>B64*'System CAPEX Units'!$J64</f>
        <v>0</v>
      </c>
      <c r="E64" s="72">
        <f>B64*'System CAPEX Units'!$K64</f>
        <v>0</v>
      </c>
      <c r="F64" s="66">
        <f>B64*'System CAPEX Units'!$L64</f>
        <v>0</v>
      </c>
      <c r="G64" s="69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37">
        <f>'System CAPEX Units'!H64*'System CAPEX Units'!AE64</f>
        <v>0</v>
      </c>
      <c r="Z64" s="34">
        <f>$B64*'System CAPEX Units'!AF64</f>
        <v>0</v>
      </c>
      <c r="AA64" s="24">
        <f>$B64*'System CAPEX Units'!AG64</f>
        <v>0</v>
      </c>
      <c r="AB64" s="24">
        <f>$B64*'System CAPEX Units'!AH64</f>
        <v>0</v>
      </c>
      <c r="AC64" s="24">
        <f>$B64*'System CAPEX Units'!AI64</f>
        <v>0</v>
      </c>
      <c r="AD64" s="38">
        <f>$B64*'System CAPEX Units'!AJ64</f>
        <v>0</v>
      </c>
      <c r="AF64" s="34">
        <f t="shared" si="0"/>
        <v>0</v>
      </c>
    </row>
    <row r="65" spans="1:32" x14ac:dyDescent="0.2">
      <c r="A65" s="6" t="str">
        <f>'System CAPEX Units'!A65</f>
        <v>Install set of 3 expulsion fuses (11/22kV) – line or distribution transformer</v>
      </c>
      <c r="B65" s="54">
        <f>('System CAPEX Units'!$H65*'System CAPEX Units'!$I65+'System CAPEX Units'!$H65*'System CAPEX Units'!$J65+'System CAPEX Units'!$H65*'System CAPEX Units'!$K65+'System CAPEX Units'!$H65*'System CAPEX Units'!$L65)*'System CAPEX Units'!AE65</f>
        <v>0</v>
      </c>
      <c r="C65" s="66">
        <f>B65*'System CAPEX Units'!$I65</f>
        <v>0</v>
      </c>
      <c r="D65" s="72">
        <f>B65*'System CAPEX Units'!$J65</f>
        <v>0</v>
      </c>
      <c r="E65" s="72">
        <f>B65*'System CAPEX Units'!$K65</f>
        <v>0</v>
      </c>
      <c r="F65" s="66">
        <f>B65*'System CAPEX Units'!$L65</f>
        <v>0</v>
      </c>
      <c r="G65" s="69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37">
        <f>'System CAPEX Units'!H65*'System CAPEX Units'!AE65</f>
        <v>0</v>
      </c>
      <c r="Z65" s="34">
        <f>$B65*'System CAPEX Units'!AF65</f>
        <v>0</v>
      </c>
      <c r="AA65" s="24">
        <f>$B65*'System CAPEX Units'!AG65</f>
        <v>0</v>
      </c>
      <c r="AB65" s="24">
        <f>$B65*'System CAPEX Units'!AH65</f>
        <v>0</v>
      </c>
      <c r="AC65" s="24">
        <f>$B65*'System CAPEX Units'!AI65</f>
        <v>0</v>
      </c>
      <c r="AD65" s="38">
        <f>$B65*'System CAPEX Units'!AJ65</f>
        <v>0</v>
      </c>
      <c r="AF65" s="34">
        <f t="shared" si="0"/>
        <v>0</v>
      </c>
    </row>
    <row r="66" spans="1:32" x14ac:dyDescent="0.2">
      <c r="A66" s="6" t="str">
        <f>'System CAPEX Units'!A66</f>
        <v>Install set of 2 expulsion fuses (33kV) – single phase line or SWER isolator</v>
      </c>
      <c r="B66" s="54">
        <f>('System CAPEX Units'!$H66*'System CAPEX Units'!$I66+'System CAPEX Units'!$H66*'System CAPEX Units'!$J66+'System CAPEX Units'!$H66*'System CAPEX Units'!$K66+'System CAPEX Units'!$H66*'System CAPEX Units'!$L66)*'System CAPEX Units'!AE66</f>
        <v>0</v>
      </c>
      <c r="C66" s="66">
        <f>B66*'System CAPEX Units'!$I66</f>
        <v>0</v>
      </c>
      <c r="D66" s="72">
        <f>B66*'System CAPEX Units'!$J66</f>
        <v>0</v>
      </c>
      <c r="E66" s="72">
        <f>B66*'System CAPEX Units'!$K66</f>
        <v>0</v>
      </c>
      <c r="F66" s="66">
        <f>B66*'System CAPEX Units'!$L66</f>
        <v>0</v>
      </c>
      <c r="G66" s="69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37">
        <f>'System CAPEX Units'!H66*'System CAPEX Units'!AE66</f>
        <v>0</v>
      </c>
      <c r="Z66" s="34">
        <f>$B66*'System CAPEX Units'!AF66</f>
        <v>0</v>
      </c>
      <c r="AA66" s="24">
        <f>$B66*'System CAPEX Units'!AG66</f>
        <v>0</v>
      </c>
      <c r="AB66" s="24">
        <f>$B66*'System CAPEX Units'!AH66</f>
        <v>0</v>
      </c>
      <c r="AC66" s="24">
        <f>$B66*'System CAPEX Units'!AI66</f>
        <v>0</v>
      </c>
      <c r="AD66" s="38">
        <f>$B66*'System CAPEX Units'!AJ66</f>
        <v>0</v>
      </c>
      <c r="AF66" s="34">
        <f t="shared" si="0"/>
        <v>0</v>
      </c>
    </row>
    <row r="67" spans="1:32" x14ac:dyDescent="0.2">
      <c r="A67" s="6" t="str">
        <f>'System CAPEX Units'!A67</f>
        <v>BC1 619 NDR EECL Replace Defect Management</v>
      </c>
      <c r="B67" s="54">
        <f>('System CAPEX Units'!$H67*'System CAPEX Units'!$I67+'System CAPEX Units'!$H67*'System CAPEX Units'!$J67+'System CAPEX Units'!$H67*'System CAPEX Units'!$K67+'System CAPEX Units'!$H67*'System CAPEX Units'!$L67)*'System CAPEX Units'!AE67</f>
        <v>0</v>
      </c>
      <c r="C67" s="66">
        <f>B67*'System CAPEX Units'!$I67</f>
        <v>0</v>
      </c>
      <c r="D67" s="72">
        <f>B67*'System CAPEX Units'!$J67</f>
        <v>0</v>
      </c>
      <c r="E67" s="72">
        <f>B67*'System CAPEX Units'!$K67</f>
        <v>0</v>
      </c>
      <c r="F67" s="66">
        <f>B67*'System CAPEX Units'!$L67</f>
        <v>0</v>
      </c>
      <c r="G67" s="69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37">
        <f>'System CAPEX Units'!H67*'System CAPEX Units'!AE67</f>
        <v>0</v>
      </c>
      <c r="Z67" s="34">
        <f>$B67*'System CAPEX Units'!AF67</f>
        <v>0</v>
      </c>
      <c r="AA67" s="24">
        <f>$B67*'System CAPEX Units'!AG67</f>
        <v>0</v>
      </c>
      <c r="AB67" s="24">
        <f>$B67*'System CAPEX Units'!AH67</f>
        <v>0</v>
      </c>
      <c r="AC67" s="24">
        <f>$B67*'System CAPEX Units'!AI67</f>
        <v>0</v>
      </c>
      <c r="AD67" s="38">
        <f>$B67*'System CAPEX Units'!AJ67</f>
        <v>0</v>
      </c>
      <c r="AF67" s="34">
        <f t="shared" si="0"/>
        <v>0</v>
      </c>
    </row>
    <row r="68" spans="1:32" x14ac:dyDescent="0.2">
      <c r="A68" s="6" t="str">
        <f>'System CAPEX Units'!A68</f>
        <v>BC1 754 NDR EECL Distribution Earthing Remediation</v>
      </c>
      <c r="B68" s="54">
        <f>('System CAPEX Units'!$H68*'System CAPEX Units'!$I68+'System CAPEX Units'!$H68*'System CAPEX Units'!$J68+'System CAPEX Units'!$H68*'System CAPEX Units'!$K68+'System CAPEX Units'!$H68*'System CAPEX Units'!$L68)*'System CAPEX Units'!AE68</f>
        <v>0</v>
      </c>
      <c r="C68" s="66">
        <f>B68*'System CAPEX Units'!$I68</f>
        <v>0</v>
      </c>
      <c r="D68" s="72">
        <f>B68*'System CAPEX Units'!$J68</f>
        <v>0</v>
      </c>
      <c r="E68" s="72">
        <f>B68*'System CAPEX Units'!$K68</f>
        <v>0</v>
      </c>
      <c r="F68" s="66">
        <f>B68*'System CAPEX Units'!$L68</f>
        <v>0</v>
      </c>
      <c r="G68" s="69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37">
        <f>'System CAPEX Units'!H68*'System CAPEX Units'!AE68</f>
        <v>0</v>
      </c>
      <c r="Z68" s="34">
        <f>$B68*'System CAPEX Units'!AF68</f>
        <v>0</v>
      </c>
      <c r="AA68" s="24">
        <f>$B68*'System CAPEX Units'!AG68</f>
        <v>0</v>
      </c>
      <c r="AB68" s="24">
        <f>$B68*'System CAPEX Units'!AH68</f>
        <v>0</v>
      </c>
      <c r="AC68" s="24">
        <f>$B68*'System CAPEX Units'!AI68</f>
        <v>0</v>
      </c>
      <c r="AD68" s="38">
        <f>$B68*'System CAPEX Units'!AJ68</f>
        <v>0</v>
      </c>
      <c r="AF68" s="34">
        <f t="shared" ref="AF68:AF131" si="1">Y68-SUM(Z68:AD68)</f>
        <v>0</v>
      </c>
    </row>
    <row r="69" spans="1:32" x14ac:dyDescent="0.2">
      <c r="A69" s="6" t="str">
        <f>'System CAPEX Units'!A69</f>
        <v>BC1 558 NDR EECL Defective Connector and Splice Replacement</v>
      </c>
      <c r="B69" s="54">
        <f>('System CAPEX Units'!$H69*'System CAPEX Units'!$I69+'System CAPEX Units'!$H69*'System CAPEX Units'!$J69+'System CAPEX Units'!$H69*'System CAPEX Units'!$K69+'System CAPEX Units'!$H69*'System CAPEX Units'!$L69)*'System CAPEX Units'!AE69</f>
        <v>0</v>
      </c>
      <c r="C69" s="66">
        <f>B69*'System CAPEX Units'!$I69</f>
        <v>0</v>
      </c>
      <c r="D69" s="72">
        <f>B69*'System CAPEX Units'!$J69</f>
        <v>0</v>
      </c>
      <c r="E69" s="72">
        <f>B69*'System CAPEX Units'!$K69</f>
        <v>0</v>
      </c>
      <c r="F69" s="66">
        <f>B69*'System CAPEX Units'!$L69</f>
        <v>0</v>
      </c>
      <c r="G69" s="6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37">
        <f>'System CAPEX Units'!H69*'System CAPEX Units'!AE69</f>
        <v>0</v>
      </c>
      <c r="Z69" s="34">
        <f>$B69*'System CAPEX Units'!AF69</f>
        <v>0</v>
      </c>
      <c r="AA69" s="24">
        <f>$B69*'System CAPEX Units'!AG69</f>
        <v>0</v>
      </c>
      <c r="AB69" s="24">
        <f>$B69*'System CAPEX Units'!AH69</f>
        <v>0</v>
      </c>
      <c r="AC69" s="24">
        <f>$B69*'System CAPEX Units'!AI69</f>
        <v>0</v>
      </c>
      <c r="AD69" s="38">
        <f>$B69*'System CAPEX Units'!AJ69</f>
        <v>0</v>
      </c>
      <c r="AF69" s="34">
        <f t="shared" si="1"/>
        <v>0</v>
      </c>
    </row>
    <row r="70" spans="1:32" x14ac:dyDescent="0.2">
      <c r="A70" s="6" t="str">
        <f>'System CAPEX Units'!A70</f>
        <v>BC1 533 NDR EECL EDO Fuse Replacement in High Risk Fire Areas</v>
      </c>
      <c r="B70" s="54">
        <f>('System CAPEX Units'!$H70*'System CAPEX Units'!$I70+'System CAPEX Units'!$H70*'System CAPEX Units'!$J70+'System CAPEX Units'!$H70*'System CAPEX Units'!$K70+'System CAPEX Units'!$H70*'System CAPEX Units'!$L70)*'System CAPEX Units'!AE70</f>
        <v>0</v>
      </c>
      <c r="C70" s="66">
        <f>B70*'System CAPEX Units'!$I70</f>
        <v>0</v>
      </c>
      <c r="D70" s="72">
        <f>B70*'System CAPEX Units'!$J70</f>
        <v>0</v>
      </c>
      <c r="E70" s="72">
        <f>B70*'System CAPEX Units'!$K70</f>
        <v>0</v>
      </c>
      <c r="F70" s="66">
        <f>B70*'System CAPEX Units'!$L70</f>
        <v>0</v>
      </c>
      <c r="G70" s="69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37">
        <f>'System CAPEX Units'!H70*'System CAPEX Units'!AE70</f>
        <v>0</v>
      </c>
      <c r="Z70" s="34">
        <f>$B70*'System CAPEX Units'!AF70</f>
        <v>0</v>
      </c>
      <c r="AA70" s="24">
        <f>$B70*'System CAPEX Units'!AG70</f>
        <v>0</v>
      </c>
      <c r="AB70" s="24">
        <f>$B70*'System CAPEX Units'!AH70</f>
        <v>0</v>
      </c>
      <c r="AC70" s="24">
        <f>$B70*'System CAPEX Units'!AI70</f>
        <v>0</v>
      </c>
      <c r="AD70" s="38">
        <f>$B70*'System CAPEX Units'!AJ70</f>
        <v>0</v>
      </c>
      <c r="AF70" s="34">
        <f t="shared" si="1"/>
        <v>0</v>
      </c>
    </row>
    <row r="71" spans="1:32" x14ac:dyDescent="0.2">
      <c r="A71" s="6" t="str">
        <f>'System CAPEX Units'!A71</f>
        <v>BC1 608 NDR EECL Cast Iron Cable Pot Head Replacement</v>
      </c>
      <c r="B71" s="54">
        <f>('System CAPEX Units'!$H71*'System CAPEX Units'!$I71+'System CAPEX Units'!$H71*'System CAPEX Units'!$J71+'System CAPEX Units'!$H71*'System CAPEX Units'!$K71+'System CAPEX Units'!$H71*'System CAPEX Units'!$L71)*'System CAPEX Units'!AE71</f>
        <v>0</v>
      </c>
      <c r="C71" s="66">
        <f>B71*'System CAPEX Units'!$I71</f>
        <v>0</v>
      </c>
      <c r="D71" s="72">
        <f>B71*'System CAPEX Units'!$J71</f>
        <v>0</v>
      </c>
      <c r="E71" s="72">
        <f>B71*'System CAPEX Units'!$K71</f>
        <v>0</v>
      </c>
      <c r="F71" s="66">
        <f>B71*'System CAPEX Units'!$L71</f>
        <v>0</v>
      </c>
      <c r="G71" s="69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37">
        <f>'System CAPEX Units'!H71*'System CAPEX Units'!AE71</f>
        <v>0</v>
      </c>
      <c r="Z71" s="34">
        <f>$B71*'System CAPEX Units'!AF71</f>
        <v>0</v>
      </c>
      <c r="AA71" s="24">
        <f>$B71*'System CAPEX Units'!AG71</f>
        <v>0</v>
      </c>
      <c r="AB71" s="24">
        <f>$B71*'System CAPEX Units'!AH71</f>
        <v>0</v>
      </c>
      <c r="AC71" s="24">
        <f>$B71*'System CAPEX Units'!AI71</f>
        <v>0</v>
      </c>
      <c r="AD71" s="38">
        <f>$B71*'System CAPEX Units'!AJ71</f>
        <v>0</v>
      </c>
      <c r="AF71" s="34">
        <f t="shared" si="1"/>
        <v>0</v>
      </c>
    </row>
    <row r="72" spans="1:32" x14ac:dyDescent="0.2">
      <c r="A72" s="6" t="str">
        <f>'System CAPEX Units'!A72</f>
        <v>BC1 506 NDR EECL Non-Ceramic Customer End Service Fuse Replacement</v>
      </c>
      <c r="B72" s="54">
        <f>('System CAPEX Units'!$H72*'System CAPEX Units'!$I72+'System CAPEX Units'!$H72*'System CAPEX Units'!$J72+'System CAPEX Units'!$H72*'System CAPEX Units'!$K72+'System CAPEX Units'!$H72*'System CAPEX Units'!$L72)*'System CAPEX Units'!AE72</f>
        <v>0</v>
      </c>
      <c r="C72" s="66">
        <f>B72*'System CAPEX Units'!$I72</f>
        <v>0</v>
      </c>
      <c r="D72" s="72">
        <f>B72*'System CAPEX Units'!$J72</f>
        <v>0</v>
      </c>
      <c r="E72" s="72">
        <f>B72*'System CAPEX Units'!$K72</f>
        <v>0</v>
      </c>
      <c r="F72" s="66">
        <f>B72*'System CAPEX Units'!$L72</f>
        <v>0</v>
      </c>
      <c r="G72" s="69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37">
        <f>'System CAPEX Units'!H72*'System CAPEX Units'!AE72</f>
        <v>0</v>
      </c>
      <c r="Z72" s="34">
        <f>$B72*'System CAPEX Units'!AF72</f>
        <v>0</v>
      </c>
      <c r="AA72" s="24">
        <f>$B72*'System CAPEX Units'!AG72</f>
        <v>0</v>
      </c>
      <c r="AB72" s="24">
        <f>$B72*'System CAPEX Units'!AH72</f>
        <v>0</v>
      </c>
      <c r="AC72" s="24">
        <f>$B72*'System CAPEX Units'!AI72</f>
        <v>0</v>
      </c>
      <c r="AD72" s="38">
        <f>$B72*'System CAPEX Units'!AJ72</f>
        <v>0</v>
      </c>
      <c r="AF72" s="34">
        <f t="shared" si="1"/>
        <v>0</v>
      </c>
    </row>
    <row r="73" spans="1:32" x14ac:dyDescent="0.2">
      <c r="A73" s="6" t="str">
        <f>'System CAPEX Units'!A73</f>
        <v>BC1 615 NDR EECL Replace Figure 8 Colour Coded Service Cables</v>
      </c>
      <c r="B73" s="54">
        <f>('System CAPEX Units'!$H73*'System CAPEX Units'!$I73+'System CAPEX Units'!$H73*'System CAPEX Units'!$J73+'System CAPEX Units'!$H73*'System CAPEX Units'!$K73+'System CAPEX Units'!$H73*'System CAPEX Units'!$L73)*'System CAPEX Units'!AE73</f>
        <v>0</v>
      </c>
      <c r="C73" s="66">
        <f>B73*'System CAPEX Units'!$I73</f>
        <v>0</v>
      </c>
      <c r="D73" s="72">
        <f>B73*'System CAPEX Units'!$J73</f>
        <v>0</v>
      </c>
      <c r="E73" s="72">
        <f>B73*'System CAPEX Units'!$K73</f>
        <v>0</v>
      </c>
      <c r="F73" s="66">
        <f>B73*'System CAPEX Units'!$L73</f>
        <v>0</v>
      </c>
      <c r="G73" s="69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37">
        <f>'System CAPEX Units'!H73*'System CAPEX Units'!AE73</f>
        <v>0</v>
      </c>
      <c r="Z73" s="34">
        <f>$B73*'System CAPEX Units'!AF73</f>
        <v>0</v>
      </c>
      <c r="AA73" s="24">
        <f>$B73*'System CAPEX Units'!AG73</f>
        <v>0</v>
      </c>
      <c r="AB73" s="24">
        <f>$B73*'System CAPEX Units'!AH73</f>
        <v>0</v>
      </c>
      <c r="AC73" s="24">
        <f>$B73*'System CAPEX Units'!AI73</f>
        <v>0</v>
      </c>
      <c r="AD73" s="38">
        <f>$B73*'System CAPEX Units'!AJ73</f>
        <v>0</v>
      </c>
      <c r="AF73" s="34">
        <f t="shared" si="1"/>
        <v>0</v>
      </c>
    </row>
    <row r="74" spans="1:32" x14ac:dyDescent="0.2">
      <c r="A74" s="6" t="str">
        <f>'System CAPEX Units'!A74</f>
        <v>BC1 621 NDR EECL Replace Neutral Screened Service Cables</v>
      </c>
      <c r="B74" s="54">
        <f>('System CAPEX Units'!$H74*'System CAPEX Units'!$I74+'System CAPEX Units'!$H74*'System CAPEX Units'!$J74+'System CAPEX Units'!$H74*'System CAPEX Units'!$K74+'System CAPEX Units'!$H74*'System CAPEX Units'!$L74)*'System CAPEX Units'!AE74</f>
        <v>0</v>
      </c>
      <c r="C74" s="66">
        <f>B74*'System CAPEX Units'!$I74</f>
        <v>0</v>
      </c>
      <c r="D74" s="72">
        <f>B74*'System CAPEX Units'!$J74</f>
        <v>0</v>
      </c>
      <c r="E74" s="72">
        <f>B74*'System CAPEX Units'!$K74</f>
        <v>0</v>
      </c>
      <c r="F74" s="66">
        <f>B74*'System CAPEX Units'!$L74</f>
        <v>0</v>
      </c>
      <c r="G74" s="69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37">
        <f>'System CAPEX Units'!H74*'System CAPEX Units'!AE74</f>
        <v>0</v>
      </c>
      <c r="Z74" s="34">
        <f>$B74*'System CAPEX Units'!AF74</f>
        <v>0</v>
      </c>
      <c r="AA74" s="24">
        <f>$B74*'System CAPEX Units'!AG74</f>
        <v>0</v>
      </c>
      <c r="AB74" s="24">
        <f>$B74*'System CAPEX Units'!AH74</f>
        <v>0</v>
      </c>
      <c r="AC74" s="24">
        <f>$B74*'System CAPEX Units'!AI74</f>
        <v>0</v>
      </c>
      <c r="AD74" s="38">
        <f>$B74*'System CAPEX Units'!AJ74</f>
        <v>0</v>
      </c>
      <c r="AF74" s="34">
        <f t="shared" si="1"/>
        <v>0</v>
      </c>
    </row>
    <row r="75" spans="1:32" x14ac:dyDescent="0.2">
      <c r="A75" s="6" t="str">
        <f>'System CAPEX Units'!A75</f>
        <v>BC1 503 NDR EECL Replace Laminated Crossarms</v>
      </c>
      <c r="B75" s="54">
        <f>('System CAPEX Units'!$H75*'System CAPEX Units'!$I75+'System CAPEX Units'!$H75*'System CAPEX Units'!$J75+'System CAPEX Units'!$H75*'System CAPEX Units'!$K75+'System CAPEX Units'!$H75*'System CAPEX Units'!$L75)*'System CAPEX Units'!AE75</f>
        <v>0</v>
      </c>
      <c r="C75" s="66">
        <f>B75*'System CAPEX Units'!$I75</f>
        <v>0</v>
      </c>
      <c r="D75" s="72">
        <f>B75*'System CAPEX Units'!$J75</f>
        <v>0</v>
      </c>
      <c r="E75" s="72">
        <f>B75*'System CAPEX Units'!$K75</f>
        <v>0</v>
      </c>
      <c r="F75" s="66">
        <f>B75*'System CAPEX Units'!$L75</f>
        <v>0</v>
      </c>
      <c r="G75" s="69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37">
        <f>'System CAPEX Units'!H75*'System CAPEX Units'!AE75</f>
        <v>0</v>
      </c>
      <c r="Z75" s="34">
        <f>$B75*'System CAPEX Units'!AF75</f>
        <v>0</v>
      </c>
      <c r="AA75" s="24">
        <f>$B75*'System CAPEX Units'!AG75</f>
        <v>0</v>
      </c>
      <c r="AB75" s="24">
        <f>$B75*'System CAPEX Units'!AH75</f>
        <v>0</v>
      </c>
      <c r="AC75" s="24">
        <f>$B75*'System CAPEX Units'!AI75</f>
        <v>0</v>
      </c>
      <c r="AD75" s="38">
        <f>$B75*'System CAPEX Units'!AJ75</f>
        <v>0</v>
      </c>
      <c r="AF75" s="34">
        <f t="shared" si="1"/>
        <v>0</v>
      </c>
    </row>
    <row r="76" spans="1:32" x14ac:dyDescent="0.2">
      <c r="A76" s="6" t="str">
        <f>'System CAPEX Units'!A76</f>
        <v>BC1 570 NDR EECL Inspect and Replace Brand X Service Cable Replacement</v>
      </c>
      <c r="B76" s="54">
        <f>('System CAPEX Units'!$H76*'System CAPEX Units'!$I76+'System CAPEX Units'!$H76*'System CAPEX Units'!$J76+'System CAPEX Units'!$H76*'System CAPEX Units'!$K76+'System CAPEX Units'!$H76*'System CAPEX Units'!$L76)*'System CAPEX Units'!AE76</f>
        <v>0</v>
      </c>
      <c r="C76" s="66">
        <f>B76*'System CAPEX Units'!$I76</f>
        <v>0</v>
      </c>
      <c r="D76" s="72">
        <f>B76*'System CAPEX Units'!$J76</f>
        <v>0</v>
      </c>
      <c r="E76" s="72">
        <f>B76*'System CAPEX Units'!$K76</f>
        <v>0</v>
      </c>
      <c r="F76" s="66">
        <f>B76*'System CAPEX Units'!$L76</f>
        <v>0</v>
      </c>
      <c r="G76" s="69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37">
        <f>'System CAPEX Units'!H76*'System CAPEX Units'!AE76</f>
        <v>0</v>
      </c>
      <c r="Z76" s="34">
        <f>$B76*'System CAPEX Units'!AF76</f>
        <v>0</v>
      </c>
      <c r="AA76" s="24">
        <f>$B76*'System CAPEX Units'!AG76</f>
        <v>0</v>
      </c>
      <c r="AB76" s="24">
        <f>$B76*'System CAPEX Units'!AH76</f>
        <v>0</v>
      </c>
      <c r="AC76" s="24">
        <f>$B76*'System CAPEX Units'!AI76</f>
        <v>0</v>
      </c>
      <c r="AD76" s="38">
        <f>$B76*'System CAPEX Units'!AJ76</f>
        <v>0</v>
      </c>
      <c r="AF76" s="34">
        <f t="shared" si="1"/>
        <v>0</v>
      </c>
    </row>
    <row r="77" spans="1:32" x14ac:dyDescent="0.2">
      <c r="A77" s="6" t="str">
        <f>'System CAPEX Units'!A77</f>
        <v>Conductor Clearance to Ground Backlog Remediation</v>
      </c>
      <c r="B77" s="54">
        <f>('System CAPEX Units'!$H77*'System CAPEX Units'!$I77+'System CAPEX Units'!$H77*'System CAPEX Units'!$J77+'System CAPEX Units'!$H77*'System CAPEX Units'!$K77+'System CAPEX Units'!$H77*'System CAPEX Units'!$L77)*'System CAPEX Units'!AE77</f>
        <v>0</v>
      </c>
      <c r="C77" s="66">
        <f>B77*'System CAPEX Units'!$I77</f>
        <v>0</v>
      </c>
      <c r="D77" s="72">
        <f>B77*'System CAPEX Units'!$J77</f>
        <v>0</v>
      </c>
      <c r="E77" s="72">
        <f>B77*'System CAPEX Units'!$K77</f>
        <v>0</v>
      </c>
      <c r="F77" s="66">
        <f>B77*'System CAPEX Units'!$L77</f>
        <v>0</v>
      </c>
      <c r="G77" s="69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37">
        <f>'System CAPEX Units'!H77*'System CAPEX Units'!AE77</f>
        <v>0</v>
      </c>
      <c r="Z77" s="34">
        <f>$B77*'System CAPEX Units'!AF77</f>
        <v>0</v>
      </c>
      <c r="AA77" s="24">
        <f>$B77*'System CAPEX Units'!AG77</f>
        <v>0</v>
      </c>
      <c r="AB77" s="24">
        <f>$B77*'System CAPEX Units'!AH77</f>
        <v>0</v>
      </c>
      <c r="AC77" s="24">
        <f>$B77*'System CAPEX Units'!AI77</f>
        <v>0</v>
      </c>
      <c r="AD77" s="38">
        <f>$B77*'System CAPEX Units'!AJ77</f>
        <v>0</v>
      </c>
      <c r="AF77" s="34">
        <f t="shared" si="1"/>
        <v>0</v>
      </c>
    </row>
    <row r="78" spans="1:32" x14ac:dyDescent="0.2">
      <c r="A78" s="6" t="str">
        <f>'System CAPEX Units'!A78</f>
        <v/>
      </c>
      <c r="B78" s="54">
        <f>('System CAPEX Units'!$H78*'System CAPEX Units'!$I78+'System CAPEX Units'!$H78*'System CAPEX Units'!$J78+'System CAPEX Units'!$H78*'System CAPEX Units'!$K78+'System CAPEX Units'!$H78*'System CAPEX Units'!$L78)*'System CAPEX Units'!AE78</f>
        <v>0</v>
      </c>
      <c r="C78" s="66">
        <f>B78*'System CAPEX Units'!$I78</f>
        <v>0</v>
      </c>
      <c r="D78" s="72">
        <f>B78*'System CAPEX Units'!$J78</f>
        <v>0</v>
      </c>
      <c r="E78" s="72">
        <f>B78*'System CAPEX Units'!$K78</f>
        <v>0</v>
      </c>
      <c r="F78" s="66">
        <f>B78*'System CAPEX Units'!$L78</f>
        <v>0</v>
      </c>
      <c r="G78" s="69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37">
        <f>'System CAPEX Units'!H78*'System CAPEX Units'!AE78</f>
        <v>0</v>
      </c>
      <c r="Z78" s="34">
        <f>$B78*'System CAPEX Units'!AF78</f>
        <v>0</v>
      </c>
      <c r="AA78" s="24">
        <f>$B78*'System CAPEX Units'!AG78</f>
        <v>0</v>
      </c>
      <c r="AB78" s="24">
        <f>$B78*'System CAPEX Units'!AH78</f>
        <v>0</v>
      </c>
      <c r="AC78" s="24">
        <f>$B78*'System CAPEX Units'!AI78</f>
        <v>0</v>
      </c>
      <c r="AD78" s="38">
        <f>$B78*'System CAPEX Units'!AJ78</f>
        <v>0</v>
      </c>
      <c r="AF78" s="34">
        <f t="shared" si="1"/>
        <v>0</v>
      </c>
    </row>
    <row r="79" spans="1:32" x14ac:dyDescent="0.2">
      <c r="A79" s="6" t="str">
        <f>'System CAPEX Units'!A79</f>
        <v/>
      </c>
      <c r="B79" s="54">
        <f>('System CAPEX Units'!$H79*'System CAPEX Units'!$I79+'System CAPEX Units'!$H79*'System CAPEX Units'!$J79+'System CAPEX Units'!$H79*'System CAPEX Units'!$K79+'System CAPEX Units'!$H79*'System CAPEX Units'!$L79)*'System CAPEX Units'!AE79</f>
        <v>0</v>
      </c>
      <c r="C79" s="66">
        <f>B79*'System CAPEX Units'!$I79</f>
        <v>0</v>
      </c>
      <c r="D79" s="72">
        <f>B79*'System CAPEX Units'!$J79</f>
        <v>0</v>
      </c>
      <c r="E79" s="72">
        <f>B79*'System CAPEX Units'!$K79</f>
        <v>0</v>
      </c>
      <c r="F79" s="66">
        <f>B79*'System CAPEX Units'!$L79</f>
        <v>0</v>
      </c>
      <c r="G79" s="69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37">
        <f>'System CAPEX Units'!H79*'System CAPEX Units'!AE79</f>
        <v>0</v>
      </c>
      <c r="Z79" s="34">
        <f>$B79*'System CAPEX Units'!AF79</f>
        <v>0</v>
      </c>
      <c r="AA79" s="24">
        <f>$B79*'System CAPEX Units'!AG79</f>
        <v>0</v>
      </c>
      <c r="AB79" s="24">
        <f>$B79*'System CAPEX Units'!AH79</f>
        <v>0</v>
      </c>
      <c r="AC79" s="24">
        <f>$B79*'System CAPEX Units'!AI79</f>
        <v>0</v>
      </c>
      <c r="AD79" s="38">
        <f>$B79*'System CAPEX Units'!AJ79</f>
        <v>0</v>
      </c>
      <c r="AF79" s="34">
        <f t="shared" si="1"/>
        <v>0</v>
      </c>
    </row>
    <row r="80" spans="1:32" x14ac:dyDescent="0.2">
      <c r="A80" s="6" t="str">
        <f>'System CAPEX Units'!A80</f>
        <v/>
      </c>
      <c r="B80" s="54">
        <f>('System CAPEX Units'!$H80*'System CAPEX Units'!$I80+'System CAPEX Units'!$H80*'System CAPEX Units'!$J80+'System CAPEX Units'!$H80*'System CAPEX Units'!$K80+'System CAPEX Units'!$H80*'System CAPEX Units'!$L80)*'System CAPEX Units'!AE80</f>
        <v>0</v>
      </c>
      <c r="C80" s="66">
        <f>B80*'System CAPEX Units'!$I80</f>
        <v>0</v>
      </c>
      <c r="D80" s="72">
        <f>B80*'System CAPEX Units'!$J80</f>
        <v>0</v>
      </c>
      <c r="E80" s="72">
        <f>B80*'System CAPEX Units'!$K80</f>
        <v>0</v>
      </c>
      <c r="F80" s="66">
        <f>B80*'System CAPEX Units'!$L80</f>
        <v>0</v>
      </c>
      <c r="G80" s="69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37">
        <f>'System CAPEX Units'!H80*'System CAPEX Units'!AE80</f>
        <v>0</v>
      </c>
      <c r="Z80" s="34">
        <f>$B80*'System CAPEX Units'!AF80</f>
        <v>0</v>
      </c>
      <c r="AA80" s="24">
        <f>$B80*'System CAPEX Units'!AG80</f>
        <v>0</v>
      </c>
      <c r="AB80" s="24">
        <f>$B80*'System CAPEX Units'!AH80</f>
        <v>0</v>
      </c>
      <c r="AC80" s="24">
        <f>$B80*'System CAPEX Units'!AI80</f>
        <v>0</v>
      </c>
      <c r="AD80" s="38">
        <f>$B80*'System CAPEX Units'!AJ80</f>
        <v>0</v>
      </c>
      <c r="AF80" s="34">
        <f t="shared" si="1"/>
        <v>0</v>
      </c>
    </row>
    <row r="81" spans="1:32" x14ac:dyDescent="0.2">
      <c r="A81" s="6" t="str">
        <f>'System CAPEX Units'!A81</f>
        <v/>
      </c>
      <c r="B81" s="54">
        <f>('System CAPEX Units'!$H81*'System CAPEX Units'!$I81+'System CAPEX Units'!$H81*'System CAPEX Units'!$J81+'System CAPEX Units'!$H81*'System CAPEX Units'!$K81+'System CAPEX Units'!$H81*'System CAPEX Units'!$L81)*'System CAPEX Units'!AE81</f>
        <v>0</v>
      </c>
      <c r="C81" s="66">
        <f>B81*'System CAPEX Units'!$I81</f>
        <v>0</v>
      </c>
      <c r="D81" s="72">
        <f>B81*'System CAPEX Units'!$J81</f>
        <v>0</v>
      </c>
      <c r="E81" s="72">
        <f>B81*'System CAPEX Units'!$K81</f>
        <v>0</v>
      </c>
      <c r="F81" s="66">
        <f>B81*'System CAPEX Units'!$L81</f>
        <v>0</v>
      </c>
      <c r="G81" s="69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37">
        <f>'System CAPEX Units'!H81*'System CAPEX Units'!AE81</f>
        <v>0</v>
      </c>
      <c r="Z81" s="34">
        <f>$B81*'System CAPEX Units'!AF81</f>
        <v>0</v>
      </c>
      <c r="AA81" s="24">
        <f>$B81*'System CAPEX Units'!AG81</f>
        <v>0</v>
      </c>
      <c r="AB81" s="24">
        <f>$B81*'System CAPEX Units'!AH81</f>
        <v>0</v>
      </c>
      <c r="AC81" s="24">
        <f>$B81*'System CAPEX Units'!AI81</f>
        <v>0</v>
      </c>
      <c r="AD81" s="38">
        <f>$B81*'System CAPEX Units'!AJ81</f>
        <v>0</v>
      </c>
      <c r="AF81" s="34">
        <f t="shared" si="1"/>
        <v>0</v>
      </c>
    </row>
    <row r="82" spans="1:32" x14ac:dyDescent="0.2">
      <c r="A82" s="6" t="str">
        <f>'System CAPEX Units'!A82</f>
        <v/>
      </c>
      <c r="B82" s="54">
        <f>('System CAPEX Units'!$H82*'System CAPEX Units'!$I82+'System CAPEX Units'!$H82*'System CAPEX Units'!$J82+'System CAPEX Units'!$H82*'System CAPEX Units'!$K82+'System CAPEX Units'!$H82*'System CAPEX Units'!$L82)*'System CAPEX Units'!AE82</f>
        <v>0</v>
      </c>
      <c r="C82" s="66">
        <f>B82*'System CAPEX Units'!$I82</f>
        <v>0</v>
      </c>
      <c r="D82" s="72">
        <f>B82*'System CAPEX Units'!$J82</f>
        <v>0</v>
      </c>
      <c r="E82" s="72">
        <f>B82*'System CAPEX Units'!$K82</f>
        <v>0</v>
      </c>
      <c r="F82" s="66">
        <f>B82*'System CAPEX Units'!$L82</f>
        <v>0</v>
      </c>
      <c r="G82" s="69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37">
        <f>'System CAPEX Units'!H82*'System CAPEX Units'!AE82</f>
        <v>0</v>
      </c>
      <c r="Z82" s="34">
        <f>$B82*'System CAPEX Units'!AF82</f>
        <v>0</v>
      </c>
      <c r="AA82" s="24">
        <f>$B82*'System CAPEX Units'!AG82</f>
        <v>0</v>
      </c>
      <c r="AB82" s="24">
        <f>$B82*'System CAPEX Units'!AH82</f>
        <v>0</v>
      </c>
      <c r="AC82" s="24">
        <f>$B82*'System CAPEX Units'!AI82</f>
        <v>0</v>
      </c>
      <c r="AD82" s="38">
        <f>$B82*'System CAPEX Units'!AJ82</f>
        <v>0</v>
      </c>
      <c r="AF82" s="34">
        <f t="shared" si="1"/>
        <v>0</v>
      </c>
    </row>
    <row r="83" spans="1:32" x14ac:dyDescent="0.2">
      <c r="A83" s="6" t="str">
        <f>'System CAPEX Units'!A83</f>
        <v/>
      </c>
      <c r="B83" s="54">
        <f>('System CAPEX Units'!$H83*'System CAPEX Units'!$I83+'System CAPEX Units'!$H83*'System CAPEX Units'!$J83+'System CAPEX Units'!$H83*'System CAPEX Units'!$K83+'System CAPEX Units'!$H83*'System CAPEX Units'!$L83)*'System CAPEX Units'!AE83</f>
        <v>0</v>
      </c>
      <c r="C83" s="66">
        <f>B83*'System CAPEX Units'!$I83</f>
        <v>0</v>
      </c>
      <c r="D83" s="72">
        <f>B83*'System CAPEX Units'!$J83</f>
        <v>0</v>
      </c>
      <c r="E83" s="72">
        <f>B83*'System CAPEX Units'!$K83</f>
        <v>0</v>
      </c>
      <c r="F83" s="66">
        <f>B83*'System CAPEX Units'!$L83</f>
        <v>0</v>
      </c>
      <c r="G83" s="69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37">
        <f>'System CAPEX Units'!H83*'System CAPEX Units'!AE83</f>
        <v>0</v>
      </c>
      <c r="Z83" s="34">
        <f>$B83*'System CAPEX Units'!AF83</f>
        <v>0</v>
      </c>
      <c r="AA83" s="24">
        <f>$B83*'System CAPEX Units'!AG83</f>
        <v>0</v>
      </c>
      <c r="AB83" s="24">
        <f>$B83*'System CAPEX Units'!AH83</f>
        <v>0</v>
      </c>
      <c r="AC83" s="24">
        <f>$B83*'System CAPEX Units'!AI83</f>
        <v>0</v>
      </c>
      <c r="AD83" s="38">
        <f>$B83*'System CAPEX Units'!AJ83</f>
        <v>0</v>
      </c>
      <c r="AF83" s="34">
        <f t="shared" si="1"/>
        <v>0</v>
      </c>
    </row>
    <row r="84" spans="1:32" x14ac:dyDescent="0.2">
      <c r="A84" s="6" t="str">
        <f>'System CAPEX Units'!A84</f>
        <v/>
      </c>
      <c r="B84" s="54">
        <f>('System CAPEX Units'!$H84*'System CAPEX Units'!$I84+'System CAPEX Units'!$H84*'System CAPEX Units'!$J84+'System CAPEX Units'!$H84*'System CAPEX Units'!$K84+'System CAPEX Units'!$H84*'System CAPEX Units'!$L84)*'System CAPEX Units'!AE84</f>
        <v>0</v>
      </c>
      <c r="C84" s="66">
        <f>B84*'System CAPEX Units'!$I84</f>
        <v>0</v>
      </c>
      <c r="D84" s="72">
        <f>B84*'System CAPEX Units'!$J84</f>
        <v>0</v>
      </c>
      <c r="E84" s="72">
        <f>B84*'System CAPEX Units'!$K84</f>
        <v>0</v>
      </c>
      <c r="F84" s="66">
        <f>B84*'System CAPEX Units'!$L84</f>
        <v>0</v>
      </c>
      <c r="G84" s="69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37">
        <f>'System CAPEX Units'!H84*'System CAPEX Units'!AE84</f>
        <v>0</v>
      </c>
      <c r="Z84" s="34">
        <f>$B84*'System CAPEX Units'!AF84</f>
        <v>0</v>
      </c>
      <c r="AA84" s="24">
        <f>$B84*'System CAPEX Units'!AG84</f>
        <v>0</v>
      </c>
      <c r="AB84" s="24">
        <f>$B84*'System CAPEX Units'!AH84</f>
        <v>0</v>
      </c>
      <c r="AC84" s="24">
        <f>$B84*'System CAPEX Units'!AI84</f>
        <v>0</v>
      </c>
      <c r="AD84" s="38">
        <f>$B84*'System CAPEX Units'!AJ84</f>
        <v>0</v>
      </c>
      <c r="AF84" s="34">
        <f t="shared" si="1"/>
        <v>0</v>
      </c>
    </row>
    <row r="85" spans="1:32" x14ac:dyDescent="0.2">
      <c r="A85" s="6" t="str">
        <f>'System CAPEX Units'!A85</f>
        <v/>
      </c>
      <c r="B85" s="54">
        <f>('System CAPEX Units'!$H85*'System CAPEX Units'!$I85+'System CAPEX Units'!$H85*'System CAPEX Units'!$J85+'System CAPEX Units'!$H85*'System CAPEX Units'!$K85+'System CAPEX Units'!$H85*'System CAPEX Units'!$L85)*'System CAPEX Units'!AE85</f>
        <v>0</v>
      </c>
      <c r="C85" s="66">
        <f>B85*'System CAPEX Units'!$I85</f>
        <v>0</v>
      </c>
      <c r="D85" s="72">
        <f>B85*'System CAPEX Units'!$J85</f>
        <v>0</v>
      </c>
      <c r="E85" s="72">
        <f>B85*'System CAPEX Units'!$K85</f>
        <v>0</v>
      </c>
      <c r="F85" s="66">
        <f>B85*'System CAPEX Units'!$L85</f>
        <v>0</v>
      </c>
      <c r="G85" s="69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37">
        <f>'System CAPEX Units'!H85*'System CAPEX Units'!AE85</f>
        <v>0</v>
      </c>
      <c r="Z85" s="34">
        <f>$B85*'System CAPEX Units'!AF85</f>
        <v>0</v>
      </c>
      <c r="AA85" s="24">
        <f>$B85*'System CAPEX Units'!AG85</f>
        <v>0</v>
      </c>
      <c r="AB85" s="24">
        <f>$B85*'System CAPEX Units'!AH85</f>
        <v>0</v>
      </c>
      <c r="AC85" s="24">
        <f>$B85*'System CAPEX Units'!AI85</f>
        <v>0</v>
      </c>
      <c r="AD85" s="38">
        <f>$B85*'System CAPEX Units'!AJ85</f>
        <v>0</v>
      </c>
      <c r="AF85" s="34">
        <f t="shared" si="1"/>
        <v>0</v>
      </c>
    </row>
    <row r="86" spans="1:32" x14ac:dyDescent="0.2">
      <c r="A86" s="6" t="str">
        <f>'System CAPEX Units'!A86</f>
        <v/>
      </c>
      <c r="B86" s="54">
        <f>('System CAPEX Units'!$H86*'System CAPEX Units'!$I86+'System CAPEX Units'!$H86*'System CAPEX Units'!$J86+'System CAPEX Units'!$H86*'System CAPEX Units'!$K86+'System CAPEX Units'!$H86*'System CAPEX Units'!$L86)*'System CAPEX Units'!AE86</f>
        <v>0</v>
      </c>
      <c r="C86" s="66">
        <f>B86*'System CAPEX Units'!$I86</f>
        <v>0</v>
      </c>
      <c r="D86" s="72">
        <f>B86*'System CAPEX Units'!$J86</f>
        <v>0</v>
      </c>
      <c r="E86" s="72">
        <f>B86*'System CAPEX Units'!$K86</f>
        <v>0</v>
      </c>
      <c r="F86" s="66">
        <f>B86*'System CAPEX Units'!$L86</f>
        <v>0</v>
      </c>
      <c r="G86" s="69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37">
        <f>'System CAPEX Units'!H86*'System CAPEX Units'!AE86</f>
        <v>0</v>
      </c>
      <c r="Z86" s="34">
        <f>$B86*'System CAPEX Units'!AF86</f>
        <v>0</v>
      </c>
      <c r="AA86" s="24">
        <f>$B86*'System CAPEX Units'!AG86</f>
        <v>0</v>
      </c>
      <c r="AB86" s="24">
        <f>$B86*'System CAPEX Units'!AH86</f>
        <v>0</v>
      </c>
      <c r="AC86" s="24">
        <f>$B86*'System CAPEX Units'!AI86</f>
        <v>0</v>
      </c>
      <c r="AD86" s="38">
        <f>$B86*'System CAPEX Units'!AJ86</f>
        <v>0</v>
      </c>
      <c r="AF86" s="34">
        <f t="shared" si="1"/>
        <v>0</v>
      </c>
    </row>
    <row r="87" spans="1:32" x14ac:dyDescent="0.2">
      <c r="A87" s="6" t="str">
        <f>'System CAPEX Units'!A87</f>
        <v/>
      </c>
      <c r="B87" s="54">
        <f>('System CAPEX Units'!$H87*'System CAPEX Units'!$I87+'System CAPEX Units'!$H87*'System CAPEX Units'!$J87+'System CAPEX Units'!$H87*'System CAPEX Units'!$K87+'System CAPEX Units'!$H87*'System CAPEX Units'!$L87)*'System CAPEX Units'!AE87</f>
        <v>0</v>
      </c>
      <c r="C87" s="66">
        <f>B87*'System CAPEX Units'!$I87</f>
        <v>0</v>
      </c>
      <c r="D87" s="72">
        <f>B87*'System CAPEX Units'!$J87</f>
        <v>0</v>
      </c>
      <c r="E87" s="72">
        <f>B87*'System CAPEX Units'!$K87</f>
        <v>0</v>
      </c>
      <c r="F87" s="66">
        <f>B87*'System CAPEX Units'!$L87</f>
        <v>0</v>
      </c>
      <c r="G87" s="69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37">
        <f>'System CAPEX Units'!H87*'System CAPEX Units'!AE87</f>
        <v>0</v>
      </c>
      <c r="Z87" s="34">
        <f>$B87*'System CAPEX Units'!AF87</f>
        <v>0</v>
      </c>
      <c r="AA87" s="24">
        <f>$B87*'System CAPEX Units'!AG87</f>
        <v>0</v>
      </c>
      <c r="AB87" s="24">
        <f>$B87*'System CAPEX Units'!AH87</f>
        <v>0</v>
      </c>
      <c r="AC87" s="24">
        <f>$B87*'System CAPEX Units'!AI87</f>
        <v>0</v>
      </c>
      <c r="AD87" s="38">
        <f>$B87*'System CAPEX Units'!AJ87</f>
        <v>0</v>
      </c>
      <c r="AF87" s="34">
        <f t="shared" si="1"/>
        <v>0</v>
      </c>
    </row>
    <row r="88" spans="1:32" x14ac:dyDescent="0.2">
      <c r="A88" s="6" t="str">
        <f>'System CAPEX Units'!A88</f>
        <v/>
      </c>
      <c r="B88" s="54">
        <f>('System CAPEX Units'!$H88*'System CAPEX Units'!$I88+'System CAPEX Units'!$H88*'System CAPEX Units'!$J88+'System CAPEX Units'!$H88*'System CAPEX Units'!$K88+'System CAPEX Units'!$H88*'System CAPEX Units'!$L88)*'System CAPEX Units'!AE88</f>
        <v>0</v>
      </c>
      <c r="C88" s="66">
        <f>B88*'System CAPEX Units'!$I88</f>
        <v>0</v>
      </c>
      <c r="D88" s="72">
        <f>B88*'System CAPEX Units'!$J88</f>
        <v>0</v>
      </c>
      <c r="E88" s="72">
        <f>B88*'System CAPEX Units'!$K88</f>
        <v>0</v>
      </c>
      <c r="F88" s="66">
        <f>B88*'System CAPEX Units'!$L88</f>
        <v>0</v>
      </c>
      <c r="G88" s="69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37">
        <f>'System CAPEX Units'!H88*'System CAPEX Units'!AE88</f>
        <v>0</v>
      </c>
      <c r="Z88" s="34">
        <f>$B88*'System CAPEX Units'!AF88</f>
        <v>0</v>
      </c>
      <c r="AA88" s="24">
        <f>$B88*'System CAPEX Units'!AG88</f>
        <v>0</v>
      </c>
      <c r="AB88" s="24">
        <f>$B88*'System CAPEX Units'!AH88</f>
        <v>0</v>
      </c>
      <c r="AC88" s="24">
        <f>$B88*'System CAPEX Units'!AI88</f>
        <v>0</v>
      </c>
      <c r="AD88" s="38">
        <f>$B88*'System CAPEX Units'!AJ88</f>
        <v>0</v>
      </c>
      <c r="AF88" s="34">
        <f t="shared" si="1"/>
        <v>0</v>
      </c>
    </row>
    <row r="89" spans="1:32" x14ac:dyDescent="0.2">
      <c r="A89" s="6" t="str">
        <f>'System CAPEX Units'!A89</f>
        <v/>
      </c>
      <c r="B89" s="54">
        <f>('System CAPEX Units'!$H89*'System CAPEX Units'!$I89+'System CAPEX Units'!$H89*'System CAPEX Units'!$J89+'System CAPEX Units'!$H89*'System CAPEX Units'!$K89+'System CAPEX Units'!$H89*'System CAPEX Units'!$L89)*'System CAPEX Units'!AE89</f>
        <v>0</v>
      </c>
      <c r="C89" s="66">
        <f>B89*'System CAPEX Units'!$I89</f>
        <v>0</v>
      </c>
      <c r="D89" s="72">
        <f>B89*'System CAPEX Units'!$J89</f>
        <v>0</v>
      </c>
      <c r="E89" s="72">
        <f>B89*'System CAPEX Units'!$K89</f>
        <v>0</v>
      </c>
      <c r="F89" s="66">
        <f>B89*'System CAPEX Units'!$L89</f>
        <v>0</v>
      </c>
      <c r="G89" s="69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37">
        <f>'System CAPEX Units'!H89*'System CAPEX Units'!AE89</f>
        <v>0</v>
      </c>
      <c r="Z89" s="34">
        <f>$B89*'System CAPEX Units'!AF89</f>
        <v>0</v>
      </c>
      <c r="AA89" s="24">
        <f>$B89*'System CAPEX Units'!AG89</f>
        <v>0</v>
      </c>
      <c r="AB89" s="24">
        <f>$B89*'System CAPEX Units'!AH89</f>
        <v>0</v>
      </c>
      <c r="AC89" s="24">
        <f>$B89*'System CAPEX Units'!AI89</f>
        <v>0</v>
      </c>
      <c r="AD89" s="38">
        <f>$B89*'System CAPEX Units'!AJ89</f>
        <v>0</v>
      </c>
      <c r="AF89" s="34">
        <f t="shared" si="1"/>
        <v>0</v>
      </c>
    </row>
    <row r="90" spans="1:32" x14ac:dyDescent="0.2">
      <c r="A90" s="6" t="str">
        <f>'System CAPEX Units'!A90</f>
        <v/>
      </c>
      <c r="B90" s="54">
        <f>('System CAPEX Units'!$H90*'System CAPEX Units'!$I90+'System CAPEX Units'!$H90*'System CAPEX Units'!$J90+'System CAPEX Units'!$H90*'System CAPEX Units'!$K90+'System CAPEX Units'!$H90*'System CAPEX Units'!$L90)*'System CAPEX Units'!AE90</f>
        <v>0</v>
      </c>
      <c r="C90" s="66">
        <f>B90*'System CAPEX Units'!$I90</f>
        <v>0</v>
      </c>
      <c r="D90" s="72">
        <f>B90*'System CAPEX Units'!$J90</f>
        <v>0</v>
      </c>
      <c r="E90" s="72">
        <f>B90*'System CAPEX Units'!$K90</f>
        <v>0</v>
      </c>
      <c r="F90" s="66">
        <f>B90*'System CAPEX Units'!$L90</f>
        <v>0</v>
      </c>
      <c r="G90" s="69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37">
        <f>'System CAPEX Units'!H90*'System CAPEX Units'!AE90</f>
        <v>0</v>
      </c>
      <c r="Z90" s="34">
        <f>$B90*'System CAPEX Units'!AF90</f>
        <v>0</v>
      </c>
      <c r="AA90" s="24">
        <f>$B90*'System CAPEX Units'!AG90</f>
        <v>0</v>
      </c>
      <c r="AB90" s="24">
        <f>$B90*'System CAPEX Units'!AH90</f>
        <v>0</v>
      </c>
      <c r="AC90" s="24">
        <f>$B90*'System CAPEX Units'!AI90</f>
        <v>0</v>
      </c>
      <c r="AD90" s="38">
        <f>$B90*'System CAPEX Units'!AJ90</f>
        <v>0</v>
      </c>
      <c r="AF90" s="34">
        <f t="shared" si="1"/>
        <v>0</v>
      </c>
    </row>
    <row r="91" spans="1:32" x14ac:dyDescent="0.2">
      <c r="A91" s="6" t="str">
        <f>'System CAPEX Units'!A91</f>
        <v/>
      </c>
      <c r="B91" s="54">
        <f>('System CAPEX Units'!$H91*'System CAPEX Units'!$I91+'System CAPEX Units'!$H91*'System CAPEX Units'!$J91+'System CAPEX Units'!$H91*'System CAPEX Units'!$K91+'System CAPEX Units'!$H91*'System CAPEX Units'!$L91)*'System CAPEX Units'!AE91</f>
        <v>0</v>
      </c>
      <c r="C91" s="66">
        <f>B91*'System CAPEX Units'!$I91</f>
        <v>0</v>
      </c>
      <c r="D91" s="72">
        <f>B91*'System CAPEX Units'!$J91</f>
        <v>0</v>
      </c>
      <c r="E91" s="72">
        <f>B91*'System CAPEX Units'!$K91</f>
        <v>0</v>
      </c>
      <c r="F91" s="66">
        <f>B91*'System CAPEX Units'!$L91</f>
        <v>0</v>
      </c>
      <c r="G91" s="69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37">
        <f>'System CAPEX Units'!H91*'System CAPEX Units'!AE91</f>
        <v>0</v>
      </c>
      <c r="Z91" s="34">
        <f>$B91*'System CAPEX Units'!AF91</f>
        <v>0</v>
      </c>
      <c r="AA91" s="24">
        <f>$B91*'System CAPEX Units'!AG91</f>
        <v>0</v>
      </c>
      <c r="AB91" s="24">
        <f>$B91*'System CAPEX Units'!AH91</f>
        <v>0</v>
      </c>
      <c r="AC91" s="24">
        <f>$B91*'System CAPEX Units'!AI91</f>
        <v>0</v>
      </c>
      <c r="AD91" s="38">
        <f>$B91*'System CAPEX Units'!AJ91</f>
        <v>0</v>
      </c>
      <c r="AF91" s="34">
        <f t="shared" si="1"/>
        <v>0</v>
      </c>
    </row>
    <row r="92" spans="1:32" x14ac:dyDescent="0.2">
      <c r="A92" s="6" t="str">
        <f>'System CAPEX Units'!A92</f>
        <v/>
      </c>
      <c r="B92" s="54">
        <f>('System CAPEX Units'!$H92*'System CAPEX Units'!$I92+'System CAPEX Units'!$H92*'System CAPEX Units'!$J92+'System CAPEX Units'!$H92*'System CAPEX Units'!$K92+'System CAPEX Units'!$H92*'System CAPEX Units'!$L92)*'System CAPEX Units'!AE92</f>
        <v>0</v>
      </c>
      <c r="C92" s="66">
        <f>B92*'System CAPEX Units'!$I92</f>
        <v>0</v>
      </c>
      <c r="D92" s="72">
        <f>B92*'System CAPEX Units'!$J92</f>
        <v>0</v>
      </c>
      <c r="E92" s="72">
        <f>B92*'System CAPEX Units'!$K92</f>
        <v>0</v>
      </c>
      <c r="F92" s="66">
        <f>B92*'System CAPEX Units'!$L92</f>
        <v>0</v>
      </c>
      <c r="G92" s="69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37">
        <f>'System CAPEX Units'!H92*'System CAPEX Units'!AE92</f>
        <v>0</v>
      </c>
      <c r="Z92" s="34">
        <f>$B92*'System CAPEX Units'!AF92</f>
        <v>0</v>
      </c>
      <c r="AA92" s="24">
        <f>$B92*'System CAPEX Units'!AG92</f>
        <v>0</v>
      </c>
      <c r="AB92" s="24">
        <f>$B92*'System CAPEX Units'!AH92</f>
        <v>0</v>
      </c>
      <c r="AC92" s="24">
        <f>$B92*'System CAPEX Units'!AI92</f>
        <v>0</v>
      </c>
      <c r="AD92" s="38">
        <f>$B92*'System CAPEX Units'!AJ92</f>
        <v>0</v>
      </c>
      <c r="AF92" s="34">
        <f t="shared" si="1"/>
        <v>0</v>
      </c>
    </row>
    <row r="93" spans="1:32" x14ac:dyDescent="0.2">
      <c r="A93" s="6" t="str">
        <f>'System CAPEX Units'!A93</f>
        <v/>
      </c>
      <c r="B93" s="54">
        <f>('System CAPEX Units'!$H93*'System CAPEX Units'!$I93+'System CAPEX Units'!$H93*'System CAPEX Units'!$J93+'System CAPEX Units'!$H93*'System CAPEX Units'!$K93+'System CAPEX Units'!$H93*'System CAPEX Units'!$L93)*'System CAPEX Units'!AE93</f>
        <v>0</v>
      </c>
      <c r="C93" s="66">
        <f>B93*'System CAPEX Units'!$I93</f>
        <v>0</v>
      </c>
      <c r="D93" s="72">
        <f>B93*'System CAPEX Units'!$J93</f>
        <v>0</v>
      </c>
      <c r="E93" s="72">
        <f>B93*'System CAPEX Units'!$K93</f>
        <v>0</v>
      </c>
      <c r="F93" s="66">
        <f>B93*'System CAPEX Units'!$L93</f>
        <v>0</v>
      </c>
      <c r="G93" s="69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37">
        <f>'System CAPEX Units'!H93*'System CAPEX Units'!AE93</f>
        <v>0</v>
      </c>
      <c r="Z93" s="34">
        <f>$B93*'System CAPEX Units'!AF93</f>
        <v>0</v>
      </c>
      <c r="AA93" s="24">
        <f>$B93*'System CAPEX Units'!AG93</f>
        <v>0</v>
      </c>
      <c r="AB93" s="24">
        <f>$B93*'System CAPEX Units'!AH93</f>
        <v>0</v>
      </c>
      <c r="AC93" s="24">
        <f>$B93*'System CAPEX Units'!AI93</f>
        <v>0</v>
      </c>
      <c r="AD93" s="38">
        <f>$B93*'System CAPEX Units'!AJ93</f>
        <v>0</v>
      </c>
      <c r="AF93" s="34">
        <f t="shared" si="1"/>
        <v>0</v>
      </c>
    </row>
    <row r="94" spans="1:32" x14ac:dyDescent="0.2">
      <c r="A94" s="6" t="str">
        <f>'System CAPEX Units'!A94</f>
        <v>Other System Capex - Baseline Plan 2014/15</v>
      </c>
      <c r="B94" s="54">
        <f>('System CAPEX Units'!$H94*'System CAPEX Units'!$I94+'System CAPEX Units'!$H94*'System CAPEX Units'!$J94+'System CAPEX Units'!$H94*'System CAPEX Units'!$K94+'System CAPEX Units'!$H94*'System CAPEX Units'!$L94)*'System CAPEX Units'!AE94</f>
        <v>0</v>
      </c>
      <c r="C94" s="66">
        <f>B94*'System CAPEX Units'!$I94</f>
        <v>0</v>
      </c>
      <c r="D94" s="72">
        <f>B94*'System CAPEX Units'!$J94</f>
        <v>0</v>
      </c>
      <c r="E94" s="72">
        <f>B94*'System CAPEX Units'!$K94</f>
        <v>0</v>
      </c>
      <c r="F94" s="66">
        <f>B94*'System CAPEX Units'!$L94</f>
        <v>0</v>
      </c>
      <c r="G94" s="69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37">
        <f>'System CAPEX Units'!H94*'System CAPEX Units'!AE94</f>
        <v>0</v>
      </c>
      <c r="Z94" s="34">
        <f>$B94*'System CAPEX Units'!AF94</f>
        <v>0</v>
      </c>
      <c r="AA94" s="24">
        <f>$B94*'System CAPEX Units'!AG94</f>
        <v>0</v>
      </c>
      <c r="AB94" s="24">
        <f>$B94*'System CAPEX Units'!AH94</f>
        <v>0</v>
      </c>
      <c r="AC94" s="24">
        <f>$B94*'System CAPEX Units'!AI94</f>
        <v>0</v>
      </c>
      <c r="AD94" s="38">
        <f>$B94*'System CAPEX Units'!AJ94</f>
        <v>0</v>
      </c>
      <c r="AF94" s="34">
        <f t="shared" si="1"/>
        <v>0</v>
      </c>
    </row>
    <row r="95" spans="1:32" x14ac:dyDescent="0.2">
      <c r="A95" s="6" t="str">
        <f>'System CAPEX Units'!A95</f>
        <v/>
      </c>
      <c r="B95" s="54">
        <f>('System CAPEX Units'!$H95*'System CAPEX Units'!$I95+'System CAPEX Units'!$H95*'System CAPEX Units'!$J95+'System CAPEX Units'!$H95*'System CAPEX Units'!$K95+'System CAPEX Units'!$H95*'System CAPEX Units'!$L95)*'System CAPEX Units'!AE95</f>
        <v>0</v>
      </c>
      <c r="C95" s="66">
        <f>B95*'System CAPEX Units'!$I95</f>
        <v>0</v>
      </c>
      <c r="D95" s="72">
        <f>B95*'System CAPEX Units'!$J95</f>
        <v>0</v>
      </c>
      <c r="E95" s="72">
        <f>B95*'System CAPEX Units'!$K95</f>
        <v>0</v>
      </c>
      <c r="F95" s="66">
        <f>B95*'System CAPEX Units'!$L95</f>
        <v>0</v>
      </c>
      <c r="G95" s="69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37">
        <f>'System CAPEX Units'!H95*'System CAPEX Units'!AE95</f>
        <v>0</v>
      </c>
      <c r="Z95" s="34">
        <f>$B95*'System CAPEX Units'!AF95</f>
        <v>0</v>
      </c>
      <c r="AA95" s="24">
        <f>$B95*'System CAPEX Units'!AG95</f>
        <v>0</v>
      </c>
      <c r="AB95" s="24">
        <f>$B95*'System CAPEX Units'!AH95</f>
        <v>0</v>
      </c>
      <c r="AC95" s="24">
        <f>$B95*'System CAPEX Units'!AI95</f>
        <v>0</v>
      </c>
      <c r="AD95" s="38">
        <f>$B95*'System CAPEX Units'!AJ95</f>
        <v>0</v>
      </c>
      <c r="AF95" s="34">
        <f t="shared" si="1"/>
        <v>0</v>
      </c>
    </row>
    <row r="96" spans="1:32" x14ac:dyDescent="0.2">
      <c r="A96" s="6" t="str">
        <f>'System CAPEX Units'!A96</f>
        <v>AFLC Equipment Asset Replacement Plan</v>
      </c>
      <c r="B96" s="54">
        <f>('System CAPEX Units'!$H96*'System CAPEX Units'!$I96+'System CAPEX Units'!$H96*'System CAPEX Units'!$J96+'System CAPEX Units'!$H96*'System CAPEX Units'!$K96+'System CAPEX Units'!$H96*'System CAPEX Units'!$L96)*'System CAPEX Units'!AE96</f>
        <v>0</v>
      </c>
      <c r="C96" s="66">
        <f>B96*'System CAPEX Units'!$I96</f>
        <v>0</v>
      </c>
      <c r="D96" s="72">
        <f>B96*'System CAPEX Units'!$J96</f>
        <v>0</v>
      </c>
      <c r="E96" s="72">
        <f>B96*'System CAPEX Units'!$K96</f>
        <v>0</v>
      </c>
      <c r="F96" s="66">
        <f>B96*'System CAPEX Units'!$L96</f>
        <v>0</v>
      </c>
      <c r="G96" s="69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37">
        <f>'System CAPEX Units'!H96*'System CAPEX Units'!AE96</f>
        <v>0</v>
      </c>
      <c r="Z96" s="34">
        <f>$B96*'System CAPEX Units'!AF96</f>
        <v>0</v>
      </c>
      <c r="AA96" s="24">
        <f>$B96*'System CAPEX Units'!AG96</f>
        <v>0</v>
      </c>
      <c r="AB96" s="24">
        <f>$B96*'System CAPEX Units'!AH96</f>
        <v>0</v>
      </c>
      <c r="AC96" s="24">
        <f>$B96*'System CAPEX Units'!AI96</f>
        <v>0</v>
      </c>
      <c r="AD96" s="38">
        <f>$B96*'System CAPEX Units'!AJ96</f>
        <v>0</v>
      </c>
      <c r="AF96" s="34">
        <f t="shared" si="1"/>
        <v>0</v>
      </c>
    </row>
    <row r="97" spans="1:32" x14ac:dyDescent="0.2">
      <c r="A97" s="6" t="str">
        <f>'System CAPEX Units'!A97</f>
        <v>RTU Replacement Program</v>
      </c>
      <c r="B97" s="54">
        <f>('System CAPEX Units'!$H97*'System CAPEX Units'!$I97+'System CAPEX Units'!$H97*'System CAPEX Units'!$J97+'System CAPEX Units'!$H97*'System CAPEX Units'!$K97+'System CAPEX Units'!$H97*'System CAPEX Units'!$L97)*'System CAPEX Units'!AE97</f>
        <v>0</v>
      </c>
      <c r="C97" s="66">
        <f>B97*'System CAPEX Units'!$I97</f>
        <v>0</v>
      </c>
      <c r="D97" s="72">
        <f>B97*'System CAPEX Units'!$J97</f>
        <v>0</v>
      </c>
      <c r="E97" s="72">
        <f>B97*'System CAPEX Units'!$K97</f>
        <v>0</v>
      </c>
      <c r="F97" s="66">
        <f>B97*'System CAPEX Units'!$L97</f>
        <v>0</v>
      </c>
      <c r="G97" s="69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37">
        <f>'System CAPEX Units'!H97*'System CAPEX Units'!AE97</f>
        <v>0</v>
      </c>
      <c r="Z97" s="34">
        <f>$B97*'System CAPEX Units'!AF97</f>
        <v>0</v>
      </c>
      <c r="AA97" s="24">
        <f>$B97*'System CAPEX Units'!AG97</f>
        <v>0</v>
      </c>
      <c r="AB97" s="24">
        <f>$B97*'System CAPEX Units'!AH97</f>
        <v>0</v>
      </c>
      <c r="AC97" s="24">
        <f>$B97*'System CAPEX Units'!AI97</f>
        <v>0</v>
      </c>
      <c r="AD97" s="38">
        <f>$B97*'System CAPEX Units'!AJ97</f>
        <v>0</v>
      </c>
      <c r="AF97" s="34">
        <f t="shared" si="1"/>
        <v>0</v>
      </c>
    </row>
    <row r="98" spans="1:32" x14ac:dyDescent="0.2">
      <c r="A98" s="6" t="str">
        <f>'System CAPEX Units'!A98</f>
        <v>Operational Network Security</v>
      </c>
      <c r="B98" s="54">
        <f>('System CAPEX Units'!$H98*'System CAPEX Units'!$I98+'System CAPEX Units'!$H98*'System CAPEX Units'!$J98+'System CAPEX Units'!$H98*'System CAPEX Units'!$K98+'System CAPEX Units'!$H98*'System CAPEX Units'!$L98)*'System CAPEX Units'!AE98</f>
        <v>0</v>
      </c>
      <c r="C98" s="66">
        <f>B98*'System CAPEX Units'!$I98</f>
        <v>0</v>
      </c>
      <c r="D98" s="72">
        <f>B98*'System CAPEX Units'!$J98</f>
        <v>0</v>
      </c>
      <c r="E98" s="72">
        <f>B98*'System CAPEX Units'!$K98</f>
        <v>0</v>
      </c>
      <c r="F98" s="66">
        <f>B98*'System CAPEX Units'!$L98</f>
        <v>0</v>
      </c>
      <c r="G98" s="69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37">
        <f>'System CAPEX Units'!H98*'System CAPEX Units'!AE98</f>
        <v>0</v>
      </c>
      <c r="Z98" s="34">
        <f>$B98*'System CAPEX Units'!AF98</f>
        <v>0</v>
      </c>
      <c r="AA98" s="24">
        <f>$B98*'System CAPEX Units'!AG98</f>
        <v>0</v>
      </c>
      <c r="AB98" s="24">
        <f>$B98*'System CAPEX Units'!AH98</f>
        <v>0</v>
      </c>
      <c r="AC98" s="24">
        <f>$B98*'System CAPEX Units'!AI98</f>
        <v>0</v>
      </c>
      <c r="AD98" s="38">
        <f>$B98*'System CAPEX Units'!AJ98</f>
        <v>0</v>
      </c>
      <c r="AF98" s="34">
        <f t="shared" si="1"/>
        <v>0</v>
      </c>
    </row>
    <row r="99" spans="1:32" x14ac:dyDescent="0.2">
      <c r="A99" s="6" t="str">
        <f>'System CAPEX Units'!A99</f>
        <v>Intelligent Electronic Device Monitoring and Support</v>
      </c>
      <c r="B99" s="54">
        <f>('System CAPEX Units'!$H99*'System CAPEX Units'!$I99+'System CAPEX Units'!$H99*'System CAPEX Units'!$J99+'System CAPEX Units'!$H99*'System CAPEX Units'!$K99+'System CAPEX Units'!$H99*'System CAPEX Units'!$L99)*'System CAPEX Units'!AE99</f>
        <v>0</v>
      </c>
      <c r="C99" s="66">
        <f>B99*'System CAPEX Units'!$I99</f>
        <v>0</v>
      </c>
      <c r="D99" s="72">
        <f>B99*'System CAPEX Units'!$J99</f>
        <v>0</v>
      </c>
      <c r="E99" s="72">
        <f>B99*'System CAPEX Units'!$K99</f>
        <v>0</v>
      </c>
      <c r="F99" s="66">
        <f>B99*'System CAPEX Units'!$L99</f>
        <v>0</v>
      </c>
      <c r="G99" s="69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37">
        <f>'System CAPEX Units'!H99*'System CAPEX Units'!AE99</f>
        <v>0</v>
      </c>
      <c r="Z99" s="34">
        <f>$B99*'System CAPEX Units'!AF99</f>
        <v>0</v>
      </c>
      <c r="AA99" s="24">
        <f>$B99*'System CAPEX Units'!AG99</f>
        <v>0</v>
      </c>
      <c r="AB99" s="24">
        <f>$B99*'System CAPEX Units'!AH99</f>
        <v>0</v>
      </c>
      <c r="AC99" s="24">
        <f>$B99*'System CAPEX Units'!AI99</f>
        <v>0</v>
      </c>
      <c r="AD99" s="38">
        <f>$B99*'System CAPEX Units'!AJ99</f>
        <v>0</v>
      </c>
      <c r="AF99" s="34">
        <f t="shared" si="1"/>
        <v>0</v>
      </c>
    </row>
    <row r="100" spans="1:32" x14ac:dyDescent="0.2">
      <c r="A100" s="6" t="str">
        <f>'System CAPEX Units'!A100</f>
        <v>Alternative Data Aquisition Service - Phase 2</v>
      </c>
      <c r="B100" s="54">
        <f>('System CAPEX Units'!$H100*'System CAPEX Units'!$I100+'System CAPEX Units'!$H100*'System CAPEX Units'!$J100+'System CAPEX Units'!$H100*'System CAPEX Units'!$K100+'System CAPEX Units'!$H100*'System CAPEX Units'!$L100)*'System CAPEX Units'!AE100</f>
        <v>0</v>
      </c>
      <c r="C100" s="66">
        <f>B100*'System CAPEX Units'!$I100</f>
        <v>0</v>
      </c>
      <c r="D100" s="72">
        <f>B100*'System CAPEX Units'!$J100</f>
        <v>0</v>
      </c>
      <c r="E100" s="72">
        <f>B100*'System CAPEX Units'!$K100</f>
        <v>0</v>
      </c>
      <c r="F100" s="66">
        <f>B100*'System CAPEX Units'!$L100</f>
        <v>0</v>
      </c>
      <c r="G100" s="69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37">
        <f>'System CAPEX Units'!H100*'System CAPEX Units'!AE100</f>
        <v>0</v>
      </c>
      <c r="Z100" s="34">
        <f>$B100*'System CAPEX Units'!AF100</f>
        <v>0</v>
      </c>
      <c r="AA100" s="24">
        <f>$B100*'System CAPEX Units'!AG100</f>
        <v>0</v>
      </c>
      <c r="AB100" s="24">
        <f>$B100*'System CAPEX Units'!AH100</f>
        <v>0</v>
      </c>
      <c r="AC100" s="24">
        <f>$B100*'System CAPEX Units'!AI100</f>
        <v>0</v>
      </c>
      <c r="AD100" s="38">
        <f>$B100*'System CAPEX Units'!AJ100</f>
        <v>0</v>
      </c>
      <c r="AF100" s="34">
        <f t="shared" si="1"/>
        <v>0</v>
      </c>
    </row>
    <row r="101" spans="1:32" x14ac:dyDescent="0.2">
      <c r="A101" s="6" t="str">
        <f>'System CAPEX Units'!A101</f>
        <v>Regulator Remote Communications Strategy</v>
      </c>
      <c r="B101" s="54">
        <f>('System CAPEX Units'!$H101*'System CAPEX Units'!$I101+'System CAPEX Units'!$H101*'System CAPEX Units'!$J101+'System CAPEX Units'!$H101*'System CAPEX Units'!$K101+'System CAPEX Units'!$H101*'System CAPEX Units'!$L101)*'System CAPEX Units'!AE101</f>
        <v>0</v>
      </c>
      <c r="C101" s="66">
        <f>B101*'System CAPEX Units'!$I101</f>
        <v>0</v>
      </c>
      <c r="D101" s="72">
        <f>B101*'System CAPEX Units'!$J101</f>
        <v>0</v>
      </c>
      <c r="E101" s="72">
        <f>B101*'System CAPEX Units'!$K101</f>
        <v>0</v>
      </c>
      <c r="F101" s="66">
        <f>B101*'System CAPEX Units'!$L101</f>
        <v>0</v>
      </c>
      <c r="G101" s="69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37">
        <f>'System CAPEX Units'!H101*'System CAPEX Units'!AE101</f>
        <v>0</v>
      </c>
      <c r="Z101" s="34">
        <f>$B101*'System CAPEX Units'!AF101</f>
        <v>0</v>
      </c>
      <c r="AA101" s="24">
        <f>$B101*'System CAPEX Units'!AG101</f>
        <v>0</v>
      </c>
      <c r="AB101" s="24">
        <f>$B101*'System CAPEX Units'!AH101</f>
        <v>0</v>
      </c>
      <c r="AC101" s="24">
        <f>$B101*'System CAPEX Units'!AI101</f>
        <v>0</v>
      </c>
      <c r="AD101" s="38">
        <f>$B101*'System CAPEX Units'!AJ101</f>
        <v>0</v>
      </c>
      <c r="AF101" s="34">
        <f t="shared" si="1"/>
        <v>0</v>
      </c>
    </row>
    <row r="102" spans="1:32" x14ac:dyDescent="0.2">
      <c r="A102" s="6" t="str">
        <f>'System CAPEX Units'!A102</f>
        <v>OT17B Master Station SCADA Strategy</v>
      </c>
      <c r="B102" s="54">
        <f>('System CAPEX Units'!$H102*'System CAPEX Units'!$I102+'System CAPEX Units'!$H102*'System CAPEX Units'!$J102+'System CAPEX Units'!$H102*'System CAPEX Units'!$K102+'System CAPEX Units'!$H102*'System CAPEX Units'!$L102)*'System CAPEX Units'!AE102</f>
        <v>0</v>
      </c>
      <c r="C102" s="66">
        <f>B102*'System CAPEX Units'!$I102</f>
        <v>0</v>
      </c>
      <c r="D102" s="72">
        <f>B102*'System CAPEX Units'!$J102</f>
        <v>0</v>
      </c>
      <c r="E102" s="72">
        <f>B102*'System CAPEX Units'!$K102</f>
        <v>0</v>
      </c>
      <c r="F102" s="66">
        <f>B102*'System CAPEX Units'!$L102</f>
        <v>0</v>
      </c>
      <c r="G102" s="69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37">
        <f>'System CAPEX Units'!H102*'System CAPEX Units'!AE102</f>
        <v>0</v>
      </c>
      <c r="Z102" s="34">
        <f>$B102*'System CAPEX Units'!AF102</f>
        <v>0</v>
      </c>
      <c r="AA102" s="24">
        <f>$B102*'System CAPEX Units'!AG102</f>
        <v>0</v>
      </c>
      <c r="AB102" s="24">
        <f>$B102*'System CAPEX Units'!AH102</f>
        <v>0</v>
      </c>
      <c r="AC102" s="24">
        <f>$B102*'System CAPEX Units'!AI102</f>
        <v>0</v>
      </c>
      <c r="AD102" s="38">
        <f>$B102*'System CAPEX Units'!AJ102</f>
        <v>0</v>
      </c>
      <c r="AF102" s="34">
        <f t="shared" si="1"/>
        <v>0</v>
      </c>
    </row>
    <row r="103" spans="1:32" x14ac:dyDescent="0.2">
      <c r="A103" s="6" t="str">
        <f>'System CAPEX Units'!A103</f>
        <v>BC - DMS ID 508 (old BC tool)</v>
      </c>
      <c r="B103" s="54">
        <f>('System CAPEX Units'!$H103*'System CAPEX Units'!$I103+'System CAPEX Units'!$H103*'System CAPEX Units'!$J103+'System CAPEX Units'!$H103*'System CAPEX Units'!$K103+'System CAPEX Units'!$H103*'System CAPEX Units'!$L103)*'System CAPEX Units'!AE103</f>
        <v>0</v>
      </c>
      <c r="C103" s="66">
        <f>B103*'System CAPEX Units'!$I103</f>
        <v>0</v>
      </c>
      <c r="D103" s="72">
        <f>B103*'System CAPEX Units'!$J103</f>
        <v>0</v>
      </c>
      <c r="E103" s="72">
        <f>B103*'System CAPEX Units'!$K103</f>
        <v>0</v>
      </c>
      <c r="F103" s="66">
        <f>B103*'System CAPEX Units'!$L103</f>
        <v>0</v>
      </c>
      <c r="G103" s="69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37">
        <f>'System CAPEX Units'!H103*'System CAPEX Units'!AE103</f>
        <v>0</v>
      </c>
      <c r="Z103" s="34">
        <f>$B103*'System CAPEX Units'!AF103</f>
        <v>0</v>
      </c>
      <c r="AA103" s="24">
        <f>$B103*'System CAPEX Units'!AG103</f>
        <v>0</v>
      </c>
      <c r="AB103" s="24">
        <f>$B103*'System CAPEX Units'!AH103</f>
        <v>0</v>
      </c>
      <c r="AC103" s="24">
        <f>$B103*'System CAPEX Units'!AI103</f>
        <v>0</v>
      </c>
      <c r="AD103" s="38">
        <f>$B103*'System CAPEX Units'!AJ103</f>
        <v>0</v>
      </c>
      <c r="AF103" s="34">
        <f t="shared" si="1"/>
        <v>0</v>
      </c>
    </row>
    <row r="104" spans="1:32" x14ac:dyDescent="0.2">
      <c r="A104" s="6" t="str">
        <f>'System CAPEX Units'!A104</f>
        <v>End of life radio refurbishment Mackay to Maryborough</v>
      </c>
      <c r="B104" s="54">
        <f>('System CAPEX Units'!$H104*'System CAPEX Units'!$I104+'System CAPEX Units'!$H104*'System CAPEX Units'!$J104+'System CAPEX Units'!$H104*'System CAPEX Units'!$K104+'System CAPEX Units'!$H104*'System CAPEX Units'!$L104)*'System CAPEX Units'!AE104</f>
        <v>0</v>
      </c>
      <c r="C104" s="66">
        <f>B104*'System CAPEX Units'!$I104</f>
        <v>0</v>
      </c>
      <c r="D104" s="72">
        <f>B104*'System CAPEX Units'!$J104</f>
        <v>0</v>
      </c>
      <c r="E104" s="72">
        <f>B104*'System CAPEX Units'!$K104</f>
        <v>0</v>
      </c>
      <c r="F104" s="66">
        <f>B104*'System CAPEX Units'!$L104</f>
        <v>0</v>
      </c>
      <c r="G104" s="69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37">
        <f>'System CAPEX Units'!H104*'System CAPEX Units'!AE104</f>
        <v>0</v>
      </c>
      <c r="Z104" s="34">
        <f>$B104*'System CAPEX Units'!AF104</f>
        <v>0</v>
      </c>
      <c r="AA104" s="24">
        <f>$B104*'System CAPEX Units'!AG104</f>
        <v>0</v>
      </c>
      <c r="AB104" s="24">
        <f>$B104*'System CAPEX Units'!AH104</f>
        <v>0</v>
      </c>
      <c r="AC104" s="24">
        <f>$B104*'System CAPEX Units'!AI104</f>
        <v>0</v>
      </c>
      <c r="AD104" s="38">
        <f>$B104*'System CAPEX Units'!AJ104</f>
        <v>0</v>
      </c>
      <c r="AF104" s="34">
        <f t="shared" si="1"/>
        <v>0</v>
      </c>
    </row>
    <row r="105" spans="1:32" x14ac:dyDescent="0.2">
      <c r="A105" s="6" t="str">
        <f>'System CAPEX Units'!A105</f>
        <v>Active Equipment Replacement</v>
      </c>
      <c r="B105" s="54">
        <f>('System CAPEX Units'!$H105*'System CAPEX Units'!$I105+'System CAPEX Units'!$H105*'System CAPEX Units'!$J105+'System CAPEX Units'!$H105*'System CAPEX Units'!$K105+'System CAPEX Units'!$H105*'System CAPEX Units'!$L105)*'System CAPEX Units'!AE105</f>
        <v>0</v>
      </c>
      <c r="C105" s="66">
        <f>B105*'System CAPEX Units'!$I105</f>
        <v>0</v>
      </c>
      <c r="D105" s="72">
        <f>B105*'System CAPEX Units'!$J105</f>
        <v>0</v>
      </c>
      <c r="E105" s="72">
        <f>B105*'System CAPEX Units'!$K105</f>
        <v>0</v>
      </c>
      <c r="F105" s="66">
        <f>B105*'System CAPEX Units'!$L105</f>
        <v>0</v>
      </c>
      <c r="G105" s="69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37">
        <f>'System CAPEX Units'!H105*'System CAPEX Units'!AE105</f>
        <v>0</v>
      </c>
      <c r="Z105" s="34">
        <f>$B105*'System CAPEX Units'!AF105</f>
        <v>0</v>
      </c>
      <c r="AA105" s="24">
        <f>$B105*'System CAPEX Units'!AG105</f>
        <v>0</v>
      </c>
      <c r="AB105" s="24">
        <f>$B105*'System CAPEX Units'!AH105</f>
        <v>0</v>
      </c>
      <c r="AC105" s="24">
        <f>$B105*'System CAPEX Units'!AI105</f>
        <v>0</v>
      </c>
      <c r="AD105" s="38">
        <f>$B105*'System CAPEX Units'!AJ105</f>
        <v>0</v>
      </c>
      <c r="AF105" s="34">
        <f t="shared" si="1"/>
        <v>0</v>
      </c>
    </row>
    <row r="106" spans="1:32" x14ac:dyDescent="0.2">
      <c r="A106" s="6" t="str">
        <f>'System CAPEX Units'!A106</f>
        <v>NRP EW  Replace, Corenet Site Infrastructure Replacement</v>
      </c>
      <c r="B106" s="54">
        <f>('System CAPEX Units'!$H106*'System CAPEX Units'!$I106+'System CAPEX Units'!$H106*'System CAPEX Units'!$J106+'System CAPEX Units'!$H106*'System CAPEX Units'!$K106+'System CAPEX Units'!$H106*'System CAPEX Units'!$L106)*'System CAPEX Units'!AE106</f>
        <v>0</v>
      </c>
      <c r="C106" s="66">
        <f>B106*'System CAPEX Units'!$I106</f>
        <v>0</v>
      </c>
      <c r="D106" s="72">
        <f>B106*'System CAPEX Units'!$J106</f>
        <v>0</v>
      </c>
      <c r="E106" s="72">
        <f>B106*'System CAPEX Units'!$K106</f>
        <v>0</v>
      </c>
      <c r="F106" s="66">
        <f>B106*'System CAPEX Units'!$L106</f>
        <v>0</v>
      </c>
      <c r="G106" s="69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37">
        <f>'System CAPEX Units'!H106*'System CAPEX Units'!AE106</f>
        <v>0</v>
      </c>
      <c r="Z106" s="34">
        <f>$B106*'System CAPEX Units'!AF106</f>
        <v>0</v>
      </c>
      <c r="AA106" s="24">
        <f>$B106*'System CAPEX Units'!AG106</f>
        <v>0</v>
      </c>
      <c r="AB106" s="24">
        <f>$B106*'System CAPEX Units'!AH106</f>
        <v>0</v>
      </c>
      <c r="AC106" s="24">
        <f>$B106*'System CAPEX Units'!AI106</f>
        <v>0</v>
      </c>
      <c r="AD106" s="38">
        <f>$B106*'System CAPEX Units'!AJ106</f>
        <v>0</v>
      </c>
      <c r="AF106" s="34">
        <f t="shared" si="1"/>
        <v>0</v>
      </c>
    </row>
    <row r="107" spans="1:32" x14ac:dyDescent="0.2">
      <c r="A107" s="6" t="str">
        <f>'System CAPEX Units'!A107</f>
        <v>End of life Radio refurbishment Western Queensland</v>
      </c>
      <c r="B107" s="54">
        <f>('System CAPEX Units'!$H107*'System CAPEX Units'!$I107+'System CAPEX Units'!$H107*'System CAPEX Units'!$J107+'System CAPEX Units'!$H107*'System CAPEX Units'!$K107+'System CAPEX Units'!$H107*'System CAPEX Units'!$L107)*'System CAPEX Units'!AE107</f>
        <v>0</v>
      </c>
      <c r="C107" s="66">
        <f>B107*'System CAPEX Units'!$I107</f>
        <v>0</v>
      </c>
      <c r="D107" s="72">
        <f>B107*'System CAPEX Units'!$J107</f>
        <v>0</v>
      </c>
      <c r="E107" s="72">
        <f>B107*'System CAPEX Units'!$K107</f>
        <v>0</v>
      </c>
      <c r="F107" s="66">
        <f>B107*'System CAPEX Units'!$L107</f>
        <v>0</v>
      </c>
      <c r="G107" s="69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37">
        <f>'System CAPEX Units'!H107*'System CAPEX Units'!AE107</f>
        <v>0</v>
      </c>
      <c r="Z107" s="34">
        <f>$B107*'System CAPEX Units'!AF107</f>
        <v>0</v>
      </c>
      <c r="AA107" s="24">
        <f>$B107*'System CAPEX Units'!AG107</f>
        <v>0</v>
      </c>
      <c r="AB107" s="24">
        <f>$B107*'System CAPEX Units'!AH107</f>
        <v>0</v>
      </c>
      <c r="AC107" s="24">
        <f>$B107*'System CAPEX Units'!AI107</f>
        <v>0</v>
      </c>
      <c r="AD107" s="38">
        <f>$B107*'System CAPEX Units'!AJ107</f>
        <v>0</v>
      </c>
      <c r="AF107" s="34">
        <f t="shared" si="1"/>
        <v>0</v>
      </c>
    </row>
    <row r="108" spans="1:32" x14ac:dyDescent="0.2">
      <c r="A108" s="6" t="str">
        <f>'System CAPEX Units'!A108</f>
        <v>Reliability and PQ Capex - Baseline Plan 2014/15</v>
      </c>
      <c r="B108" s="54">
        <f>('System CAPEX Units'!$H108*'System CAPEX Units'!$I108+'System CAPEX Units'!$H108*'System CAPEX Units'!$J108+'System CAPEX Units'!$H108*'System CAPEX Units'!$K108+'System CAPEX Units'!$H108*'System CAPEX Units'!$L108)*'System CAPEX Units'!AE108</f>
        <v>0</v>
      </c>
      <c r="C108" s="66">
        <f>B108*'System CAPEX Units'!$I108</f>
        <v>0</v>
      </c>
      <c r="D108" s="72">
        <f>B108*'System CAPEX Units'!$J108</f>
        <v>0</v>
      </c>
      <c r="E108" s="72">
        <f>B108*'System CAPEX Units'!$K108</f>
        <v>0</v>
      </c>
      <c r="F108" s="66">
        <f>B108*'System CAPEX Units'!$L108</f>
        <v>0</v>
      </c>
      <c r="G108" s="69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37">
        <f>'System CAPEX Units'!H108*'System CAPEX Units'!AE108</f>
        <v>0</v>
      </c>
      <c r="Z108" s="34">
        <f>$B108*'System CAPEX Units'!AF108</f>
        <v>0</v>
      </c>
      <c r="AA108" s="24">
        <f>$B108*'System CAPEX Units'!AG108</f>
        <v>0</v>
      </c>
      <c r="AB108" s="24">
        <f>$B108*'System CAPEX Units'!AH108</f>
        <v>0</v>
      </c>
      <c r="AC108" s="24">
        <f>$B108*'System CAPEX Units'!AI108</f>
        <v>0</v>
      </c>
      <c r="AD108" s="38">
        <f>$B108*'System CAPEX Units'!AJ108</f>
        <v>0</v>
      </c>
      <c r="AF108" s="34">
        <f t="shared" si="1"/>
        <v>0</v>
      </c>
    </row>
    <row r="109" spans="1:32" x14ac:dyDescent="0.2">
      <c r="A109" s="6" t="str">
        <f>'System CAPEX Units'!A109</f>
        <v>Worst Performing Feeders</v>
      </c>
      <c r="B109" s="54">
        <f>('System CAPEX Units'!$H109*'System CAPEX Units'!$I109+'System CAPEX Units'!$H109*'System CAPEX Units'!$J109+'System CAPEX Units'!$H109*'System CAPEX Units'!$K109+'System CAPEX Units'!$H109*'System CAPEX Units'!$L109)*'System CAPEX Units'!AE109</f>
        <v>0</v>
      </c>
      <c r="C109" s="66">
        <f>B109*'System CAPEX Units'!$I109</f>
        <v>0</v>
      </c>
      <c r="D109" s="72">
        <f>B109*'System CAPEX Units'!$J109</f>
        <v>0</v>
      </c>
      <c r="E109" s="72">
        <f>B109*'System CAPEX Units'!$K109</f>
        <v>0</v>
      </c>
      <c r="F109" s="66">
        <f>B109*'System CAPEX Units'!$L109</f>
        <v>0</v>
      </c>
      <c r="G109" s="69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37">
        <f>'System CAPEX Units'!H109*'System CAPEX Units'!AE109</f>
        <v>0</v>
      </c>
      <c r="Z109" s="34">
        <f>$B109*'System CAPEX Units'!AF109</f>
        <v>0</v>
      </c>
      <c r="AA109" s="24">
        <f>$B109*'System CAPEX Units'!AG109</f>
        <v>0</v>
      </c>
      <c r="AB109" s="24">
        <f>$B109*'System CAPEX Units'!AH109</f>
        <v>0</v>
      </c>
      <c r="AC109" s="24">
        <f>$B109*'System CAPEX Units'!AI109</f>
        <v>0</v>
      </c>
      <c r="AD109" s="38">
        <f>$B109*'System CAPEX Units'!AJ109</f>
        <v>0</v>
      </c>
      <c r="AF109" s="34">
        <f t="shared" si="1"/>
        <v>0</v>
      </c>
    </row>
    <row r="110" spans="1:32" x14ac:dyDescent="0.2">
      <c r="A110" s="6" t="str">
        <f>'System CAPEX Units'!A110</f>
        <v>Install Power Quality Monitors Units (Next G)</v>
      </c>
      <c r="B110" s="54">
        <f>('System CAPEX Units'!$H110*'System CAPEX Units'!$I110+'System CAPEX Units'!$H110*'System CAPEX Units'!$J110+'System CAPEX Units'!$H110*'System CAPEX Units'!$K110+'System CAPEX Units'!$H110*'System CAPEX Units'!$L110)*'System CAPEX Units'!AE110</f>
        <v>0</v>
      </c>
      <c r="C110" s="66">
        <f>B110*'System CAPEX Units'!$I110</f>
        <v>0</v>
      </c>
      <c r="D110" s="72">
        <f>B110*'System CAPEX Units'!$J110</f>
        <v>0</v>
      </c>
      <c r="E110" s="72">
        <f>B110*'System CAPEX Units'!$K110</f>
        <v>0</v>
      </c>
      <c r="F110" s="66">
        <f>B110*'System CAPEX Units'!$L110</f>
        <v>0</v>
      </c>
      <c r="G110" s="69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37">
        <f>'System CAPEX Units'!H110*'System CAPEX Units'!AE110</f>
        <v>0</v>
      </c>
      <c r="Z110" s="34">
        <f>$B110*'System CAPEX Units'!AF110</f>
        <v>0</v>
      </c>
      <c r="AA110" s="24">
        <f>$B110*'System CAPEX Units'!AG110</f>
        <v>0</v>
      </c>
      <c r="AB110" s="24">
        <f>$B110*'System CAPEX Units'!AH110</f>
        <v>0</v>
      </c>
      <c r="AC110" s="24">
        <f>$B110*'System CAPEX Units'!AI110</f>
        <v>0</v>
      </c>
      <c r="AD110" s="38">
        <f>$B110*'System CAPEX Units'!AJ110</f>
        <v>0</v>
      </c>
      <c r="AF110" s="34">
        <f t="shared" si="1"/>
        <v>0</v>
      </c>
    </row>
    <row r="111" spans="1:32" x14ac:dyDescent="0.2">
      <c r="A111" s="6" t="str">
        <f>'System CAPEX Units'!A111</f>
        <v>Install Power Quality Monitors Units (Satellite)</v>
      </c>
      <c r="B111" s="54">
        <f>('System CAPEX Units'!$H111*'System CAPEX Units'!$I111+'System CAPEX Units'!$H111*'System CAPEX Units'!$J111+'System CAPEX Units'!$H111*'System CAPEX Units'!$K111+'System CAPEX Units'!$H111*'System CAPEX Units'!$L111)*'System CAPEX Units'!AE111</f>
        <v>0</v>
      </c>
      <c r="C111" s="66">
        <f>B111*'System CAPEX Units'!$I111</f>
        <v>0</v>
      </c>
      <c r="D111" s="72">
        <f>B111*'System CAPEX Units'!$J111</f>
        <v>0</v>
      </c>
      <c r="E111" s="72">
        <f>B111*'System CAPEX Units'!$K111</f>
        <v>0</v>
      </c>
      <c r="F111" s="66">
        <f>B111*'System CAPEX Units'!$L111</f>
        <v>0</v>
      </c>
      <c r="G111" s="69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37">
        <f>'System CAPEX Units'!H111*'System CAPEX Units'!AE111</f>
        <v>0</v>
      </c>
      <c r="Z111" s="34">
        <f>$B111*'System CAPEX Units'!AF111</f>
        <v>0</v>
      </c>
      <c r="AA111" s="24">
        <f>$B111*'System CAPEX Units'!AG111</f>
        <v>0</v>
      </c>
      <c r="AB111" s="24">
        <f>$B111*'System CAPEX Units'!AH111</f>
        <v>0</v>
      </c>
      <c r="AC111" s="24">
        <f>$B111*'System CAPEX Units'!AI111</f>
        <v>0</v>
      </c>
      <c r="AD111" s="38">
        <f>$B111*'System CAPEX Units'!AJ111</f>
        <v>0</v>
      </c>
      <c r="AF111" s="34">
        <f t="shared" si="1"/>
        <v>0</v>
      </c>
    </row>
    <row r="112" spans="1:32" x14ac:dyDescent="0.2">
      <c r="A112" s="6" t="str">
        <f>'System CAPEX Units'!A112</f>
        <v>Install PQ Analysers</v>
      </c>
      <c r="B112" s="54">
        <f>('System CAPEX Units'!$H112*'System CAPEX Units'!$I112+'System CAPEX Units'!$H112*'System CAPEX Units'!$J112+'System CAPEX Units'!$H112*'System CAPEX Units'!$K112+'System CAPEX Units'!$H112*'System CAPEX Units'!$L112)*'System CAPEX Units'!AE112</f>
        <v>0</v>
      </c>
      <c r="C112" s="66">
        <f>B112*'System CAPEX Units'!$I112</f>
        <v>0</v>
      </c>
      <c r="D112" s="72">
        <f>B112*'System CAPEX Units'!$J112</f>
        <v>0</v>
      </c>
      <c r="E112" s="72">
        <f>B112*'System CAPEX Units'!$K112</f>
        <v>0</v>
      </c>
      <c r="F112" s="66">
        <f>B112*'System CAPEX Units'!$L112</f>
        <v>0</v>
      </c>
      <c r="G112" s="69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37">
        <f>'System CAPEX Units'!H112*'System CAPEX Units'!AE112</f>
        <v>0</v>
      </c>
      <c r="Z112" s="34">
        <f>$B112*'System CAPEX Units'!AF112</f>
        <v>0</v>
      </c>
      <c r="AA112" s="24">
        <f>$B112*'System CAPEX Units'!AG112</f>
        <v>0</v>
      </c>
      <c r="AB112" s="24">
        <f>$B112*'System CAPEX Units'!AH112</f>
        <v>0</v>
      </c>
      <c r="AC112" s="24">
        <f>$B112*'System CAPEX Units'!AI112</f>
        <v>0</v>
      </c>
      <c r="AD112" s="38">
        <f>$B112*'System CAPEX Units'!AJ112</f>
        <v>0</v>
      </c>
      <c r="AF112" s="34">
        <f t="shared" si="1"/>
        <v>0</v>
      </c>
    </row>
    <row r="113" spans="1:32" x14ac:dyDescent="0.2">
      <c r="A113" s="6" t="str">
        <f>'System CAPEX Units'!A113</f>
        <v/>
      </c>
      <c r="B113" s="54">
        <f>('System CAPEX Units'!$H113*'System CAPEX Units'!$I113+'System CAPEX Units'!$H113*'System CAPEX Units'!$J113+'System CAPEX Units'!$H113*'System CAPEX Units'!$K113+'System CAPEX Units'!$H113*'System CAPEX Units'!$L113)*'System CAPEX Units'!AE113</f>
        <v>0</v>
      </c>
      <c r="C113" s="66">
        <f>B113*'System CAPEX Units'!$I113</f>
        <v>0</v>
      </c>
      <c r="D113" s="72">
        <f>B113*'System CAPEX Units'!$J113</f>
        <v>0</v>
      </c>
      <c r="E113" s="72">
        <f>B113*'System CAPEX Units'!$K113</f>
        <v>0</v>
      </c>
      <c r="F113" s="66">
        <f>B113*'System CAPEX Units'!$L113</f>
        <v>0</v>
      </c>
      <c r="G113" s="69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37">
        <f>'System CAPEX Units'!H113*'System CAPEX Units'!AE113</f>
        <v>0</v>
      </c>
      <c r="Z113" s="34">
        <f>$B113*'System CAPEX Units'!AF113</f>
        <v>0</v>
      </c>
      <c r="AA113" s="24">
        <f>$B113*'System CAPEX Units'!AG113</f>
        <v>0</v>
      </c>
      <c r="AB113" s="24">
        <f>$B113*'System CAPEX Units'!AH113</f>
        <v>0</v>
      </c>
      <c r="AC113" s="24">
        <f>$B113*'System CAPEX Units'!AI113</f>
        <v>0</v>
      </c>
      <c r="AD113" s="38">
        <f>$B113*'System CAPEX Units'!AJ113</f>
        <v>0</v>
      </c>
      <c r="AF113" s="34">
        <f t="shared" si="1"/>
        <v>0</v>
      </c>
    </row>
    <row r="114" spans="1:32" x14ac:dyDescent="0.2">
      <c r="A114" s="6" t="str">
        <f>'System CAPEX Units'!A114</f>
        <v/>
      </c>
      <c r="B114" s="54">
        <f>('System CAPEX Units'!$H114*'System CAPEX Units'!$I114+'System CAPEX Units'!$H114*'System CAPEX Units'!$J114+'System CAPEX Units'!$H114*'System CAPEX Units'!$K114+'System CAPEX Units'!$H114*'System CAPEX Units'!$L114)*'System CAPEX Units'!AE114</f>
        <v>0</v>
      </c>
      <c r="C114" s="66">
        <f>B114*'System CAPEX Units'!$I114</f>
        <v>0</v>
      </c>
      <c r="D114" s="72">
        <f>B114*'System CAPEX Units'!$J114</f>
        <v>0</v>
      </c>
      <c r="E114" s="72">
        <f>B114*'System CAPEX Units'!$K114</f>
        <v>0</v>
      </c>
      <c r="F114" s="66">
        <f>B114*'System CAPEX Units'!$L114</f>
        <v>0</v>
      </c>
      <c r="G114" s="69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37">
        <f>'System CAPEX Units'!H114*'System CAPEX Units'!AE114</f>
        <v>0</v>
      </c>
      <c r="Z114" s="34">
        <f>$B114*'System CAPEX Units'!AF114</f>
        <v>0</v>
      </c>
      <c r="AA114" s="24">
        <f>$B114*'System CAPEX Units'!AG114</f>
        <v>0</v>
      </c>
      <c r="AB114" s="24">
        <f>$B114*'System CAPEX Units'!AH114</f>
        <v>0</v>
      </c>
      <c r="AC114" s="24">
        <f>$B114*'System CAPEX Units'!AI114</f>
        <v>0</v>
      </c>
      <c r="AD114" s="38">
        <f>$B114*'System CAPEX Units'!AJ114</f>
        <v>0</v>
      </c>
      <c r="AF114" s="34">
        <f t="shared" si="1"/>
        <v>0</v>
      </c>
    </row>
    <row r="115" spans="1:32" x14ac:dyDescent="0.2">
      <c r="A115" s="6" t="str">
        <f>'System CAPEX Units'!A115</f>
        <v/>
      </c>
      <c r="B115" s="54">
        <f>('System CAPEX Units'!$H115*'System CAPEX Units'!$I115+'System CAPEX Units'!$H115*'System CAPEX Units'!$J115+'System CAPEX Units'!$H115*'System CAPEX Units'!$K115+'System CAPEX Units'!$H115*'System CAPEX Units'!$L115)*'System CAPEX Units'!AE115</f>
        <v>0</v>
      </c>
      <c r="C115" s="66">
        <f>B115*'System CAPEX Units'!$I115</f>
        <v>0</v>
      </c>
      <c r="D115" s="72">
        <f>B115*'System CAPEX Units'!$J115</f>
        <v>0</v>
      </c>
      <c r="E115" s="72">
        <f>B115*'System CAPEX Units'!$K115</f>
        <v>0</v>
      </c>
      <c r="F115" s="66">
        <f>B115*'System CAPEX Units'!$L115</f>
        <v>0</v>
      </c>
      <c r="G115" s="69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37">
        <f>'System CAPEX Units'!H115*'System CAPEX Units'!AE115</f>
        <v>0</v>
      </c>
      <c r="Z115" s="34">
        <f>$B115*'System CAPEX Units'!AF115</f>
        <v>0</v>
      </c>
      <c r="AA115" s="24">
        <f>$B115*'System CAPEX Units'!AG115</f>
        <v>0</v>
      </c>
      <c r="AB115" s="24">
        <f>$B115*'System CAPEX Units'!AH115</f>
        <v>0</v>
      </c>
      <c r="AC115" s="24">
        <f>$B115*'System CAPEX Units'!AI115</f>
        <v>0</v>
      </c>
      <c r="AD115" s="38">
        <f>$B115*'System CAPEX Units'!AJ115</f>
        <v>0</v>
      </c>
      <c r="AF115" s="34">
        <f t="shared" si="1"/>
        <v>0</v>
      </c>
    </row>
    <row r="116" spans="1:32" x14ac:dyDescent="0.2">
      <c r="A116" s="6" t="str">
        <f>'System CAPEX Units'!A116</f>
        <v>CICW - Commercial and industrial- Rural (remaining capex after deducting cap cons) - SCS</v>
      </c>
      <c r="B116" s="54">
        <f>('System CAPEX Units'!$H116*'System CAPEX Units'!$I116+'System CAPEX Units'!$H116*'System CAPEX Units'!$J116+'System CAPEX Units'!$H116*'System CAPEX Units'!$K116+'System CAPEX Units'!$H116*'System CAPEX Units'!$L116)*'System CAPEX Units'!AE116</f>
        <v>0</v>
      </c>
      <c r="C116" s="66">
        <f>B116*'System CAPEX Units'!$I116</f>
        <v>0</v>
      </c>
      <c r="D116" s="72">
        <f>B116*'System CAPEX Units'!$J116</f>
        <v>0</v>
      </c>
      <c r="E116" s="72">
        <f>B116*'System CAPEX Units'!$K116</f>
        <v>0</v>
      </c>
      <c r="F116" s="66">
        <f>B116*'System CAPEX Units'!$L116</f>
        <v>0</v>
      </c>
      <c r="G116" s="69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37">
        <f>'System CAPEX Units'!H116*'System CAPEX Units'!AE116</f>
        <v>0</v>
      </c>
      <c r="Z116" s="34">
        <f>$B116*'System CAPEX Units'!AF116</f>
        <v>0</v>
      </c>
      <c r="AA116" s="24">
        <f>$B116*'System CAPEX Units'!AG116</f>
        <v>0</v>
      </c>
      <c r="AB116" s="24">
        <f>$B116*'System CAPEX Units'!AH116</f>
        <v>0</v>
      </c>
      <c r="AC116" s="24">
        <f>$B116*'System CAPEX Units'!AI116</f>
        <v>0</v>
      </c>
      <c r="AD116" s="38">
        <f>$B116*'System CAPEX Units'!AJ116</f>
        <v>0</v>
      </c>
      <c r="AF116" s="34">
        <f t="shared" si="1"/>
        <v>0</v>
      </c>
    </row>
    <row r="117" spans="1:32" x14ac:dyDescent="0.2">
      <c r="A117" s="6" t="str">
        <f>'System CAPEX Units'!A117</f>
        <v>CICW - Commercial &amp; Industrial- Urban (remaining capex after deducting cap cons) - SCS</v>
      </c>
      <c r="B117" s="54">
        <f>('System CAPEX Units'!$H117*'System CAPEX Units'!$I117+'System CAPEX Units'!$H117*'System CAPEX Units'!$J117+'System CAPEX Units'!$H117*'System CAPEX Units'!$K117+'System CAPEX Units'!$H117*'System CAPEX Units'!$L117)*'System CAPEX Units'!AE117</f>
        <v>0</v>
      </c>
      <c r="C117" s="66">
        <f>B117*'System CAPEX Units'!$I117</f>
        <v>0</v>
      </c>
      <c r="D117" s="72">
        <f>B117*'System CAPEX Units'!$J117</f>
        <v>0</v>
      </c>
      <c r="E117" s="72">
        <f>B117*'System CAPEX Units'!$K117</f>
        <v>0</v>
      </c>
      <c r="F117" s="66">
        <f>B117*'System CAPEX Units'!$L117</f>
        <v>0</v>
      </c>
      <c r="G117" s="69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37">
        <f>'System CAPEX Units'!H117*'System CAPEX Units'!AE117</f>
        <v>0</v>
      </c>
      <c r="Z117" s="34">
        <f>$B117*'System CAPEX Units'!AF117</f>
        <v>0</v>
      </c>
      <c r="AA117" s="24">
        <f>$B117*'System CAPEX Units'!AG117</f>
        <v>0</v>
      </c>
      <c r="AB117" s="24">
        <f>$B117*'System CAPEX Units'!AH117</f>
        <v>0</v>
      </c>
      <c r="AC117" s="24">
        <f>$B117*'System CAPEX Units'!AI117</f>
        <v>0</v>
      </c>
      <c r="AD117" s="38">
        <f>$B117*'System CAPEX Units'!AJ117</f>
        <v>0</v>
      </c>
      <c r="AF117" s="34">
        <f t="shared" si="1"/>
        <v>0</v>
      </c>
    </row>
    <row r="118" spans="1:32" x14ac:dyDescent="0.2">
      <c r="A118" s="6" t="str">
        <f>'System CAPEX Units'!A118</f>
        <v>CICW - Domestic and rural- Rural (remaining capex after deducting cap cons) - SCS</v>
      </c>
      <c r="B118" s="54">
        <f>('System CAPEX Units'!$H118*'System CAPEX Units'!$I118+'System CAPEX Units'!$H118*'System CAPEX Units'!$J118+'System CAPEX Units'!$H118*'System CAPEX Units'!$K118+'System CAPEX Units'!$H118*'System CAPEX Units'!$L118)*'System CAPEX Units'!AE118</f>
        <v>0</v>
      </c>
      <c r="C118" s="66">
        <f>B118*'System CAPEX Units'!$I118</f>
        <v>0</v>
      </c>
      <c r="D118" s="72">
        <f>B118*'System CAPEX Units'!$J118</f>
        <v>0</v>
      </c>
      <c r="E118" s="72">
        <f>B118*'System CAPEX Units'!$K118</f>
        <v>0</v>
      </c>
      <c r="F118" s="66">
        <f>B118*'System CAPEX Units'!$L118</f>
        <v>0</v>
      </c>
      <c r="G118" s="69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37">
        <f>'System CAPEX Units'!H118*'System CAPEX Units'!AE118</f>
        <v>0</v>
      </c>
      <c r="Z118" s="34">
        <f>$B118*'System CAPEX Units'!AF118</f>
        <v>0</v>
      </c>
      <c r="AA118" s="24">
        <f>$B118*'System CAPEX Units'!AG118</f>
        <v>0</v>
      </c>
      <c r="AB118" s="24">
        <f>$B118*'System CAPEX Units'!AH118</f>
        <v>0</v>
      </c>
      <c r="AC118" s="24">
        <f>$B118*'System CAPEX Units'!AI118</f>
        <v>0</v>
      </c>
      <c r="AD118" s="38">
        <f>$B118*'System CAPEX Units'!AJ118</f>
        <v>0</v>
      </c>
      <c r="AF118" s="34">
        <f t="shared" si="1"/>
        <v>0</v>
      </c>
    </row>
    <row r="119" spans="1:32" x14ac:dyDescent="0.2">
      <c r="A119" s="6" t="str">
        <f>'System CAPEX Units'!A119</f>
        <v>CICW - Domestic and rural- Urban (remaining capex after deducting cap cons) - SCS</v>
      </c>
      <c r="B119" s="54">
        <f>('System CAPEX Units'!$H119*'System CAPEX Units'!$I119+'System CAPEX Units'!$H119*'System CAPEX Units'!$J119+'System CAPEX Units'!$H119*'System CAPEX Units'!$K119+'System CAPEX Units'!$H119*'System CAPEX Units'!$L119)*'System CAPEX Units'!AE119</f>
        <v>0</v>
      </c>
      <c r="C119" s="66">
        <f>B119*'System CAPEX Units'!$I119</f>
        <v>0</v>
      </c>
      <c r="D119" s="72">
        <f>B119*'System CAPEX Units'!$J119</f>
        <v>0</v>
      </c>
      <c r="E119" s="72">
        <f>B119*'System CAPEX Units'!$K119</f>
        <v>0</v>
      </c>
      <c r="F119" s="66">
        <f>B119*'System CAPEX Units'!$L119</f>
        <v>0</v>
      </c>
      <c r="G119" s="69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37">
        <f>'System CAPEX Units'!H119*'System CAPEX Units'!AE119</f>
        <v>0</v>
      </c>
      <c r="Z119" s="34">
        <f>$B119*'System CAPEX Units'!AF119</f>
        <v>0</v>
      </c>
      <c r="AA119" s="24">
        <f>$B119*'System CAPEX Units'!AG119</f>
        <v>0</v>
      </c>
      <c r="AB119" s="24">
        <f>$B119*'System CAPEX Units'!AH119</f>
        <v>0</v>
      </c>
      <c r="AC119" s="24">
        <f>$B119*'System CAPEX Units'!AI119</f>
        <v>0</v>
      </c>
      <c r="AD119" s="38">
        <f>$B119*'System CAPEX Units'!AJ119</f>
        <v>0</v>
      </c>
      <c r="AF119" s="34">
        <f t="shared" si="1"/>
        <v>0</v>
      </c>
    </row>
    <row r="120" spans="1:32" x14ac:dyDescent="0.2">
      <c r="A120" s="6" t="str">
        <f>'System CAPEX Units'!A120</f>
        <v>CICW Metering (remaining capex after deducting cap cons) - SCS</v>
      </c>
      <c r="B120" s="54">
        <f>('System CAPEX Units'!$H120*'System CAPEX Units'!$I120+'System CAPEX Units'!$H120*'System CAPEX Units'!$J120+'System CAPEX Units'!$H120*'System CAPEX Units'!$K120+'System CAPEX Units'!$H120*'System CAPEX Units'!$L120)*'System CAPEX Units'!AE120</f>
        <v>0</v>
      </c>
      <c r="C120" s="66">
        <f>B120*'System CAPEX Units'!$I120</f>
        <v>0</v>
      </c>
      <c r="D120" s="72">
        <f>B120*'System CAPEX Units'!$J120</f>
        <v>0</v>
      </c>
      <c r="E120" s="72">
        <f>B120*'System CAPEX Units'!$K120</f>
        <v>0</v>
      </c>
      <c r="F120" s="66">
        <f>B120*'System CAPEX Units'!$L120</f>
        <v>0</v>
      </c>
      <c r="G120" s="69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37">
        <f>'System CAPEX Units'!H120*'System CAPEX Units'!AE120</f>
        <v>0</v>
      </c>
      <c r="Z120" s="34">
        <f>$B120*'System CAPEX Units'!AF120</f>
        <v>0</v>
      </c>
      <c r="AA120" s="24">
        <f>$B120*'System CAPEX Units'!AG120</f>
        <v>0</v>
      </c>
      <c r="AB120" s="24">
        <f>$B120*'System CAPEX Units'!AH120</f>
        <v>0</v>
      </c>
      <c r="AC120" s="24">
        <f>$B120*'System CAPEX Units'!AI120</f>
        <v>0</v>
      </c>
      <c r="AD120" s="38">
        <f>$B120*'System CAPEX Units'!AJ120</f>
        <v>0</v>
      </c>
      <c r="AF120" s="34">
        <f t="shared" si="1"/>
        <v>0</v>
      </c>
    </row>
    <row r="121" spans="1:32" x14ac:dyDescent="0.2">
      <c r="A121" s="6" t="str">
        <f>'System CAPEX Units'!A121</f>
        <v>CICW Services (remaining capex after deducting cap cons) - SCS</v>
      </c>
      <c r="B121" s="54">
        <f>('System CAPEX Units'!$H121*'System CAPEX Units'!$I121+'System CAPEX Units'!$H121*'System CAPEX Units'!$J121+'System CAPEX Units'!$H121*'System CAPEX Units'!$K121+'System CAPEX Units'!$H121*'System CAPEX Units'!$L121)*'System CAPEX Units'!AE121</f>
        <v>0</v>
      </c>
      <c r="C121" s="66">
        <f>B121*'System CAPEX Units'!$I121</f>
        <v>0</v>
      </c>
      <c r="D121" s="72">
        <f>B121*'System CAPEX Units'!$J121</f>
        <v>0</v>
      </c>
      <c r="E121" s="72">
        <f>B121*'System CAPEX Units'!$K121</f>
        <v>0</v>
      </c>
      <c r="F121" s="66">
        <f>B121*'System CAPEX Units'!$L121</f>
        <v>0</v>
      </c>
      <c r="G121" s="69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37">
        <f>'System CAPEX Units'!H121*'System CAPEX Units'!AE121</f>
        <v>0</v>
      </c>
      <c r="Z121" s="34">
        <f>$B121*'System CAPEX Units'!AF121</f>
        <v>0</v>
      </c>
      <c r="AA121" s="24">
        <f>$B121*'System CAPEX Units'!AG121</f>
        <v>0</v>
      </c>
      <c r="AB121" s="24">
        <f>$B121*'System CAPEX Units'!AH121</f>
        <v>0</v>
      </c>
      <c r="AC121" s="24">
        <f>$B121*'System CAPEX Units'!AI121</f>
        <v>0</v>
      </c>
      <c r="AD121" s="38">
        <f>$B121*'System CAPEX Units'!AJ121</f>
        <v>0</v>
      </c>
      <c r="AF121" s="34">
        <f t="shared" si="1"/>
        <v>0</v>
      </c>
    </row>
    <row r="122" spans="1:32" x14ac:dyDescent="0.2">
      <c r="A122" s="6" t="str">
        <f>'System CAPEX Units'!A122</f>
        <v>CICW Large Customer - Design, construct of shared network - SCS</v>
      </c>
      <c r="B122" s="54">
        <f>('System CAPEX Units'!$H122*'System CAPEX Units'!$I122+'System CAPEX Units'!$H122*'System CAPEX Units'!$J122+'System CAPEX Units'!$H122*'System CAPEX Units'!$K122+'System CAPEX Units'!$H122*'System CAPEX Units'!$L122)*'System CAPEX Units'!AE122</f>
        <v>0</v>
      </c>
      <c r="C122" s="66">
        <f>B122*'System CAPEX Units'!$I122</f>
        <v>0</v>
      </c>
      <c r="D122" s="72">
        <f>B122*'System CAPEX Units'!$J122</f>
        <v>0</v>
      </c>
      <c r="E122" s="72">
        <f>B122*'System CAPEX Units'!$K122</f>
        <v>0</v>
      </c>
      <c r="F122" s="66">
        <f>B122*'System CAPEX Units'!$L122</f>
        <v>0</v>
      </c>
      <c r="G122" s="69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37">
        <f>'System CAPEX Units'!H122*'System CAPEX Units'!AE122</f>
        <v>0</v>
      </c>
      <c r="Z122" s="34">
        <f>$B122*'System CAPEX Units'!AF122</f>
        <v>0</v>
      </c>
      <c r="AA122" s="24">
        <f>$B122*'System CAPEX Units'!AG122</f>
        <v>0</v>
      </c>
      <c r="AB122" s="24">
        <f>$B122*'System CAPEX Units'!AH122</f>
        <v>0</v>
      </c>
      <c r="AC122" s="24">
        <f>$B122*'System CAPEX Units'!AI122</f>
        <v>0</v>
      </c>
      <c r="AD122" s="38">
        <f>$B122*'System CAPEX Units'!AJ122</f>
        <v>0</v>
      </c>
      <c r="AF122" s="34">
        <f t="shared" si="1"/>
        <v>0</v>
      </c>
    </row>
    <row r="123" spans="1:32" x14ac:dyDescent="0.2">
      <c r="A123" s="6" t="str">
        <f>'System CAPEX Units'!A123</f>
        <v>CICW - Real Estate Developer - SCS (2014/15 only)</v>
      </c>
      <c r="B123" s="54">
        <f>('System CAPEX Units'!$H123*'System CAPEX Units'!$I123+'System CAPEX Units'!$H123*'System CAPEX Units'!$J123+'System CAPEX Units'!$H123*'System CAPEX Units'!$K123+'System CAPEX Units'!$H123*'System CAPEX Units'!$L123)*'System CAPEX Units'!AE123</f>
        <v>0</v>
      </c>
      <c r="C123" s="66">
        <f>B123*'System CAPEX Units'!$I123</f>
        <v>0</v>
      </c>
      <c r="D123" s="72">
        <f>B123*'System CAPEX Units'!$J123</f>
        <v>0</v>
      </c>
      <c r="E123" s="72">
        <f>B123*'System CAPEX Units'!$K123</f>
        <v>0</v>
      </c>
      <c r="F123" s="66">
        <f>B123*'System CAPEX Units'!$L123</f>
        <v>0</v>
      </c>
      <c r="G123" s="69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37">
        <f>'System CAPEX Units'!H123*'System CAPEX Units'!AE123</f>
        <v>0</v>
      </c>
      <c r="Z123" s="34">
        <f>$B123*'System CAPEX Units'!AF123</f>
        <v>0</v>
      </c>
      <c r="AA123" s="24">
        <f>$B123*'System CAPEX Units'!AG123</f>
        <v>0</v>
      </c>
      <c r="AB123" s="24">
        <f>$B123*'System CAPEX Units'!AH123</f>
        <v>0</v>
      </c>
      <c r="AC123" s="24">
        <f>$B123*'System CAPEX Units'!AI123</f>
        <v>0</v>
      </c>
      <c r="AD123" s="38">
        <f>$B123*'System CAPEX Units'!AJ123</f>
        <v>0</v>
      </c>
      <c r="AF123" s="34">
        <f t="shared" si="1"/>
        <v>0</v>
      </c>
    </row>
    <row r="124" spans="1:32" x14ac:dyDescent="0.2">
      <c r="A124" s="6" t="str">
        <f>'System CAPEX Units'!A124</f>
        <v>CICW - Remove network constraint for EG &gt;30kVA (2014/15 only)</v>
      </c>
      <c r="B124" s="54">
        <f>('System CAPEX Units'!$H124*'System CAPEX Units'!$I124+'System CAPEX Units'!$H124*'System CAPEX Units'!$J124+'System CAPEX Units'!$H124*'System CAPEX Units'!$K124+'System CAPEX Units'!$H124*'System CAPEX Units'!$L124)*'System CAPEX Units'!AE124</f>
        <v>0</v>
      </c>
      <c r="C124" s="66">
        <f>B124*'System CAPEX Units'!$I124</f>
        <v>0</v>
      </c>
      <c r="D124" s="72">
        <f>B124*'System CAPEX Units'!$J124</f>
        <v>0</v>
      </c>
      <c r="E124" s="72">
        <f>B124*'System CAPEX Units'!$K124</f>
        <v>0</v>
      </c>
      <c r="F124" s="66">
        <f>B124*'System CAPEX Units'!$L124</f>
        <v>0</v>
      </c>
      <c r="G124" s="69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37">
        <f>'System CAPEX Units'!H124*'System CAPEX Units'!AE124</f>
        <v>0</v>
      </c>
      <c r="Z124" s="34">
        <f>$B124*'System CAPEX Units'!AF124</f>
        <v>0</v>
      </c>
      <c r="AA124" s="24">
        <f>$B124*'System CAPEX Units'!AG124</f>
        <v>0</v>
      </c>
      <c r="AB124" s="24">
        <f>$B124*'System CAPEX Units'!AH124</f>
        <v>0</v>
      </c>
      <c r="AC124" s="24">
        <f>$B124*'System CAPEX Units'!AI124</f>
        <v>0</v>
      </c>
      <c r="AD124" s="38">
        <f>$B124*'System CAPEX Units'!AJ124</f>
        <v>0</v>
      </c>
      <c r="AF124" s="34">
        <f t="shared" si="1"/>
        <v>0</v>
      </c>
    </row>
    <row r="125" spans="1:32" x14ac:dyDescent="0.2">
      <c r="A125" s="6" t="str">
        <f>'System CAPEX Units'!A125</f>
        <v/>
      </c>
      <c r="B125" s="54">
        <f>('System CAPEX Units'!$H125*'System CAPEX Units'!$I125+'System CAPEX Units'!$H125*'System CAPEX Units'!$J125+'System CAPEX Units'!$H125*'System CAPEX Units'!$K125+'System CAPEX Units'!$H125*'System CAPEX Units'!$L125)*'System CAPEX Units'!AE125</f>
        <v>0</v>
      </c>
      <c r="C125" s="66">
        <f>B125*'System CAPEX Units'!$I125</f>
        <v>0</v>
      </c>
      <c r="D125" s="72">
        <f>B125*'System CAPEX Units'!$J125</f>
        <v>0</v>
      </c>
      <c r="E125" s="72">
        <f>B125*'System CAPEX Units'!$K125</f>
        <v>0</v>
      </c>
      <c r="F125" s="66">
        <f>B125*'System CAPEX Units'!$L125</f>
        <v>0</v>
      </c>
      <c r="G125" s="69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37">
        <f>'System CAPEX Units'!H125*'System CAPEX Units'!AE125</f>
        <v>0</v>
      </c>
      <c r="Z125" s="34">
        <f>$B125*'System CAPEX Units'!AF125</f>
        <v>0</v>
      </c>
      <c r="AA125" s="24">
        <f>$B125*'System CAPEX Units'!AG125</f>
        <v>0</v>
      </c>
      <c r="AB125" s="24">
        <f>$B125*'System CAPEX Units'!AH125</f>
        <v>0</v>
      </c>
      <c r="AC125" s="24">
        <f>$B125*'System CAPEX Units'!AI125</f>
        <v>0</v>
      </c>
      <c r="AD125" s="38">
        <f>$B125*'System CAPEX Units'!AJ125</f>
        <v>0</v>
      </c>
      <c r="AF125" s="34">
        <f t="shared" si="1"/>
        <v>0</v>
      </c>
    </row>
    <row r="126" spans="1:32" x14ac:dyDescent="0.2">
      <c r="A126" s="6" t="str">
        <f>'System CAPEX Units'!A126</f>
        <v>Street Lighting Refurbishment  - BLR Program - Baseline Plan 2014/15 and forecast - ACS</v>
      </c>
      <c r="B126" s="54">
        <f>('System CAPEX Units'!$H126*'System CAPEX Units'!$I126+'System CAPEX Units'!$H126*'System CAPEX Units'!$J126+'System CAPEX Units'!$H126*'System CAPEX Units'!$K126+'System CAPEX Units'!$H126*'System CAPEX Units'!$L126)*'System CAPEX Units'!AE126</f>
        <v>0</v>
      </c>
      <c r="C126" s="66">
        <f>B126*'System CAPEX Units'!$I126</f>
        <v>0</v>
      </c>
      <c r="D126" s="72">
        <f>B126*'System CAPEX Units'!$J126</f>
        <v>0</v>
      </c>
      <c r="E126" s="72">
        <f>B126*'System CAPEX Units'!$K126</f>
        <v>0</v>
      </c>
      <c r="F126" s="66">
        <f>B126*'System CAPEX Units'!$L126</f>
        <v>0</v>
      </c>
      <c r="G126" s="69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37">
        <f>'System CAPEX Units'!H126*'System CAPEX Units'!AE126</f>
        <v>0</v>
      </c>
      <c r="Z126" s="34">
        <f>$B126*'System CAPEX Units'!AF126</f>
        <v>0</v>
      </c>
      <c r="AA126" s="24">
        <f>$B126*'System CAPEX Units'!AG126</f>
        <v>0</v>
      </c>
      <c r="AB126" s="24">
        <f>$B126*'System CAPEX Units'!AH126</f>
        <v>0</v>
      </c>
      <c r="AC126" s="24">
        <f>$B126*'System CAPEX Units'!AI126</f>
        <v>0</v>
      </c>
      <c r="AD126" s="38">
        <f>$B126*'System CAPEX Units'!AJ126</f>
        <v>0</v>
      </c>
      <c r="AF126" s="34">
        <f t="shared" si="1"/>
        <v>0</v>
      </c>
    </row>
    <row r="127" spans="1:32" x14ac:dyDescent="0.2">
      <c r="A127" s="6" t="str">
        <f>'System CAPEX Units'!A127</f>
        <v>CICW Street lighting- New (Ergon capex after deducting cap cons) - ACS</v>
      </c>
      <c r="B127" s="54">
        <f>('System CAPEX Units'!$H127*'System CAPEX Units'!$I127+'System CAPEX Units'!$H127*'System CAPEX Units'!$J127+'System CAPEX Units'!$H127*'System CAPEX Units'!$K127+'System CAPEX Units'!$H127*'System CAPEX Units'!$L127)*'System CAPEX Units'!AE127</f>
        <v>0</v>
      </c>
      <c r="C127" s="66">
        <f>B127*'System CAPEX Units'!$I127</f>
        <v>0</v>
      </c>
      <c r="D127" s="72">
        <f>B127*'System CAPEX Units'!$J127</f>
        <v>0</v>
      </c>
      <c r="E127" s="72">
        <f>B127*'System CAPEX Units'!$K127</f>
        <v>0</v>
      </c>
      <c r="F127" s="66">
        <f>B127*'System CAPEX Units'!$L127</f>
        <v>0</v>
      </c>
      <c r="G127" s="69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37">
        <f>'System CAPEX Units'!H127*'System CAPEX Units'!AE127</f>
        <v>0</v>
      </c>
      <c r="Z127" s="34">
        <f>$B127*'System CAPEX Units'!AF127</f>
        <v>0</v>
      </c>
      <c r="AA127" s="24">
        <f>$B127*'System CAPEX Units'!AG127</f>
        <v>0</v>
      </c>
      <c r="AB127" s="24">
        <f>$B127*'System CAPEX Units'!AH127</f>
        <v>0</v>
      </c>
      <c r="AC127" s="24">
        <f>$B127*'System CAPEX Units'!AI127</f>
        <v>0</v>
      </c>
      <c r="AD127" s="38">
        <f>$B127*'System CAPEX Units'!AJ127</f>
        <v>0</v>
      </c>
      <c r="AF127" s="34">
        <f t="shared" si="1"/>
        <v>0</v>
      </c>
    </row>
    <row r="128" spans="1:32" x14ac:dyDescent="0.2">
      <c r="A128" s="6" t="str">
        <f>'System CAPEX Units'!A128</f>
        <v>CICW Street lighting- Upgrade (Ergon capex after deducting cap cons) - ACS</v>
      </c>
      <c r="B128" s="54">
        <f>('System CAPEX Units'!$H128*'System CAPEX Units'!$I128+'System CAPEX Units'!$H128*'System CAPEX Units'!$J128+'System CAPEX Units'!$H128*'System CAPEX Units'!$K128+'System CAPEX Units'!$H128*'System CAPEX Units'!$L128)*'System CAPEX Units'!AE128</f>
        <v>0</v>
      </c>
      <c r="C128" s="66">
        <f>B128*'System CAPEX Units'!$I128</f>
        <v>0</v>
      </c>
      <c r="D128" s="72">
        <f>B128*'System CAPEX Units'!$J128</f>
        <v>0</v>
      </c>
      <c r="E128" s="72">
        <f>B128*'System CAPEX Units'!$K128</f>
        <v>0</v>
      </c>
      <c r="F128" s="66">
        <f>B128*'System CAPEX Units'!$L128</f>
        <v>0</v>
      </c>
      <c r="G128" s="69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37">
        <f>'System CAPEX Units'!H128*'System CAPEX Units'!AE128</f>
        <v>0</v>
      </c>
      <c r="Z128" s="34">
        <f>$B128*'System CAPEX Units'!AF128</f>
        <v>0</v>
      </c>
      <c r="AA128" s="24">
        <f>$B128*'System CAPEX Units'!AG128</f>
        <v>0</v>
      </c>
      <c r="AB128" s="24">
        <f>$B128*'System CAPEX Units'!AH128</f>
        <v>0</v>
      </c>
      <c r="AC128" s="24">
        <f>$B128*'System CAPEX Units'!AI128</f>
        <v>0</v>
      </c>
      <c r="AD128" s="38">
        <f>$B128*'System CAPEX Units'!AJ128</f>
        <v>0</v>
      </c>
      <c r="AF128" s="34">
        <f t="shared" si="1"/>
        <v>0</v>
      </c>
    </row>
    <row r="129" spans="1:32" x14ac:dyDescent="0.2">
      <c r="A129" s="6" t="str">
        <f>'System CAPEX Units'!A129</f>
        <v>Defect Refurb - Street Lighting - ACS</v>
      </c>
      <c r="B129" s="54">
        <f>('System CAPEX Units'!$H129*'System CAPEX Units'!$I129+'System CAPEX Units'!$H129*'System CAPEX Units'!$J129+'System CAPEX Units'!$H129*'System CAPEX Units'!$K129+'System CAPEX Units'!$H129*'System CAPEX Units'!$L129)*'System CAPEX Units'!AE129</f>
        <v>0</v>
      </c>
      <c r="C129" s="66">
        <f>B129*'System CAPEX Units'!$I129</f>
        <v>0</v>
      </c>
      <c r="D129" s="72">
        <f>B129*'System CAPEX Units'!$J129</f>
        <v>0</v>
      </c>
      <c r="E129" s="72">
        <f>B129*'System CAPEX Units'!$K129</f>
        <v>0</v>
      </c>
      <c r="F129" s="66">
        <f>B129*'System CAPEX Units'!$L129</f>
        <v>0</v>
      </c>
      <c r="G129" s="69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37">
        <f>'System CAPEX Units'!H129*'System CAPEX Units'!AE129</f>
        <v>0</v>
      </c>
      <c r="Z129" s="34">
        <f>$B129*'System CAPEX Units'!AF129</f>
        <v>0</v>
      </c>
      <c r="AA129" s="24">
        <f>$B129*'System CAPEX Units'!AG129</f>
        <v>0</v>
      </c>
      <c r="AB129" s="24">
        <f>$B129*'System CAPEX Units'!AH129</f>
        <v>0</v>
      </c>
      <c r="AC129" s="24">
        <f>$B129*'System CAPEX Units'!AI129</f>
        <v>0</v>
      </c>
      <c r="AD129" s="38">
        <f>$B129*'System CAPEX Units'!AJ129</f>
        <v>0</v>
      </c>
      <c r="AF129" s="34">
        <f t="shared" si="1"/>
        <v>0</v>
      </c>
    </row>
    <row r="130" spans="1:32" x14ac:dyDescent="0.2">
      <c r="A130" s="6" t="str">
        <f>'System CAPEX Units'!A130</f>
        <v/>
      </c>
      <c r="B130" s="54">
        <f>('System CAPEX Units'!$H130*'System CAPEX Units'!$I130+'System CAPEX Units'!$H130*'System CAPEX Units'!$J130+'System CAPEX Units'!$H130*'System CAPEX Units'!$K130+'System CAPEX Units'!$H130*'System CAPEX Units'!$L130)*'System CAPEX Units'!AE130</f>
        <v>0</v>
      </c>
      <c r="C130" s="66">
        <f>B130*'System CAPEX Units'!$I130</f>
        <v>0</v>
      </c>
      <c r="D130" s="72">
        <f>B130*'System CAPEX Units'!$J130</f>
        <v>0</v>
      </c>
      <c r="E130" s="72">
        <f>B130*'System CAPEX Units'!$K130</f>
        <v>0</v>
      </c>
      <c r="F130" s="66">
        <f>B130*'System CAPEX Units'!$L130</f>
        <v>0</v>
      </c>
      <c r="G130" s="69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37">
        <f>'System CAPEX Units'!H130*'System CAPEX Units'!AE130</f>
        <v>0</v>
      </c>
      <c r="Z130" s="34">
        <f>$B130*'System CAPEX Units'!AF130</f>
        <v>0</v>
      </c>
      <c r="AA130" s="24">
        <f>$B130*'System CAPEX Units'!AG130</f>
        <v>0</v>
      </c>
      <c r="AB130" s="24">
        <f>$B130*'System CAPEX Units'!AH130</f>
        <v>0</v>
      </c>
      <c r="AC130" s="24">
        <f>$B130*'System CAPEX Units'!AI130</f>
        <v>0</v>
      </c>
      <c r="AD130" s="38">
        <f>$B130*'System CAPEX Units'!AJ130</f>
        <v>0</v>
      </c>
      <c r="AF130" s="34">
        <f t="shared" si="1"/>
        <v>0</v>
      </c>
    </row>
    <row r="131" spans="1:32" x14ac:dyDescent="0.2">
      <c r="A131" s="6" t="str">
        <f>'System CAPEX Units'!A131</f>
        <v/>
      </c>
      <c r="B131" s="54">
        <f>('System CAPEX Units'!$H131*'System CAPEX Units'!$I131+'System CAPEX Units'!$H131*'System CAPEX Units'!$J131+'System CAPEX Units'!$H131*'System CAPEX Units'!$K131+'System CAPEX Units'!$H131*'System CAPEX Units'!$L131)*'System CAPEX Units'!AE131</f>
        <v>0</v>
      </c>
      <c r="C131" s="66">
        <f>B131*'System CAPEX Units'!$I131</f>
        <v>0</v>
      </c>
      <c r="D131" s="72">
        <f>B131*'System CAPEX Units'!$J131</f>
        <v>0</v>
      </c>
      <c r="E131" s="72">
        <f>B131*'System CAPEX Units'!$K131</f>
        <v>0</v>
      </c>
      <c r="F131" s="66">
        <f>B131*'System CAPEX Units'!$L131</f>
        <v>0</v>
      </c>
      <c r="G131" s="69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37">
        <f>'System CAPEX Units'!H131*'System CAPEX Units'!AE131</f>
        <v>0</v>
      </c>
      <c r="Z131" s="34">
        <f>$B131*'System CAPEX Units'!AF131</f>
        <v>0</v>
      </c>
      <c r="AA131" s="24">
        <f>$B131*'System CAPEX Units'!AG131</f>
        <v>0</v>
      </c>
      <c r="AB131" s="24">
        <f>$B131*'System CAPEX Units'!AH131</f>
        <v>0</v>
      </c>
      <c r="AC131" s="24">
        <f>$B131*'System CAPEX Units'!AI131</f>
        <v>0</v>
      </c>
      <c r="AD131" s="38">
        <f>$B131*'System CAPEX Units'!AJ131</f>
        <v>0</v>
      </c>
      <c r="AF131" s="34">
        <f t="shared" si="1"/>
        <v>0</v>
      </c>
    </row>
    <row r="132" spans="1:32" x14ac:dyDescent="0.2">
      <c r="A132" s="6" t="str">
        <f>'System CAPEX Units'!A132</f>
        <v>End of Life for Meters - Metering ACS</v>
      </c>
      <c r="B132" s="54">
        <f>('System CAPEX Units'!$H132*'System CAPEX Units'!$I132+'System CAPEX Units'!$H132*'System CAPEX Units'!$J132+'System CAPEX Units'!$H132*'System CAPEX Units'!$K132+'System CAPEX Units'!$H132*'System CAPEX Units'!$L132)*'System CAPEX Units'!AE132</f>
        <v>2213056.4719472001</v>
      </c>
      <c r="C132" s="66">
        <f>B132*'System CAPEX Units'!$I132</f>
        <v>548523.25824665604</v>
      </c>
      <c r="D132" s="72">
        <f>B132*'System CAPEX Units'!$J132</f>
        <v>957673.99999999977</v>
      </c>
      <c r="E132" s="72">
        <f>B132*'System CAPEX Units'!$K132</f>
        <v>74798.626124543996</v>
      </c>
      <c r="F132" s="66">
        <f>B132*'System CAPEX Units'!$L132</f>
        <v>632060.58757600014</v>
      </c>
      <c r="G132" s="69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37">
        <f>'System CAPEX Units'!H132*'System CAPEX Units'!AE132</f>
        <v>2213056.4719472001</v>
      </c>
      <c r="Z132" s="34">
        <f>$B132*'System CAPEX Units'!AF132</f>
        <v>2213056.4719472001</v>
      </c>
      <c r="AA132" s="24">
        <f>$B132*'System CAPEX Units'!AG132</f>
        <v>0</v>
      </c>
      <c r="AB132" s="24">
        <f>$B132*'System CAPEX Units'!AH132</f>
        <v>0</v>
      </c>
      <c r="AC132" s="24">
        <f>$B132*'System CAPEX Units'!AI132</f>
        <v>0</v>
      </c>
      <c r="AD132" s="38">
        <f>$B132*'System CAPEX Units'!AJ132</f>
        <v>0</v>
      </c>
      <c r="AF132" s="34">
        <f t="shared" ref="AF132:AF170" si="2">Y132-SUM(Z132:AD132)</f>
        <v>0</v>
      </c>
    </row>
    <row r="133" spans="1:32" x14ac:dyDescent="0.2">
      <c r="A133" s="6" t="str">
        <f>'System CAPEX Units'!A133</f>
        <v>In-situ driven non-compliant meter families - Metering ACS</v>
      </c>
      <c r="B133" s="54">
        <f>('System CAPEX Units'!$H133*'System CAPEX Units'!$I133+'System CAPEX Units'!$H133*'System CAPEX Units'!$J133+'System CAPEX Units'!$H133*'System CAPEX Units'!$K133+'System CAPEX Units'!$H133*'System CAPEX Units'!$L133)*'System CAPEX Units'!AE133</f>
        <v>3250316.4937407998</v>
      </c>
      <c r="C133" s="66">
        <f>B133*'System CAPEX Units'!$I133</f>
        <v>805616.22176358383</v>
      </c>
      <c r="D133" s="72">
        <f>B133*'System CAPEX Units'!$J133</f>
        <v>1406535.9999999998</v>
      </c>
      <c r="E133" s="72">
        <f>B133*'System CAPEX Units'!$K133</f>
        <v>109856.75751321597</v>
      </c>
      <c r="F133" s="66">
        <f>B133*'System CAPEX Units'!$L133</f>
        <v>928307.51446399989</v>
      </c>
      <c r="G133" s="69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37">
        <f>'System CAPEX Units'!H133*'System CAPEX Units'!AE133</f>
        <v>3250316.4937408003</v>
      </c>
      <c r="Z133" s="34">
        <f>$B133*'System CAPEX Units'!AF133</f>
        <v>3250316.4937407998</v>
      </c>
      <c r="AA133" s="24">
        <f>$B133*'System CAPEX Units'!AG133</f>
        <v>0</v>
      </c>
      <c r="AB133" s="24">
        <f>$B133*'System CAPEX Units'!AH133</f>
        <v>0</v>
      </c>
      <c r="AC133" s="24">
        <f>$B133*'System CAPEX Units'!AI133</f>
        <v>0</v>
      </c>
      <c r="AD133" s="38">
        <f>$B133*'System CAPEX Units'!AJ133</f>
        <v>0</v>
      </c>
      <c r="AF133" s="34">
        <f t="shared" si="2"/>
        <v>0</v>
      </c>
    </row>
    <row r="134" spans="1:32" x14ac:dyDescent="0.2">
      <c r="A134" s="6" t="str">
        <f>'System CAPEX Units'!A134</f>
        <v>Obsolete Meter Technology - Metering ACS</v>
      </c>
      <c r="B134" s="54">
        <f>('System CAPEX Units'!$H134*'System CAPEX Units'!$I134+'System CAPEX Units'!$H134*'System CAPEX Units'!$J134+'System CAPEX Units'!$H134*'System CAPEX Units'!$K134+'System CAPEX Units'!$H134*'System CAPEX Units'!$L134)*'System CAPEX Units'!AE134</f>
        <v>585540.70199680002</v>
      </c>
      <c r="C134" s="66">
        <f>B134*'System CAPEX Units'!$I134</f>
        <v>203152.13775718404</v>
      </c>
      <c r="D134" s="72">
        <f>B134*'System CAPEX Units'!$J134</f>
        <v>354686</v>
      </c>
      <c r="E134" s="72">
        <f>B134*'System CAPEX Units'!$K134</f>
        <v>27702.564239616</v>
      </c>
      <c r="F134" s="66">
        <f>B134*'System CAPEX Units'!$L134</f>
        <v>0</v>
      </c>
      <c r="G134" s="69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37">
        <f>'System CAPEX Units'!H134*'System CAPEX Units'!AE134</f>
        <v>585540.70199680002</v>
      </c>
      <c r="Z134" s="34">
        <f>$B134*'System CAPEX Units'!AF134</f>
        <v>585540.70199680002</v>
      </c>
      <c r="AA134" s="24">
        <f>$B134*'System CAPEX Units'!AG134</f>
        <v>0</v>
      </c>
      <c r="AB134" s="24">
        <f>$B134*'System CAPEX Units'!AH134</f>
        <v>0</v>
      </c>
      <c r="AC134" s="24">
        <f>$B134*'System CAPEX Units'!AI134</f>
        <v>0</v>
      </c>
      <c r="AD134" s="38">
        <f>$B134*'System CAPEX Units'!AJ134</f>
        <v>0</v>
      </c>
      <c r="AF134" s="34">
        <f t="shared" si="2"/>
        <v>0</v>
      </c>
    </row>
    <row r="135" spans="1:32" x14ac:dyDescent="0.2">
      <c r="A135" s="6" t="str">
        <f>'System CAPEX Units'!A135</f>
        <v>Configuration Management (Handheld Units - HHU) - Metering SCS</v>
      </c>
      <c r="B135" s="54">
        <f>('System CAPEX Units'!$H135*'System CAPEX Units'!$I135+'System CAPEX Units'!$H135*'System CAPEX Units'!$J135+'System CAPEX Units'!$H135*'System CAPEX Units'!$K135+'System CAPEX Units'!$H135*'System CAPEX Units'!$L135)*'System CAPEX Units'!AE135</f>
        <v>0</v>
      </c>
      <c r="C135" s="66">
        <f>B135*'System CAPEX Units'!$I135</f>
        <v>0</v>
      </c>
      <c r="D135" s="72">
        <f>B135*'System CAPEX Units'!$J135</f>
        <v>0</v>
      </c>
      <c r="E135" s="72">
        <f>B135*'System CAPEX Units'!$K135</f>
        <v>0</v>
      </c>
      <c r="F135" s="66">
        <f>B135*'System CAPEX Units'!$L135</f>
        <v>0</v>
      </c>
      <c r="G135" s="69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37">
        <f>'System CAPEX Units'!H135*'System CAPEX Units'!AE135</f>
        <v>0</v>
      </c>
      <c r="Z135" s="34">
        <f>$B135*'System CAPEX Units'!AF135</f>
        <v>0</v>
      </c>
      <c r="AA135" s="24">
        <f>$B135*'System CAPEX Units'!AG135</f>
        <v>0</v>
      </c>
      <c r="AB135" s="24">
        <f>$B135*'System CAPEX Units'!AH135</f>
        <v>0</v>
      </c>
      <c r="AC135" s="24">
        <f>$B135*'System CAPEX Units'!AI135</f>
        <v>0</v>
      </c>
      <c r="AD135" s="38">
        <f>$B135*'System CAPEX Units'!AJ135</f>
        <v>0</v>
      </c>
      <c r="AF135" s="34">
        <f t="shared" si="2"/>
        <v>0</v>
      </c>
    </row>
    <row r="136" spans="1:32" x14ac:dyDescent="0.2">
      <c r="A136" s="6" t="str">
        <f>'System CAPEX Units'!A136</f>
        <v>Configuration Management (Handheld Units - HHU) - Metering ACS</v>
      </c>
      <c r="B136" s="54">
        <f>('System CAPEX Units'!$H136*'System CAPEX Units'!$I136+'System CAPEX Units'!$H136*'System CAPEX Units'!$J136+'System CAPEX Units'!$H136*'System CAPEX Units'!$K136+'System CAPEX Units'!$H136*'System CAPEX Units'!$L136)*'System CAPEX Units'!AE136</f>
        <v>0</v>
      </c>
      <c r="C136" s="66">
        <f>B136*'System CAPEX Units'!$I136</f>
        <v>0</v>
      </c>
      <c r="D136" s="72">
        <f>B136*'System CAPEX Units'!$J136</f>
        <v>0</v>
      </c>
      <c r="E136" s="72">
        <f>B136*'System CAPEX Units'!$K136</f>
        <v>0</v>
      </c>
      <c r="F136" s="66">
        <f>B136*'System CAPEX Units'!$L136</f>
        <v>0</v>
      </c>
      <c r="G136" s="69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37">
        <f>'System CAPEX Units'!H136*'System CAPEX Units'!AE136</f>
        <v>0</v>
      </c>
      <c r="Z136" s="34">
        <f>$B136*'System CAPEX Units'!AF136</f>
        <v>0</v>
      </c>
      <c r="AA136" s="24">
        <f>$B136*'System CAPEX Units'!AG136</f>
        <v>0</v>
      </c>
      <c r="AB136" s="24">
        <f>$B136*'System CAPEX Units'!AH136</f>
        <v>0</v>
      </c>
      <c r="AC136" s="24">
        <f>$B136*'System CAPEX Units'!AI136</f>
        <v>0</v>
      </c>
      <c r="AD136" s="38">
        <f>$B136*'System CAPEX Units'!AJ136</f>
        <v>0</v>
      </c>
      <c r="AF136" s="34">
        <f t="shared" si="2"/>
        <v>0</v>
      </c>
    </row>
    <row r="137" spans="1:32" x14ac:dyDescent="0.2">
      <c r="A137" s="6" t="str">
        <f>'System CAPEX Units'!A137</f>
        <v>Metering Project Support and Mgt - EoL Meters - Metering ACS</v>
      </c>
      <c r="B137" s="54">
        <f>('System CAPEX Units'!$H137*'System CAPEX Units'!$I137+'System CAPEX Units'!$H137*'System CAPEX Units'!$J137+'System CAPEX Units'!$H137*'System CAPEX Units'!$K137+'System CAPEX Units'!$H137*'System CAPEX Units'!$L137)*'System CAPEX Units'!AE137</f>
        <v>423896.6378367999</v>
      </c>
      <c r="C137" s="66">
        <f>B137*'System CAPEX Units'!$I137</f>
        <v>313417.78849638387</v>
      </c>
      <c r="D137" s="72">
        <f>B137*'System CAPEX Units'!$J137</f>
        <v>67740.059999999983</v>
      </c>
      <c r="E137" s="72">
        <f>B137*'System CAPEX Units'!$K137</f>
        <v>42738.789340415984</v>
      </c>
      <c r="F137" s="66">
        <f>B137*'System CAPEX Units'!$L137</f>
        <v>0</v>
      </c>
      <c r="G137" s="69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37">
        <f>'System CAPEX Units'!H137*'System CAPEX Units'!AE137</f>
        <v>423896.63783679996</v>
      </c>
      <c r="Z137" s="34">
        <f>$B137*'System CAPEX Units'!AF137</f>
        <v>423896.6378367999</v>
      </c>
      <c r="AA137" s="24">
        <f>$B137*'System CAPEX Units'!AG137</f>
        <v>0</v>
      </c>
      <c r="AB137" s="24">
        <f>$B137*'System CAPEX Units'!AH137</f>
        <v>0</v>
      </c>
      <c r="AC137" s="24">
        <f>$B137*'System CAPEX Units'!AI137</f>
        <v>0</v>
      </c>
      <c r="AD137" s="38">
        <f>$B137*'System CAPEX Units'!AJ137</f>
        <v>0</v>
      </c>
      <c r="AF137" s="34">
        <f t="shared" si="2"/>
        <v>0</v>
      </c>
    </row>
    <row r="138" spans="1:32" x14ac:dyDescent="0.2">
      <c r="A138" s="6" t="str">
        <f>'System CAPEX Units'!A138</f>
        <v>Metering Project Support and Mgt - In-situ - Metering ACS</v>
      </c>
      <c r="B138" s="54">
        <f>('System CAPEX Units'!$H138*'System CAPEX Units'!$I138+'System CAPEX Units'!$H138*'System CAPEX Units'!$J138+'System CAPEX Units'!$H138*'System CAPEX Units'!$K138+'System CAPEX Units'!$H138*'System CAPEX Units'!$L138)*'System CAPEX Units'!AE138</f>
        <v>622577.07883520005</v>
      </c>
      <c r="C138" s="66">
        <f>B138*'System CAPEX Units'!$I138</f>
        <v>460316.77017497603</v>
      </c>
      <c r="D138" s="72">
        <f>B138*'System CAPEX Units'!$J138</f>
        <v>99489.84000000004</v>
      </c>
      <c r="E138" s="72">
        <f>B138*'System CAPEX Units'!$K138</f>
        <v>62770.468660224004</v>
      </c>
      <c r="F138" s="66">
        <f>B138*'System CAPEX Units'!$L138</f>
        <v>0</v>
      </c>
      <c r="G138" s="69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37">
        <f>'System CAPEX Units'!H138*'System CAPEX Units'!AE138</f>
        <v>622577.07883519994</v>
      </c>
      <c r="Z138" s="34">
        <f>$B138*'System CAPEX Units'!AF138</f>
        <v>622577.07883520005</v>
      </c>
      <c r="AA138" s="24">
        <f>$B138*'System CAPEX Units'!AG138</f>
        <v>0</v>
      </c>
      <c r="AB138" s="24">
        <f>$B138*'System CAPEX Units'!AH138</f>
        <v>0</v>
      </c>
      <c r="AC138" s="24">
        <f>$B138*'System CAPEX Units'!AI138</f>
        <v>0</v>
      </c>
      <c r="AD138" s="38">
        <f>$B138*'System CAPEX Units'!AJ138</f>
        <v>0</v>
      </c>
      <c r="AF138" s="34">
        <f t="shared" si="2"/>
        <v>0</v>
      </c>
    </row>
    <row r="139" spans="1:32" x14ac:dyDescent="0.2">
      <c r="A139" s="6" t="str">
        <f>'System CAPEX Units'!A139</f>
        <v>Metering Project Support and Mgt - obsolete meters - Metering ACS</v>
      </c>
      <c r="B139" s="54">
        <f>('System CAPEX Units'!$H139*'System CAPEX Units'!$I139+'System CAPEX Units'!$H139*'System CAPEX Units'!$J139+'System CAPEX Units'!$H139*'System CAPEX Units'!$K139+'System CAPEX Units'!$H139*'System CAPEX Units'!$L139)*'System CAPEX Units'!AE139</f>
        <v>156995.18091519995</v>
      </c>
      <c r="C139" s="66">
        <f>B139*'System CAPEX Units'!$I139</f>
        <v>116078.02000537595</v>
      </c>
      <c r="D139" s="72">
        <f>B139*'System CAPEX Units'!$J139</f>
        <v>25088.339999999997</v>
      </c>
      <c r="E139" s="72">
        <f>B139*'System CAPEX Units'!$K139</f>
        <v>15828.820909823993</v>
      </c>
      <c r="F139" s="66">
        <f>B139*'System CAPEX Units'!$L139</f>
        <v>0</v>
      </c>
      <c r="G139" s="69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121">
        <v>0</v>
      </c>
      <c r="Z139" s="122">
        <v>0</v>
      </c>
      <c r="AA139" s="24">
        <f>$B139*'System CAPEX Units'!AG139</f>
        <v>0</v>
      </c>
      <c r="AB139" s="24">
        <f>$B139*'System CAPEX Units'!AH139</f>
        <v>0</v>
      </c>
      <c r="AC139" s="24">
        <f>$B139*'System CAPEX Units'!AI139</f>
        <v>0</v>
      </c>
      <c r="AD139" s="38">
        <f>$B139*'System CAPEX Units'!AJ139</f>
        <v>0</v>
      </c>
      <c r="AF139" s="34">
        <f t="shared" si="2"/>
        <v>0</v>
      </c>
    </row>
    <row r="140" spans="1:32" x14ac:dyDescent="0.2">
      <c r="A140" s="6" t="str">
        <f>'System CAPEX Units'!A140</f>
        <v/>
      </c>
      <c r="B140" s="54">
        <f>('System CAPEX Units'!$H140*'System CAPEX Units'!$I140+'System CAPEX Units'!$H140*'System CAPEX Units'!$J140+'System CAPEX Units'!$H140*'System CAPEX Units'!$K140+'System CAPEX Units'!$H140*'System CAPEX Units'!$L140)*'System CAPEX Units'!AE140</f>
        <v>0</v>
      </c>
      <c r="C140" s="66">
        <f>B140*'System CAPEX Units'!$I140</f>
        <v>0</v>
      </c>
      <c r="D140" s="72">
        <f>B140*'System CAPEX Units'!$J140</f>
        <v>0</v>
      </c>
      <c r="E140" s="72">
        <f>B140*'System CAPEX Units'!$K140</f>
        <v>0</v>
      </c>
      <c r="F140" s="66">
        <f>B140*'System CAPEX Units'!$L140</f>
        <v>0</v>
      </c>
      <c r="G140" s="69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37">
        <f>'System CAPEX Units'!H140*'System CAPEX Units'!AE140</f>
        <v>0</v>
      </c>
      <c r="Z140" s="34">
        <f>$B140*'System CAPEX Units'!AF140</f>
        <v>0</v>
      </c>
      <c r="AA140" s="24">
        <f>$B140*'System CAPEX Units'!AG140</f>
        <v>0</v>
      </c>
      <c r="AB140" s="24">
        <f>$B140*'System CAPEX Units'!AH140</f>
        <v>0</v>
      </c>
      <c r="AC140" s="24">
        <f>$B140*'System CAPEX Units'!AI140</f>
        <v>0</v>
      </c>
      <c r="AD140" s="38">
        <f>$B140*'System CAPEX Units'!AJ140</f>
        <v>0</v>
      </c>
      <c r="AF140" s="34">
        <f t="shared" si="2"/>
        <v>0</v>
      </c>
    </row>
    <row r="141" spans="1:32" x14ac:dyDescent="0.2">
      <c r="A141" s="6" t="str">
        <f>'System CAPEX Units'!A141</f>
        <v>CICW Metering (remaining capex after deducting cap cons) - ACS</v>
      </c>
      <c r="B141" s="54">
        <f>('System CAPEX Units'!$H141*'System CAPEX Units'!$I141+'System CAPEX Units'!$H141*'System CAPEX Units'!$J141+'System CAPEX Units'!$H141*'System CAPEX Units'!$K141+'System CAPEX Units'!$H141*'System CAPEX Units'!$L141)*'System CAPEX Units'!AE141</f>
        <v>1417617.5683847994</v>
      </c>
      <c r="C141" s="66">
        <f>B141*'System CAPEX Units'!$I141</f>
        <v>264657.88063761848</v>
      </c>
      <c r="D141" s="72">
        <f>B141*'System CAPEX Units'!$J141</f>
        <v>1106514.2959312785</v>
      </c>
      <c r="E141" s="72">
        <f>B141*'System CAPEX Units'!$K141</f>
        <v>0</v>
      </c>
      <c r="F141" s="66">
        <f>B141*'System CAPEX Units'!$L141</f>
        <v>46445.391815902498</v>
      </c>
      <c r="G141" s="69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37">
        <f>'System CAPEX Units'!H141*'System CAPEX Units'!AE141</f>
        <v>1417617.5683847994</v>
      </c>
      <c r="Z141" s="34">
        <f>$B141*'System CAPEX Units'!AF141</f>
        <v>0</v>
      </c>
      <c r="AA141" s="24">
        <f>$B141*'System CAPEX Units'!AG141</f>
        <v>0</v>
      </c>
      <c r="AB141" s="24">
        <f>$B141*'System CAPEX Units'!AH141</f>
        <v>1417617.5683847994</v>
      </c>
      <c r="AC141" s="24">
        <f>$B141*'System CAPEX Units'!AI141</f>
        <v>0</v>
      </c>
      <c r="AD141" s="38">
        <f>$B141*'System CAPEX Units'!AJ141</f>
        <v>0</v>
      </c>
      <c r="AF141" s="34">
        <f t="shared" si="2"/>
        <v>0</v>
      </c>
    </row>
    <row r="142" spans="1:32" x14ac:dyDescent="0.2">
      <c r="A142" s="6" t="str">
        <f>'System CAPEX Units'!A142</f>
        <v>CICW Services (remaining capex after deducting cap cons) - ACS</v>
      </c>
      <c r="B142" s="54">
        <f>('System CAPEX Units'!$H142*'System CAPEX Units'!$I142+'System CAPEX Units'!$H142*'System CAPEX Units'!$J142+'System CAPEX Units'!$H142*'System CAPEX Units'!$K142+'System CAPEX Units'!$H142*'System CAPEX Units'!$L142)*'System CAPEX Units'!AE142</f>
        <v>789863.07814458001</v>
      </c>
      <c r="C142" s="66">
        <f>B142*'System CAPEX Units'!$I142</f>
        <v>789863.07814458001</v>
      </c>
      <c r="D142" s="72">
        <f>B142*'System CAPEX Units'!$J142</f>
        <v>0</v>
      </c>
      <c r="E142" s="72">
        <f>B142*'System CAPEX Units'!$K142</f>
        <v>0</v>
      </c>
      <c r="F142" s="66">
        <f>B142*'System CAPEX Units'!$L142</f>
        <v>0</v>
      </c>
      <c r="G142" s="69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37">
        <f>'System CAPEX Units'!H142*'System CAPEX Units'!AE142</f>
        <v>789863.07814458001</v>
      </c>
      <c r="Z142" s="34">
        <f>$B142*'System CAPEX Units'!AF142</f>
        <v>0</v>
      </c>
      <c r="AA142" s="24">
        <f>$B142*'System CAPEX Units'!AG142</f>
        <v>0</v>
      </c>
      <c r="AB142" s="24">
        <f>$B142*'System CAPEX Units'!AH142</f>
        <v>789863.07814458001</v>
      </c>
      <c r="AC142" s="24">
        <f>$B142*'System CAPEX Units'!AI142</f>
        <v>0</v>
      </c>
      <c r="AD142" s="38">
        <f>$B142*'System CAPEX Units'!AJ142</f>
        <v>0</v>
      </c>
      <c r="AF142" s="34">
        <f t="shared" si="2"/>
        <v>0</v>
      </c>
    </row>
    <row r="143" spans="1:32" x14ac:dyDescent="0.2">
      <c r="A143" s="6" t="str">
        <f>'System CAPEX Units'!A143</f>
        <v/>
      </c>
      <c r="B143" s="54">
        <f>('System CAPEX Units'!$H143*'System CAPEX Units'!$I143+'System CAPEX Units'!$H143*'System CAPEX Units'!$J143+'System CAPEX Units'!$H143*'System CAPEX Units'!$K143+'System CAPEX Units'!$H143*'System CAPEX Units'!$L143)*'System CAPEX Units'!AE143</f>
        <v>0</v>
      </c>
      <c r="C143" s="66">
        <f>B143*'System CAPEX Units'!$I143</f>
        <v>0</v>
      </c>
      <c r="D143" s="72">
        <f>B143*'System CAPEX Units'!$J143</f>
        <v>0</v>
      </c>
      <c r="E143" s="72">
        <f>B143*'System CAPEX Units'!$K143</f>
        <v>0</v>
      </c>
      <c r="F143" s="66">
        <f>B143*'System CAPEX Units'!$L143</f>
        <v>0</v>
      </c>
      <c r="G143" s="69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37">
        <f>'System CAPEX Units'!H143*'System CAPEX Units'!AE143</f>
        <v>0</v>
      </c>
      <c r="Z143" s="34">
        <f>$B143*'System CAPEX Units'!AF143</f>
        <v>0</v>
      </c>
      <c r="AA143" s="24">
        <f>$B143*'System CAPEX Units'!AG143</f>
        <v>0</v>
      </c>
      <c r="AB143" s="24">
        <f>$B143*'System CAPEX Units'!AH143</f>
        <v>0</v>
      </c>
      <c r="AC143" s="24">
        <f>$B143*'System CAPEX Units'!AI143</f>
        <v>0</v>
      </c>
      <c r="AD143" s="38">
        <f>$B143*'System CAPEX Units'!AJ143</f>
        <v>0</v>
      </c>
      <c r="AF143" s="34">
        <f t="shared" si="2"/>
        <v>0</v>
      </c>
    </row>
    <row r="144" spans="1:32" x14ac:dyDescent="0.2">
      <c r="A144" s="6" t="str">
        <f>'System CAPEX Units'!A144</f>
        <v/>
      </c>
      <c r="B144" s="54">
        <f>('System CAPEX Units'!$H144*'System CAPEX Units'!$I144+'System CAPEX Units'!$H144*'System CAPEX Units'!$J144+'System CAPEX Units'!$H144*'System CAPEX Units'!$K144+'System CAPEX Units'!$H144*'System CAPEX Units'!$L144)*'System CAPEX Units'!AE144</f>
        <v>0</v>
      </c>
      <c r="C144" s="66">
        <f>B144*'System CAPEX Units'!$I144</f>
        <v>0</v>
      </c>
      <c r="D144" s="72">
        <f>B144*'System CAPEX Units'!$J144</f>
        <v>0</v>
      </c>
      <c r="E144" s="72">
        <f>B144*'System CAPEX Units'!$K144</f>
        <v>0</v>
      </c>
      <c r="F144" s="66">
        <f>B144*'System CAPEX Units'!$L144</f>
        <v>0</v>
      </c>
      <c r="G144" s="69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37">
        <f>'System CAPEX Units'!H144*'System CAPEX Units'!AE144</f>
        <v>0</v>
      </c>
      <c r="Z144" s="34">
        <f>$B144*'System CAPEX Units'!AF144</f>
        <v>0</v>
      </c>
      <c r="AA144" s="24">
        <f>$B144*'System CAPEX Units'!AG144</f>
        <v>0</v>
      </c>
      <c r="AB144" s="24">
        <f>$B144*'System CAPEX Units'!AH144</f>
        <v>0</v>
      </c>
      <c r="AC144" s="24">
        <f>$B144*'System CAPEX Units'!AI144</f>
        <v>0</v>
      </c>
      <c r="AD144" s="38">
        <f>$B144*'System CAPEX Units'!AJ144</f>
        <v>0</v>
      </c>
      <c r="AF144" s="34">
        <f t="shared" si="2"/>
        <v>0</v>
      </c>
    </row>
    <row r="145" spans="1:32" x14ac:dyDescent="0.2">
      <c r="A145" s="6" t="str">
        <f>'System CAPEX Units'!A145</f>
        <v/>
      </c>
      <c r="B145" s="54">
        <f>('System CAPEX Units'!$H145*'System CAPEX Units'!$I145+'System CAPEX Units'!$H145*'System CAPEX Units'!$J145+'System CAPEX Units'!$H145*'System CAPEX Units'!$K145+'System CAPEX Units'!$H145*'System CAPEX Units'!$L145)*'System CAPEX Units'!AE145</f>
        <v>0</v>
      </c>
      <c r="C145" s="66">
        <f>B145*'System CAPEX Units'!$I145</f>
        <v>0</v>
      </c>
      <c r="D145" s="72">
        <f>B145*'System CAPEX Units'!$J145</f>
        <v>0</v>
      </c>
      <c r="E145" s="72">
        <f>B145*'System CAPEX Units'!$K145</f>
        <v>0</v>
      </c>
      <c r="F145" s="66">
        <f>B145*'System CAPEX Units'!$L145</f>
        <v>0</v>
      </c>
      <c r="G145" s="69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37">
        <f>'System CAPEX Units'!H145*'System CAPEX Units'!AE145</f>
        <v>0</v>
      </c>
      <c r="Z145" s="34">
        <f>$B145*'System CAPEX Units'!AF145</f>
        <v>0</v>
      </c>
      <c r="AA145" s="24">
        <f>$B145*'System CAPEX Units'!AG145</f>
        <v>0</v>
      </c>
      <c r="AB145" s="24">
        <f>$B145*'System CAPEX Units'!AH145</f>
        <v>0</v>
      </c>
      <c r="AC145" s="24">
        <f>$B145*'System CAPEX Units'!AI145</f>
        <v>0</v>
      </c>
      <c r="AD145" s="38">
        <f>$B145*'System CAPEX Units'!AJ145</f>
        <v>0</v>
      </c>
      <c r="AF145" s="34">
        <f t="shared" si="2"/>
        <v>0</v>
      </c>
    </row>
    <row r="146" spans="1:32" x14ac:dyDescent="0.2">
      <c r="A146" s="6" t="str">
        <f>'System CAPEX Units'!A146</f>
        <v/>
      </c>
      <c r="B146" s="54">
        <f>('System CAPEX Units'!$H146*'System CAPEX Units'!$I146+'System CAPEX Units'!$H146*'System CAPEX Units'!$J146+'System CAPEX Units'!$H146*'System CAPEX Units'!$K146+'System CAPEX Units'!$H146*'System CAPEX Units'!$L146)*'System CAPEX Units'!AE146</f>
        <v>0</v>
      </c>
      <c r="C146" s="66">
        <f>B146*'System CAPEX Units'!$I146</f>
        <v>0</v>
      </c>
      <c r="D146" s="72">
        <f>B146*'System CAPEX Units'!$J146</f>
        <v>0</v>
      </c>
      <c r="E146" s="72">
        <f>B146*'System CAPEX Units'!$K146</f>
        <v>0</v>
      </c>
      <c r="F146" s="66">
        <f>B146*'System CAPEX Units'!$L146</f>
        <v>0</v>
      </c>
      <c r="G146" s="69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37">
        <f>'System CAPEX Units'!H146*'System CAPEX Units'!AE146</f>
        <v>0</v>
      </c>
      <c r="Z146" s="34">
        <f>$B146*'System CAPEX Units'!AF146</f>
        <v>0</v>
      </c>
      <c r="AA146" s="24">
        <f>$B146*'System CAPEX Units'!AG146</f>
        <v>0</v>
      </c>
      <c r="AB146" s="24">
        <f>$B146*'System CAPEX Units'!AH146</f>
        <v>0</v>
      </c>
      <c r="AC146" s="24">
        <f>$B146*'System CAPEX Units'!AI146</f>
        <v>0</v>
      </c>
      <c r="AD146" s="38">
        <f>$B146*'System CAPEX Units'!AJ146</f>
        <v>0</v>
      </c>
      <c r="AF146" s="34">
        <f t="shared" si="2"/>
        <v>0</v>
      </c>
    </row>
    <row r="147" spans="1:32" x14ac:dyDescent="0.2">
      <c r="A147" s="6" t="str">
        <f>'System CAPEX Units'!A147</f>
        <v/>
      </c>
      <c r="B147" s="54">
        <f>('System CAPEX Units'!$H147*'System CAPEX Units'!$I147+'System CAPEX Units'!$H147*'System CAPEX Units'!$J147+'System CAPEX Units'!$H147*'System CAPEX Units'!$K147+'System CAPEX Units'!$H147*'System CAPEX Units'!$L147)*'System CAPEX Units'!AE147</f>
        <v>0</v>
      </c>
      <c r="C147" s="66">
        <f>B147*'System CAPEX Units'!$I147</f>
        <v>0</v>
      </c>
      <c r="D147" s="72">
        <f>B147*'System CAPEX Units'!$J147</f>
        <v>0</v>
      </c>
      <c r="E147" s="72">
        <f>B147*'System CAPEX Units'!$K147</f>
        <v>0</v>
      </c>
      <c r="F147" s="66">
        <f>B147*'System CAPEX Units'!$L147</f>
        <v>0</v>
      </c>
      <c r="G147" s="69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37">
        <f>'System CAPEX Units'!H147*'System CAPEX Units'!AE147</f>
        <v>0</v>
      </c>
      <c r="Z147" s="34">
        <f>$B147*'System CAPEX Units'!AF147</f>
        <v>0</v>
      </c>
      <c r="AA147" s="24">
        <f>$B147*'System CAPEX Units'!AG147</f>
        <v>0</v>
      </c>
      <c r="AB147" s="24">
        <f>$B147*'System CAPEX Units'!AH147</f>
        <v>0</v>
      </c>
      <c r="AC147" s="24">
        <f>$B147*'System CAPEX Units'!AI147</f>
        <v>0</v>
      </c>
      <c r="AD147" s="38">
        <f>$B147*'System CAPEX Units'!AJ147</f>
        <v>0</v>
      </c>
      <c r="AF147" s="34">
        <f t="shared" si="2"/>
        <v>0</v>
      </c>
    </row>
    <row r="148" spans="1:32" x14ac:dyDescent="0.2">
      <c r="A148" s="6" t="str">
        <f>'System CAPEX Units'!A148</f>
        <v/>
      </c>
      <c r="B148" s="54">
        <f>('System CAPEX Units'!$H148*'System CAPEX Units'!$I148+'System CAPEX Units'!$H148*'System CAPEX Units'!$J148+'System CAPEX Units'!$H148*'System CAPEX Units'!$K148+'System CAPEX Units'!$H148*'System CAPEX Units'!$L148)*'System CAPEX Units'!AE148</f>
        <v>0</v>
      </c>
      <c r="C148" s="66">
        <f>B148*'System CAPEX Units'!$I148</f>
        <v>0</v>
      </c>
      <c r="D148" s="72">
        <f>B148*'System CAPEX Units'!$J148</f>
        <v>0</v>
      </c>
      <c r="E148" s="72">
        <f>B148*'System CAPEX Units'!$K148</f>
        <v>0</v>
      </c>
      <c r="F148" s="66">
        <f>B148*'System CAPEX Units'!$L148</f>
        <v>0</v>
      </c>
      <c r="G148" s="69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37">
        <f>'System CAPEX Units'!H148*'System CAPEX Units'!AE148</f>
        <v>0</v>
      </c>
      <c r="Z148" s="34">
        <f>$B148*'System CAPEX Units'!AF148</f>
        <v>0</v>
      </c>
      <c r="AA148" s="24">
        <f>$B148*'System CAPEX Units'!AG148</f>
        <v>0</v>
      </c>
      <c r="AB148" s="24">
        <f>$B148*'System CAPEX Units'!AH148</f>
        <v>0</v>
      </c>
      <c r="AC148" s="24">
        <f>$B148*'System CAPEX Units'!AI148</f>
        <v>0</v>
      </c>
      <c r="AD148" s="38">
        <f>$B148*'System CAPEX Units'!AJ148</f>
        <v>0</v>
      </c>
      <c r="AF148" s="34">
        <f t="shared" si="2"/>
        <v>0</v>
      </c>
    </row>
    <row r="149" spans="1:32" x14ac:dyDescent="0.2">
      <c r="A149" s="6" t="str">
        <f>'System CAPEX Units'!A149</f>
        <v/>
      </c>
      <c r="B149" s="54">
        <f>('System CAPEX Units'!$H149*'System CAPEX Units'!$I149+'System CAPEX Units'!$H149*'System CAPEX Units'!$J149+'System CAPEX Units'!$H149*'System CAPEX Units'!$K149+'System CAPEX Units'!$H149*'System CAPEX Units'!$L149)*'System CAPEX Units'!AE149</f>
        <v>0</v>
      </c>
      <c r="C149" s="66">
        <f>B149*'System CAPEX Units'!$I149</f>
        <v>0</v>
      </c>
      <c r="D149" s="72">
        <f>B149*'System CAPEX Units'!$J149</f>
        <v>0</v>
      </c>
      <c r="E149" s="72">
        <f>B149*'System CAPEX Units'!$K149</f>
        <v>0</v>
      </c>
      <c r="F149" s="66">
        <f>B149*'System CAPEX Units'!$L149</f>
        <v>0</v>
      </c>
      <c r="G149" s="69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37">
        <f>'System CAPEX Units'!H149*'System CAPEX Units'!AE149</f>
        <v>0</v>
      </c>
      <c r="Z149" s="34">
        <f>$B149*'System CAPEX Units'!AF149</f>
        <v>0</v>
      </c>
      <c r="AA149" s="24">
        <f>$B149*'System CAPEX Units'!AG149</f>
        <v>0</v>
      </c>
      <c r="AB149" s="24">
        <f>$B149*'System CAPEX Units'!AH149</f>
        <v>0</v>
      </c>
      <c r="AC149" s="24">
        <f>$B149*'System CAPEX Units'!AI149</f>
        <v>0</v>
      </c>
      <c r="AD149" s="38">
        <f>$B149*'System CAPEX Units'!AJ149</f>
        <v>0</v>
      </c>
      <c r="AF149" s="34">
        <f t="shared" si="2"/>
        <v>0</v>
      </c>
    </row>
    <row r="150" spans="1:32" x14ac:dyDescent="0.2">
      <c r="A150" s="6" t="str">
        <f>'System CAPEX Units'!A150</f>
        <v/>
      </c>
      <c r="B150" s="54">
        <f>('System CAPEX Units'!$H150*'System CAPEX Units'!$I150+'System CAPEX Units'!$H150*'System CAPEX Units'!$J150+'System CAPEX Units'!$H150*'System CAPEX Units'!$K150+'System CAPEX Units'!$H150*'System CAPEX Units'!$L150)*'System CAPEX Units'!AE150</f>
        <v>0</v>
      </c>
      <c r="C150" s="66">
        <f>B150*'System CAPEX Units'!$I150</f>
        <v>0</v>
      </c>
      <c r="D150" s="72">
        <f>B150*'System CAPEX Units'!$J150</f>
        <v>0</v>
      </c>
      <c r="E150" s="72">
        <f>B150*'System CAPEX Units'!$K150</f>
        <v>0</v>
      </c>
      <c r="F150" s="66">
        <f>B150*'System CAPEX Units'!$L150</f>
        <v>0</v>
      </c>
      <c r="G150" s="69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37">
        <f>'System CAPEX Units'!H150*'System CAPEX Units'!AE150</f>
        <v>0</v>
      </c>
      <c r="Z150" s="34">
        <f>$B150*'System CAPEX Units'!AF150</f>
        <v>0</v>
      </c>
      <c r="AA150" s="24">
        <f>$B150*'System CAPEX Units'!AG150</f>
        <v>0</v>
      </c>
      <c r="AB150" s="24">
        <f>$B150*'System CAPEX Units'!AH150</f>
        <v>0</v>
      </c>
      <c r="AC150" s="24">
        <f>$B150*'System CAPEX Units'!AI150</f>
        <v>0</v>
      </c>
      <c r="AD150" s="38">
        <f>$B150*'System CAPEX Units'!AJ150</f>
        <v>0</v>
      </c>
      <c r="AF150" s="34">
        <f t="shared" si="2"/>
        <v>0</v>
      </c>
    </row>
    <row r="151" spans="1:32" x14ac:dyDescent="0.2">
      <c r="A151" s="6" t="str">
        <f>'System CAPEX Units'!A151</f>
        <v/>
      </c>
      <c r="B151" s="54">
        <f>('System CAPEX Units'!$H151*'System CAPEX Units'!$I151+'System CAPEX Units'!$H151*'System CAPEX Units'!$J151+'System CAPEX Units'!$H151*'System CAPEX Units'!$K151+'System CAPEX Units'!$H151*'System CAPEX Units'!$L151)*'System CAPEX Units'!AE151</f>
        <v>0</v>
      </c>
      <c r="C151" s="66">
        <f>B151*'System CAPEX Units'!$I151</f>
        <v>0</v>
      </c>
      <c r="D151" s="72">
        <f>B151*'System CAPEX Units'!$J151</f>
        <v>0</v>
      </c>
      <c r="E151" s="72">
        <f>B151*'System CAPEX Units'!$K151</f>
        <v>0</v>
      </c>
      <c r="F151" s="66">
        <f>B151*'System CAPEX Units'!$L151</f>
        <v>0</v>
      </c>
      <c r="G151" s="69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37">
        <f>'System CAPEX Units'!H151*'System CAPEX Units'!AE151</f>
        <v>0</v>
      </c>
      <c r="Z151" s="34">
        <f>$B151*'System CAPEX Units'!AF151</f>
        <v>0</v>
      </c>
      <c r="AA151" s="24">
        <f>$B151*'System CAPEX Units'!AG151</f>
        <v>0</v>
      </c>
      <c r="AB151" s="24">
        <f>$B151*'System CAPEX Units'!AH151</f>
        <v>0</v>
      </c>
      <c r="AC151" s="24">
        <f>$B151*'System CAPEX Units'!AI151</f>
        <v>0</v>
      </c>
      <c r="AD151" s="38">
        <f>$B151*'System CAPEX Units'!AJ151</f>
        <v>0</v>
      </c>
      <c r="AF151" s="34">
        <f t="shared" si="2"/>
        <v>0</v>
      </c>
    </row>
    <row r="152" spans="1:32" x14ac:dyDescent="0.2">
      <c r="A152" s="6" t="str">
        <f>'System CAPEX Units'!A152</f>
        <v/>
      </c>
      <c r="B152" s="54">
        <f>('System CAPEX Units'!$H152*'System CAPEX Units'!$I152+'System CAPEX Units'!$H152*'System CAPEX Units'!$J152+'System CAPEX Units'!$H152*'System CAPEX Units'!$K152+'System CAPEX Units'!$H152*'System CAPEX Units'!$L152)*'System CAPEX Units'!AE152</f>
        <v>0</v>
      </c>
      <c r="C152" s="66">
        <f>B152*'System CAPEX Units'!$I152</f>
        <v>0</v>
      </c>
      <c r="D152" s="72">
        <f>B152*'System CAPEX Units'!$J152</f>
        <v>0</v>
      </c>
      <c r="E152" s="72">
        <f>B152*'System CAPEX Units'!$K152</f>
        <v>0</v>
      </c>
      <c r="F152" s="66">
        <f>B152*'System CAPEX Units'!$L152</f>
        <v>0</v>
      </c>
      <c r="G152" s="69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37">
        <f>'System CAPEX Units'!H152*'System CAPEX Units'!AE152</f>
        <v>0</v>
      </c>
      <c r="Z152" s="34">
        <f>$B152*'System CAPEX Units'!AF152</f>
        <v>0</v>
      </c>
      <c r="AA152" s="24">
        <f>$B152*'System CAPEX Units'!AG152</f>
        <v>0</v>
      </c>
      <c r="AB152" s="24">
        <f>$B152*'System CAPEX Units'!AH152</f>
        <v>0</v>
      </c>
      <c r="AC152" s="24">
        <f>$B152*'System CAPEX Units'!AI152</f>
        <v>0</v>
      </c>
      <c r="AD152" s="38">
        <f>$B152*'System CAPEX Units'!AJ152</f>
        <v>0</v>
      </c>
      <c r="AF152" s="34">
        <f t="shared" si="2"/>
        <v>0</v>
      </c>
    </row>
    <row r="153" spans="1:32" x14ac:dyDescent="0.2">
      <c r="A153" s="6" t="str">
        <f>'System CAPEX Units'!A153</f>
        <v/>
      </c>
      <c r="B153" s="54">
        <f>('System CAPEX Units'!$H153*'System CAPEX Units'!$I153+'System CAPEX Units'!$H153*'System CAPEX Units'!$J153+'System CAPEX Units'!$H153*'System CAPEX Units'!$K153+'System CAPEX Units'!$H153*'System CAPEX Units'!$L153)*'System CAPEX Units'!AE153</f>
        <v>0</v>
      </c>
      <c r="C153" s="66">
        <f>B153*'System CAPEX Units'!$I153</f>
        <v>0</v>
      </c>
      <c r="D153" s="72">
        <f>B153*'System CAPEX Units'!$J153</f>
        <v>0</v>
      </c>
      <c r="E153" s="72">
        <f>B153*'System CAPEX Units'!$K153</f>
        <v>0</v>
      </c>
      <c r="F153" s="66">
        <f>B153*'System CAPEX Units'!$L153</f>
        <v>0</v>
      </c>
      <c r="G153" s="69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37">
        <f>'System CAPEX Units'!H153*'System CAPEX Units'!AE153</f>
        <v>0</v>
      </c>
      <c r="Z153" s="34">
        <f>$B153*'System CAPEX Units'!AF153</f>
        <v>0</v>
      </c>
      <c r="AA153" s="24">
        <f>$B153*'System CAPEX Units'!AG153</f>
        <v>0</v>
      </c>
      <c r="AB153" s="24">
        <f>$B153*'System CAPEX Units'!AH153</f>
        <v>0</v>
      </c>
      <c r="AC153" s="24">
        <f>$B153*'System CAPEX Units'!AI153</f>
        <v>0</v>
      </c>
      <c r="AD153" s="38">
        <f>$B153*'System CAPEX Units'!AJ153</f>
        <v>0</v>
      </c>
      <c r="AF153" s="34">
        <f t="shared" si="2"/>
        <v>0</v>
      </c>
    </row>
    <row r="154" spans="1:32" x14ac:dyDescent="0.2">
      <c r="A154" s="6" t="str">
        <f>'System CAPEX Units'!A154</f>
        <v/>
      </c>
      <c r="B154" s="54">
        <f>('System CAPEX Units'!$H154*'System CAPEX Units'!$I154+'System CAPEX Units'!$H154*'System CAPEX Units'!$J154+'System CAPEX Units'!$H154*'System CAPEX Units'!$K154+'System CAPEX Units'!$H154*'System CAPEX Units'!$L154)*'System CAPEX Units'!AE154</f>
        <v>0</v>
      </c>
      <c r="C154" s="66">
        <f>B154*'System CAPEX Units'!$I154</f>
        <v>0</v>
      </c>
      <c r="D154" s="72">
        <f>B154*'System CAPEX Units'!$J154</f>
        <v>0</v>
      </c>
      <c r="E154" s="72">
        <f>B154*'System CAPEX Units'!$K154</f>
        <v>0</v>
      </c>
      <c r="F154" s="66">
        <f>B154*'System CAPEX Units'!$L154</f>
        <v>0</v>
      </c>
      <c r="G154" s="69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37">
        <f>'System CAPEX Units'!H154*'System CAPEX Units'!AE154</f>
        <v>0</v>
      </c>
      <c r="Z154" s="34">
        <f>$B154*'System CAPEX Units'!AF154</f>
        <v>0</v>
      </c>
      <c r="AA154" s="24">
        <f>$B154*'System CAPEX Units'!AG154</f>
        <v>0</v>
      </c>
      <c r="AB154" s="24">
        <f>$B154*'System CAPEX Units'!AH154</f>
        <v>0</v>
      </c>
      <c r="AC154" s="24">
        <f>$B154*'System CAPEX Units'!AI154</f>
        <v>0</v>
      </c>
      <c r="AD154" s="38">
        <f>$B154*'System CAPEX Units'!AJ154</f>
        <v>0</v>
      </c>
      <c r="AF154" s="34">
        <f t="shared" si="2"/>
        <v>0</v>
      </c>
    </row>
    <row r="155" spans="1:32" x14ac:dyDescent="0.2">
      <c r="A155" s="6" t="str">
        <f>'System CAPEX Units'!A155</f>
        <v/>
      </c>
      <c r="B155" s="54">
        <f>('System CAPEX Units'!$H155*'System CAPEX Units'!$I155+'System CAPEX Units'!$H155*'System CAPEX Units'!$J155+'System CAPEX Units'!$H155*'System CAPEX Units'!$K155+'System CAPEX Units'!$H155*'System CAPEX Units'!$L155)*'System CAPEX Units'!AE155</f>
        <v>0</v>
      </c>
      <c r="C155" s="66">
        <f>B155*'System CAPEX Units'!$I155</f>
        <v>0</v>
      </c>
      <c r="D155" s="72">
        <f>B155*'System CAPEX Units'!$J155</f>
        <v>0</v>
      </c>
      <c r="E155" s="72">
        <f>B155*'System CAPEX Units'!$K155</f>
        <v>0</v>
      </c>
      <c r="F155" s="66">
        <f>B155*'System CAPEX Units'!$L155</f>
        <v>0</v>
      </c>
      <c r="G155" s="69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37">
        <f>'System CAPEX Units'!H155*'System CAPEX Units'!AE155</f>
        <v>0</v>
      </c>
      <c r="Z155" s="34">
        <f>$B155*'System CAPEX Units'!AF155</f>
        <v>0</v>
      </c>
      <c r="AA155" s="24">
        <f>$B155*'System CAPEX Units'!AG155</f>
        <v>0</v>
      </c>
      <c r="AB155" s="24">
        <f>$B155*'System CAPEX Units'!AH155</f>
        <v>0</v>
      </c>
      <c r="AC155" s="24">
        <f>$B155*'System CAPEX Units'!AI155</f>
        <v>0</v>
      </c>
      <c r="AD155" s="38">
        <f>$B155*'System CAPEX Units'!AJ155</f>
        <v>0</v>
      </c>
      <c r="AF155" s="34">
        <f t="shared" si="2"/>
        <v>0</v>
      </c>
    </row>
    <row r="156" spans="1:32" x14ac:dyDescent="0.2">
      <c r="A156" s="6" t="str">
        <f>'System CAPEX Units'!A156</f>
        <v/>
      </c>
      <c r="B156" s="54">
        <f>('System CAPEX Units'!$H156*'System CAPEX Units'!$I156+'System CAPEX Units'!$H156*'System CAPEX Units'!$J156+'System CAPEX Units'!$H156*'System CAPEX Units'!$K156+'System CAPEX Units'!$H156*'System CAPEX Units'!$L156)*'System CAPEX Units'!AE156</f>
        <v>0</v>
      </c>
      <c r="C156" s="66">
        <f>B156*'System CAPEX Units'!$I156</f>
        <v>0</v>
      </c>
      <c r="D156" s="72">
        <f>B156*'System CAPEX Units'!$J156</f>
        <v>0</v>
      </c>
      <c r="E156" s="72">
        <f>B156*'System CAPEX Units'!$K156</f>
        <v>0</v>
      </c>
      <c r="F156" s="66">
        <f>B156*'System CAPEX Units'!$L156</f>
        <v>0</v>
      </c>
      <c r="G156" s="69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37">
        <f>'System CAPEX Units'!H156*'System CAPEX Units'!AE156</f>
        <v>0</v>
      </c>
      <c r="Z156" s="34">
        <f>$B156*'System CAPEX Units'!AF156</f>
        <v>0</v>
      </c>
      <c r="AA156" s="24">
        <f>$B156*'System CAPEX Units'!AG156</f>
        <v>0</v>
      </c>
      <c r="AB156" s="24">
        <f>$B156*'System CAPEX Units'!AH156</f>
        <v>0</v>
      </c>
      <c r="AC156" s="24">
        <f>$B156*'System CAPEX Units'!AI156</f>
        <v>0</v>
      </c>
      <c r="AD156" s="38">
        <f>$B156*'System CAPEX Units'!AJ156</f>
        <v>0</v>
      </c>
      <c r="AF156" s="34">
        <f t="shared" si="2"/>
        <v>0</v>
      </c>
    </row>
    <row r="157" spans="1:32" x14ac:dyDescent="0.2">
      <c r="A157" s="6" t="str">
        <f>'System CAPEX Units'!A157</f>
        <v/>
      </c>
      <c r="B157" s="54">
        <f>('System CAPEX Units'!$H157*'System CAPEX Units'!$I157+'System CAPEX Units'!$H157*'System CAPEX Units'!$J157+'System CAPEX Units'!$H157*'System CAPEX Units'!$K157+'System CAPEX Units'!$H157*'System CAPEX Units'!$L157)*'System CAPEX Units'!AE157</f>
        <v>0</v>
      </c>
      <c r="C157" s="66">
        <f>B157*'System CAPEX Units'!$I157</f>
        <v>0</v>
      </c>
      <c r="D157" s="72">
        <f>B157*'System CAPEX Units'!$J157</f>
        <v>0</v>
      </c>
      <c r="E157" s="72">
        <f>B157*'System CAPEX Units'!$K157</f>
        <v>0</v>
      </c>
      <c r="F157" s="66">
        <f>B157*'System CAPEX Units'!$L157</f>
        <v>0</v>
      </c>
      <c r="G157" s="69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37">
        <f>'System CAPEX Units'!H157*'System CAPEX Units'!AE157</f>
        <v>0</v>
      </c>
      <c r="Z157" s="34">
        <f>$B157*'System CAPEX Units'!AF157</f>
        <v>0</v>
      </c>
      <c r="AA157" s="24">
        <f>$B157*'System CAPEX Units'!AG157</f>
        <v>0</v>
      </c>
      <c r="AB157" s="24">
        <f>$B157*'System CAPEX Units'!AH157</f>
        <v>0</v>
      </c>
      <c r="AC157" s="24">
        <f>$B157*'System CAPEX Units'!AI157</f>
        <v>0</v>
      </c>
      <c r="AD157" s="38">
        <f>$B157*'System CAPEX Units'!AJ157</f>
        <v>0</v>
      </c>
      <c r="AF157" s="34">
        <f t="shared" si="2"/>
        <v>0</v>
      </c>
    </row>
    <row r="158" spans="1:32" x14ac:dyDescent="0.2">
      <c r="A158" s="6" t="str">
        <f>'System CAPEX Units'!A158</f>
        <v/>
      </c>
      <c r="B158" s="54">
        <f>('System CAPEX Units'!$H158*'System CAPEX Units'!$I158+'System CAPEX Units'!$H158*'System CAPEX Units'!$J158+'System CAPEX Units'!$H158*'System CAPEX Units'!$K158+'System CAPEX Units'!$H158*'System CAPEX Units'!$L158)*'System CAPEX Units'!AE158</f>
        <v>0</v>
      </c>
      <c r="C158" s="66">
        <f>B158*'System CAPEX Units'!$I158</f>
        <v>0</v>
      </c>
      <c r="D158" s="72">
        <f>B158*'System CAPEX Units'!$J158</f>
        <v>0</v>
      </c>
      <c r="E158" s="72">
        <f>B158*'System CAPEX Units'!$K158</f>
        <v>0</v>
      </c>
      <c r="F158" s="66">
        <f>B158*'System CAPEX Units'!$L158</f>
        <v>0</v>
      </c>
      <c r="G158" s="69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37">
        <f>'System CAPEX Units'!H158*'System CAPEX Units'!AE158</f>
        <v>0</v>
      </c>
      <c r="Z158" s="34">
        <f>$B158*'System CAPEX Units'!AF158</f>
        <v>0</v>
      </c>
      <c r="AA158" s="24">
        <f>$B158*'System CAPEX Units'!AG158</f>
        <v>0</v>
      </c>
      <c r="AB158" s="24">
        <f>$B158*'System CAPEX Units'!AH158</f>
        <v>0</v>
      </c>
      <c r="AC158" s="24">
        <f>$B158*'System CAPEX Units'!AI158</f>
        <v>0</v>
      </c>
      <c r="AD158" s="38">
        <f>$B158*'System CAPEX Units'!AJ158</f>
        <v>0</v>
      </c>
      <c r="AF158" s="34">
        <f t="shared" si="2"/>
        <v>0</v>
      </c>
    </row>
    <row r="159" spans="1:32" x14ac:dyDescent="0.2">
      <c r="A159" s="6" t="str">
        <f>'System CAPEX Units'!A159</f>
        <v/>
      </c>
      <c r="B159" s="54">
        <f>('System CAPEX Units'!$H159*'System CAPEX Units'!$I159+'System CAPEX Units'!$H159*'System CAPEX Units'!$J159+'System CAPEX Units'!$H159*'System CAPEX Units'!$K159+'System CAPEX Units'!$H159*'System CAPEX Units'!$L159)*'System CAPEX Units'!AE159</f>
        <v>0</v>
      </c>
      <c r="C159" s="66">
        <f>B159*'System CAPEX Units'!$I159</f>
        <v>0</v>
      </c>
      <c r="D159" s="72">
        <f>B159*'System CAPEX Units'!$J159</f>
        <v>0</v>
      </c>
      <c r="E159" s="72">
        <f>B159*'System CAPEX Units'!$K159</f>
        <v>0</v>
      </c>
      <c r="F159" s="66">
        <f>B159*'System CAPEX Units'!$L159</f>
        <v>0</v>
      </c>
      <c r="G159" s="69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37">
        <f>'System CAPEX Units'!H159*'System CAPEX Units'!AE159</f>
        <v>0</v>
      </c>
      <c r="Z159" s="34">
        <f>$B159*'System CAPEX Units'!AF159</f>
        <v>0</v>
      </c>
      <c r="AA159" s="24">
        <f>$B159*'System CAPEX Units'!AG159</f>
        <v>0</v>
      </c>
      <c r="AB159" s="24">
        <f>$B159*'System CAPEX Units'!AH159</f>
        <v>0</v>
      </c>
      <c r="AC159" s="24">
        <f>$B159*'System CAPEX Units'!AI159</f>
        <v>0</v>
      </c>
      <c r="AD159" s="38">
        <f>$B159*'System CAPEX Units'!AJ159</f>
        <v>0</v>
      </c>
      <c r="AF159" s="34">
        <f t="shared" si="2"/>
        <v>0</v>
      </c>
    </row>
    <row r="160" spans="1:32" x14ac:dyDescent="0.2">
      <c r="A160" s="6" t="str">
        <f>'System CAPEX Units'!A160</f>
        <v>Commercial and industrial - (Cap Cons plus Gifted)</v>
      </c>
      <c r="B160" s="54">
        <f>('System CAPEX Units'!$H160*'System CAPEX Units'!$I160+'System CAPEX Units'!$H160*'System CAPEX Units'!$J160+'System CAPEX Units'!$H160*'System CAPEX Units'!$K160+'System CAPEX Units'!$H160*'System CAPEX Units'!$L160)*'System CAPEX Units'!AE160</f>
        <v>0</v>
      </c>
      <c r="C160" s="66">
        <f>B160*'System CAPEX Units'!$I160</f>
        <v>0</v>
      </c>
      <c r="D160" s="72">
        <f>B160*'System CAPEX Units'!$J160</f>
        <v>0</v>
      </c>
      <c r="E160" s="72">
        <f>B160*'System CAPEX Units'!$K160</f>
        <v>0</v>
      </c>
      <c r="F160" s="66">
        <f>B160*'System CAPEX Units'!$L160</f>
        <v>0</v>
      </c>
      <c r="G160" s="69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37">
        <f>'System CAPEX Units'!H160*'System CAPEX Units'!AE160</f>
        <v>0</v>
      </c>
      <c r="Z160" s="34">
        <f>$B160*'System CAPEX Units'!AF160</f>
        <v>0</v>
      </c>
      <c r="AA160" s="24">
        <f>$B160*'System CAPEX Units'!AG160</f>
        <v>0</v>
      </c>
      <c r="AB160" s="24">
        <f>$B160*'System CAPEX Units'!AH160</f>
        <v>0</v>
      </c>
      <c r="AC160" s="24">
        <f>$B160*'System CAPEX Units'!AI160</f>
        <v>0</v>
      </c>
      <c r="AD160" s="38">
        <f>$B160*'System CAPEX Units'!AJ160</f>
        <v>0</v>
      </c>
      <c r="AF160" s="34">
        <f t="shared" si="2"/>
        <v>0</v>
      </c>
    </row>
    <row r="161" spans="1:32" x14ac:dyDescent="0.2">
      <c r="A161" s="6" t="str">
        <f>'System CAPEX Units'!A161</f>
        <v>Domestic and rural - (Cap Cons plus Gifted) plus ServicesD-Services - Gifted (Cap Cons plus Gifted)</v>
      </c>
      <c r="B161" s="54">
        <f>('System CAPEX Units'!$H161*'System CAPEX Units'!$I161+'System CAPEX Units'!$H161*'System CAPEX Units'!$J161+'System CAPEX Units'!$H161*'System CAPEX Units'!$K161+'System CAPEX Units'!$H161*'System CAPEX Units'!$L161)*'System CAPEX Units'!AE161</f>
        <v>0</v>
      </c>
      <c r="C161" s="66">
        <f>B161*'System CAPEX Units'!$I161</f>
        <v>0</v>
      </c>
      <c r="D161" s="72">
        <f>B161*'System CAPEX Units'!$J161</f>
        <v>0</v>
      </c>
      <c r="E161" s="72">
        <f>B161*'System CAPEX Units'!$K161</f>
        <v>0</v>
      </c>
      <c r="F161" s="66">
        <f>B161*'System CAPEX Units'!$L161</f>
        <v>0</v>
      </c>
      <c r="G161" s="69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37">
        <f>'System CAPEX Units'!H161*'System CAPEX Units'!AE161</f>
        <v>0</v>
      </c>
      <c r="Z161" s="34">
        <f>$B161*'System CAPEX Units'!AF161</f>
        <v>0</v>
      </c>
      <c r="AA161" s="24">
        <f>$B161*'System CAPEX Units'!AG161</f>
        <v>0</v>
      </c>
      <c r="AB161" s="24">
        <f>$B161*'System CAPEX Units'!AH161</f>
        <v>0</v>
      </c>
      <c r="AC161" s="24">
        <f>$B161*'System CAPEX Units'!AI161</f>
        <v>0</v>
      </c>
      <c r="AD161" s="38">
        <f>$B161*'System CAPEX Units'!AJ161</f>
        <v>0</v>
      </c>
      <c r="AF161" s="34">
        <f t="shared" si="2"/>
        <v>0</v>
      </c>
    </row>
    <row r="162" spans="1:32" x14ac:dyDescent="0.2">
      <c r="A162" s="6" t="str">
        <f>'System CAPEX Units'!A162</f>
        <v>Real estate developer (Cap con plus gifted) (2014-15 only)</v>
      </c>
      <c r="B162" s="54">
        <f>('System CAPEX Units'!$H162*'System CAPEX Units'!$I162+'System CAPEX Units'!$H162*'System CAPEX Units'!$J162+'System CAPEX Units'!$H162*'System CAPEX Units'!$K162+'System CAPEX Units'!$H162*'System CAPEX Units'!$L162)*'System CAPEX Units'!AE162</f>
        <v>0</v>
      </c>
      <c r="C162" s="66">
        <f>B162*'System CAPEX Units'!$I162</f>
        <v>0</v>
      </c>
      <c r="D162" s="72">
        <f>B162*'System CAPEX Units'!$J162</f>
        <v>0</v>
      </c>
      <c r="E162" s="72">
        <f>B162*'System CAPEX Units'!$K162</f>
        <v>0</v>
      </c>
      <c r="F162" s="66">
        <f>B162*'System CAPEX Units'!$L162</f>
        <v>0</v>
      </c>
      <c r="G162" s="69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37">
        <f>'System CAPEX Units'!H162*'System CAPEX Units'!AE162</f>
        <v>0</v>
      </c>
      <c r="Z162" s="34">
        <f>$B162*'System CAPEX Units'!AF162</f>
        <v>0</v>
      </c>
      <c r="AA162" s="24">
        <f>$B162*'System CAPEX Units'!AG162</f>
        <v>0</v>
      </c>
      <c r="AB162" s="24">
        <f>$B162*'System CAPEX Units'!AH162</f>
        <v>0</v>
      </c>
      <c r="AC162" s="24">
        <f>$B162*'System CAPEX Units'!AI162</f>
        <v>0</v>
      </c>
      <c r="AD162" s="38">
        <f>$B162*'System CAPEX Units'!AJ162</f>
        <v>0</v>
      </c>
      <c r="AF162" s="34">
        <f t="shared" si="2"/>
        <v>0</v>
      </c>
    </row>
    <row r="163" spans="1:32" x14ac:dyDescent="0.2">
      <c r="A163" s="6" t="str">
        <f>'System CAPEX Units'!A163</f>
        <v>CICW Street lighting- Gifted and Cap Cons</v>
      </c>
      <c r="B163" s="54">
        <f>('System CAPEX Units'!$H163*'System CAPEX Units'!$I163+'System CAPEX Units'!$H163*'System CAPEX Units'!$J163+'System CAPEX Units'!$H163*'System CAPEX Units'!$K163+'System CAPEX Units'!$H163*'System CAPEX Units'!$L163)*'System CAPEX Units'!AE163</f>
        <v>0</v>
      </c>
      <c r="C163" s="66">
        <f>B163*'System CAPEX Units'!$I163</f>
        <v>0</v>
      </c>
      <c r="D163" s="72">
        <f>B163*'System CAPEX Units'!$J163</f>
        <v>0</v>
      </c>
      <c r="E163" s="72">
        <f>B163*'System CAPEX Units'!$K163</f>
        <v>0</v>
      </c>
      <c r="F163" s="66">
        <f>B163*'System CAPEX Units'!$L163</f>
        <v>0</v>
      </c>
      <c r="G163" s="69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37">
        <f>'System CAPEX Units'!H163*'System CAPEX Units'!AE163</f>
        <v>0</v>
      </c>
      <c r="Z163" s="34">
        <f>$B163*'System CAPEX Units'!AF163</f>
        <v>0</v>
      </c>
      <c r="AA163" s="24">
        <f>$B163*'System CAPEX Units'!AG163</f>
        <v>0</v>
      </c>
      <c r="AB163" s="24">
        <f>$B163*'System CAPEX Units'!AH163</f>
        <v>0</v>
      </c>
      <c r="AC163" s="24">
        <f>$B163*'System CAPEX Units'!AI163</f>
        <v>0</v>
      </c>
      <c r="AD163" s="38">
        <f>$B163*'System CAPEX Units'!AJ163</f>
        <v>0</v>
      </c>
      <c r="AF163" s="34">
        <f t="shared" si="2"/>
        <v>0</v>
      </c>
    </row>
    <row r="164" spans="1:32" x14ac:dyDescent="0.2">
      <c r="A164" s="6" t="str">
        <f>'System CAPEX Units'!A164</f>
        <v/>
      </c>
      <c r="B164" s="54">
        <f>('System CAPEX Units'!$H164*'System CAPEX Units'!$I164+'System CAPEX Units'!$H164*'System CAPEX Units'!$J164+'System CAPEX Units'!$H164*'System CAPEX Units'!$K164+'System CAPEX Units'!$H164*'System CAPEX Units'!$L164)*'System CAPEX Units'!AE164</f>
        <v>0</v>
      </c>
      <c r="C164" s="66">
        <f>B164*'System CAPEX Units'!$I164</f>
        <v>0</v>
      </c>
      <c r="D164" s="72">
        <f>B164*'System CAPEX Units'!$J164</f>
        <v>0</v>
      </c>
      <c r="E164" s="72">
        <f>B164*'System CAPEX Units'!$K164</f>
        <v>0</v>
      </c>
      <c r="F164" s="66">
        <f>B164*'System CAPEX Units'!$L164</f>
        <v>0</v>
      </c>
      <c r="G164" s="69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37">
        <f>'System CAPEX Units'!H164*'System CAPEX Units'!AE164</f>
        <v>0</v>
      </c>
      <c r="Z164" s="34">
        <f>$B164*'System CAPEX Units'!AF164</f>
        <v>0</v>
      </c>
      <c r="AA164" s="24">
        <f>$B164*'System CAPEX Units'!AG164</f>
        <v>0</v>
      </c>
      <c r="AB164" s="24">
        <f>$B164*'System CAPEX Units'!AH164</f>
        <v>0</v>
      </c>
      <c r="AC164" s="24">
        <f>$B164*'System CAPEX Units'!AI164</f>
        <v>0</v>
      </c>
      <c r="AD164" s="38">
        <f>$B164*'System CAPEX Units'!AJ164</f>
        <v>0</v>
      </c>
      <c r="AF164" s="34">
        <f t="shared" si="2"/>
        <v>0</v>
      </c>
    </row>
    <row r="165" spans="1:32" x14ac:dyDescent="0.2">
      <c r="A165" s="6" t="str">
        <f>'System CAPEX Units'!A165</f>
        <v/>
      </c>
      <c r="B165" s="54">
        <f>('System CAPEX Units'!$H165*'System CAPEX Units'!$I165+'System CAPEX Units'!$H165*'System CAPEX Units'!$J165+'System CAPEX Units'!$H165*'System CAPEX Units'!$K165+'System CAPEX Units'!$H165*'System CAPEX Units'!$L165)*'System CAPEX Units'!AE165</f>
        <v>0</v>
      </c>
      <c r="C165" s="66">
        <f>B165*'System CAPEX Units'!$I165</f>
        <v>0</v>
      </c>
      <c r="D165" s="72">
        <f>B165*'System CAPEX Units'!$J165</f>
        <v>0</v>
      </c>
      <c r="E165" s="72">
        <f>B165*'System CAPEX Units'!$K165</f>
        <v>0</v>
      </c>
      <c r="F165" s="66">
        <f>B165*'System CAPEX Units'!$L165</f>
        <v>0</v>
      </c>
      <c r="G165" s="69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37">
        <f>'System CAPEX Units'!H165*'System CAPEX Units'!AE165</f>
        <v>0</v>
      </c>
      <c r="Z165" s="34">
        <f>$B165*'System CAPEX Units'!AF165</f>
        <v>0</v>
      </c>
      <c r="AA165" s="24">
        <f>$B165*'System CAPEX Units'!AG165</f>
        <v>0</v>
      </c>
      <c r="AB165" s="24">
        <f>$B165*'System CAPEX Units'!AH165</f>
        <v>0</v>
      </c>
      <c r="AC165" s="24">
        <f>$B165*'System CAPEX Units'!AI165</f>
        <v>0</v>
      </c>
      <c r="AD165" s="38">
        <f>$B165*'System CAPEX Units'!AJ165</f>
        <v>0</v>
      </c>
      <c r="AF165" s="34">
        <f t="shared" si="2"/>
        <v>0</v>
      </c>
    </row>
    <row r="166" spans="1:32" x14ac:dyDescent="0.2">
      <c r="A166" s="6" t="str">
        <f>'System CAPEX Units'!A166</f>
        <v/>
      </c>
      <c r="B166" s="54">
        <f>('System CAPEX Units'!$H166*'System CAPEX Units'!$I166+'System CAPEX Units'!$H166*'System CAPEX Units'!$J166+'System CAPEX Units'!$H166*'System CAPEX Units'!$K166+'System CAPEX Units'!$H166*'System CAPEX Units'!$L166)*'System CAPEX Units'!AE166</f>
        <v>0</v>
      </c>
      <c r="C166" s="66">
        <f>B166*'System CAPEX Units'!$I166</f>
        <v>0</v>
      </c>
      <c r="D166" s="72">
        <f>B166*'System CAPEX Units'!$J166</f>
        <v>0</v>
      </c>
      <c r="E166" s="72">
        <f>B166*'System CAPEX Units'!$K166</f>
        <v>0</v>
      </c>
      <c r="F166" s="66">
        <f>B166*'System CAPEX Units'!$L166</f>
        <v>0</v>
      </c>
      <c r="G166" s="69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37">
        <f>'System CAPEX Units'!H166*'System CAPEX Units'!AE166</f>
        <v>0</v>
      </c>
      <c r="Z166" s="34">
        <f>$B166*'System CAPEX Units'!AF166</f>
        <v>0</v>
      </c>
      <c r="AA166" s="24">
        <f>$B166*'System CAPEX Units'!AG166</f>
        <v>0</v>
      </c>
      <c r="AB166" s="24">
        <f>$B166*'System CAPEX Units'!AH166</f>
        <v>0</v>
      </c>
      <c r="AC166" s="24">
        <f>$B166*'System CAPEX Units'!AI166</f>
        <v>0</v>
      </c>
      <c r="AD166" s="38">
        <f>$B166*'System CAPEX Units'!AJ166</f>
        <v>0</v>
      </c>
      <c r="AF166" s="34">
        <f t="shared" si="2"/>
        <v>0</v>
      </c>
    </row>
    <row r="167" spans="1:32" x14ac:dyDescent="0.2">
      <c r="A167" s="6" t="str">
        <f>'System CAPEX Units'!A167</f>
        <v/>
      </c>
      <c r="B167" s="54">
        <f>('System CAPEX Units'!$H167*'System CAPEX Units'!$I167+'System CAPEX Units'!$H167*'System CAPEX Units'!$J167+'System CAPEX Units'!$H167*'System CAPEX Units'!$K167+'System CAPEX Units'!$H167*'System CAPEX Units'!$L167)*'System CAPEX Units'!AE167</f>
        <v>0</v>
      </c>
      <c r="C167" s="66">
        <f>B167*'System CAPEX Units'!$I167</f>
        <v>0</v>
      </c>
      <c r="D167" s="72">
        <f>B167*'System CAPEX Units'!$J167</f>
        <v>0</v>
      </c>
      <c r="E167" s="72">
        <f>B167*'System CAPEX Units'!$K167</f>
        <v>0</v>
      </c>
      <c r="F167" s="66">
        <f>B167*'System CAPEX Units'!$L167</f>
        <v>0</v>
      </c>
      <c r="G167" s="69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37">
        <f>'System CAPEX Units'!H167*'System CAPEX Units'!AE167</f>
        <v>0</v>
      </c>
      <c r="Z167" s="34">
        <f>$B167*'System CAPEX Units'!AF167</f>
        <v>0</v>
      </c>
      <c r="AA167" s="24">
        <f>$B167*'System CAPEX Units'!AG167</f>
        <v>0</v>
      </c>
      <c r="AB167" s="24">
        <f>$B167*'System CAPEX Units'!AH167</f>
        <v>0</v>
      </c>
      <c r="AC167" s="24">
        <f>$B167*'System CAPEX Units'!AI167</f>
        <v>0</v>
      </c>
      <c r="AD167" s="38">
        <f>$B167*'System CAPEX Units'!AJ167</f>
        <v>0</v>
      </c>
      <c r="AF167" s="34">
        <f t="shared" si="2"/>
        <v>0</v>
      </c>
    </row>
    <row r="168" spans="1:32" x14ac:dyDescent="0.2">
      <c r="A168" s="6" t="str">
        <f>'System CAPEX Units'!A168</f>
        <v/>
      </c>
      <c r="B168" s="54">
        <f>('System CAPEX Units'!$H168*'System CAPEX Units'!$I168+'System CAPEX Units'!$H168*'System CAPEX Units'!$J168+'System CAPEX Units'!$H168*'System CAPEX Units'!$K168+'System CAPEX Units'!$H168*'System CAPEX Units'!$L168)*'System CAPEX Units'!AE168</f>
        <v>0</v>
      </c>
      <c r="C168" s="66">
        <f>B168*'System CAPEX Units'!$I168</f>
        <v>0</v>
      </c>
      <c r="D168" s="72">
        <f>B168*'System CAPEX Units'!$J168</f>
        <v>0</v>
      </c>
      <c r="E168" s="72">
        <f>B168*'System CAPEX Units'!$K168</f>
        <v>0</v>
      </c>
      <c r="F168" s="66">
        <f>B168*'System CAPEX Units'!$L168</f>
        <v>0</v>
      </c>
      <c r="G168" s="69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37">
        <f>'System CAPEX Units'!H168*'System CAPEX Units'!AE168</f>
        <v>0</v>
      </c>
      <c r="Z168" s="34">
        <f>$B168*'System CAPEX Units'!AF168</f>
        <v>0</v>
      </c>
      <c r="AA168" s="24">
        <f>$B168*'System CAPEX Units'!AG168</f>
        <v>0</v>
      </c>
      <c r="AB168" s="24">
        <f>$B168*'System CAPEX Units'!AH168</f>
        <v>0</v>
      </c>
      <c r="AC168" s="24">
        <f>$B168*'System CAPEX Units'!AI168</f>
        <v>0</v>
      </c>
      <c r="AD168" s="38">
        <f>$B168*'System CAPEX Units'!AJ168</f>
        <v>0</v>
      </c>
      <c r="AF168" s="34">
        <f t="shared" si="2"/>
        <v>0</v>
      </c>
    </row>
    <row r="169" spans="1:32" x14ac:dyDescent="0.2">
      <c r="A169" s="6" t="str">
        <f>'System CAPEX Units'!A169</f>
        <v/>
      </c>
      <c r="B169" s="54">
        <f>('System CAPEX Units'!$H169*'System CAPEX Units'!$I169+'System CAPEX Units'!$H169*'System CAPEX Units'!$J169+'System CAPEX Units'!$H169*'System CAPEX Units'!$K169+'System CAPEX Units'!$H169*'System CAPEX Units'!$L169)*'System CAPEX Units'!AE169</f>
        <v>0</v>
      </c>
      <c r="C169" s="66">
        <f>B169*'System CAPEX Units'!$I169</f>
        <v>0</v>
      </c>
      <c r="D169" s="72">
        <f>B169*'System CAPEX Units'!$J169</f>
        <v>0</v>
      </c>
      <c r="E169" s="72">
        <f>B169*'System CAPEX Units'!$K169</f>
        <v>0</v>
      </c>
      <c r="F169" s="66">
        <f>B169*'System CAPEX Units'!$L169</f>
        <v>0</v>
      </c>
      <c r="G169" s="69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37">
        <f>'System CAPEX Units'!H169*'System CAPEX Units'!AE169</f>
        <v>0</v>
      </c>
      <c r="Z169" s="34">
        <f>$B169*'System CAPEX Units'!AF169</f>
        <v>0</v>
      </c>
      <c r="AA169" s="24">
        <f>$B169*'System CAPEX Units'!AG169</f>
        <v>0</v>
      </c>
      <c r="AB169" s="24">
        <f>$B169*'System CAPEX Units'!AH169</f>
        <v>0</v>
      </c>
      <c r="AC169" s="24">
        <f>$B169*'System CAPEX Units'!AI169</f>
        <v>0</v>
      </c>
      <c r="AD169" s="38">
        <f>$B169*'System CAPEX Units'!AJ169</f>
        <v>0</v>
      </c>
      <c r="AF169" s="34">
        <f t="shared" si="2"/>
        <v>0</v>
      </c>
    </row>
    <row r="170" spans="1:32" x14ac:dyDescent="0.2">
      <c r="A170" s="6" t="str">
        <f>'System CAPEX Units'!A170</f>
        <v>Remove network constraint for generator &gt; 30KvA</v>
      </c>
      <c r="B170" s="54">
        <f>('System CAPEX Units'!$H170*'System CAPEX Units'!$I170+'System CAPEX Units'!$H170*'System CAPEX Units'!$J170+'System CAPEX Units'!$H170*'System CAPEX Units'!$K170+'System CAPEX Units'!$H170*'System CAPEX Units'!$L170)*'System CAPEX Units'!AE170</f>
        <v>0</v>
      </c>
      <c r="C170" s="66">
        <f>B170*'System CAPEX Units'!$I170</f>
        <v>0</v>
      </c>
      <c r="D170" s="72">
        <f>B170*'System CAPEX Units'!$J170</f>
        <v>0</v>
      </c>
      <c r="E170" s="72">
        <f>B170*'System CAPEX Units'!$K170</f>
        <v>0</v>
      </c>
      <c r="F170" s="66">
        <f>B170*'System CAPEX Units'!$L170</f>
        <v>0</v>
      </c>
      <c r="G170" s="69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37">
        <f>'System CAPEX Units'!H170*'System CAPEX Units'!AE170</f>
        <v>0</v>
      </c>
      <c r="Z170" s="34">
        <f>$B170*'System CAPEX Units'!AF170</f>
        <v>0</v>
      </c>
      <c r="AA170" s="24">
        <f>$B170*'System CAPEX Units'!AG170</f>
        <v>0</v>
      </c>
      <c r="AB170" s="24">
        <f>$B170*'System CAPEX Units'!AH170</f>
        <v>0</v>
      </c>
      <c r="AC170" s="24">
        <f>$B170*'System CAPEX Units'!AI170</f>
        <v>0</v>
      </c>
      <c r="AD170" s="38">
        <f>$B170*'System CAPEX Units'!AJ170</f>
        <v>0</v>
      </c>
      <c r="AF170" s="34">
        <f t="shared" si="2"/>
        <v>0</v>
      </c>
    </row>
    <row r="171" spans="1:32" x14ac:dyDescent="0.2">
      <c r="A171" s="6"/>
      <c r="B171" s="54"/>
      <c r="C171" s="66"/>
      <c r="D171" s="72"/>
      <c r="E171" s="72"/>
      <c r="F171" s="66"/>
      <c r="G171" s="69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37"/>
      <c r="AA171" s="24"/>
      <c r="AB171" s="24"/>
      <c r="AC171" s="24"/>
      <c r="AD171" s="38"/>
      <c r="AF171" s="34"/>
    </row>
    <row r="172" spans="1:32" ht="13.5" thickBot="1" x14ac:dyDescent="0.25">
      <c r="A172" s="7"/>
      <c r="B172" s="55"/>
      <c r="C172" s="67"/>
      <c r="D172" s="46"/>
      <c r="E172" s="46"/>
      <c r="F172" s="67"/>
      <c r="G172" s="70"/>
      <c r="H172" s="46"/>
      <c r="I172" s="46"/>
      <c r="J172" s="46"/>
      <c r="K172" s="46"/>
      <c r="L172" s="46"/>
      <c r="M172" s="46"/>
      <c r="N172" s="46"/>
      <c r="O172" s="46"/>
      <c r="P172" s="47"/>
      <c r="Q172" s="47"/>
      <c r="R172" s="47"/>
      <c r="S172" s="47"/>
      <c r="T172" s="47"/>
      <c r="U172" s="47"/>
      <c r="V172" s="47"/>
      <c r="W172" s="47"/>
      <c r="X172" s="47"/>
      <c r="Y172" s="40"/>
      <c r="Z172" s="39"/>
      <c r="AA172" s="47"/>
      <c r="AB172" s="47"/>
      <c r="AC172" s="47"/>
      <c r="AD172" s="41"/>
      <c r="AF172" s="34"/>
    </row>
    <row r="173" spans="1:32" ht="13.5" thickBot="1" x14ac:dyDescent="0.25">
      <c r="A173" s="18" t="s">
        <v>9</v>
      </c>
      <c r="B173" s="56">
        <f t="shared" ref="B173:AD173" si="3">SUM(B3:B172)</f>
        <v>9459863.2118013781</v>
      </c>
      <c r="C173" s="94">
        <f t="shared" si="3"/>
        <v>3501625.1552263582</v>
      </c>
      <c r="D173" s="73">
        <f t="shared" si="3"/>
        <v>4017728.535931278</v>
      </c>
      <c r="E173" s="73">
        <f t="shared" si="3"/>
        <v>333696.02678783995</v>
      </c>
      <c r="F173" s="48">
        <f t="shared" si="3"/>
        <v>1606813.4938559025</v>
      </c>
      <c r="G173" s="93">
        <f t="shared" si="3"/>
        <v>0</v>
      </c>
      <c r="H173" s="43">
        <f t="shared" si="3"/>
        <v>0</v>
      </c>
      <c r="I173" s="43">
        <f t="shared" si="3"/>
        <v>0</v>
      </c>
      <c r="J173" s="43">
        <f t="shared" si="3"/>
        <v>0</v>
      </c>
      <c r="K173" s="43">
        <f t="shared" si="3"/>
        <v>0</v>
      </c>
      <c r="L173" s="43">
        <f t="shared" si="3"/>
        <v>0</v>
      </c>
      <c r="M173" s="43">
        <f t="shared" si="3"/>
        <v>0</v>
      </c>
      <c r="N173" s="43">
        <f t="shared" si="3"/>
        <v>0</v>
      </c>
      <c r="O173" s="43">
        <f t="shared" si="3"/>
        <v>0</v>
      </c>
      <c r="P173" s="43">
        <f t="shared" si="3"/>
        <v>0</v>
      </c>
      <c r="Q173" s="43">
        <f t="shared" si="3"/>
        <v>0</v>
      </c>
      <c r="R173" s="43">
        <f t="shared" si="3"/>
        <v>0</v>
      </c>
      <c r="S173" s="43">
        <f t="shared" si="3"/>
        <v>0</v>
      </c>
      <c r="T173" s="43">
        <f t="shared" si="3"/>
        <v>0</v>
      </c>
      <c r="U173" s="43">
        <f t="shared" si="3"/>
        <v>0</v>
      </c>
      <c r="V173" s="43">
        <f t="shared" si="3"/>
        <v>0</v>
      </c>
      <c r="W173" s="43">
        <f t="shared" si="3"/>
        <v>0</v>
      </c>
      <c r="X173" s="43">
        <f t="shared" si="3"/>
        <v>0</v>
      </c>
      <c r="Y173" s="130">
        <f t="shared" si="3"/>
        <v>9302868.0308861807</v>
      </c>
      <c r="Z173" s="43">
        <f t="shared" si="3"/>
        <v>7095387.3843567986</v>
      </c>
      <c r="AA173" s="43">
        <f t="shared" si="3"/>
        <v>0</v>
      </c>
      <c r="AB173" s="43">
        <f t="shared" si="3"/>
        <v>2207480.6465293793</v>
      </c>
      <c r="AC173" s="43">
        <f t="shared" si="3"/>
        <v>0</v>
      </c>
      <c r="AD173" s="48">
        <f t="shared" si="3"/>
        <v>0</v>
      </c>
      <c r="AF173" s="34">
        <f>Y173-SUM(Z173:AD173)</f>
        <v>0</v>
      </c>
    </row>
    <row r="174" spans="1:32" ht="13.5" thickTop="1" x14ac:dyDescent="0.2">
      <c r="AA174" s="119"/>
    </row>
  </sheetData>
  <mergeCells count="8">
    <mergeCell ref="A1:A2"/>
    <mergeCell ref="B1:B2"/>
    <mergeCell ref="G1:Y1"/>
    <mergeCell ref="Z1:AD1"/>
    <mergeCell ref="C1:C2"/>
    <mergeCell ref="D1:D2"/>
    <mergeCell ref="F1:F2"/>
    <mergeCell ref="E1:E2"/>
  </mergeCells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2" fitToHeight="4" orientation="landscape" horizontalDpi="300" verticalDpi="300" r:id="rId1"/>
  <headerFooter alignWithMargins="0">
    <oddHeader>&amp;C&amp;"Arial,Bold"&amp;12Meters System Capex 2019-20 $ Values&amp;R&amp;"Arial,Bold"&amp;12&amp;D  &amp;T</oddHeader>
    <oddFooter>&amp;R&amp;Z&amp;F 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25"/>
  <sheetViews>
    <sheetView workbookViewId="0">
      <pane xSplit="1" ySplit="1" topLeftCell="B2" activePane="bottomRight" state="frozen"/>
      <selection activeCell="A301" sqref="A301"/>
      <selection pane="topRight" activeCell="A301" sqref="A301"/>
      <selection pane="bottomLeft" activeCell="A301" sqref="A301"/>
      <selection pane="bottomRight" activeCell="B2" sqref="B2"/>
    </sheetView>
  </sheetViews>
  <sheetFormatPr defaultRowHeight="12.75" x14ac:dyDescent="0.2"/>
  <cols>
    <col min="1" max="1" width="40.7109375" customWidth="1"/>
    <col min="2" max="8" width="12.7109375" style="34" customWidth="1"/>
  </cols>
  <sheetData>
    <row r="1" spans="1:8" ht="25.5" customHeight="1" thickBot="1" x14ac:dyDescent="0.25">
      <c r="A1" s="18" t="str">
        <f>'[5]Sys Capex Summary by Class'!A1</f>
        <v>Asset Class</v>
      </c>
      <c r="B1" s="13" t="str">
        <f>'RIN Format Capex'!B1</f>
        <v>2013-14</v>
      </c>
      <c r="C1" s="14" t="str">
        <f>'RIN Format Capex'!C1</f>
        <v>2014-15</v>
      </c>
      <c r="D1" s="15" t="str">
        <f>'RIN Format Capex'!D1</f>
        <v>2015-16</v>
      </c>
      <c r="E1" s="15" t="str">
        <f>'RIN Format Capex'!E1</f>
        <v>2016-17</v>
      </c>
      <c r="F1" s="15" t="str">
        <f>'RIN Format Capex'!F1</f>
        <v>2017-18</v>
      </c>
      <c r="G1" s="15" t="str">
        <f>'RIN Format Capex'!G1</f>
        <v>2018-19</v>
      </c>
      <c r="H1" s="16" t="str">
        <f>'RIN Format Capex'!H1</f>
        <v>2019-20</v>
      </c>
    </row>
    <row r="2" spans="1:8" x14ac:dyDescent="0.2">
      <c r="A2" s="17" t="str">
        <f>'[5]Sys Capex Summary by Class'!A2</f>
        <v>Overhead Sub-Transmission Lines</v>
      </c>
      <c r="B2" s="20"/>
      <c r="C2" s="21"/>
      <c r="D2" s="21"/>
      <c r="E2" s="21"/>
      <c r="F2" s="21"/>
      <c r="G2" s="21"/>
      <c r="H2" s="22"/>
    </row>
    <row r="3" spans="1:8" x14ac:dyDescent="0.2">
      <c r="A3" s="17" t="str">
        <f>'[5]Sys Capex Summary by Class'!A3</f>
        <v>Underground Sub-Transmission Cables</v>
      </c>
      <c r="B3" s="23"/>
      <c r="C3" s="24"/>
      <c r="D3" s="24"/>
      <c r="E3" s="24"/>
      <c r="F3" s="24"/>
      <c r="G3" s="24"/>
      <c r="H3" s="25"/>
    </row>
    <row r="4" spans="1:8" x14ac:dyDescent="0.2">
      <c r="A4" s="17" t="str">
        <f>'[5]Sys Capex Summary by Class'!A4</f>
        <v>Overhead Distribution Lines</v>
      </c>
      <c r="B4" s="23"/>
      <c r="C4" s="24"/>
      <c r="D4" s="24"/>
      <c r="E4" s="24"/>
      <c r="F4" s="24"/>
      <c r="G4" s="24"/>
      <c r="H4" s="25"/>
    </row>
    <row r="5" spans="1:8" x14ac:dyDescent="0.2">
      <c r="A5" s="17" t="str">
        <f>'[5]Sys Capex Summary by Class'!A5</f>
        <v>Underground Distribution Cables</v>
      </c>
      <c r="B5" s="23"/>
      <c r="C5" s="24"/>
      <c r="D5" s="24"/>
      <c r="E5" s="24"/>
      <c r="F5" s="24"/>
      <c r="G5" s="24"/>
      <c r="H5" s="25"/>
    </row>
    <row r="6" spans="1:8" x14ac:dyDescent="0.2">
      <c r="A6" s="17" t="str">
        <f>'[5]Sys Capex Summary by Class'!A6</f>
        <v xml:space="preserve">Distribution Equipment  </v>
      </c>
      <c r="B6" s="23"/>
      <c r="C6" s="24"/>
      <c r="D6" s="24"/>
      <c r="E6" s="24"/>
      <c r="F6" s="24"/>
      <c r="G6" s="24"/>
      <c r="H6" s="25"/>
    </row>
    <row r="7" spans="1:8" x14ac:dyDescent="0.2">
      <c r="A7" s="17" t="str">
        <f>'[5]Sys Capex Summary by Class'!A7</f>
        <v>Substation Bays</v>
      </c>
      <c r="B7" s="23"/>
      <c r="C7" s="24"/>
      <c r="D7" s="24"/>
      <c r="E7" s="24"/>
      <c r="F7" s="24"/>
      <c r="G7" s="24"/>
      <c r="H7" s="25"/>
    </row>
    <row r="8" spans="1:8" x14ac:dyDescent="0.2">
      <c r="A8" s="17" t="str">
        <f>'[5]Sys Capex Summary by Class'!A8</f>
        <v>Substation Establishment</v>
      </c>
      <c r="B8" s="23"/>
      <c r="C8" s="24"/>
      <c r="D8" s="24"/>
      <c r="E8" s="24"/>
      <c r="F8" s="24"/>
      <c r="G8" s="24"/>
      <c r="H8" s="25"/>
    </row>
    <row r="9" spans="1:8" x14ac:dyDescent="0.2">
      <c r="A9" s="17" t="str">
        <f>'[5]Sys Capex Summary by Class'!A9</f>
        <v>Distribution Substation Switchgear</v>
      </c>
      <c r="B9" s="23"/>
      <c r="C9" s="24"/>
      <c r="D9" s="24"/>
      <c r="E9" s="24"/>
      <c r="F9" s="24"/>
      <c r="G9" s="24"/>
      <c r="H9" s="25"/>
    </row>
    <row r="10" spans="1:8" x14ac:dyDescent="0.2">
      <c r="A10" s="17" t="str">
        <f>'[5]Sys Capex Summary by Class'!A10</f>
        <v>Zone Transformers</v>
      </c>
      <c r="B10" s="23"/>
      <c r="C10" s="24"/>
      <c r="D10" s="24"/>
      <c r="E10" s="24"/>
      <c r="F10" s="24"/>
      <c r="G10" s="24"/>
      <c r="H10" s="25"/>
    </row>
    <row r="11" spans="1:8" x14ac:dyDescent="0.2">
      <c r="A11" s="17" t="str">
        <f>'[5]Sys Capex Summary by Class'!A11</f>
        <v>Distribution Transformers</v>
      </c>
      <c r="B11" s="23"/>
      <c r="C11" s="24"/>
      <c r="D11" s="24"/>
      <c r="E11" s="24"/>
      <c r="F11" s="24"/>
      <c r="G11" s="24"/>
      <c r="H11" s="25"/>
    </row>
    <row r="12" spans="1:8" x14ac:dyDescent="0.2">
      <c r="A12" s="17" t="str">
        <f>'[5]Sys Capex Summary by Class'!A12</f>
        <v>Low Voltage Services</v>
      </c>
      <c r="B12" s="23"/>
      <c r="C12" s="24"/>
      <c r="D12" s="24"/>
      <c r="E12" s="24"/>
      <c r="F12" s="24"/>
      <c r="G12" s="24"/>
      <c r="H12" s="25"/>
    </row>
    <row r="13" spans="1:8" x14ac:dyDescent="0.2">
      <c r="A13" s="17" t="str">
        <f>'[5]Sys Capex Summary by Class'!A13</f>
        <v>Metering</v>
      </c>
      <c r="B13" s="23"/>
      <c r="C13" s="24"/>
      <c r="D13" s="24"/>
      <c r="E13" s="24"/>
      <c r="F13" s="24"/>
      <c r="G13" s="24"/>
      <c r="H13" s="25"/>
    </row>
    <row r="14" spans="1:8" x14ac:dyDescent="0.2">
      <c r="A14" s="17" t="str">
        <f>'[5]Sys Capex Summary by Class'!A14</f>
        <v xml:space="preserve">Communications – Pilot Wires </v>
      </c>
      <c r="B14" s="23"/>
      <c r="C14" s="24"/>
      <c r="D14" s="24"/>
      <c r="E14" s="24"/>
      <c r="F14" s="24"/>
      <c r="G14" s="24"/>
      <c r="H14" s="25"/>
    </row>
    <row r="15" spans="1:8" x14ac:dyDescent="0.2">
      <c r="A15" s="17" t="str">
        <f>'[5]Sys Capex Summary by Class'!A15</f>
        <v>Generation Assets</v>
      </c>
      <c r="B15" s="23"/>
      <c r="C15" s="24"/>
      <c r="D15" s="24"/>
      <c r="E15" s="24"/>
      <c r="F15" s="24"/>
      <c r="G15" s="24"/>
      <c r="H15" s="25"/>
    </row>
    <row r="16" spans="1:8" x14ac:dyDescent="0.2">
      <c r="A16" s="17" t="str">
        <f>'[5]Sys Capex Summary by Class'!A16</f>
        <v>Street Lighting</v>
      </c>
      <c r="B16" s="23"/>
      <c r="C16" s="24"/>
      <c r="D16" s="24"/>
      <c r="E16" s="24"/>
      <c r="F16" s="24"/>
      <c r="G16" s="24"/>
      <c r="H16" s="25"/>
    </row>
    <row r="17" spans="1:8" x14ac:dyDescent="0.2">
      <c r="A17" s="17" t="str">
        <f>'[5]Sys Capex Summary by Class'!A17</f>
        <v>Other Equipment</v>
      </c>
      <c r="B17" s="23"/>
      <c r="C17" s="24"/>
      <c r="D17" s="24"/>
      <c r="E17" s="24"/>
      <c r="F17" s="24"/>
      <c r="G17" s="24"/>
      <c r="H17" s="25"/>
    </row>
    <row r="18" spans="1:8" x14ac:dyDescent="0.2">
      <c r="A18" s="17" t="str">
        <f>'[5]Sys Capex Summary by Class'!A18</f>
        <v>Control Centre - SCADA</v>
      </c>
      <c r="B18" s="23"/>
      <c r="C18" s="24"/>
      <c r="D18" s="24"/>
      <c r="E18" s="24"/>
      <c r="F18" s="24"/>
      <c r="G18" s="24"/>
      <c r="H18" s="25"/>
    </row>
    <row r="19" spans="1:8" x14ac:dyDescent="0.2">
      <c r="A19" s="17" t="str">
        <f>'[5]Sys Capex Summary by Class'!A19</f>
        <v>Land &amp; Easements (System)</v>
      </c>
      <c r="B19" s="23"/>
      <c r="C19" s="24"/>
      <c r="D19" s="24"/>
      <c r="E19" s="24"/>
      <c r="F19" s="24"/>
      <c r="G19" s="24"/>
      <c r="H19" s="25"/>
    </row>
    <row r="20" spans="1:8" x14ac:dyDescent="0.2">
      <c r="A20" s="17" t="str">
        <f>'[5]Sys Capex Summary by Class'!A20</f>
        <v>Metering Type 5-6</v>
      </c>
      <c r="B20" s="23"/>
      <c r="C20" s="49"/>
      <c r="D20" s="49">
        <f>'System Capex 2015-16 $'!$Y173</f>
        <v>9763003.0164996069</v>
      </c>
      <c r="E20" s="49">
        <f>'System Capex 2016-17 $'!$Y173</f>
        <v>10356262.294056389</v>
      </c>
      <c r="F20" s="49">
        <f>'System Capex 2017-18 $'!$Y173</f>
        <v>10224533.233722655</v>
      </c>
      <c r="G20" s="49">
        <f>'System Capex 2018-19 $'!$Y173</f>
        <v>9485909.2658922412</v>
      </c>
      <c r="H20" s="51">
        <f>'System Capex 2019-20 $'!$Y173</f>
        <v>9302868.0308861807</v>
      </c>
    </row>
    <row r="21" spans="1:8" ht="13.5" thickBot="1" x14ac:dyDescent="0.25">
      <c r="A21" s="19" t="str">
        <f>'[5]Sys Capex Summary by Class'!A21</f>
        <v>Total</v>
      </c>
      <c r="B21" s="31">
        <f>SUM(B2:B20)</f>
        <v>0</v>
      </c>
      <c r="C21" s="95">
        <f t="shared" ref="C21:H21" si="0">SUM(C2:C20)</f>
        <v>0</v>
      </c>
      <c r="D21" s="32">
        <f t="shared" si="0"/>
        <v>9763003.0164996069</v>
      </c>
      <c r="E21" s="32">
        <f t="shared" si="0"/>
        <v>10356262.294056389</v>
      </c>
      <c r="F21" s="74">
        <f t="shared" si="0"/>
        <v>10224533.233722655</v>
      </c>
      <c r="G21" s="32">
        <f t="shared" si="0"/>
        <v>9485909.2658922412</v>
      </c>
      <c r="H21" s="75">
        <f t="shared" si="0"/>
        <v>9302868.0308861807</v>
      </c>
    </row>
    <row r="22" spans="1:8" ht="13.5" thickTop="1" x14ac:dyDescent="0.2"/>
    <row r="23" spans="1:8" x14ac:dyDescent="0.2">
      <c r="A23" s="120" t="s">
        <v>7</v>
      </c>
      <c r="B23" s="34">
        <f>B21-'System Capex 2013-14 $'!$B173</f>
        <v>0</v>
      </c>
      <c r="C23" s="34">
        <f>C21-'System Capex 2014-15 $'!$B173</f>
        <v>0</v>
      </c>
      <c r="D23" s="34">
        <f>D21-'System Capex 2015-16 $'!$B173</f>
        <v>-156995.18091520108</v>
      </c>
      <c r="E23" s="34">
        <f>E21-'System Capex 2016-17 $'!$B173</f>
        <v>-156995.18091519736</v>
      </c>
      <c r="F23" s="34">
        <f>F21-'System Capex 2017-18 $'!$B173</f>
        <v>-156995.18091519736</v>
      </c>
      <c r="G23" s="34">
        <f>G21-'System Capex 2018-19 $'!$B173</f>
        <v>-156995.18091519736</v>
      </c>
      <c r="H23" s="34">
        <f>H21-'System Capex 2019-20 $'!$B173</f>
        <v>-156995.18091519736</v>
      </c>
    </row>
    <row r="25" spans="1:8" x14ac:dyDescent="0.2">
      <c r="B25" s="76"/>
    </row>
  </sheetData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&amp;C&amp;"Arial,Bold"&amp;12Meters System Capex by Asset Class&amp;R&amp;"Arial,Bold"&amp;12&amp;D  &amp;T</oddHeader>
    <oddFooter>&amp;R&amp;Z&amp;F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29"/>
  <sheetViews>
    <sheetView workbookViewId="0">
      <pane xSplit="1" ySplit="2" topLeftCell="B3" activePane="bottomRight" state="frozen"/>
      <selection activeCell="A301" sqref="A301"/>
      <selection pane="topRight" activeCell="A301" sqref="A301"/>
      <selection pane="bottomLeft" activeCell="A301" sqref="A301"/>
      <selection pane="bottomRight" activeCell="A29" sqref="A29"/>
    </sheetView>
  </sheetViews>
  <sheetFormatPr defaultRowHeight="12.75" x14ac:dyDescent="0.2"/>
  <cols>
    <col min="1" max="1" width="41.5703125" customWidth="1"/>
    <col min="2" max="8" width="12.7109375" style="34" customWidth="1"/>
    <col min="10" max="10" width="12" bestFit="1" customWidth="1"/>
  </cols>
  <sheetData>
    <row r="1" spans="1:8" ht="13.5" thickBot="1" x14ac:dyDescent="0.25">
      <c r="A1" s="18" t="str">
        <f>'[5]Capex by Category'!A1</f>
        <v>System Capex</v>
      </c>
    </row>
    <row r="2" spans="1:8" ht="25.5" customHeight="1" thickBot="1" x14ac:dyDescent="0.25">
      <c r="A2" s="18" t="str">
        <f>'[5]Capex by Category'!A2</f>
        <v>Category</v>
      </c>
      <c r="B2" s="13" t="str">
        <f>'RIN Format Capex'!B1</f>
        <v>2013-14</v>
      </c>
      <c r="C2" s="14" t="str">
        <f>'RIN Format Capex'!C1</f>
        <v>2014-15</v>
      </c>
      <c r="D2" s="15" t="str">
        <f>'RIN Format Capex'!D1</f>
        <v>2015-16</v>
      </c>
      <c r="E2" s="15" t="str">
        <f>'RIN Format Capex'!E1</f>
        <v>2016-17</v>
      </c>
      <c r="F2" s="15" t="str">
        <f>'RIN Format Capex'!F1</f>
        <v>2017-18</v>
      </c>
      <c r="G2" s="15" t="str">
        <f>'RIN Format Capex'!G1</f>
        <v>2018-19</v>
      </c>
      <c r="H2" s="16" t="str">
        <f>'RIN Format Capex'!H1</f>
        <v>2019-20</v>
      </c>
    </row>
    <row r="3" spans="1:8" x14ac:dyDescent="0.2">
      <c r="A3" s="77" t="str">
        <f>'[5]Capex by Category'!A3</f>
        <v>Labour</v>
      </c>
      <c r="B3" s="23"/>
      <c r="C3" s="21"/>
      <c r="D3" s="21">
        <f>'System Capex 2015-16 $'!C173</f>
        <v>3497426.879083544</v>
      </c>
      <c r="E3" s="21">
        <f>'System Capex 2016-17 $'!C173</f>
        <v>3549827.7343066237</v>
      </c>
      <c r="F3" s="21">
        <f>'System Capex 2017-18 $'!C173</f>
        <v>3552988.9583741743</v>
      </c>
      <c r="G3" s="21">
        <f>'System Capex 2018-19 $'!C173</f>
        <v>3508652.2395343096</v>
      </c>
      <c r="H3" s="22">
        <f>'System Capex 2019-20 $'!C173</f>
        <v>3501625.1552263582</v>
      </c>
    </row>
    <row r="4" spans="1:8" x14ac:dyDescent="0.2">
      <c r="A4" s="77" t="str">
        <f>'[5]Capex by Category'!A4</f>
        <v>Material</v>
      </c>
      <c r="B4" s="23"/>
      <c r="C4" s="24"/>
      <c r="D4" s="24">
        <f>'System Capex 2015-16 $'!D173</f>
        <v>4477069.5999999996</v>
      </c>
      <c r="E4" s="24">
        <f>'System Capex 2016-17 $'!D173</f>
        <v>5012217.3946770057</v>
      </c>
      <c r="F4" s="24">
        <f>'System Capex 2017-18 $'!D173</f>
        <v>4878741.7023581071</v>
      </c>
      <c r="G4" s="24">
        <f>'System Capex 2018-19 $'!D173</f>
        <v>4191853.6165994899</v>
      </c>
      <c r="H4" s="25">
        <f>'System Capex 2019-20 $'!D173</f>
        <v>4017728.535931278</v>
      </c>
    </row>
    <row r="5" spans="1:8" x14ac:dyDescent="0.2">
      <c r="A5" s="77" t="str">
        <f>'[5]Capex by Category'!A5</f>
        <v>Contractors</v>
      </c>
      <c r="B5" s="23"/>
      <c r="C5" s="24"/>
      <c r="D5" s="24">
        <f>'System Capex 2015-16 $'!E173</f>
        <v>338603.61629126396</v>
      </c>
      <c r="E5" s="24">
        <f>'System Capex 2016-17 $'!E173</f>
        <v>344357.34191596793</v>
      </c>
      <c r="F5" s="24">
        <f>'System Capex 2017-18 $'!E173</f>
        <v>342918.91050979192</v>
      </c>
      <c r="G5" s="24">
        <f>'System Capex 2018-19 $'!E173</f>
        <v>335557.52625465591</v>
      </c>
      <c r="H5" s="25">
        <f>'System Capex 2019-20 $'!E173</f>
        <v>333696.02678783995</v>
      </c>
    </row>
    <row r="6" spans="1:8" x14ac:dyDescent="0.2">
      <c r="A6" s="77" t="str">
        <f>'[5]Capex by Category'!A6</f>
        <v>Other</v>
      </c>
      <c r="B6" s="23"/>
      <c r="C6" s="24"/>
      <c r="D6" s="24">
        <f>'System Capex 2015-16 $'!F173</f>
        <v>1606898.10204</v>
      </c>
      <c r="E6" s="24">
        <f>'System Capex 2016-17 $'!F173</f>
        <v>1606855.0040719893</v>
      </c>
      <c r="F6" s="24">
        <f>'System Capex 2017-18 $'!F173</f>
        <v>1606878.8433957801</v>
      </c>
      <c r="G6" s="24">
        <f>'System Capex 2018-19 $'!F173</f>
        <v>1606841.0644189832</v>
      </c>
      <c r="H6" s="25">
        <f>'System Capex 2019-20 $'!F173</f>
        <v>1606813.4938559025</v>
      </c>
    </row>
    <row r="7" spans="1:8" ht="13.5" thickBot="1" x14ac:dyDescent="0.25">
      <c r="A7" s="78" t="str">
        <f>'[5]Capex by Category'!A7</f>
        <v>Total System Capex</v>
      </c>
      <c r="B7" s="31">
        <f t="shared" ref="B7:H7" si="0">SUM(B3:B6)</f>
        <v>0</v>
      </c>
      <c r="C7" s="32">
        <f t="shared" si="0"/>
        <v>0</v>
      </c>
      <c r="D7" s="32">
        <f t="shared" si="0"/>
        <v>9919998.197414808</v>
      </c>
      <c r="E7" s="32">
        <f t="shared" si="0"/>
        <v>10513257.474971589</v>
      </c>
      <c r="F7" s="32">
        <f t="shared" si="0"/>
        <v>10381528.414637852</v>
      </c>
      <c r="G7" s="32">
        <f t="shared" si="0"/>
        <v>9642904.4468074385</v>
      </c>
      <c r="H7" s="33">
        <f t="shared" si="0"/>
        <v>9459863.2118013781</v>
      </c>
    </row>
    <row r="8" spans="1:8" ht="13.5" thickTop="1" x14ac:dyDescent="0.2"/>
    <row r="9" spans="1:8" x14ac:dyDescent="0.2">
      <c r="A9" s="120" t="s">
        <v>7</v>
      </c>
      <c r="B9" s="34">
        <f>B7-'Sys Capex Summary by Class'!B21</f>
        <v>0</v>
      </c>
      <c r="C9" s="34">
        <f>C7-'Sys Capex Summary by Class'!C21</f>
        <v>0</v>
      </c>
      <c r="D9" s="34">
        <f>D7-'Sys Capex Summary by Class'!D21</f>
        <v>156995.18091520108</v>
      </c>
      <c r="E9" s="34">
        <f>E7-'Sys Capex Summary by Class'!E21</f>
        <v>156995.18091519922</v>
      </c>
      <c r="F9" s="34">
        <f>F7-'Sys Capex Summary by Class'!F21</f>
        <v>156995.18091519736</v>
      </c>
      <c r="G9" s="34">
        <f>G7-'Sys Capex Summary by Class'!G21</f>
        <v>156995.18091519736</v>
      </c>
      <c r="H9" s="34">
        <f>H7-'Sys Capex Summary by Class'!H21</f>
        <v>156995.18091519736</v>
      </c>
    </row>
    <row r="11" spans="1:8" ht="13.5" thickBot="1" x14ac:dyDescent="0.25">
      <c r="A11" s="18" t="str">
        <f>'[5]Capex by Category'!A11</f>
        <v>Non-System Capex</v>
      </c>
      <c r="B11" s="79"/>
      <c r="C11" s="79"/>
      <c r="D11" s="79"/>
      <c r="E11" s="79"/>
      <c r="F11" s="79"/>
      <c r="G11" s="79"/>
      <c r="H11" s="79"/>
    </row>
    <row r="12" spans="1:8" ht="25.5" customHeight="1" thickBot="1" x14ac:dyDescent="0.25">
      <c r="A12" s="18" t="str">
        <f>'[5]Capex by Category'!A12</f>
        <v>Category</v>
      </c>
      <c r="B12" s="13" t="str">
        <f>B2</f>
        <v>2013-14</v>
      </c>
      <c r="C12" s="14" t="str">
        <f t="shared" ref="C12:H12" si="1">C2</f>
        <v>2014-15</v>
      </c>
      <c r="D12" s="15" t="str">
        <f t="shared" si="1"/>
        <v>2015-16</v>
      </c>
      <c r="E12" s="15" t="str">
        <f t="shared" si="1"/>
        <v>2016-17</v>
      </c>
      <c r="F12" s="15" t="str">
        <f t="shared" si="1"/>
        <v>2017-18</v>
      </c>
      <c r="G12" s="15" t="str">
        <f t="shared" si="1"/>
        <v>2018-19</v>
      </c>
      <c r="H12" s="16" t="str">
        <f t="shared" si="1"/>
        <v>2019-20</v>
      </c>
    </row>
    <row r="13" spans="1:8" x14ac:dyDescent="0.2">
      <c r="A13" s="77" t="str">
        <f>'[5]Capex by Category'!A13</f>
        <v>Labour</v>
      </c>
      <c r="B13" s="23"/>
      <c r="C13" s="21"/>
      <c r="D13" s="21"/>
      <c r="E13" s="21"/>
      <c r="F13" s="21"/>
      <c r="G13" s="21"/>
      <c r="H13" s="22"/>
    </row>
    <row r="14" spans="1:8" x14ac:dyDescent="0.2">
      <c r="A14" s="77" t="str">
        <f>'[5]Capex by Category'!A14</f>
        <v>Material</v>
      </c>
      <c r="B14" s="23"/>
      <c r="C14" s="24"/>
      <c r="D14" s="24"/>
      <c r="E14" s="24"/>
      <c r="F14" s="24"/>
      <c r="G14" s="24"/>
      <c r="H14" s="25"/>
    </row>
    <row r="15" spans="1:8" x14ac:dyDescent="0.2">
      <c r="A15" s="96" t="str">
        <f>'[5]Capex by Category'!A15</f>
        <v>Contractors</v>
      </c>
      <c r="B15" s="23"/>
      <c r="C15" s="24"/>
      <c r="D15" s="24"/>
      <c r="E15" s="24"/>
      <c r="F15" s="24"/>
      <c r="G15" s="24"/>
      <c r="H15" s="25"/>
    </row>
    <row r="16" spans="1:8" x14ac:dyDescent="0.2">
      <c r="A16" s="77" t="str">
        <f>'[5]Capex by Category'!A16</f>
        <v>Other</v>
      </c>
      <c r="B16" s="23"/>
      <c r="C16" s="24"/>
      <c r="D16" s="24"/>
      <c r="E16" s="24"/>
      <c r="F16" s="24"/>
      <c r="G16" s="24"/>
      <c r="H16" s="25"/>
    </row>
    <row r="17" spans="1:8" ht="13.5" thickBot="1" x14ac:dyDescent="0.25">
      <c r="A17" s="78" t="str">
        <f>'[5]Capex by Category'!A17</f>
        <v>Total Non-System Capex</v>
      </c>
      <c r="B17" s="31">
        <f t="shared" ref="B17:H17" si="2">SUM(B13:B16)</f>
        <v>0</v>
      </c>
      <c r="C17" s="32">
        <f t="shared" si="2"/>
        <v>0</v>
      </c>
      <c r="D17" s="32">
        <f t="shared" si="2"/>
        <v>0</v>
      </c>
      <c r="E17" s="32">
        <f t="shared" si="2"/>
        <v>0</v>
      </c>
      <c r="F17" s="32">
        <f t="shared" si="2"/>
        <v>0</v>
      </c>
      <c r="G17" s="32">
        <f t="shared" si="2"/>
        <v>0</v>
      </c>
      <c r="H17" s="33">
        <f t="shared" si="2"/>
        <v>0</v>
      </c>
    </row>
    <row r="18" spans="1:8" ht="13.5" thickTop="1" x14ac:dyDescent="0.2"/>
    <row r="19" spans="1:8" x14ac:dyDescent="0.2">
      <c r="A19" s="120" t="s">
        <v>7</v>
      </c>
      <c r="B19" s="34">
        <f>B17-'RIN Format Capex'!B19</f>
        <v>0</v>
      </c>
      <c r="C19" s="34">
        <f>C17-'RIN Format Capex'!C19</f>
        <v>0</v>
      </c>
      <c r="D19" s="34">
        <f>D17-'RIN Format Capex'!D19</f>
        <v>0</v>
      </c>
      <c r="E19" s="34">
        <f>E17-'RIN Format Capex'!E19</f>
        <v>0</v>
      </c>
      <c r="F19" s="34">
        <f>F17-'RIN Format Capex'!F19</f>
        <v>0</v>
      </c>
      <c r="G19" s="34">
        <f>G17-'RIN Format Capex'!G19</f>
        <v>0</v>
      </c>
      <c r="H19" s="34">
        <f>H17-'RIN Format Capex'!H19</f>
        <v>0</v>
      </c>
    </row>
    <row r="21" spans="1:8" ht="13.5" thickBot="1" x14ac:dyDescent="0.25">
      <c r="A21" s="18" t="str">
        <f>'[5]Capex by Category'!A21</f>
        <v>Total Capex</v>
      </c>
    </row>
    <row r="22" spans="1:8" ht="25.5" customHeight="1" thickBot="1" x14ac:dyDescent="0.25">
      <c r="A22" s="18" t="str">
        <f>'[5]Capex by Category'!A22</f>
        <v>Category</v>
      </c>
      <c r="B22" s="13" t="str">
        <f>B12</f>
        <v>2013-14</v>
      </c>
      <c r="C22" s="14" t="str">
        <f t="shared" ref="C22:H22" si="3">C12</f>
        <v>2014-15</v>
      </c>
      <c r="D22" s="15" t="str">
        <f t="shared" si="3"/>
        <v>2015-16</v>
      </c>
      <c r="E22" s="15" t="str">
        <f t="shared" si="3"/>
        <v>2016-17</v>
      </c>
      <c r="F22" s="15" t="str">
        <f t="shared" si="3"/>
        <v>2017-18</v>
      </c>
      <c r="G22" s="15" t="str">
        <f t="shared" si="3"/>
        <v>2018-19</v>
      </c>
      <c r="H22" s="16" t="str">
        <f t="shared" si="3"/>
        <v>2019-20</v>
      </c>
    </row>
    <row r="23" spans="1:8" x14ac:dyDescent="0.2">
      <c r="A23" s="77" t="str">
        <f>'[5]Capex by Category'!A23</f>
        <v>Labour</v>
      </c>
      <c r="B23" s="23">
        <f t="shared" ref="B23:H26" si="4">B3+B13</f>
        <v>0</v>
      </c>
      <c r="C23" s="21">
        <f t="shared" si="4"/>
        <v>0</v>
      </c>
      <c r="D23" s="21">
        <f t="shared" si="4"/>
        <v>3497426.879083544</v>
      </c>
      <c r="E23" s="21">
        <f t="shared" si="4"/>
        <v>3549827.7343066237</v>
      </c>
      <c r="F23" s="21">
        <f t="shared" si="4"/>
        <v>3552988.9583741743</v>
      </c>
      <c r="G23" s="21">
        <f t="shared" si="4"/>
        <v>3508652.2395343096</v>
      </c>
      <c r="H23" s="22">
        <f t="shared" si="4"/>
        <v>3501625.1552263582</v>
      </c>
    </row>
    <row r="24" spans="1:8" x14ac:dyDescent="0.2">
      <c r="A24" s="77" t="str">
        <f>'[5]Capex by Category'!A24</f>
        <v>Material</v>
      </c>
      <c r="B24" s="23">
        <f t="shared" si="4"/>
        <v>0</v>
      </c>
      <c r="C24" s="24">
        <f t="shared" si="4"/>
        <v>0</v>
      </c>
      <c r="D24" s="24">
        <f t="shared" si="4"/>
        <v>4477069.5999999996</v>
      </c>
      <c r="E24" s="24">
        <f t="shared" si="4"/>
        <v>5012217.3946770057</v>
      </c>
      <c r="F24" s="24">
        <f t="shared" si="4"/>
        <v>4878741.7023581071</v>
      </c>
      <c r="G24" s="24">
        <f t="shared" si="4"/>
        <v>4191853.6165994899</v>
      </c>
      <c r="H24" s="25">
        <f t="shared" si="4"/>
        <v>4017728.535931278</v>
      </c>
    </row>
    <row r="25" spans="1:8" x14ac:dyDescent="0.2">
      <c r="A25" s="96" t="str">
        <f>'[5]Capex by Category'!A25</f>
        <v>Contractors</v>
      </c>
      <c r="B25" s="23">
        <f t="shared" si="4"/>
        <v>0</v>
      </c>
      <c r="C25" s="24">
        <f t="shared" si="4"/>
        <v>0</v>
      </c>
      <c r="D25" s="24">
        <f t="shared" si="4"/>
        <v>338603.61629126396</v>
      </c>
      <c r="E25" s="24">
        <f t="shared" si="4"/>
        <v>344357.34191596793</v>
      </c>
      <c r="F25" s="24">
        <f t="shared" si="4"/>
        <v>342918.91050979192</v>
      </c>
      <c r="G25" s="24">
        <f t="shared" si="4"/>
        <v>335557.52625465591</v>
      </c>
      <c r="H25" s="25">
        <f t="shared" si="4"/>
        <v>333696.02678783995</v>
      </c>
    </row>
    <row r="26" spans="1:8" x14ac:dyDescent="0.2">
      <c r="A26" s="77" t="str">
        <f>'[5]Capex by Category'!A26</f>
        <v>Other</v>
      </c>
      <c r="B26" s="23">
        <f t="shared" si="4"/>
        <v>0</v>
      </c>
      <c r="C26" s="24">
        <f t="shared" si="4"/>
        <v>0</v>
      </c>
      <c r="D26" s="24">
        <f t="shared" si="4"/>
        <v>1606898.10204</v>
      </c>
      <c r="E26" s="24">
        <f t="shared" si="4"/>
        <v>1606855.0040719893</v>
      </c>
      <c r="F26" s="24">
        <f t="shared" si="4"/>
        <v>1606878.8433957801</v>
      </c>
      <c r="G26" s="24">
        <f t="shared" si="4"/>
        <v>1606841.0644189832</v>
      </c>
      <c r="H26" s="25">
        <f t="shared" si="4"/>
        <v>1606813.4938559025</v>
      </c>
    </row>
    <row r="27" spans="1:8" ht="13.5" thickBot="1" x14ac:dyDescent="0.25">
      <c r="A27" s="78" t="str">
        <f>'[5]Capex by Category'!A27</f>
        <v>Total All Capex</v>
      </c>
      <c r="B27" s="31">
        <f t="shared" ref="B27:H27" si="5">SUM(B23:B26)</f>
        <v>0</v>
      </c>
      <c r="C27" s="32">
        <f t="shared" si="5"/>
        <v>0</v>
      </c>
      <c r="D27" s="32">
        <f t="shared" si="5"/>
        <v>9919998.197414808</v>
      </c>
      <c r="E27" s="32">
        <f t="shared" si="5"/>
        <v>10513257.474971589</v>
      </c>
      <c r="F27" s="32">
        <f t="shared" si="5"/>
        <v>10381528.414637852</v>
      </c>
      <c r="G27" s="32">
        <f t="shared" si="5"/>
        <v>9642904.4468074385</v>
      </c>
      <c r="H27" s="33">
        <f t="shared" si="5"/>
        <v>9459863.2118013781</v>
      </c>
    </row>
    <row r="28" spans="1:8" ht="13.5" thickTop="1" x14ac:dyDescent="0.2"/>
    <row r="29" spans="1:8" x14ac:dyDescent="0.2">
      <c r="A29" s="120" t="s">
        <v>7</v>
      </c>
      <c r="B29" s="34">
        <f t="shared" ref="B29:H29" si="6">B27-B7-B17</f>
        <v>0</v>
      </c>
      <c r="C29" s="34">
        <f t="shared" si="6"/>
        <v>0</v>
      </c>
      <c r="D29" s="34">
        <f t="shared" si="6"/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</row>
  </sheetData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&amp;C&amp;"Arial,Bold"&amp;12Meters Capex by Cost Category&amp;R&amp;"Arial,Bold"&amp;12&amp;D  &amp;T</oddHeader>
    <oddFooter>&amp;R&amp;Z&amp;F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8" sqref="D8"/>
    </sheetView>
  </sheetViews>
  <sheetFormatPr defaultRowHeight="12.75" x14ac:dyDescent="0.2"/>
  <cols>
    <col min="1" max="1" width="40.7109375" customWidth="1"/>
    <col min="2" max="8" width="12.7109375" style="34" customWidth="1"/>
  </cols>
  <sheetData>
    <row r="1" spans="1:8" ht="26.25" customHeight="1" thickBot="1" x14ac:dyDescent="0.25">
      <c r="B1" s="13" t="str">
        <f>'[4]RIN Format'!B1</f>
        <v>2013-14</v>
      </c>
      <c r="C1" s="14" t="str">
        <f>'[4]RIN Format'!C1</f>
        <v>2014-15</v>
      </c>
      <c r="D1" s="15" t="str">
        <f>'[4]RIN Format'!D1</f>
        <v>2015-16</v>
      </c>
      <c r="E1" s="15" t="str">
        <f>'[4]RIN Format'!E1</f>
        <v>2016-17</v>
      </c>
      <c r="F1" s="15" t="str">
        <f>'[4]RIN Format'!F1</f>
        <v>2017-18</v>
      </c>
      <c r="G1" s="15" t="str">
        <f>'[4]RIN Format'!G1</f>
        <v>2018-19</v>
      </c>
      <c r="H1" s="16" t="str">
        <f>'[4]RIN Format'!H1</f>
        <v>2019-20</v>
      </c>
    </row>
    <row r="2" spans="1:8" x14ac:dyDescent="0.2">
      <c r="A2" s="18" t="str">
        <f>'[5]RIN Format Capex'!A2</f>
        <v>System Capex</v>
      </c>
      <c r="B2" s="20"/>
      <c r="C2" s="21"/>
      <c r="D2" s="21"/>
      <c r="E2" s="21"/>
      <c r="F2" s="21"/>
      <c r="G2" s="21"/>
      <c r="H2" s="22"/>
    </row>
    <row r="3" spans="1:8" x14ac:dyDescent="0.2">
      <c r="A3" s="17" t="str">
        <f>'[5]RIN Format Capex'!A3</f>
        <v>Asset Replacement</v>
      </c>
      <c r="B3" s="23"/>
      <c r="C3" s="24"/>
      <c r="D3" s="123">
        <f>'System Capex 2015-16 $'!$Z$173</f>
        <v>7095387.3843567986</v>
      </c>
      <c r="E3" s="123">
        <f>'System Capex 2016-17 $'!$Z$173</f>
        <v>7095387.3843567986</v>
      </c>
      <c r="F3" s="123">
        <f>'System Capex 2017-18 $'!$Z$173</f>
        <v>7095387.3843567986</v>
      </c>
      <c r="G3" s="123">
        <f>'System Capex 2018-19 $'!$Z$173</f>
        <v>7095387.3843567986</v>
      </c>
      <c r="H3" s="124">
        <f>'System Capex 2019-20 $'!$Z$173</f>
        <v>7095387.3843567986</v>
      </c>
    </row>
    <row r="4" spans="1:8" x14ac:dyDescent="0.2">
      <c r="A4" s="17" t="str">
        <f>'[5]RIN Format Capex'!A4</f>
        <v>Corporation Initiated Augmentation</v>
      </c>
      <c r="B4" s="23"/>
      <c r="C4" s="24"/>
      <c r="D4" s="24">
        <f>'System Capex 2015-16 $'!$AA$173</f>
        <v>0</v>
      </c>
      <c r="E4" s="24">
        <f>'System Capex 2016-17 $'!$AA$173</f>
        <v>0</v>
      </c>
      <c r="F4" s="24">
        <f>'System Capex 2017-18 $'!$AA$173</f>
        <v>0</v>
      </c>
      <c r="G4" s="24">
        <f>'System Capex 2018-19 $'!$AA$173</f>
        <v>0</v>
      </c>
      <c r="H4" s="25">
        <f>'System Capex 2019-20 $'!$AA$173</f>
        <v>0</v>
      </c>
    </row>
    <row r="5" spans="1:8" x14ac:dyDescent="0.2">
      <c r="A5" s="17" t="str">
        <f>'[5]RIN Format Capex'!A5</f>
        <v>Customer Initiated Capital Works</v>
      </c>
      <c r="B5" s="23"/>
      <c r="C5" s="24"/>
      <c r="D5" s="24">
        <f>'System Capex 2015-16 $'!$AB$173</f>
        <v>2169393.6929476075</v>
      </c>
      <c r="E5" s="24">
        <f>'System Capex 2016-17 $'!$AB$173</f>
        <v>2178530.6969651883</v>
      </c>
      <c r="F5" s="24">
        <f>'System Capex 2017-18 $'!$AB$173</f>
        <v>2192832.205016254</v>
      </c>
      <c r="G5" s="24">
        <f>'System Capex 2018-19 $'!$AB$173</f>
        <v>2201541.1459786394</v>
      </c>
      <c r="H5" s="25">
        <f>'System Capex 2019-20 $'!$AB$173</f>
        <v>2207480.6465293793</v>
      </c>
    </row>
    <row r="6" spans="1:8" x14ac:dyDescent="0.2">
      <c r="A6" s="17" t="str">
        <f>'[5]RIN Format Capex'!A6</f>
        <v>Reliability &amp; Quality Improvements</v>
      </c>
      <c r="B6" s="23"/>
      <c r="C6" s="24"/>
      <c r="D6" s="24">
        <f>'System Capex 2015-16 $'!$AC$173</f>
        <v>0</v>
      </c>
      <c r="E6" s="24">
        <f>'System Capex 2016-17 $'!$AC$173</f>
        <v>0</v>
      </c>
      <c r="F6" s="24">
        <f>'System Capex 2017-18 $'!$AC$173</f>
        <v>0</v>
      </c>
      <c r="G6" s="24">
        <f>'System Capex 2018-19 $'!$AC$173</f>
        <v>0</v>
      </c>
      <c r="H6" s="25">
        <f>'System Capex 2019-20 $'!$AC$173</f>
        <v>0</v>
      </c>
    </row>
    <row r="7" spans="1:8" x14ac:dyDescent="0.2">
      <c r="A7" s="17" t="str">
        <f>'[5]RIN Format Capex'!A7</f>
        <v>Other System Capex</v>
      </c>
      <c r="B7" s="23"/>
      <c r="C7" s="24"/>
      <c r="D7" s="24">
        <f>'System Capex 2015-16 $'!$AD$173</f>
        <v>498221.93919519981</v>
      </c>
      <c r="E7" s="24">
        <f>'System Capex 2016-17 $'!$AD$173</f>
        <v>1082344.2127343998</v>
      </c>
      <c r="F7" s="24">
        <f>'System Capex 2017-18 $'!$AD$173</f>
        <v>936313.64434959961</v>
      </c>
      <c r="G7" s="24">
        <f>'System Capex 2018-19 $'!$AD$173</f>
        <v>188980.73555679992</v>
      </c>
      <c r="H7" s="25">
        <f>'System Capex 2019-20 $'!$AD$173</f>
        <v>0</v>
      </c>
    </row>
    <row r="8" spans="1:8" x14ac:dyDescent="0.2">
      <c r="A8" s="19" t="str">
        <f>'[5]RIN Format Capex'!A8</f>
        <v>Total System Capex</v>
      </c>
      <c r="B8" s="26">
        <f>SUM(B3:B7)</f>
        <v>0</v>
      </c>
      <c r="C8" s="27">
        <f t="shared" ref="C8:H8" si="0">SUM(C3:C7)</f>
        <v>0</v>
      </c>
      <c r="D8" s="27">
        <f t="shared" si="0"/>
        <v>9763003.016499605</v>
      </c>
      <c r="E8" s="27">
        <f t="shared" si="0"/>
        <v>10356262.294056386</v>
      </c>
      <c r="F8" s="27">
        <f t="shared" si="0"/>
        <v>10224533.233722651</v>
      </c>
      <c r="G8" s="27">
        <f t="shared" si="0"/>
        <v>9485909.2658922374</v>
      </c>
      <c r="H8" s="35">
        <f t="shared" si="0"/>
        <v>9302868.030886177</v>
      </c>
    </row>
    <row r="9" spans="1:8" x14ac:dyDescent="0.2">
      <c r="A9" s="19"/>
      <c r="B9" s="23"/>
      <c r="C9" s="24"/>
      <c r="D9" s="24"/>
      <c r="E9" s="24"/>
      <c r="F9" s="24"/>
      <c r="G9" s="24"/>
      <c r="H9" s="25"/>
    </row>
    <row r="10" spans="1:8" x14ac:dyDescent="0.2">
      <c r="A10" s="19" t="str">
        <f>'[5]RIN Format Capex'!A10</f>
        <v>Non-System Capex</v>
      </c>
      <c r="B10" s="23"/>
      <c r="C10" s="24"/>
      <c r="D10" s="24"/>
      <c r="E10" s="24"/>
      <c r="F10" s="24"/>
      <c r="G10" s="24"/>
      <c r="H10" s="25"/>
    </row>
    <row r="11" spans="1:8" x14ac:dyDescent="0.2">
      <c r="A11" t="str">
        <f>'[5]RIN Format Capex'!A11</f>
        <v>Communications</v>
      </c>
      <c r="B11" s="23"/>
      <c r="C11" s="24"/>
      <c r="D11" s="24"/>
      <c r="E11" s="24"/>
      <c r="F11" s="24"/>
      <c r="G11" s="24"/>
      <c r="H11" s="25"/>
    </row>
    <row r="12" spans="1:8" x14ac:dyDescent="0.2">
      <c r="A12" t="str">
        <f>'[5]RIN Format Capex'!A12</f>
        <v>IT Systems</v>
      </c>
      <c r="B12" s="23"/>
      <c r="C12" s="24"/>
      <c r="D12" s="24"/>
      <c r="E12" s="24"/>
      <c r="F12" s="24"/>
      <c r="G12" s="24"/>
      <c r="H12" s="25"/>
    </row>
    <row r="13" spans="1:8" x14ac:dyDescent="0.2">
      <c r="A13" t="str">
        <f>'[5]RIN Format Capex'!A13</f>
        <v>Office Equipment &amp; Furniture</v>
      </c>
      <c r="B13" s="23"/>
      <c r="C13" s="24"/>
      <c r="D13" s="24"/>
      <c r="E13" s="24"/>
      <c r="F13" s="24"/>
      <c r="G13" s="24"/>
      <c r="H13" s="25"/>
    </row>
    <row r="14" spans="1:8" x14ac:dyDescent="0.2">
      <c r="A14" t="str">
        <f>'[5]RIN Format Capex'!A14</f>
        <v>Motor Vehicles</v>
      </c>
      <c r="B14" s="23"/>
      <c r="C14" s="24"/>
      <c r="D14" s="24"/>
      <c r="E14" s="24"/>
      <c r="F14" s="24"/>
      <c r="G14" s="24"/>
      <c r="H14" s="25"/>
    </row>
    <row r="15" spans="1:8" x14ac:dyDescent="0.2">
      <c r="A15" t="str">
        <f>'[5]RIN Format Capex'!A15</f>
        <v>Plant &amp; Equipment</v>
      </c>
      <c r="B15" s="23"/>
      <c r="C15" s="24"/>
      <c r="D15" s="24"/>
      <c r="E15" s="24"/>
      <c r="F15" s="24"/>
      <c r="G15" s="24"/>
      <c r="H15" s="25"/>
    </row>
    <row r="16" spans="1:8" x14ac:dyDescent="0.2">
      <c r="A16" t="str">
        <f>'[5]RIN Format Capex'!A16</f>
        <v>Buildings</v>
      </c>
      <c r="B16" s="23"/>
      <c r="C16" s="24"/>
      <c r="D16" s="24"/>
      <c r="E16" s="24"/>
      <c r="F16" s="24"/>
      <c r="G16" s="24"/>
      <c r="H16" s="25"/>
    </row>
    <row r="17" spans="1:8" x14ac:dyDescent="0.2">
      <c r="A17" t="str">
        <f>'[5]RIN Format Capex'!A17</f>
        <v>Land &amp; Easements</v>
      </c>
      <c r="B17" s="23"/>
      <c r="C17" s="24"/>
      <c r="D17" s="24"/>
      <c r="E17" s="24"/>
      <c r="F17" s="24"/>
      <c r="G17" s="24"/>
      <c r="H17" s="25"/>
    </row>
    <row r="18" spans="1:8" x14ac:dyDescent="0.2">
      <c r="A18" t="str">
        <f>'[5]RIN Format Capex'!A18</f>
        <v>Land Improvements</v>
      </c>
      <c r="B18" s="23"/>
      <c r="C18" s="24"/>
      <c r="D18" s="24"/>
      <c r="E18" s="24"/>
      <c r="F18" s="24"/>
      <c r="G18" s="24"/>
      <c r="H18" s="25"/>
    </row>
    <row r="19" spans="1:8" x14ac:dyDescent="0.2">
      <c r="A19" s="19" t="str">
        <f>'[5]RIN Format Capex'!A19</f>
        <v>Total Non-System Capex</v>
      </c>
      <c r="B19" s="26">
        <f>SUM(B11:B18)</f>
        <v>0</v>
      </c>
      <c r="C19" s="27">
        <f t="shared" ref="C19:H19" si="1">SUM(C11:C18)</f>
        <v>0</v>
      </c>
      <c r="D19" s="27">
        <f t="shared" si="1"/>
        <v>0</v>
      </c>
      <c r="E19" s="27">
        <f t="shared" si="1"/>
        <v>0</v>
      </c>
      <c r="F19" s="27">
        <f t="shared" si="1"/>
        <v>0</v>
      </c>
      <c r="G19" s="27">
        <f t="shared" si="1"/>
        <v>0</v>
      </c>
      <c r="H19" s="35">
        <f t="shared" si="1"/>
        <v>0</v>
      </c>
    </row>
    <row r="20" spans="1:8" x14ac:dyDescent="0.2">
      <c r="A20" s="19"/>
      <c r="B20" s="28"/>
      <c r="C20" s="29"/>
      <c r="D20" s="29"/>
      <c r="E20" s="29"/>
      <c r="F20" s="29"/>
      <c r="G20" s="29"/>
      <c r="H20" s="30"/>
    </row>
    <row r="21" spans="1:8" ht="13.5" thickBot="1" x14ac:dyDescent="0.25">
      <c r="A21" s="18" t="str">
        <f>'[5]RIN Format Capex'!A21</f>
        <v>Total Capex</v>
      </c>
      <c r="B21" s="31">
        <f t="shared" ref="B21:H21" si="2">B8+B19</f>
        <v>0</v>
      </c>
      <c r="C21" s="32">
        <f t="shared" si="2"/>
        <v>0</v>
      </c>
      <c r="D21" s="32">
        <f t="shared" si="2"/>
        <v>9763003.016499605</v>
      </c>
      <c r="E21" s="32">
        <f t="shared" si="2"/>
        <v>10356262.294056386</v>
      </c>
      <c r="F21" s="32">
        <f t="shared" si="2"/>
        <v>10224533.233722651</v>
      </c>
      <c r="G21" s="32">
        <f t="shared" si="2"/>
        <v>9485909.2658922374</v>
      </c>
      <c r="H21" s="33">
        <f t="shared" si="2"/>
        <v>9302868.030886177</v>
      </c>
    </row>
    <row r="22" spans="1:8" ht="13.5" thickTop="1" x14ac:dyDescent="0.2"/>
    <row r="23" spans="1:8" x14ac:dyDescent="0.2">
      <c r="A23" s="120" t="s">
        <v>7</v>
      </c>
      <c r="B23" s="34">
        <f>B21-'System Capex 2013-14 $'!Y173</f>
        <v>0</v>
      </c>
      <c r="C23" s="34">
        <f>C21-'System Capex 2014-15 $'!Y173</f>
        <v>0</v>
      </c>
      <c r="D23" s="34">
        <f>D21-'System Capex 2015-16 $'!Y173</f>
        <v>0</v>
      </c>
      <c r="E23" s="34">
        <f>E21-'System Capex 2016-17 $'!Y173</f>
        <v>0</v>
      </c>
      <c r="F23" s="34">
        <f>F21-'System Capex 2017-18 $'!Y173</f>
        <v>0</v>
      </c>
      <c r="G23" s="34">
        <f>G21-'System Capex 2018-19 $'!Y173</f>
        <v>0</v>
      </c>
      <c r="H23" s="34">
        <f>H21-'System Capex 2019-20 $'!Y173</f>
        <v>0</v>
      </c>
    </row>
  </sheetData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&amp;C&amp;"Arial,Bold"&amp;12Meters RIN Format Capex&amp;R&amp;"Arial,Bold"&amp;12&amp;D  &amp;T</oddHeader>
    <oddFooter>&amp;R&amp;Z&amp;F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37"/>
  <sheetViews>
    <sheetView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D21" sqref="D21"/>
    </sheetView>
  </sheetViews>
  <sheetFormatPr defaultRowHeight="12.75" x14ac:dyDescent="0.2"/>
  <cols>
    <col min="1" max="1" width="40.7109375" customWidth="1"/>
    <col min="2" max="8" width="12.7109375" style="34" customWidth="1"/>
  </cols>
  <sheetData>
    <row r="1" spans="1:8" ht="26.25" customHeight="1" thickBot="1" x14ac:dyDescent="0.25">
      <c r="B1" s="13" t="str">
        <f>'RIN Format Capex'!B1</f>
        <v>2013-14</v>
      </c>
      <c r="C1" s="14" t="str">
        <f>'RIN Format Capex'!C1</f>
        <v>2014-15</v>
      </c>
      <c r="D1" s="15" t="str">
        <f>'RIN Format Capex'!D1</f>
        <v>2015-16</v>
      </c>
      <c r="E1" s="15" t="str">
        <f>'RIN Format Capex'!E1</f>
        <v>2016-17</v>
      </c>
      <c r="F1" s="15" t="str">
        <f>'RIN Format Capex'!F1</f>
        <v>2017-18</v>
      </c>
      <c r="G1" s="15" t="str">
        <f>'RIN Format Capex'!G1</f>
        <v>2018-19</v>
      </c>
      <c r="H1" s="16" t="str">
        <f>'RIN Format Capex'!H1</f>
        <v>2019-20</v>
      </c>
    </row>
    <row r="2" spans="1:8" x14ac:dyDescent="0.2">
      <c r="A2" s="18" t="str">
        <f>'[5]RIN Format Capex by Asset Class'!A2</f>
        <v>System Capex</v>
      </c>
      <c r="B2" s="20"/>
      <c r="C2" s="21"/>
      <c r="D2" s="21"/>
      <c r="E2" s="21"/>
      <c r="F2" s="21"/>
      <c r="G2" s="21"/>
      <c r="H2" s="22"/>
    </row>
    <row r="3" spans="1:8" x14ac:dyDescent="0.2">
      <c r="A3" s="17" t="str">
        <f>'[5]RIN Format Capex by Asset Class'!A3</f>
        <v>Overhead Sub-Transmission Lines</v>
      </c>
      <c r="B3" s="23"/>
      <c r="C3" s="24"/>
      <c r="D3" s="24"/>
      <c r="E3" s="24"/>
      <c r="F3" s="24"/>
      <c r="G3" s="24"/>
      <c r="H3" s="25"/>
    </row>
    <row r="4" spans="1:8" x14ac:dyDescent="0.2">
      <c r="A4" s="17" t="str">
        <f>'[5]RIN Format Capex by Asset Class'!A4</f>
        <v>Underground Sub-Transmission Cables</v>
      </c>
      <c r="B4" s="23"/>
      <c r="C4" s="24"/>
      <c r="D4" s="24"/>
      <c r="E4" s="24"/>
      <c r="F4" s="24"/>
      <c r="G4" s="24"/>
      <c r="H4" s="25"/>
    </row>
    <row r="5" spans="1:8" x14ac:dyDescent="0.2">
      <c r="A5" s="17" t="str">
        <f>'[5]RIN Format Capex by Asset Class'!A5</f>
        <v>Overhead Distribution Lines</v>
      </c>
      <c r="B5" s="23"/>
      <c r="C5" s="24"/>
      <c r="D5" s="24"/>
      <c r="E5" s="24"/>
      <c r="F5" s="24"/>
      <c r="G5" s="24"/>
      <c r="H5" s="25"/>
    </row>
    <row r="6" spans="1:8" x14ac:dyDescent="0.2">
      <c r="A6" s="17" t="str">
        <f>'[5]RIN Format Capex by Asset Class'!A6</f>
        <v>Underground Distribution Cables</v>
      </c>
      <c r="B6" s="23"/>
      <c r="C6" s="24"/>
      <c r="D6" s="24"/>
      <c r="E6" s="24"/>
      <c r="F6" s="24"/>
      <c r="G6" s="24"/>
      <c r="H6" s="25"/>
    </row>
    <row r="7" spans="1:8" x14ac:dyDescent="0.2">
      <c r="A7" s="17" t="str">
        <f>'[5]RIN Format Capex by Asset Class'!A7</f>
        <v xml:space="preserve">Distribution Equipment  </v>
      </c>
      <c r="B7" s="23"/>
      <c r="C7" s="24"/>
      <c r="D7" s="24"/>
      <c r="E7" s="24"/>
      <c r="F7" s="24"/>
      <c r="G7" s="24"/>
      <c r="H7" s="25"/>
    </row>
    <row r="8" spans="1:8" x14ac:dyDescent="0.2">
      <c r="A8" s="17" t="str">
        <f>'[5]RIN Format Capex by Asset Class'!A8</f>
        <v>Substation Bays</v>
      </c>
      <c r="B8" s="23"/>
      <c r="C8" s="24"/>
      <c r="D8" s="24"/>
      <c r="E8" s="24"/>
      <c r="F8" s="24"/>
      <c r="G8" s="24"/>
      <c r="H8" s="25"/>
    </row>
    <row r="9" spans="1:8" x14ac:dyDescent="0.2">
      <c r="A9" s="17" t="str">
        <f>'[5]RIN Format Capex by Asset Class'!A9</f>
        <v>Substation Establishment</v>
      </c>
      <c r="B9" s="23"/>
      <c r="C9" s="24"/>
      <c r="D9" s="24"/>
      <c r="E9" s="24"/>
      <c r="F9" s="24"/>
      <c r="G9" s="24"/>
      <c r="H9" s="25"/>
    </row>
    <row r="10" spans="1:8" x14ac:dyDescent="0.2">
      <c r="A10" s="17" t="str">
        <f>'[5]RIN Format Capex by Asset Class'!A10</f>
        <v>Distribution Substation Switchgear</v>
      </c>
      <c r="B10" s="23"/>
      <c r="C10" s="24"/>
      <c r="D10" s="24"/>
      <c r="E10" s="24"/>
      <c r="F10" s="24"/>
      <c r="G10" s="24"/>
      <c r="H10" s="25"/>
    </row>
    <row r="11" spans="1:8" x14ac:dyDescent="0.2">
      <c r="A11" s="17" t="str">
        <f>'[5]RIN Format Capex by Asset Class'!A11</f>
        <v>Zone Transformers</v>
      </c>
      <c r="B11" s="23"/>
      <c r="C11" s="24"/>
      <c r="D11" s="24"/>
      <c r="E11" s="24"/>
      <c r="F11" s="24"/>
      <c r="G11" s="24"/>
      <c r="H11" s="25"/>
    </row>
    <row r="12" spans="1:8" x14ac:dyDescent="0.2">
      <c r="A12" s="17" t="str">
        <f>'[5]RIN Format Capex by Asset Class'!A12</f>
        <v>Distribution Transformers</v>
      </c>
      <c r="B12" s="23"/>
      <c r="C12" s="24"/>
      <c r="D12" s="24"/>
      <c r="E12" s="24"/>
      <c r="F12" s="24"/>
      <c r="G12" s="24"/>
      <c r="H12" s="25"/>
    </row>
    <row r="13" spans="1:8" x14ac:dyDescent="0.2">
      <c r="A13" s="17" t="str">
        <f>'[5]RIN Format Capex by Asset Class'!A13</f>
        <v>Low Voltage Services</v>
      </c>
      <c r="B13" s="23"/>
      <c r="C13" s="24"/>
      <c r="D13" s="24"/>
      <c r="E13" s="24"/>
      <c r="F13" s="24"/>
      <c r="G13" s="24"/>
      <c r="H13" s="25"/>
    </row>
    <row r="14" spans="1:8" x14ac:dyDescent="0.2">
      <c r="A14" s="17" t="str">
        <f>'[5]RIN Format Capex by Asset Class'!A14</f>
        <v>Metering</v>
      </c>
      <c r="B14" s="23"/>
      <c r="C14" s="24"/>
      <c r="D14" s="24"/>
      <c r="E14" s="24"/>
      <c r="F14" s="24"/>
      <c r="G14" s="24"/>
      <c r="H14" s="25"/>
    </row>
    <row r="15" spans="1:8" x14ac:dyDescent="0.2">
      <c r="A15" s="17" t="str">
        <f>'[5]RIN Format Capex by Asset Class'!A15</f>
        <v xml:space="preserve">Communications – Pilot Wires </v>
      </c>
      <c r="B15" s="23"/>
      <c r="C15" s="24"/>
      <c r="D15" s="24"/>
      <c r="E15" s="24"/>
      <c r="F15" s="24"/>
      <c r="G15" s="24"/>
      <c r="H15" s="25"/>
    </row>
    <row r="16" spans="1:8" x14ac:dyDescent="0.2">
      <c r="A16" s="17" t="str">
        <f>'[5]RIN Format Capex by Asset Class'!A16</f>
        <v>Generation Assets</v>
      </c>
      <c r="B16" s="23"/>
      <c r="C16" s="24"/>
      <c r="D16" s="24"/>
      <c r="E16" s="24"/>
      <c r="F16" s="24"/>
      <c r="G16" s="24"/>
      <c r="H16" s="25"/>
    </row>
    <row r="17" spans="1:8" x14ac:dyDescent="0.2">
      <c r="A17" s="17" t="str">
        <f>'[5]RIN Format Capex by Asset Class'!A17</f>
        <v>Street Lighting</v>
      </c>
      <c r="B17" s="23"/>
      <c r="C17" s="24"/>
      <c r="D17" s="24"/>
      <c r="E17" s="24"/>
      <c r="F17" s="24"/>
      <c r="G17" s="24"/>
      <c r="H17" s="25"/>
    </row>
    <row r="18" spans="1:8" x14ac:dyDescent="0.2">
      <c r="A18" s="17" t="str">
        <f>'[5]RIN Format Capex by Asset Class'!A18</f>
        <v>Other Equipment</v>
      </c>
      <c r="B18" s="23"/>
      <c r="C18" s="24"/>
      <c r="D18" s="24"/>
      <c r="E18" s="24"/>
      <c r="F18" s="24"/>
      <c r="G18" s="24"/>
      <c r="H18" s="25"/>
    </row>
    <row r="19" spans="1:8" x14ac:dyDescent="0.2">
      <c r="A19" s="17" t="str">
        <f>'[5]RIN Format Capex by Asset Class'!A19</f>
        <v>Control Centre - SCADA</v>
      </c>
      <c r="B19" s="23"/>
      <c r="C19" s="24"/>
      <c r="D19" s="24"/>
      <c r="E19" s="24"/>
      <c r="F19" s="24"/>
      <c r="G19" s="24"/>
      <c r="H19" s="25"/>
    </row>
    <row r="20" spans="1:8" x14ac:dyDescent="0.2">
      <c r="A20" s="17" t="str">
        <f>'[5]RIN Format Capex by Asset Class'!A20</f>
        <v>Land &amp; Easements (System)</v>
      </c>
      <c r="B20" s="23"/>
      <c r="C20" s="24"/>
      <c r="D20" s="24"/>
      <c r="E20" s="24"/>
      <c r="F20" s="24"/>
      <c r="G20" s="24"/>
      <c r="H20" s="25"/>
    </row>
    <row r="21" spans="1:8" x14ac:dyDescent="0.2">
      <c r="A21" s="17" t="str">
        <f>'[5]RIN Format Capex by Asset Class'!A21</f>
        <v>Metering Type 5-6</v>
      </c>
      <c r="B21" s="50"/>
      <c r="C21" s="49"/>
      <c r="D21" s="125">
        <f>'System Capex 2015-16 $'!$Y173</f>
        <v>9763003.0164996069</v>
      </c>
      <c r="E21" s="125">
        <f>'System Capex 2016-17 $'!$Y173</f>
        <v>10356262.294056389</v>
      </c>
      <c r="F21" s="125">
        <f>'System Capex 2017-18 $'!$Y173</f>
        <v>10224533.233722655</v>
      </c>
      <c r="G21" s="125">
        <f>'System Capex 2018-19 $'!$Y173</f>
        <v>9485909.2658922412</v>
      </c>
      <c r="H21" s="126">
        <f>'System Capex 2019-20 $'!$Y173</f>
        <v>9302868.0308861807</v>
      </c>
    </row>
    <row r="22" spans="1:8" x14ac:dyDescent="0.2">
      <c r="A22" s="19" t="str">
        <f>'[5]RIN Format Capex by Asset Class'!A22</f>
        <v>Total System Capex</v>
      </c>
      <c r="B22" s="52">
        <f>SUM(B3:B21)</f>
        <v>0</v>
      </c>
      <c r="C22" s="27">
        <f t="shared" ref="C22:H22" si="0">SUM(C3:C21)</f>
        <v>0</v>
      </c>
      <c r="D22" s="127">
        <f t="shared" si="0"/>
        <v>9763003.0164996069</v>
      </c>
      <c r="E22" s="127">
        <f t="shared" si="0"/>
        <v>10356262.294056389</v>
      </c>
      <c r="F22" s="127">
        <f t="shared" si="0"/>
        <v>10224533.233722655</v>
      </c>
      <c r="G22" s="128">
        <f t="shared" si="0"/>
        <v>9485909.2658922412</v>
      </c>
      <c r="H22" s="129">
        <f t="shared" si="0"/>
        <v>9302868.0308861807</v>
      </c>
    </row>
    <row r="23" spans="1:8" x14ac:dyDescent="0.2">
      <c r="A23" s="19"/>
      <c r="B23" s="23"/>
      <c r="C23" s="24"/>
      <c r="D23" s="24"/>
      <c r="E23" s="24"/>
      <c r="F23" s="24"/>
      <c r="G23" s="24"/>
      <c r="H23" s="25"/>
    </row>
    <row r="24" spans="1:8" x14ac:dyDescent="0.2">
      <c r="A24" s="19" t="str">
        <f>'[5]RIN Format Capex by Asset Class'!A24</f>
        <v>Non-System Capex</v>
      </c>
      <c r="B24" s="23"/>
      <c r="C24" s="24"/>
      <c r="D24" s="24"/>
      <c r="E24" s="24"/>
      <c r="F24" s="24"/>
      <c r="G24" s="24"/>
      <c r="H24" s="25"/>
    </row>
    <row r="25" spans="1:8" x14ac:dyDescent="0.2">
      <c r="A25" t="str">
        <f>'[5]RIN Format Capex by Asset Class'!A25</f>
        <v>Communications</v>
      </c>
      <c r="B25" s="23"/>
      <c r="C25" s="24"/>
      <c r="D25" s="24"/>
      <c r="E25" s="24"/>
      <c r="F25" s="24"/>
      <c r="G25" s="24"/>
      <c r="H25" s="25"/>
    </row>
    <row r="26" spans="1:8" x14ac:dyDescent="0.2">
      <c r="A26" t="str">
        <f>'[5]RIN Format Capex by Asset Class'!A26</f>
        <v>IT Systems</v>
      </c>
      <c r="B26" s="23"/>
      <c r="C26" s="24"/>
      <c r="D26" s="24"/>
      <c r="E26" s="24"/>
      <c r="F26" s="24"/>
      <c r="G26" s="24"/>
      <c r="H26" s="25"/>
    </row>
    <row r="27" spans="1:8" x14ac:dyDescent="0.2">
      <c r="A27" t="str">
        <f>'[5]RIN Format Capex by Asset Class'!A27</f>
        <v>Office Equipment &amp; Furniture</v>
      </c>
      <c r="B27" s="23"/>
      <c r="C27" s="24"/>
      <c r="D27" s="24"/>
      <c r="E27" s="24"/>
      <c r="F27" s="24"/>
      <c r="G27" s="24"/>
      <c r="H27" s="25"/>
    </row>
    <row r="28" spans="1:8" x14ac:dyDescent="0.2">
      <c r="A28" t="str">
        <f>'[5]RIN Format Capex by Asset Class'!A28</f>
        <v>Motor Vehicles</v>
      </c>
      <c r="B28" s="23"/>
      <c r="C28" s="24"/>
      <c r="D28" s="24"/>
      <c r="E28" s="24"/>
      <c r="F28" s="24"/>
      <c r="G28" s="24"/>
      <c r="H28" s="25"/>
    </row>
    <row r="29" spans="1:8" x14ac:dyDescent="0.2">
      <c r="A29" t="str">
        <f>'[5]RIN Format Capex by Asset Class'!A29</f>
        <v>Plant &amp; Equipment</v>
      </c>
      <c r="B29" s="23"/>
      <c r="C29" s="24"/>
      <c r="D29" s="24"/>
      <c r="E29" s="24"/>
      <c r="F29" s="24"/>
      <c r="G29" s="24"/>
      <c r="H29" s="25"/>
    </row>
    <row r="30" spans="1:8" x14ac:dyDescent="0.2">
      <c r="A30" t="str">
        <f>'[5]RIN Format Capex by Asset Class'!A30</f>
        <v>Buildings</v>
      </c>
      <c r="B30" s="23"/>
      <c r="C30" s="24"/>
      <c r="D30" s="24"/>
      <c r="E30" s="24"/>
      <c r="F30" s="24"/>
      <c r="G30" s="24"/>
      <c r="H30" s="25"/>
    </row>
    <row r="31" spans="1:8" x14ac:dyDescent="0.2">
      <c r="A31" t="str">
        <f>'[5]RIN Format Capex by Asset Class'!A31</f>
        <v>Land &amp; Easements</v>
      </c>
      <c r="B31" s="23"/>
      <c r="C31" s="24"/>
      <c r="D31" s="24"/>
      <c r="E31" s="24"/>
      <c r="F31" s="24"/>
      <c r="G31" s="24"/>
      <c r="H31" s="25"/>
    </row>
    <row r="32" spans="1:8" x14ac:dyDescent="0.2">
      <c r="A32" t="str">
        <f>'[5]RIN Format Capex by Asset Class'!A32</f>
        <v>Land Improvements</v>
      </c>
      <c r="B32" s="23"/>
      <c r="C32" s="24"/>
      <c r="D32" s="24"/>
      <c r="E32" s="24"/>
      <c r="F32" s="24"/>
      <c r="G32" s="24"/>
      <c r="H32" s="25"/>
    </row>
    <row r="33" spans="1:8" x14ac:dyDescent="0.2">
      <c r="A33" s="19" t="str">
        <f>'[5]RIN Format Capex by Asset Class'!A33</f>
        <v>Total Non-System Capex</v>
      </c>
      <c r="B33" s="26">
        <f>SUM(B25:B32)</f>
        <v>0</v>
      </c>
      <c r="C33" s="27">
        <f t="shared" ref="C33:H33" si="1">SUM(C25:C32)</f>
        <v>0</v>
      </c>
      <c r="D33" s="27">
        <f t="shared" si="1"/>
        <v>0</v>
      </c>
      <c r="E33" s="27">
        <f t="shared" si="1"/>
        <v>0</v>
      </c>
      <c r="F33" s="27">
        <f t="shared" si="1"/>
        <v>0</v>
      </c>
      <c r="G33" s="27">
        <f t="shared" si="1"/>
        <v>0</v>
      </c>
      <c r="H33" s="35">
        <f t="shared" si="1"/>
        <v>0</v>
      </c>
    </row>
    <row r="34" spans="1:8" x14ac:dyDescent="0.2">
      <c r="A34" s="19"/>
      <c r="B34" s="28"/>
      <c r="C34" s="29"/>
      <c r="D34" s="29"/>
      <c r="E34" s="29"/>
      <c r="F34" s="29"/>
      <c r="G34" s="29"/>
      <c r="H34" s="30"/>
    </row>
    <row r="35" spans="1:8" ht="13.5" thickBot="1" x14ac:dyDescent="0.25">
      <c r="A35" s="18" t="str">
        <f>'[5]RIN Format Capex by Asset Class'!A35</f>
        <v>Total Capex</v>
      </c>
      <c r="B35" s="31">
        <f>B22+B33</f>
        <v>0</v>
      </c>
      <c r="C35" s="32">
        <f t="shared" ref="C35:H35" si="2">C22+C33</f>
        <v>0</v>
      </c>
      <c r="D35" s="32">
        <f t="shared" si="2"/>
        <v>9763003.0164996069</v>
      </c>
      <c r="E35" s="32">
        <f t="shared" si="2"/>
        <v>10356262.294056389</v>
      </c>
      <c r="F35" s="32">
        <f t="shared" si="2"/>
        <v>10224533.233722655</v>
      </c>
      <c r="G35" s="32">
        <f t="shared" si="2"/>
        <v>9485909.2658922412</v>
      </c>
      <c r="H35" s="33">
        <f t="shared" si="2"/>
        <v>9302868.0308861807</v>
      </c>
    </row>
    <row r="36" spans="1:8" ht="13.5" thickTop="1" x14ac:dyDescent="0.2"/>
    <row r="37" spans="1:8" x14ac:dyDescent="0.2">
      <c r="A37" s="120" t="s">
        <v>7</v>
      </c>
      <c r="B37" s="34">
        <f>'RIN Format Capex'!B21-B35</f>
        <v>0</v>
      </c>
      <c r="C37" s="34">
        <f>'RIN Format Capex'!C21-C35</f>
        <v>0</v>
      </c>
      <c r="D37" s="34">
        <f>'RIN Format Capex'!D21-D35</f>
        <v>0</v>
      </c>
      <c r="E37" s="34">
        <f>'RIN Format Capex'!E21-E35</f>
        <v>0</v>
      </c>
      <c r="F37" s="34">
        <f>'RIN Format Capex'!F21-F35</f>
        <v>0</v>
      </c>
      <c r="G37" s="34">
        <f>'RIN Format Capex'!G21-G35</f>
        <v>0</v>
      </c>
      <c r="H37" s="34">
        <f>'RIN Format Capex'!H21-H35</f>
        <v>0</v>
      </c>
    </row>
  </sheetData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5" orientation="landscape" horizontalDpi="300" verticalDpi="300" r:id="rId1"/>
  <headerFooter alignWithMargins="0">
    <oddHeader>&amp;C&amp;"Arial,Bold"&amp;12Meters RIN Format Capex by Asset Class&amp;R&amp;"Arial,Bold"&amp;12&amp;D  &amp;T</oddHeader>
    <oddFooter>&amp;R&amp;Z&amp;F  &amp;"\,Regular"&amp;A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N172"/>
  <sheetViews>
    <sheetView workbookViewId="0">
      <pane xSplit="1" ySplit="2" topLeftCell="W111" activePane="bottomRight" state="frozen"/>
      <selection activeCell="A175" sqref="A175"/>
      <selection pane="topRight" activeCell="A175" sqref="A175"/>
      <selection pane="bottomLeft" activeCell="A175" sqref="A175"/>
      <selection pane="bottomRight" activeCell="D132" sqref="D132"/>
    </sheetView>
  </sheetViews>
  <sheetFormatPr defaultRowHeight="12.75" x14ac:dyDescent="0.2"/>
  <cols>
    <col min="1" max="1" width="58.7109375" bestFit="1" customWidth="1"/>
    <col min="2" max="8" width="12.7109375" customWidth="1"/>
    <col min="9" max="9" width="14.28515625" style="76" customWidth="1"/>
    <col min="10" max="11" width="13.28515625" style="76" customWidth="1"/>
    <col min="12" max="12" width="12.140625" style="76" customWidth="1"/>
    <col min="13" max="14" width="12.85546875" style="1" customWidth="1"/>
    <col min="15" max="15" width="11.28515625" style="1" customWidth="1"/>
    <col min="16" max="16" width="12.85546875" style="1" customWidth="1"/>
    <col min="17" max="17" width="11.28515625" style="1" customWidth="1"/>
    <col min="18" max="18" width="10.5703125" style="1" customWidth="1"/>
    <col min="19" max="19" width="13.7109375" style="1" customWidth="1"/>
    <col min="20" max="20" width="11.28515625" style="1" customWidth="1"/>
    <col min="21" max="22" width="12.85546875" style="1" customWidth="1"/>
    <col min="23" max="23" width="12.42578125" style="1" customWidth="1"/>
    <col min="24" max="24" width="9" style="1" customWidth="1"/>
    <col min="25" max="25" width="13.140625" style="1" customWidth="1"/>
    <col min="26" max="26" width="11.140625" style="1" customWidth="1"/>
    <col min="27" max="27" width="11.5703125" style="1" customWidth="1"/>
    <col min="28" max="28" width="10.7109375" style="1" customWidth="1"/>
    <col min="29" max="29" width="8.28515625" style="1" customWidth="1"/>
    <col min="30" max="30" width="10.7109375" style="1" customWidth="1"/>
    <col min="31" max="31" width="9.42578125" style="1" customWidth="1"/>
    <col min="32" max="32" width="13.140625" customWidth="1"/>
    <col min="33" max="33" width="13.5703125" customWidth="1"/>
    <col min="34" max="34" width="9.5703125" customWidth="1"/>
    <col min="35" max="35" width="13.7109375" customWidth="1"/>
    <col min="36" max="36" width="8.28515625" customWidth="1"/>
    <col min="37" max="40" width="12.7109375" customWidth="1"/>
  </cols>
  <sheetData>
    <row r="1" spans="1:40" s="62" customFormat="1" ht="13.5" customHeight="1" thickBot="1" x14ac:dyDescent="0.25">
      <c r="A1" s="148" t="str">
        <f>'[5]System CAPEX Units'!A1</f>
        <v>Unit</v>
      </c>
      <c r="B1" s="157" t="str">
        <f>'[5]System CAPEX Units'!B1</f>
        <v>Quantity 2013-14</v>
      </c>
      <c r="C1" s="159" t="str">
        <f>'[5]System CAPEX Units'!C1</f>
        <v>Quantity 2014-15</v>
      </c>
      <c r="D1" s="159" t="str">
        <f>'[5]System CAPEX Units'!D1</f>
        <v>Quantity 2015-16</v>
      </c>
      <c r="E1" s="159" t="str">
        <f>'[5]System CAPEX Units'!E1</f>
        <v>Quantity 2016-17</v>
      </c>
      <c r="F1" s="159" t="str">
        <f>'[5]System CAPEX Units'!F1</f>
        <v>Quantity 2017-18</v>
      </c>
      <c r="G1" s="159" t="str">
        <f>'[5]System CAPEX Units'!G1</f>
        <v>Quantity 2018-19</v>
      </c>
      <c r="H1" s="143" t="str">
        <f>'[5]System CAPEX Units'!H1</f>
        <v>Quantity 2019-20</v>
      </c>
      <c r="I1" s="150" t="str">
        <f>'[5]System CAPEX Units'!I1</f>
        <v>Price</v>
      </c>
      <c r="J1" s="151"/>
      <c r="K1" s="152"/>
      <c r="L1" s="153"/>
      <c r="M1" s="154" t="str">
        <f>'[5]System CAPEX Units'!M1</f>
        <v>Asset Class % Split</v>
      </c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4" t="str">
        <f>'[5]System CAPEX Units'!AF1</f>
        <v>Activity % Split</v>
      </c>
      <c r="AG1" s="155"/>
      <c r="AH1" s="155"/>
      <c r="AI1" s="155"/>
      <c r="AJ1" s="156"/>
      <c r="AK1" s="145" t="s">
        <v>2</v>
      </c>
      <c r="AL1" s="146"/>
      <c r="AM1" s="146"/>
      <c r="AN1" s="147"/>
    </row>
    <row r="2" spans="1:40" s="60" customFormat="1" ht="51.75" thickBot="1" x14ac:dyDescent="0.25">
      <c r="A2" s="149"/>
      <c r="B2" s="158"/>
      <c r="C2" s="160"/>
      <c r="D2" s="160"/>
      <c r="E2" s="160"/>
      <c r="F2" s="160"/>
      <c r="G2" s="160"/>
      <c r="H2" s="144"/>
      <c r="I2" s="102" t="str">
        <f>'[5]System CAPEX Units'!I2</f>
        <v>Labour</v>
      </c>
      <c r="J2" s="103" t="str">
        <f>'[5]System CAPEX Units'!J2</f>
        <v>Materials</v>
      </c>
      <c r="K2" s="103" t="str">
        <f>'[5]System CAPEX Units'!K2</f>
        <v>Contractors</v>
      </c>
      <c r="L2" s="103" t="str">
        <f>'[5]System CAPEX Units'!L2</f>
        <v>Other</v>
      </c>
      <c r="M2" s="63" t="str">
        <f>'[5]System CAPEX Units'!M2</f>
        <v>Overhead Sub-Transmission Lines</v>
      </c>
      <c r="N2" s="64" t="str">
        <f>'[5]System CAPEX Units'!N2</f>
        <v>Underground Sub-Transmission Cables</v>
      </c>
      <c r="O2" s="64" t="str">
        <f>'[5]System CAPEX Units'!O2</f>
        <v>Overhead Distribution Lines</v>
      </c>
      <c r="P2" s="64" t="str">
        <f>'[5]System CAPEX Units'!P2</f>
        <v>Underground Distribution Cables</v>
      </c>
      <c r="Q2" s="64" t="str">
        <f>'[5]System CAPEX Units'!Q2</f>
        <v xml:space="preserve">Distribution Equipment  </v>
      </c>
      <c r="R2" s="64" t="str">
        <f>'[5]System CAPEX Units'!R2</f>
        <v>Substation Bays</v>
      </c>
      <c r="S2" s="64" t="str">
        <f>'[5]System CAPEX Units'!S2</f>
        <v>Substation Establishment</v>
      </c>
      <c r="T2" s="64" t="str">
        <f>'[5]System CAPEX Units'!T2</f>
        <v>Distribution Substation Switchgear</v>
      </c>
      <c r="U2" s="64" t="str">
        <f>'[5]System CAPEX Units'!U2</f>
        <v>Zone Transformers</v>
      </c>
      <c r="V2" s="64" t="str">
        <f>'[5]System CAPEX Units'!V2</f>
        <v>Distribution Transformers</v>
      </c>
      <c r="W2" s="64" t="str">
        <f>'[5]System CAPEX Units'!W2</f>
        <v>Low Voltage Services</v>
      </c>
      <c r="X2" s="64" t="str">
        <f>'[5]System CAPEX Units'!X2</f>
        <v>Metering</v>
      </c>
      <c r="Y2" s="64" t="str">
        <f>'[5]System CAPEX Units'!Y2</f>
        <v xml:space="preserve">Communications – Pilot Wires </v>
      </c>
      <c r="Z2" s="64" t="str">
        <f>'[5]System CAPEX Units'!Z2</f>
        <v>Generation Assets</v>
      </c>
      <c r="AA2" s="64" t="str">
        <f>'[5]System CAPEX Units'!AA2</f>
        <v>Street Lighting</v>
      </c>
      <c r="AB2" s="64" t="str">
        <f>'[5]System CAPEX Units'!AB2</f>
        <v>Other Equipment</v>
      </c>
      <c r="AC2" s="64" t="str">
        <f>'[5]System CAPEX Units'!AC2</f>
        <v>Control Centre - SCADA</v>
      </c>
      <c r="AD2" s="64" t="str">
        <f>'[5]System CAPEX Units'!AD2</f>
        <v>Land &amp; Easements (System)</v>
      </c>
      <c r="AE2" s="64" t="str">
        <f>'[5]System CAPEX Units'!AE2</f>
        <v>Metering Type 5-6</v>
      </c>
      <c r="AF2" s="63" t="str">
        <f>'[5]System CAPEX Units'!AF2</f>
        <v>Asset Replacement</v>
      </c>
      <c r="AG2" s="64" t="str">
        <f>'[5]System CAPEX Units'!AG2</f>
        <v>Corporation Initiated Augmentation</v>
      </c>
      <c r="AH2" s="64" t="str">
        <f>'[5]System CAPEX Units'!AH2</f>
        <v>Customer Initiated Capital Works</v>
      </c>
      <c r="AI2" s="64" t="str">
        <f>'[5]System CAPEX Units'!AI2</f>
        <v>Reliability &amp; Quality Improvements</v>
      </c>
      <c r="AJ2" s="65" t="str">
        <f>'[5]System CAPEX Units'!AJ2</f>
        <v>Other System Capex</v>
      </c>
      <c r="AK2" s="87" t="s">
        <v>3</v>
      </c>
      <c r="AL2" s="88" t="s">
        <v>4</v>
      </c>
      <c r="AM2" s="89" t="s">
        <v>5</v>
      </c>
      <c r="AN2" s="90" t="s">
        <v>6</v>
      </c>
    </row>
    <row r="3" spans="1:40" x14ac:dyDescent="0.2">
      <c r="A3" s="104" t="str">
        <f>IF('[5]System CAPEX Units'!A3&gt;"",'[5]System CAPEX Units'!A3,"")</f>
        <v>Augmentation  - Baseline Plan 2014/15</v>
      </c>
      <c r="B3" s="34">
        <f>'[5]System CAPEX Units'!B3</f>
        <v>0</v>
      </c>
      <c r="C3" s="24">
        <f>'[5]System CAPEX Units'!C3</f>
        <v>96559823.72408089</v>
      </c>
      <c r="D3" s="71">
        <f>'[5]System CAPEX Units'!D3</f>
        <v>0</v>
      </c>
      <c r="E3" s="71">
        <f>'[5]System CAPEX Units'!E3</f>
        <v>0</v>
      </c>
      <c r="F3" s="71">
        <f>'[5]System CAPEX Units'!F3</f>
        <v>0</v>
      </c>
      <c r="G3" s="71">
        <f>'[5]System CAPEX Units'!G3</f>
        <v>0</v>
      </c>
      <c r="H3" s="97">
        <f>'[5]System CAPEX Units'!H3</f>
        <v>0</v>
      </c>
      <c r="I3" s="105">
        <f>'[5]System CAPEX Units'!I3</f>
        <v>0.22331117208497678</v>
      </c>
      <c r="J3" s="106">
        <f>'[5]System CAPEX Units'!J3</f>
        <v>0.45517389573964206</v>
      </c>
      <c r="K3" s="106">
        <f>'[5]System CAPEX Units'!K3</f>
        <v>0.21704542172409283</v>
      </c>
      <c r="L3" s="107">
        <f>'[5]System CAPEX Units'!L3</f>
        <v>0.10446951045128851</v>
      </c>
      <c r="M3" s="4">
        <f>'[5]System CAPEX Units'!M3</f>
        <v>2.5020391866274978E-2</v>
      </c>
      <c r="N3" s="82">
        <f>'[5]System CAPEX Units'!N3</f>
        <v>4.3370446880455462E-4</v>
      </c>
      <c r="O3" s="82">
        <f>'[5]System CAPEX Units'!O3</f>
        <v>0.34921342181508475</v>
      </c>
      <c r="P3" s="82">
        <f>'[5]System CAPEX Units'!P3</f>
        <v>0.13612419000238646</v>
      </c>
      <c r="Q3" s="82">
        <f>'[5]System CAPEX Units'!Q3</f>
        <v>7.2950810677142167E-2</v>
      </c>
      <c r="R3" s="82">
        <f>'[5]System CAPEX Units'!R3</f>
        <v>5.6098172910841536E-2</v>
      </c>
      <c r="S3" s="82">
        <f>'[5]System CAPEX Units'!S3</f>
        <v>3.2612113976331999E-2</v>
      </c>
      <c r="T3" s="82">
        <f>'[5]System CAPEX Units'!T3</f>
        <v>2.7936289625544192E-2</v>
      </c>
      <c r="U3" s="82">
        <f>'[5]System CAPEX Units'!U3</f>
        <v>5.0086237476005456E-2</v>
      </c>
      <c r="V3" s="82">
        <f>'[5]System CAPEX Units'!V3</f>
        <v>0.1573793426194334</v>
      </c>
      <c r="W3" s="82">
        <f>'[5]System CAPEX Units'!W3</f>
        <v>4.922589381249589E-2</v>
      </c>
      <c r="X3" s="82">
        <f>'[5]System CAPEX Units'!X3</f>
        <v>0</v>
      </c>
      <c r="Y3" s="82">
        <f>'[5]System CAPEX Units'!Y3</f>
        <v>6.1551944262655122E-5</v>
      </c>
      <c r="Z3" s="82">
        <f>'[5]System CAPEX Units'!Z3</f>
        <v>2.0428453211317664E-2</v>
      </c>
      <c r="AA3" s="82">
        <f>'[5]System CAPEX Units'!AA3</f>
        <v>0</v>
      </c>
      <c r="AB3" s="82">
        <f>'[5]System CAPEX Units'!AB3</f>
        <v>5.9694887452517017E-3</v>
      </c>
      <c r="AC3" s="82">
        <f>'[5]System CAPEX Units'!AC3</f>
        <v>2.2509072540358652E-3</v>
      </c>
      <c r="AD3" s="82">
        <f>'[5]System CAPEX Units'!AD3</f>
        <v>1.4209029594786773E-2</v>
      </c>
      <c r="AE3" s="11">
        <f>'[5]System CAPEX Units'!AE3</f>
        <v>0</v>
      </c>
      <c r="AF3" s="2">
        <f>'[5]System CAPEX Units'!AF3</f>
        <v>0</v>
      </c>
      <c r="AG3" s="85">
        <f>'[5]System CAPEX Units'!AG3</f>
        <v>1</v>
      </c>
      <c r="AH3" s="85">
        <f>'[5]System CAPEX Units'!AH3</f>
        <v>0</v>
      </c>
      <c r="AI3" s="85">
        <f>'[5]System CAPEX Units'!AI3</f>
        <v>0</v>
      </c>
      <c r="AJ3" s="3">
        <f>'[5]System CAPEX Units'!AJ3</f>
        <v>0</v>
      </c>
      <c r="AK3" s="91" t="str">
        <f>IF(SUM(M3:AE3)&gt;0%,IF(SUM(M3:AE3)&gt;100%," AC Split &gt; 100%",""),"")</f>
        <v/>
      </c>
      <c r="AL3" s="84" t="str">
        <f>IF(SUM(AF3:AJ3)&gt;0%,IF(SUM(AF3:AJ3)&gt;100%," Activity Split &gt; 100%",""),"")</f>
        <v/>
      </c>
      <c r="AM3" s="84" t="str">
        <f>IF(SUM(M3:AE3)&gt;0%,IF(SUM(M3:AE3)&lt;100%," AC Split &lt; 100%",""),"")</f>
        <v/>
      </c>
      <c r="AN3" s="92" t="str">
        <f>IF(SUM(AF3:AJ3)&gt;0%,IF(SUM(AF3:AJ3)&lt;100%," Activity Split &lt;100%",""),"")</f>
        <v/>
      </c>
    </row>
    <row r="4" spans="1:40" x14ac:dyDescent="0.2">
      <c r="A4" s="108" t="str">
        <f>IF('[5]System CAPEX Units'!A4&gt;"",'[5]System CAPEX Units'!A4,"")</f>
        <v>Subtransmission Augmentation - Northern</v>
      </c>
      <c r="B4" s="34">
        <f>'[5]System CAPEX Units'!B4</f>
        <v>0</v>
      </c>
      <c r="C4" s="24">
        <f>'[5]System CAPEX Units'!C4</f>
        <v>0</v>
      </c>
      <c r="D4" s="24">
        <f>'[5]System CAPEX Units'!D4</f>
        <v>1819590.3699398544</v>
      </c>
      <c r="E4" s="24">
        <f>'[5]System CAPEX Units'!E4</f>
        <v>529269.08224384498</v>
      </c>
      <c r="F4" s="24">
        <f>'[5]System CAPEX Units'!F4</f>
        <v>400570.89531305904</v>
      </c>
      <c r="G4" s="24">
        <f>'[5]System CAPEX Units'!G4</f>
        <v>446307.01331226679</v>
      </c>
      <c r="H4" s="38">
        <f>'[5]System CAPEX Units'!H4</f>
        <v>362276.33029469749</v>
      </c>
      <c r="I4" s="109">
        <f>'[5]System CAPEX Units'!I4</f>
        <v>0.20863397202986531</v>
      </c>
      <c r="J4" s="110">
        <f>'[5]System CAPEX Units'!J4</f>
        <v>0.60136121329667225</v>
      </c>
      <c r="K4" s="110">
        <f>'[5]System CAPEX Units'!K4</f>
        <v>0</v>
      </c>
      <c r="L4" s="111">
        <f>'[5]System CAPEX Units'!L4</f>
        <v>0.19000481467346239</v>
      </c>
      <c r="M4" s="4">
        <f>'[5]System CAPEX Units'!M4</f>
        <v>7.0441009453630285E-2</v>
      </c>
      <c r="N4" s="82">
        <f>'[5]System CAPEX Units'!N4</f>
        <v>1.2210272624995331E-3</v>
      </c>
      <c r="O4" s="82">
        <f>'[5]System CAPEX Units'!O4</f>
        <v>0.26576271547931984</v>
      </c>
      <c r="P4" s="82">
        <f>'[5]System CAPEX Units'!P4</f>
        <v>0.10625869781974653</v>
      </c>
      <c r="Q4" s="82">
        <f>'[5]System CAPEX Units'!Q4</f>
        <v>7.4381355073661528E-3</v>
      </c>
      <c r="R4" s="82">
        <f>'[5]System CAPEX Units'!R4</f>
        <v>0.13446229478477395</v>
      </c>
      <c r="S4" s="82">
        <f>'[5]System CAPEX Units'!S4</f>
        <v>9.1814318544151605E-2</v>
      </c>
      <c r="T4" s="82">
        <f>'[5]System CAPEX Units'!T4</f>
        <v>4.0936405274411204E-2</v>
      </c>
      <c r="U4" s="82">
        <f>'[5]System CAPEX Units'!U4</f>
        <v>0.14100998682996793</v>
      </c>
      <c r="V4" s="82">
        <f>'[5]System CAPEX Units'!V4</f>
        <v>9.0646611249446798E-2</v>
      </c>
      <c r="W4" s="82">
        <f>'[5]System CAPEX Units'!W4</f>
        <v>3.4951238889451711E-3</v>
      </c>
      <c r="X4" s="82">
        <f>'[5]System CAPEX Units'!X4</f>
        <v>0</v>
      </c>
      <c r="Y4" s="82">
        <f>'[5]System CAPEX Units'!Y4</f>
        <v>1.7328989533290322E-4</v>
      </c>
      <c r="Z4" s="82">
        <f>'[5]System CAPEX Units'!Z4</f>
        <v>0</v>
      </c>
      <c r="AA4" s="82">
        <f>'[5]System CAPEX Units'!AA4</f>
        <v>0</v>
      </c>
      <c r="AB4" s="82">
        <f>'[5]System CAPEX Units'!AB4</f>
        <v>0</v>
      </c>
      <c r="AC4" s="82">
        <f>'[5]System CAPEX Units'!AC4</f>
        <v>6.3370781724047835E-3</v>
      </c>
      <c r="AD4" s="82">
        <f>'[5]System CAPEX Units'!AD4</f>
        <v>4.0003305838003274E-2</v>
      </c>
      <c r="AE4" s="11">
        <f>'[5]System CAPEX Units'!AE4</f>
        <v>0</v>
      </c>
      <c r="AF4" s="2">
        <f>'[5]System CAPEX Units'!AF4</f>
        <v>0</v>
      </c>
      <c r="AG4" s="85">
        <f>'[5]System CAPEX Units'!AG4</f>
        <v>1</v>
      </c>
      <c r="AH4" s="85">
        <f>'[5]System CAPEX Units'!AH4</f>
        <v>0</v>
      </c>
      <c r="AI4" s="85">
        <f>'[5]System CAPEX Units'!AI4</f>
        <v>0</v>
      </c>
      <c r="AJ4" s="3">
        <f>'[5]System CAPEX Units'!AJ4</f>
        <v>0</v>
      </c>
      <c r="AK4" s="91" t="str">
        <f t="shared" ref="AK4:AK67" si="0">IF(SUM(M4:AE4)&gt;0%,IF(SUM(M4:AE4)&gt;100%," AC Split &gt; 100%",""),"")</f>
        <v/>
      </c>
      <c r="AL4" s="84" t="str">
        <f t="shared" ref="AL4:AL67" si="1">IF(SUM(AF4:AJ4)&gt;0%,IF(SUM(AF4:AJ4)&gt;100%," Activity Split &gt; 100%",""),"")</f>
        <v/>
      </c>
      <c r="AM4" s="84" t="str">
        <f t="shared" ref="AM4:AM67" si="2">IF(SUM(M4:AE4)&gt;0%,IF(SUM(M4:AE4)&lt;100%," AC Split &lt; 100%",""),"")</f>
        <v/>
      </c>
      <c r="AN4" s="92" t="str">
        <f t="shared" ref="AN4:AN67" si="3">IF(SUM(AF4:AJ4)&gt;0%,IF(SUM(AF4:AJ4)&lt;100%," Activity Split &lt;100%",""),"")</f>
        <v/>
      </c>
    </row>
    <row r="5" spans="1:40" x14ac:dyDescent="0.2">
      <c r="A5" s="108" t="str">
        <f>IF('[5]System CAPEX Units'!A5&gt;"",'[5]System CAPEX Units'!A5,"")</f>
        <v>Subtransmission Augmentation - Central</v>
      </c>
      <c r="B5" s="34">
        <f>'[5]System CAPEX Units'!B5</f>
        <v>0</v>
      </c>
      <c r="C5" s="24">
        <f>'[5]System CAPEX Units'!C5</f>
        <v>0</v>
      </c>
      <c r="D5" s="24">
        <f>'[5]System CAPEX Units'!D5</f>
        <v>20992662.626408711</v>
      </c>
      <c r="E5" s="24">
        <f>'[5]System CAPEX Units'!E5</f>
        <v>18790105.19459825</v>
      </c>
      <c r="F5" s="24">
        <f>'[5]System CAPEX Units'!F5</f>
        <v>15945328.355620867</v>
      </c>
      <c r="G5" s="24">
        <f>'[5]System CAPEX Units'!G5</f>
        <v>14333336.15598622</v>
      </c>
      <c r="H5" s="38">
        <f>'[5]System CAPEX Units'!H5</f>
        <v>13963365.008462533</v>
      </c>
      <c r="I5" s="109">
        <f>'[5]System CAPEX Units'!I5</f>
        <v>7.4201630557297796E-2</v>
      </c>
      <c r="J5" s="110">
        <f>'[5]System CAPEX Units'!J5</f>
        <v>0.29303005918165315</v>
      </c>
      <c r="K5" s="110">
        <f>'[5]System CAPEX Units'!K5</f>
        <v>0.54246715109581189</v>
      </c>
      <c r="L5" s="111">
        <f>'[5]System CAPEX Units'!L5</f>
        <v>9.0301159165237288E-2</v>
      </c>
      <c r="M5" s="4">
        <f>'[5]System CAPEX Units'!M5</f>
        <v>7.0441009453630299E-2</v>
      </c>
      <c r="N5" s="82">
        <f>'[5]System CAPEX Units'!N5</f>
        <v>1.2210272624995338E-3</v>
      </c>
      <c r="O5" s="82">
        <f>'[5]System CAPEX Units'!O5</f>
        <v>0.26576271547931996</v>
      </c>
      <c r="P5" s="82">
        <f>'[5]System CAPEX Units'!P5</f>
        <v>0.10625869781974651</v>
      </c>
      <c r="Q5" s="82">
        <f>'[5]System CAPEX Units'!Q5</f>
        <v>7.4381355073661519E-3</v>
      </c>
      <c r="R5" s="82">
        <f>'[5]System CAPEX Units'!R5</f>
        <v>0.13446229478477395</v>
      </c>
      <c r="S5" s="82">
        <f>'[5]System CAPEX Units'!S5</f>
        <v>9.1814318544151619E-2</v>
      </c>
      <c r="T5" s="82">
        <f>'[5]System CAPEX Units'!T5</f>
        <v>4.0936405274411232E-2</v>
      </c>
      <c r="U5" s="82">
        <f>'[5]System CAPEX Units'!U5</f>
        <v>0.14100998682996796</v>
      </c>
      <c r="V5" s="82">
        <f>'[5]System CAPEX Units'!V5</f>
        <v>9.0646611249446812E-2</v>
      </c>
      <c r="W5" s="82">
        <f>'[5]System CAPEX Units'!W5</f>
        <v>3.4951238889451724E-3</v>
      </c>
      <c r="X5" s="82">
        <f>'[5]System CAPEX Units'!X5</f>
        <v>0</v>
      </c>
      <c r="Y5" s="82">
        <f>'[5]System CAPEX Units'!Y5</f>
        <v>1.7328989533290325E-4</v>
      </c>
      <c r="Z5" s="82">
        <f>'[5]System CAPEX Units'!Z5</f>
        <v>0</v>
      </c>
      <c r="AA5" s="82">
        <f>'[5]System CAPEX Units'!AA5</f>
        <v>0</v>
      </c>
      <c r="AB5" s="82">
        <f>'[5]System CAPEX Units'!AB5</f>
        <v>0</v>
      </c>
      <c r="AC5" s="82">
        <f>'[5]System CAPEX Units'!AC5</f>
        <v>6.3370781724047844E-3</v>
      </c>
      <c r="AD5" s="82">
        <f>'[5]System CAPEX Units'!AD5</f>
        <v>4.0003305838003288E-2</v>
      </c>
      <c r="AE5" s="11">
        <f>'[5]System CAPEX Units'!AE5</f>
        <v>0</v>
      </c>
      <c r="AF5" s="2">
        <f>'[5]System CAPEX Units'!AF5</f>
        <v>0</v>
      </c>
      <c r="AG5" s="85">
        <f>'[5]System CAPEX Units'!AG5</f>
        <v>1</v>
      </c>
      <c r="AH5" s="85">
        <f>'[5]System CAPEX Units'!AH5</f>
        <v>0</v>
      </c>
      <c r="AI5" s="85">
        <f>'[5]System CAPEX Units'!AI5</f>
        <v>0</v>
      </c>
      <c r="AJ5" s="3">
        <f>'[5]System CAPEX Units'!AJ5</f>
        <v>0</v>
      </c>
      <c r="AK5" s="91" t="str">
        <f t="shared" si="0"/>
        <v/>
      </c>
      <c r="AL5" s="84" t="str">
        <f t="shared" si="1"/>
        <v/>
      </c>
      <c r="AM5" s="84" t="str">
        <f t="shared" si="2"/>
        <v/>
      </c>
      <c r="AN5" s="92" t="str">
        <f t="shared" si="3"/>
        <v/>
      </c>
    </row>
    <row r="6" spans="1:40" x14ac:dyDescent="0.2">
      <c r="A6" s="108" t="str">
        <f>IF('[5]System CAPEX Units'!A6&gt;"",'[5]System CAPEX Units'!A6,"")</f>
        <v>Subtransmission Augmentation - Southen</v>
      </c>
      <c r="B6" s="34">
        <f>'[5]System CAPEX Units'!B6</f>
        <v>0</v>
      </c>
      <c r="C6" s="24">
        <f>'[5]System CAPEX Units'!C6</f>
        <v>0</v>
      </c>
      <c r="D6" s="24">
        <f>'[5]System CAPEX Units'!D6</f>
        <v>20148590.719839722</v>
      </c>
      <c r="E6" s="24">
        <f>'[5]System CAPEX Units'!E6</f>
        <v>25921408.070181463</v>
      </c>
      <c r="F6" s="24">
        <f>'[5]System CAPEX Units'!F6</f>
        <v>26796472.582353339</v>
      </c>
      <c r="G6" s="24">
        <f>'[5]System CAPEX Units'!G6</f>
        <v>3389650.3106268654</v>
      </c>
      <c r="H6" s="38">
        <f>'[5]System CAPEX Units'!H6</f>
        <v>5339869.8985984186</v>
      </c>
      <c r="I6" s="109">
        <f>'[5]System CAPEX Units'!I6</f>
        <v>8.395977450056745E-2</v>
      </c>
      <c r="J6" s="110">
        <f>'[5]System CAPEX Units'!J6</f>
        <v>0.29886416511272085</v>
      </c>
      <c r="K6" s="110">
        <f>'[5]System CAPEX Units'!K6</f>
        <v>0.55751025577337543</v>
      </c>
      <c r="L6" s="111">
        <f>'[5]System CAPEX Units'!L6</f>
        <v>5.9665804613336232E-2</v>
      </c>
      <c r="M6" s="4">
        <f>'[5]System CAPEX Units'!M6</f>
        <v>7.0441009453630299E-2</v>
      </c>
      <c r="N6" s="82">
        <f>'[5]System CAPEX Units'!N6</f>
        <v>1.2210272624995336E-3</v>
      </c>
      <c r="O6" s="82">
        <f>'[5]System CAPEX Units'!O6</f>
        <v>0.26576271547931996</v>
      </c>
      <c r="P6" s="82">
        <f>'[5]System CAPEX Units'!P6</f>
        <v>0.10625869781974651</v>
      </c>
      <c r="Q6" s="82">
        <f>'[5]System CAPEX Units'!Q6</f>
        <v>7.4381355073661528E-3</v>
      </c>
      <c r="R6" s="82">
        <f>'[5]System CAPEX Units'!R6</f>
        <v>0.13446229478477398</v>
      </c>
      <c r="S6" s="82">
        <f>'[5]System CAPEX Units'!S6</f>
        <v>9.1814318544151605E-2</v>
      </c>
      <c r="T6" s="82">
        <f>'[5]System CAPEX Units'!T6</f>
        <v>4.0936405274411204E-2</v>
      </c>
      <c r="U6" s="82">
        <f>'[5]System CAPEX Units'!U6</f>
        <v>0.14100998682996796</v>
      </c>
      <c r="V6" s="82">
        <f>'[5]System CAPEX Units'!V6</f>
        <v>9.064661124944684E-2</v>
      </c>
      <c r="W6" s="82">
        <f>'[5]System CAPEX Units'!W6</f>
        <v>3.495123888945172E-3</v>
      </c>
      <c r="X6" s="82">
        <f>'[5]System CAPEX Units'!X6</f>
        <v>0</v>
      </c>
      <c r="Y6" s="82">
        <f>'[5]System CAPEX Units'!Y6</f>
        <v>1.7328989533290322E-4</v>
      </c>
      <c r="Z6" s="82">
        <f>'[5]System CAPEX Units'!Z6</f>
        <v>0</v>
      </c>
      <c r="AA6" s="82">
        <f>'[5]System CAPEX Units'!AA6</f>
        <v>0</v>
      </c>
      <c r="AB6" s="82">
        <f>'[5]System CAPEX Units'!AB6</f>
        <v>0</v>
      </c>
      <c r="AC6" s="82">
        <f>'[5]System CAPEX Units'!AC6</f>
        <v>6.3370781724047844E-3</v>
      </c>
      <c r="AD6" s="82">
        <f>'[5]System CAPEX Units'!AD6</f>
        <v>4.0003305838003281E-2</v>
      </c>
      <c r="AE6" s="11">
        <f>'[5]System CAPEX Units'!AE6</f>
        <v>0</v>
      </c>
      <c r="AF6" s="2">
        <f>'[5]System CAPEX Units'!AF6</f>
        <v>0</v>
      </c>
      <c r="AG6" s="85">
        <f>'[5]System CAPEX Units'!AG6</f>
        <v>1</v>
      </c>
      <c r="AH6" s="85">
        <f>'[5]System CAPEX Units'!AH6</f>
        <v>0</v>
      </c>
      <c r="AI6" s="85">
        <f>'[5]System CAPEX Units'!AI6</f>
        <v>0</v>
      </c>
      <c r="AJ6" s="3">
        <f>'[5]System CAPEX Units'!AJ6</f>
        <v>0</v>
      </c>
      <c r="AK6" s="91" t="str">
        <f t="shared" si="0"/>
        <v/>
      </c>
      <c r="AL6" s="84" t="str">
        <f t="shared" si="1"/>
        <v/>
      </c>
      <c r="AM6" s="84" t="str">
        <f t="shared" si="2"/>
        <v/>
      </c>
      <c r="AN6" s="92" t="str">
        <f t="shared" si="3"/>
        <v/>
      </c>
    </row>
    <row r="7" spans="1:40" x14ac:dyDescent="0.2">
      <c r="A7" s="108" t="str">
        <f>IF('[5]System CAPEX Units'!A7&gt;"",'[5]System CAPEX Units'!A7,"")</f>
        <v>Reactive / Unmodelled Central</v>
      </c>
      <c r="B7" s="34">
        <f>'[5]System CAPEX Units'!B7</f>
        <v>0</v>
      </c>
      <c r="C7" s="24">
        <f>'[5]System CAPEX Units'!C7</f>
        <v>0</v>
      </c>
      <c r="D7" s="24">
        <f>'[5]System CAPEX Units'!D7</f>
        <v>5671432.6900000004</v>
      </c>
      <c r="E7" s="24">
        <f>'[5]System CAPEX Units'!E7</f>
        <v>5530527.5300000003</v>
      </c>
      <c r="F7" s="24">
        <f>'[5]System CAPEX Units'!F7</f>
        <v>5354396.08</v>
      </c>
      <c r="G7" s="24">
        <f>'[5]System CAPEX Units'!G7</f>
        <v>5248717.21</v>
      </c>
      <c r="H7" s="38">
        <f>'[5]System CAPEX Units'!H7</f>
        <v>5143038.34</v>
      </c>
      <c r="I7" s="109">
        <f>'[5]System CAPEX Units'!I7</f>
        <v>0.36365806533853501</v>
      </c>
      <c r="J7" s="110">
        <f>'[5]System CAPEX Units'!J7</f>
        <v>0.58675219847893734</v>
      </c>
      <c r="K7" s="110">
        <f>'[5]System CAPEX Units'!K7</f>
        <v>4.9589736182527509E-2</v>
      </c>
      <c r="L7" s="111">
        <f>'[5]System CAPEX Units'!L7</f>
        <v>0</v>
      </c>
      <c r="M7" s="4">
        <f>'[5]System CAPEX Units'!M7</f>
        <v>0</v>
      </c>
      <c r="N7" s="82">
        <f>'[5]System CAPEX Units'!N7</f>
        <v>0</v>
      </c>
      <c r="O7" s="82">
        <f>'[5]System CAPEX Units'!O7</f>
        <v>0.55000000000000004</v>
      </c>
      <c r="P7" s="82">
        <f>'[5]System CAPEX Units'!P7</f>
        <v>0.15</v>
      </c>
      <c r="Q7" s="82">
        <f>'[5]System CAPEX Units'!Q7</f>
        <v>0</v>
      </c>
      <c r="R7" s="82">
        <f>'[5]System CAPEX Units'!R7</f>
        <v>0</v>
      </c>
      <c r="S7" s="82">
        <f>'[5]System CAPEX Units'!S7</f>
        <v>0</v>
      </c>
      <c r="T7" s="82">
        <f>'[5]System CAPEX Units'!T7</f>
        <v>5.000000000000001E-2</v>
      </c>
      <c r="U7" s="82">
        <f>'[5]System CAPEX Units'!U7</f>
        <v>0</v>
      </c>
      <c r="V7" s="82">
        <f>'[5]System CAPEX Units'!V7</f>
        <v>0.15</v>
      </c>
      <c r="W7" s="82">
        <f>'[5]System CAPEX Units'!W7</f>
        <v>0.10000000000000002</v>
      </c>
      <c r="X7" s="82">
        <f>'[5]System CAPEX Units'!X7</f>
        <v>0</v>
      </c>
      <c r="Y7" s="82">
        <f>'[5]System CAPEX Units'!Y7</f>
        <v>0</v>
      </c>
      <c r="Z7" s="82">
        <f>'[5]System CAPEX Units'!Z7</f>
        <v>0</v>
      </c>
      <c r="AA7" s="82">
        <f>'[5]System CAPEX Units'!AA7</f>
        <v>0</v>
      </c>
      <c r="AB7" s="82">
        <f>'[5]System CAPEX Units'!AB7</f>
        <v>0</v>
      </c>
      <c r="AC7" s="82">
        <f>'[5]System CAPEX Units'!AC7</f>
        <v>0</v>
      </c>
      <c r="AD7" s="82">
        <f>'[5]System CAPEX Units'!AD7</f>
        <v>0</v>
      </c>
      <c r="AE7" s="11">
        <f>'[5]System CAPEX Units'!AE7</f>
        <v>0</v>
      </c>
      <c r="AF7" s="2">
        <f>'[5]System CAPEX Units'!AF7</f>
        <v>0</v>
      </c>
      <c r="AG7" s="85">
        <f>'[5]System CAPEX Units'!AG7</f>
        <v>1</v>
      </c>
      <c r="AH7" s="85">
        <f>'[5]System CAPEX Units'!AH7</f>
        <v>0</v>
      </c>
      <c r="AI7" s="85">
        <f>'[5]System CAPEX Units'!AI7</f>
        <v>0</v>
      </c>
      <c r="AJ7" s="3">
        <f>'[5]System CAPEX Units'!AJ7</f>
        <v>0</v>
      </c>
      <c r="AK7" s="91" t="str">
        <f t="shared" si="0"/>
        <v/>
      </c>
      <c r="AL7" s="84" t="str">
        <f t="shared" si="1"/>
        <v/>
      </c>
      <c r="AM7" s="84" t="str">
        <f t="shared" si="2"/>
        <v/>
      </c>
      <c r="AN7" s="92" t="str">
        <f t="shared" si="3"/>
        <v/>
      </c>
    </row>
    <row r="8" spans="1:40" x14ac:dyDescent="0.2">
      <c r="A8" s="108" t="str">
        <f>IF('[5]System CAPEX Units'!A8&gt;"",'[5]System CAPEX Units'!A8,"")</f>
        <v>Reactive / Unmodelled Northern</v>
      </c>
      <c r="B8" s="34">
        <f>'[5]System CAPEX Units'!B8</f>
        <v>0</v>
      </c>
      <c r="C8" s="24">
        <f>'[5]System CAPEX Units'!C8</f>
        <v>0</v>
      </c>
      <c r="D8" s="24">
        <f>'[5]System CAPEX Units'!D8</f>
        <v>5319169.79</v>
      </c>
      <c r="E8" s="24">
        <f>'[5]System CAPEX Units'!E8</f>
        <v>5213490.92</v>
      </c>
      <c r="F8" s="24">
        <f>'[5]System CAPEX Units'!F8</f>
        <v>5037359.47</v>
      </c>
      <c r="G8" s="24">
        <f>'[5]System CAPEX Units'!G8</f>
        <v>4931680.6000000006</v>
      </c>
      <c r="H8" s="38">
        <f>'[5]System CAPEX Units'!H8</f>
        <v>4826001.7300000004</v>
      </c>
      <c r="I8" s="109">
        <f>'[5]System CAPEX Units'!I8</f>
        <v>0.36365806533853506</v>
      </c>
      <c r="J8" s="110">
        <f>'[5]System CAPEX Units'!J8</f>
        <v>0.58675219847893745</v>
      </c>
      <c r="K8" s="110">
        <f>'[5]System CAPEX Units'!K8</f>
        <v>4.9589736182527502E-2</v>
      </c>
      <c r="L8" s="111">
        <f>'[5]System CAPEX Units'!L8</f>
        <v>0</v>
      </c>
      <c r="M8" s="4">
        <f>'[5]System CAPEX Units'!M8</f>
        <v>0</v>
      </c>
      <c r="N8" s="82">
        <f>'[5]System CAPEX Units'!N8</f>
        <v>0</v>
      </c>
      <c r="O8" s="82">
        <f>'[5]System CAPEX Units'!O8</f>
        <v>0.55000000000000004</v>
      </c>
      <c r="P8" s="82">
        <f>'[5]System CAPEX Units'!P8</f>
        <v>0.15</v>
      </c>
      <c r="Q8" s="82">
        <f>'[5]System CAPEX Units'!Q8</f>
        <v>0</v>
      </c>
      <c r="R8" s="82">
        <f>'[5]System CAPEX Units'!R8</f>
        <v>0</v>
      </c>
      <c r="S8" s="82">
        <f>'[5]System CAPEX Units'!S8</f>
        <v>0</v>
      </c>
      <c r="T8" s="82">
        <f>'[5]System CAPEX Units'!T8</f>
        <v>5.000000000000001E-2</v>
      </c>
      <c r="U8" s="82">
        <f>'[5]System CAPEX Units'!U8</f>
        <v>0</v>
      </c>
      <c r="V8" s="82">
        <f>'[5]System CAPEX Units'!V8</f>
        <v>0.15</v>
      </c>
      <c r="W8" s="82">
        <f>'[5]System CAPEX Units'!W8</f>
        <v>0.10000000000000002</v>
      </c>
      <c r="X8" s="82">
        <f>'[5]System CAPEX Units'!X8</f>
        <v>0</v>
      </c>
      <c r="Y8" s="82">
        <f>'[5]System CAPEX Units'!Y8</f>
        <v>0</v>
      </c>
      <c r="Z8" s="82">
        <f>'[5]System CAPEX Units'!Z8</f>
        <v>0</v>
      </c>
      <c r="AA8" s="82">
        <f>'[5]System CAPEX Units'!AA8</f>
        <v>0</v>
      </c>
      <c r="AB8" s="82">
        <f>'[5]System CAPEX Units'!AB8</f>
        <v>0</v>
      </c>
      <c r="AC8" s="82">
        <f>'[5]System CAPEX Units'!AC8</f>
        <v>0</v>
      </c>
      <c r="AD8" s="82">
        <f>'[5]System CAPEX Units'!AD8</f>
        <v>0</v>
      </c>
      <c r="AE8" s="11">
        <f>'[5]System CAPEX Units'!AE8</f>
        <v>0</v>
      </c>
      <c r="AF8" s="2">
        <f>'[5]System CAPEX Units'!AF8</f>
        <v>0</v>
      </c>
      <c r="AG8" s="85">
        <f>'[5]System CAPEX Units'!AG8</f>
        <v>1</v>
      </c>
      <c r="AH8" s="85">
        <f>'[5]System CAPEX Units'!AH8</f>
        <v>0</v>
      </c>
      <c r="AI8" s="85">
        <f>'[5]System CAPEX Units'!AI8</f>
        <v>0</v>
      </c>
      <c r="AJ8" s="3">
        <f>'[5]System CAPEX Units'!AJ8</f>
        <v>0</v>
      </c>
      <c r="AK8" s="91" t="str">
        <f t="shared" si="0"/>
        <v/>
      </c>
      <c r="AL8" s="84" t="str">
        <f t="shared" si="1"/>
        <v/>
      </c>
      <c r="AM8" s="84" t="str">
        <f t="shared" si="2"/>
        <v/>
      </c>
      <c r="AN8" s="92" t="str">
        <f t="shared" si="3"/>
        <v/>
      </c>
    </row>
    <row r="9" spans="1:40" x14ac:dyDescent="0.2">
      <c r="A9" s="112" t="str">
        <f>IF('[5]System CAPEX Units'!A9&gt;"",'[5]System CAPEX Units'!A9,"")</f>
        <v>Reactive / Unmodelled Southern</v>
      </c>
      <c r="B9" s="34">
        <f>'[5]System CAPEX Units'!B9</f>
        <v>0</v>
      </c>
      <c r="C9" s="24">
        <f>'[5]System CAPEX Units'!C9</f>
        <v>0</v>
      </c>
      <c r="D9" s="24">
        <f>'[5]System CAPEX Units'!D9</f>
        <v>6129374.46</v>
      </c>
      <c r="E9" s="24">
        <f>'[5]System CAPEX Units'!E9</f>
        <v>5847564.1400000006</v>
      </c>
      <c r="F9" s="24">
        <f>'[5]System CAPEX Units'!F9</f>
        <v>5565753.8200000003</v>
      </c>
      <c r="G9" s="24">
        <f>'[5]System CAPEX Units'!G9</f>
        <v>5319169.79</v>
      </c>
      <c r="H9" s="38">
        <f>'[5]System CAPEX Units'!H9</f>
        <v>5072585.76</v>
      </c>
      <c r="I9" s="109">
        <f>'[5]System CAPEX Units'!I9</f>
        <v>0.36365806533853517</v>
      </c>
      <c r="J9" s="110">
        <f>'[5]System CAPEX Units'!J9</f>
        <v>0.58675219847893756</v>
      </c>
      <c r="K9" s="110">
        <f>'[5]System CAPEX Units'!K9</f>
        <v>4.9589736182527523E-2</v>
      </c>
      <c r="L9" s="111">
        <f>'[5]System CAPEX Units'!L9</f>
        <v>0</v>
      </c>
      <c r="M9" s="4">
        <f>'[5]System CAPEX Units'!M9</f>
        <v>0</v>
      </c>
      <c r="N9" s="82">
        <f>'[5]System CAPEX Units'!N9</f>
        <v>0</v>
      </c>
      <c r="O9" s="82">
        <f>'[5]System CAPEX Units'!O9</f>
        <v>0.55000000000000004</v>
      </c>
      <c r="P9" s="82">
        <f>'[5]System CAPEX Units'!P9</f>
        <v>0.15</v>
      </c>
      <c r="Q9" s="82">
        <f>'[5]System CAPEX Units'!Q9</f>
        <v>0</v>
      </c>
      <c r="R9" s="82">
        <f>'[5]System CAPEX Units'!R9</f>
        <v>0</v>
      </c>
      <c r="S9" s="82">
        <f>'[5]System CAPEX Units'!S9</f>
        <v>0</v>
      </c>
      <c r="T9" s="82">
        <f>'[5]System CAPEX Units'!T9</f>
        <v>4.9999999999999996E-2</v>
      </c>
      <c r="U9" s="82">
        <f>'[5]System CAPEX Units'!U9</f>
        <v>0</v>
      </c>
      <c r="V9" s="82">
        <f>'[5]System CAPEX Units'!V9</f>
        <v>0.15</v>
      </c>
      <c r="W9" s="82">
        <f>'[5]System CAPEX Units'!W9</f>
        <v>9.9999999999999992E-2</v>
      </c>
      <c r="X9" s="82">
        <f>'[5]System CAPEX Units'!X9</f>
        <v>0</v>
      </c>
      <c r="Y9" s="82">
        <f>'[5]System CAPEX Units'!Y9</f>
        <v>0</v>
      </c>
      <c r="Z9" s="82">
        <f>'[5]System CAPEX Units'!Z9</f>
        <v>0</v>
      </c>
      <c r="AA9" s="82">
        <f>'[5]System CAPEX Units'!AA9</f>
        <v>0</v>
      </c>
      <c r="AB9" s="82">
        <f>'[5]System CAPEX Units'!AB9</f>
        <v>0</v>
      </c>
      <c r="AC9" s="82">
        <f>'[5]System CAPEX Units'!AC9</f>
        <v>0</v>
      </c>
      <c r="AD9" s="82">
        <f>'[5]System CAPEX Units'!AD9</f>
        <v>0</v>
      </c>
      <c r="AE9" s="11">
        <f>'[5]System CAPEX Units'!AE9</f>
        <v>0</v>
      </c>
      <c r="AF9" s="2">
        <f>'[5]System CAPEX Units'!AF9</f>
        <v>0</v>
      </c>
      <c r="AG9" s="85">
        <f>'[5]System CAPEX Units'!AG9</f>
        <v>1</v>
      </c>
      <c r="AH9" s="85">
        <f>'[5]System CAPEX Units'!AH9</f>
        <v>0</v>
      </c>
      <c r="AI9" s="85">
        <f>'[5]System CAPEX Units'!AI9</f>
        <v>0</v>
      </c>
      <c r="AJ9" s="3">
        <f>'[5]System CAPEX Units'!AJ9</f>
        <v>0</v>
      </c>
      <c r="AK9" s="91" t="str">
        <f t="shared" si="0"/>
        <v/>
      </c>
      <c r="AL9" s="84" t="str">
        <f t="shared" si="1"/>
        <v/>
      </c>
      <c r="AM9" s="84" t="str">
        <f t="shared" si="2"/>
        <v/>
      </c>
      <c r="AN9" s="92" t="str">
        <f t="shared" si="3"/>
        <v/>
      </c>
    </row>
    <row r="10" spans="1:40" x14ac:dyDescent="0.2">
      <c r="A10" s="108" t="str">
        <f>IF('[5]System CAPEX Units'!A10&gt;"",'[5]System CAPEX Units'!A10,"")</f>
        <v>Photovoltaic Augmentation - Northern</v>
      </c>
      <c r="B10" s="34">
        <f>'[5]System CAPEX Units'!B10</f>
        <v>0</v>
      </c>
      <c r="C10" s="24">
        <f>'[5]System CAPEX Units'!C10</f>
        <v>0</v>
      </c>
      <c r="D10" s="24">
        <f>'[5]System CAPEX Units'!D10</f>
        <v>1597371.4526324593</v>
      </c>
      <c r="E10" s="24">
        <f>'[5]System CAPEX Units'!E10</f>
        <v>1597371.4526324593</v>
      </c>
      <c r="F10" s="24">
        <f>'[5]System CAPEX Units'!F10</f>
        <v>1597371.4526324593</v>
      </c>
      <c r="G10" s="24">
        <f>'[5]System CAPEX Units'!G10</f>
        <v>1597371.4526324593</v>
      </c>
      <c r="H10" s="38">
        <f>'[5]System CAPEX Units'!H10</f>
        <v>1597371.4526324593</v>
      </c>
      <c r="I10" s="109">
        <f>'[5]System CAPEX Units'!I10</f>
        <v>0.31199481981356464</v>
      </c>
      <c r="J10" s="110">
        <f>'[5]System CAPEX Units'!J10</f>
        <v>0.64546043203004011</v>
      </c>
      <c r="K10" s="110">
        <f>'[5]System CAPEX Units'!K10</f>
        <v>4.2544748156395168E-2</v>
      </c>
      <c r="L10" s="111">
        <f>'[5]System CAPEX Units'!L10</f>
        <v>0</v>
      </c>
      <c r="M10" s="4">
        <f>'[5]System CAPEX Units'!M10</f>
        <v>0</v>
      </c>
      <c r="N10" s="82">
        <f>'[5]System CAPEX Units'!N10</f>
        <v>0</v>
      </c>
      <c r="O10" s="82">
        <f>'[5]System CAPEX Units'!O10</f>
        <v>0.15904261555846172</v>
      </c>
      <c r="P10" s="82">
        <f>'[5]System CAPEX Units'!P10</f>
        <v>0</v>
      </c>
      <c r="Q10" s="82">
        <f>'[5]System CAPEX Units'!Q10</f>
        <v>0</v>
      </c>
      <c r="R10" s="82">
        <f>'[5]System CAPEX Units'!R10</f>
        <v>0</v>
      </c>
      <c r="S10" s="82">
        <f>'[5]System CAPEX Units'!S10</f>
        <v>0</v>
      </c>
      <c r="T10" s="82">
        <f>'[5]System CAPEX Units'!T10</f>
        <v>0</v>
      </c>
      <c r="U10" s="82">
        <f>'[5]System CAPEX Units'!U10</f>
        <v>0</v>
      </c>
      <c r="V10" s="82">
        <f>'[5]System CAPEX Units'!V10</f>
        <v>0.57973062115935692</v>
      </c>
      <c r="W10" s="82">
        <f>'[5]System CAPEX Units'!W10</f>
        <v>0.26122676328218136</v>
      </c>
      <c r="X10" s="82">
        <f>'[5]System CAPEX Units'!X10</f>
        <v>0</v>
      </c>
      <c r="Y10" s="82">
        <f>'[5]System CAPEX Units'!Y10</f>
        <v>0</v>
      </c>
      <c r="Z10" s="82">
        <f>'[5]System CAPEX Units'!Z10</f>
        <v>0</v>
      </c>
      <c r="AA10" s="82">
        <f>'[5]System CAPEX Units'!AA10</f>
        <v>0</v>
      </c>
      <c r="AB10" s="82">
        <f>'[5]System CAPEX Units'!AB10</f>
        <v>0</v>
      </c>
      <c r="AC10" s="82">
        <f>'[5]System CAPEX Units'!AC10</f>
        <v>0</v>
      </c>
      <c r="AD10" s="82">
        <f>'[5]System CAPEX Units'!AD10</f>
        <v>0</v>
      </c>
      <c r="AE10" s="11">
        <f>'[5]System CAPEX Units'!AE10</f>
        <v>0</v>
      </c>
      <c r="AF10" s="2">
        <f>'[5]System CAPEX Units'!AF10</f>
        <v>0</v>
      </c>
      <c r="AG10" s="85">
        <f>'[5]System CAPEX Units'!AG10</f>
        <v>1</v>
      </c>
      <c r="AH10" s="85">
        <f>'[5]System CAPEX Units'!AH10</f>
        <v>0</v>
      </c>
      <c r="AI10" s="85">
        <f>'[5]System CAPEX Units'!AI10</f>
        <v>0</v>
      </c>
      <c r="AJ10" s="3">
        <f>'[5]System CAPEX Units'!AJ10</f>
        <v>0</v>
      </c>
      <c r="AK10" s="91" t="str">
        <f t="shared" si="0"/>
        <v/>
      </c>
      <c r="AL10" s="84" t="str">
        <f t="shared" si="1"/>
        <v/>
      </c>
      <c r="AM10" s="84" t="str">
        <f t="shared" si="2"/>
        <v/>
      </c>
      <c r="AN10" s="92" t="str">
        <f t="shared" si="3"/>
        <v/>
      </c>
    </row>
    <row r="11" spans="1:40" x14ac:dyDescent="0.2">
      <c r="A11" s="113" t="str">
        <f>IF('[5]System CAPEX Units'!A11&gt;"",'[5]System CAPEX Units'!A11,"")</f>
        <v>Photovoltaic Augmentation - Central</v>
      </c>
      <c r="B11" s="34">
        <f>'[5]System CAPEX Units'!B11</f>
        <v>0</v>
      </c>
      <c r="C11" s="24">
        <f>'[5]System CAPEX Units'!C11</f>
        <v>0</v>
      </c>
      <c r="D11" s="24">
        <f>'[5]System CAPEX Units'!D11</f>
        <v>2763250.3116949569</v>
      </c>
      <c r="E11" s="24">
        <f>'[5]System CAPEX Units'!E11</f>
        <v>2763250.3116949569</v>
      </c>
      <c r="F11" s="24">
        <f>'[5]System CAPEX Units'!F11</f>
        <v>2763250.3116949569</v>
      </c>
      <c r="G11" s="24">
        <f>'[5]System CAPEX Units'!G11</f>
        <v>2763250.3116949569</v>
      </c>
      <c r="H11" s="38">
        <f>'[5]System CAPEX Units'!H11</f>
        <v>2763250.3116949569</v>
      </c>
      <c r="I11" s="109">
        <f>'[5]System CAPEX Units'!I11</f>
        <v>0.30995426376105439</v>
      </c>
      <c r="J11" s="110">
        <f>'[5]System CAPEX Units'!J11</f>
        <v>0.64777924572607459</v>
      </c>
      <c r="K11" s="110">
        <f>'[5]System CAPEX Units'!K11</f>
        <v>4.2266490512871055E-2</v>
      </c>
      <c r="L11" s="111">
        <f>'[5]System CAPEX Units'!L11</f>
        <v>0</v>
      </c>
      <c r="M11" s="4">
        <f>'[5]System CAPEX Units'!M11</f>
        <v>0</v>
      </c>
      <c r="N11" s="82">
        <f>'[5]System CAPEX Units'!N11</f>
        <v>0</v>
      </c>
      <c r="O11" s="82">
        <f>'[5]System CAPEX Units'!O11</f>
        <v>6.8894173213593923E-2</v>
      </c>
      <c r="P11" s="82">
        <f>'[5]System CAPEX Units'!P11</f>
        <v>0</v>
      </c>
      <c r="Q11" s="82">
        <f>'[5]System CAPEX Units'!Q11</f>
        <v>0</v>
      </c>
      <c r="R11" s="82">
        <f>'[5]System CAPEX Units'!R11</f>
        <v>0</v>
      </c>
      <c r="S11" s="82">
        <f>'[5]System CAPEX Units'!S11</f>
        <v>0</v>
      </c>
      <c r="T11" s="82">
        <f>'[5]System CAPEX Units'!T11</f>
        <v>0</v>
      </c>
      <c r="U11" s="82">
        <f>'[5]System CAPEX Units'!U11</f>
        <v>0</v>
      </c>
      <c r="V11" s="82">
        <f>'[5]System CAPEX Units'!V11</f>
        <v>0.70774468408032165</v>
      </c>
      <c r="W11" s="82">
        <f>'[5]System CAPEX Units'!W11</f>
        <v>0.22336114270608456</v>
      </c>
      <c r="X11" s="82">
        <f>'[5]System CAPEX Units'!X11</f>
        <v>0</v>
      </c>
      <c r="Y11" s="82">
        <f>'[5]System CAPEX Units'!Y11</f>
        <v>0</v>
      </c>
      <c r="Z11" s="82">
        <f>'[5]System CAPEX Units'!Z11</f>
        <v>0</v>
      </c>
      <c r="AA11" s="82">
        <f>'[5]System CAPEX Units'!AA11</f>
        <v>0</v>
      </c>
      <c r="AB11" s="82">
        <f>'[5]System CAPEX Units'!AB11</f>
        <v>0</v>
      </c>
      <c r="AC11" s="82">
        <f>'[5]System CAPEX Units'!AC11</f>
        <v>0</v>
      </c>
      <c r="AD11" s="82">
        <f>'[5]System CAPEX Units'!AD11</f>
        <v>0</v>
      </c>
      <c r="AE11" s="11">
        <f>'[5]System CAPEX Units'!AE11</f>
        <v>0</v>
      </c>
      <c r="AF11" s="2">
        <f>'[5]System CAPEX Units'!AF11</f>
        <v>0</v>
      </c>
      <c r="AG11" s="85">
        <f>'[5]System CAPEX Units'!AG11</f>
        <v>1</v>
      </c>
      <c r="AH11" s="85">
        <f>'[5]System CAPEX Units'!AH11</f>
        <v>0</v>
      </c>
      <c r="AI11" s="85">
        <f>'[5]System CAPEX Units'!AI11</f>
        <v>0</v>
      </c>
      <c r="AJ11" s="3">
        <f>'[5]System CAPEX Units'!AJ11</f>
        <v>0</v>
      </c>
      <c r="AK11" s="91" t="str">
        <f t="shared" si="0"/>
        <v/>
      </c>
      <c r="AL11" s="84" t="str">
        <f t="shared" si="1"/>
        <v/>
      </c>
      <c r="AM11" s="84" t="str">
        <f t="shared" si="2"/>
        <v/>
      </c>
      <c r="AN11" s="92" t="str">
        <f t="shared" si="3"/>
        <v/>
      </c>
    </row>
    <row r="12" spans="1:40" x14ac:dyDescent="0.2">
      <c r="A12" s="113" t="str">
        <f>IF('[5]System CAPEX Units'!A12&gt;"",'[5]System CAPEX Units'!A12,"")</f>
        <v>Photovoltaic Augmentation - Southern</v>
      </c>
      <c r="B12" s="34">
        <f>'[5]System CAPEX Units'!B12</f>
        <v>0</v>
      </c>
      <c r="C12" s="24">
        <f>'[5]System CAPEX Units'!C12</f>
        <v>0</v>
      </c>
      <c r="D12" s="24">
        <f>'[5]System CAPEX Units'!D12</f>
        <v>3760699.9083346711</v>
      </c>
      <c r="E12" s="24">
        <f>'[5]System CAPEX Units'!E12</f>
        <v>3760699.9083346711</v>
      </c>
      <c r="F12" s="24">
        <f>'[5]System CAPEX Units'!F12</f>
        <v>3760699.9083346711</v>
      </c>
      <c r="G12" s="24">
        <f>'[5]System CAPEX Units'!G12</f>
        <v>3760699.9083346711</v>
      </c>
      <c r="H12" s="38">
        <f>'[5]System CAPEX Units'!H12</f>
        <v>3760699.9083346711</v>
      </c>
      <c r="I12" s="109">
        <f>'[5]System CAPEX Units'!I12</f>
        <v>0.30351709844739672</v>
      </c>
      <c r="J12" s="110">
        <f>'[5]System CAPEX Units'!J12</f>
        <v>0.65509420630977633</v>
      </c>
      <c r="K12" s="110">
        <f>'[5]System CAPEX Units'!K12</f>
        <v>4.1388695242826817E-2</v>
      </c>
      <c r="L12" s="111">
        <f>'[5]System CAPEX Units'!L12</f>
        <v>0</v>
      </c>
      <c r="M12" s="4">
        <f>'[5]System CAPEX Units'!M12</f>
        <v>0</v>
      </c>
      <c r="N12" s="82">
        <f>'[5]System CAPEX Units'!N12</f>
        <v>0</v>
      </c>
      <c r="O12" s="82">
        <f>'[5]System CAPEX Units'!O12</f>
        <v>2.8621962515448036E-2</v>
      </c>
      <c r="P12" s="82">
        <f>'[5]System CAPEX Units'!P12</f>
        <v>0</v>
      </c>
      <c r="Q12" s="82">
        <f>'[5]System CAPEX Units'!Q12</f>
        <v>0</v>
      </c>
      <c r="R12" s="82">
        <f>'[5]System CAPEX Units'!R12</f>
        <v>0</v>
      </c>
      <c r="S12" s="82">
        <f>'[5]System CAPEX Units'!S12</f>
        <v>0</v>
      </c>
      <c r="T12" s="82">
        <f>'[5]System CAPEX Units'!T12</f>
        <v>0</v>
      </c>
      <c r="U12" s="82">
        <f>'[5]System CAPEX Units'!U12</f>
        <v>0</v>
      </c>
      <c r="V12" s="82">
        <f>'[5]System CAPEX Units'!V12</f>
        <v>0.6978429821183606</v>
      </c>
      <c r="W12" s="82">
        <f>'[5]System CAPEX Units'!W12</f>
        <v>0.27353505536619116</v>
      </c>
      <c r="X12" s="82">
        <f>'[5]System CAPEX Units'!X12</f>
        <v>0</v>
      </c>
      <c r="Y12" s="82">
        <f>'[5]System CAPEX Units'!Y12</f>
        <v>0</v>
      </c>
      <c r="Z12" s="82">
        <f>'[5]System CAPEX Units'!Z12</f>
        <v>0</v>
      </c>
      <c r="AA12" s="82">
        <f>'[5]System CAPEX Units'!AA12</f>
        <v>0</v>
      </c>
      <c r="AB12" s="82">
        <f>'[5]System CAPEX Units'!AB12</f>
        <v>0</v>
      </c>
      <c r="AC12" s="82">
        <f>'[5]System CAPEX Units'!AC12</f>
        <v>0</v>
      </c>
      <c r="AD12" s="82">
        <f>'[5]System CAPEX Units'!AD12</f>
        <v>0</v>
      </c>
      <c r="AE12" s="11">
        <f>'[5]System CAPEX Units'!AE12</f>
        <v>0</v>
      </c>
      <c r="AF12" s="2">
        <f>'[5]System CAPEX Units'!AF12</f>
        <v>0</v>
      </c>
      <c r="AG12" s="85">
        <f>'[5]System CAPEX Units'!AG12</f>
        <v>1</v>
      </c>
      <c r="AH12" s="85">
        <f>'[5]System CAPEX Units'!AH12</f>
        <v>0</v>
      </c>
      <c r="AI12" s="85">
        <f>'[5]System CAPEX Units'!AI12</f>
        <v>0</v>
      </c>
      <c r="AJ12" s="3">
        <f>'[5]System CAPEX Units'!AJ12</f>
        <v>0</v>
      </c>
      <c r="AK12" s="91" t="str">
        <f t="shared" si="0"/>
        <v/>
      </c>
      <c r="AL12" s="84" t="str">
        <f t="shared" si="1"/>
        <v/>
      </c>
      <c r="AM12" s="84" t="str">
        <f t="shared" si="2"/>
        <v/>
      </c>
      <c r="AN12" s="92" t="str">
        <f t="shared" si="3"/>
        <v/>
      </c>
    </row>
    <row r="13" spans="1:40" x14ac:dyDescent="0.2">
      <c r="A13" s="113" t="str">
        <f>IF('[5]System CAPEX Units'!A13&gt;"",'[5]System CAPEX Units'!A13,"")</f>
        <v>DNAPS Modelled - Northern</v>
      </c>
      <c r="B13" s="34">
        <f>'[5]System CAPEX Units'!B13</f>
        <v>0</v>
      </c>
      <c r="C13" s="24">
        <f>'[5]System CAPEX Units'!C13</f>
        <v>0</v>
      </c>
      <c r="D13" s="24">
        <f>'[5]System CAPEX Units'!D13</f>
        <v>5357886.6002416918</v>
      </c>
      <c r="E13" s="24">
        <f>'[5]System CAPEX Units'!E13</f>
        <v>7933012.756120082</v>
      </c>
      <c r="F13" s="24">
        <f>'[5]System CAPEX Units'!F13</f>
        <v>8054964.9521285444</v>
      </c>
      <c r="G13" s="24">
        <f>'[5]System CAPEX Units'!G13</f>
        <v>8054964.9521285444</v>
      </c>
      <c r="H13" s="38">
        <f>'[5]System CAPEX Units'!H13</f>
        <v>8054964.9521285444</v>
      </c>
      <c r="I13" s="109">
        <f>'[5]System CAPEX Units'!I13</f>
        <v>0.22600000000000001</v>
      </c>
      <c r="J13" s="110">
        <f>'[5]System CAPEX Units'!J13</f>
        <v>0.65200000000000002</v>
      </c>
      <c r="K13" s="110">
        <f>'[5]System CAPEX Units'!K13</f>
        <v>3.1E-2</v>
      </c>
      <c r="L13" s="111">
        <f>'[5]System CAPEX Units'!L13</f>
        <v>9.0999999999999998E-2</v>
      </c>
      <c r="M13" s="4">
        <f>'[5]System CAPEX Units'!M13</f>
        <v>0</v>
      </c>
      <c r="N13" s="82">
        <f>'[5]System CAPEX Units'!N13</f>
        <v>0</v>
      </c>
      <c r="O13" s="82">
        <f>'[5]System CAPEX Units'!O13</f>
        <v>0.23499999999999999</v>
      </c>
      <c r="P13" s="82">
        <f>'[5]System CAPEX Units'!P13</f>
        <v>0.42399999999999999</v>
      </c>
      <c r="Q13" s="82">
        <f>'[5]System CAPEX Units'!Q13</f>
        <v>0.23699999999999999</v>
      </c>
      <c r="R13" s="82">
        <f>'[5]System CAPEX Units'!R13</f>
        <v>3.6999999999999998E-2</v>
      </c>
      <c r="S13" s="82">
        <f>'[5]System CAPEX Units'!S13</f>
        <v>0</v>
      </c>
      <c r="T13" s="82">
        <f>'[5]System CAPEX Units'!T13</f>
        <v>0</v>
      </c>
      <c r="U13" s="82">
        <f>'[5]System CAPEX Units'!U13</f>
        <v>0</v>
      </c>
      <c r="V13" s="82">
        <f>'[5]System CAPEX Units'!V13</f>
        <v>1.4999999999999999E-2</v>
      </c>
      <c r="W13" s="82">
        <f>'[5]System CAPEX Units'!W13</f>
        <v>0</v>
      </c>
      <c r="X13" s="82">
        <f>'[5]System CAPEX Units'!X13</f>
        <v>0</v>
      </c>
      <c r="Y13" s="82">
        <f>'[5]System CAPEX Units'!Y13</f>
        <v>0</v>
      </c>
      <c r="Z13" s="82">
        <f>'[5]System CAPEX Units'!Z13</f>
        <v>5.0999999999999997E-2</v>
      </c>
      <c r="AA13" s="82">
        <f>'[5]System CAPEX Units'!AA13</f>
        <v>0</v>
      </c>
      <c r="AB13" s="82">
        <f>'[5]System CAPEX Units'!AB13</f>
        <v>1E-3</v>
      </c>
      <c r="AC13" s="82">
        <f>'[5]System CAPEX Units'!AC13</f>
        <v>0</v>
      </c>
      <c r="AD13" s="82">
        <f>'[5]System CAPEX Units'!AD13</f>
        <v>0</v>
      </c>
      <c r="AE13" s="11">
        <f>'[5]System CAPEX Units'!AE13</f>
        <v>0</v>
      </c>
      <c r="AF13" s="2">
        <f>'[5]System CAPEX Units'!AF13</f>
        <v>0</v>
      </c>
      <c r="AG13" s="85">
        <f>'[5]System CAPEX Units'!AG13</f>
        <v>1</v>
      </c>
      <c r="AH13" s="85">
        <f>'[5]System CAPEX Units'!AH13</f>
        <v>0</v>
      </c>
      <c r="AI13" s="85">
        <f>'[5]System CAPEX Units'!AI13</f>
        <v>0</v>
      </c>
      <c r="AJ13" s="3">
        <f>'[5]System CAPEX Units'!AJ13</f>
        <v>0</v>
      </c>
      <c r="AK13" s="91" t="str">
        <f t="shared" si="0"/>
        <v/>
      </c>
      <c r="AL13" s="84" t="str">
        <f t="shared" si="1"/>
        <v/>
      </c>
      <c r="AM13" s="84" t="str">
        <f t="shared" si="2"/>
        <v/>
      </c>
      <c r="AN13" s="92" t="str">
        <f t="shared" si="3"/>
        <v/>
      </c>
    </row>
    <row r="14" spans="1:40" x14ac:dyDescent="0.2">
      <c r="A14" s="113" t="str">
        <f>IF('[5]System CAPEX Units'!A14&gt;"",'[5]System CAPEX Units'!A14,"")</f>
        <v>DNAPS Modelled - Central</v>
      </c>
      <c r="B14" s="34">
        <f>'[5]System CAPEX Units'!B14</f>
        <v>0</v>
      </c>
      <c r="C14" s="24">
        <f>'[5]System CAPEX Units'!C14</f>
        <v>0</v>
      </c>
      <c r="D14" s="24">
        <f>'[5]System CAPEX Units'!D14</f>
        <v>6981620.1359449076</v>
      </c>
      <c r="E14" s="24">
        <f>'[5]System CAPEX Units'!E14</f>
        <v>5641801.431051271</v>
      </c>
      <c r="F14" s="24">
        <f>'[5]System CAPEX Units'!F14</f>
        <v>10791949.908013703</v>
      </c>
      <c r="G14" s="24">
        <f>'[5]System CAPEX Units'!G14</f>
        <v>10344714.214961966</v>
      </c>
      <c r="H14" s="38">
        <f>'[5]System CAPEX Units'!H14</f>
        <v>11212946.247603545</v>
      </c>
      <c r="I14" s="109">
        <f>'[5]System CAPEX Units'!I14</f>
        <v>0.40810000000000002</v>
      </c>
      <c r="J14" s="110">
        <f>'[5]System CAPEX Units'!J14</f>
        <v>0.44779999999999998</v>
      </c>
      <c r="K14" s="110">
        <f>'[5]System CAPEX Units'!K14</f>
        <v>5.57E-2</v>
      </c>
      <c r="L14" s="111">
        <f>'[5]System CAPEX Units'!L14</f>
        <v>8.8400000000000006E-2</v>
      </c>
      <c r="M14" s="4">
        <f>'[5]System CAPEX Units'!M14</f>
        <v>0</v>
      </c>
      <c r="N14" s="82">
        <f>'[5]System CAPEX Units'!N14</f>
        <v>0</v>
      </c>
      <c r="O14" s="82">
        <f>'[5]System CAPEX Units'!O14</f>
        <v>0.58520000000000005</v>
      </c>
      <c r="P14" s="82">
        <f>'[5]System CAPEX Units'!P14</f>
        <v>0.191</v>
      </c>
      <c r="Q14" s="82">
        <f>'[5]System CAPEX Units'!Q14</f>
        <v>0.21629999999999999</v>
      </c>
      <c r="R14" s="82">
        <f>'[5]System CAPEX Units'!R14</f>
        <v>0</v>
      </c>
      <c r="S14" s="82">
        <f>'[5]System CAPEX Units'!S14</f>
        <v>0</v>
      </c>
      <c r="T14" s="82">
        <f>'[5]System CAPEX Units'!T14</f>
        <v>0</v>
      </c>
      <c r="U14" s="82">
        <f>'[5]System CAPEX Units'!U14</f>
        <v>0</v>
      </c>
      <c r="V14" s="82">
        <f>'[5]System CAPEX Units'!V14</f>
        <v>0</v>
      </c>
      <c r="W14" s="82">
        <f>'[5]System CAPEX Units'!W14</f>
        <v>7.4999999999999997E-3</v>
      </c>
      <c r="X14" s="82">
        <f>'[5]System CAPEX Units'!X14</f>
        <v>0</v>
      </c>
      <c r="Y14" s="82">
        <f>'[5]System CAPEX Units'!Y14</f>
        <v>0</v>
      </c>
      <c r="Z14" s="82">
        <f>'[5]System CAPEX Units'!Z14</f>
        <v>0</v>
      </c>
      <c r="AA14" s="82">
        <f>'[5]System CAPEX Units'!AA14</f>
        <v>0</v>
      </c>
      <c r="AB14" s="82">
        <f>'[5]System CAPEX Units'!AB14</f>
        <v>0</v>
      </c>
      <c r="AC14" s="82">
        <f>'[5]System CAPEX Units'!AC14</f>
        <v>0</v>
      </c>
      <c r="AD14" s="82">
        <f>'[5]System CAPEX Units'!AD14</f>
        <v>0</v>
      </c>
      <c r="AE14" s="11">
        <f>'[5]System CAPEX Units'!AE14</f>
        <v>0</v>
      </c>
      <c r="AF14" s="2">
        <f>'[5]System CAPEX Units'!AF14</f>
        <v>0</v>
      </c>
      <c r="AG14" s="85">
        <f>'[5]System CAPEX Units'!AG14</f>
        <v>1</v>
      </c>
      <c r="AH14" s="85">
        <f>'[5]System CAPEX Units'!AH14</f>
        <v>0</v>
      </c>
      <c r="AI14" s="85">
        <f>'[5]System CAPEX Units'!AI14</f>
        <v>0</v>
      </c>
      <c r="AJ14" s="3">
        <f>'[5]System CAPEX Units'!AJ14</f>
        <v>0</v>
      </c>
      <c r="AK14" s="91" t="str">
        <f t="shared" si="0"/>
        <v/>
      </c>
      <c r="AL14" s="84" t="str">
        <f t="shared" si="1"/>
        <v/>
      </c>
      <c r="AM14" s="84" t="str">
        <f t="shared" si="2"/>
        <v/>
      </c>
      <c r="AN14" s="92" t="str">
        <f t="shared" si="3"/>
        <v/>
      </c>
    </row>
    <row r="15" spans="1:40" x14ac:dyDescent="0.2">
      <c r="A15" s="113" t="str">
        <f>IF('[5]System CAPEX Units'!A15&gt;"",'[5]System CAPEX Units'!A15,"")</f>
        <v>DNAPS Modelled - Southern</v>
      </c>
      <c r="B15" s="34">
        <f>'[5]System CAPEX Units'!B15</f>
        <v>0</v>
      </c>
      <c r="C15" s="24">
        <f>'[5]System CAPEX Units'!C15</f>
        <v>0</v>
      </c>
      <c r="D15" s="24">
        <f>'[5]System CAPEX Units'!D15</f>
        <v>0</v>
      </c>
      <c r="E15" s="24">
        <f>'[5]System CAPEX Units'!E15</f>
        <v>5507836.4416873548</v>
      </c>
      <c r="F15" s="24">
        <f>'[5]System CAPEX Units'!F15</f>
        <v>10988214.069700031</v>
      </c>
      <c r="G15" s="24">
        <f>'[5]System CAPEX Units'!G15</f>
        <v>11512320.643136879</v>
      </c>
      <c r="H15" s="38">
        <f>'[5]System CAPEX Units'!H15</f>
        <v>11642706.802524587</v>
      </c>
      <c r="I15" s="109">
        <f>'[5]System CAPEX Units'!I15</f>
        <v>0.34226000000000001</v>
      </c>
      <c r="J15" s="110">
        <f>'[5]System CAPEX Units'!J15</f>
        <v>0.52107000000000003</v>
      </c>
      <c r="K15" s="110">
        <f>'[5]System CAPEX Units'!K15</f>
        <v>4.6670000000000003E-2</v>
      </c>
      <c r="L15" s="111">
        <f>'[5]System CAPEX Units'!L15</f>
        <v>0.09</v>
      </c>
      <c r="M15" s="4">
        <f>'[5]System CAPEX Units'!M15</f>
        <v>0</v>
      </c>
      <c r="N15" s="82">
        <f>'[5]System CAPEX Units'!N15</f>
        <v>0</v>
      </c>
      <c r="O15" s="82">
        <f>'[5]System CAPEX Units'!O15</f>
        <v>0.46200000000000002</v>
      </c>
      <c r="P15" s="82">
        <f>'[5]System CAPEX Units'!P15</f>
        <v>0.10299999999999999</v>
      </c>
      <c r="Q15" s="82">
        <f>'[5]System CAPEX Units'!Q15</f>
        <v>0.36799999999999999</v>
      </c>
      <c r="R15" s="82">
        <f>'[5]System CAPEX Units'!R15</f>
        <v>2.3E-2</v>
      </c>
      <c r="S15" s="82">
        <f>'[5]System CAPEX Units'!S15</f>
        <v>0</v>
      </c>
      <c r="T15" s="82">
        <f>'[5]System CAPEX Units'!T15</f>
        <v>0</v>
      </c>
      <c r="U15" s="82">
        <f>'[5]System CAPEX Units'!U15</f>
        <v>0</v>
      </c>
      <c r="V15" s="82">
        <f>'[5]System CAPEX Units'!V15</f>
        <v>7.0000000000000001E-3</v>
      </c>
      <c r="W15" s="82">
        <f>'[5]System CAPEX Units'!W15</f>
        <v>1E-3</v>
      </c>
      <c r="X15" s="82">
        <f>'[5]System CAPEX Units'!X15</f>
        <v>0</v>
      </c>
      <c r="Y15" s="82">
        <f>'[5]System CAPEX Units'!Y15</f>
        <v>0</v>
      </c>
      <c r="Z15" s="82">
        <f>'[5]System CAPEX Units'!Z15</f>
        <v>2.4E-2</v>
      </c>
      <c r="AA15" s="82">
        <f>'[5]System CAPEX Units'!AA15</f>
        <v>0</v>
      </c>
      <c r="AB15" s="82">
        <f>'[5]System CAPEX Units'!AB15</f>
        <v>1.2E-2</v>
      </c>
      <c r="AC15" s="82">
        <f>'[5]System CAPEX Units'!AC15</f>
        <v>0</v>
      </c>
      <c r="AD15" s="82">
        <f>'[5]System CAPEX Units'!AD15</f>
        <v>0</v>
      </c>
      <c r="AE15" s="11">
        <f>'[5]System CAPEX Units'!AE15</f>
        <v>0</v>
      </c>
      <c r="AF15" s="2">
        <f>'[5]System CAPEX Units'!AF15</f>
        <v>0</v>
      </c>
      <c r="AG15" s="85">
        <f>'[5]System CAPEX Units'!AG15</f>
        <v>1</v>
      </c>
      <c r="AH15" s="85">
        <f>'[5]System CAPEX Units'!AH15</f>
        <v>0</v>
      </c>
      <c r="AI15" s="85">
        <f>'[5]System CAPEX Units'!AI15</f>
        <v>0</v>
      </c>
      <c r="AJ15" s="3">
        <f>'[5]System CAPEX Units'!AJ15</f>
        <v>0</v>
      </c>
      <c r="AK15" s="91" t="str">
        <f t="shared" si="0"/>
        <v/>
      </c>
      <c r="AL15" s="84" t="str">
        <f t="shared" si="1"/>
        <v/>
      </c>
      <c r="AM15" s="84" t="str">
        <f t="shared" si="2"/>
        <v/>
      </c>
      <c r="AN15" s="92" t="str">
        <f t="shared" si="3"/>
        <v/>
      </c>
    </row>
    <row r="16" spans="1:40" x14ac:dyDescent="0.2">
      <c r="A16" s="113" t="str">
        <f>IF('[5]System CAPEX Units'!A16&gt;"",'[5]System CAPEX Units'!A16,"")</f>
        <v>Distribution Augmentation WIP - Northern</v>
      </c>
      <c r="B16" s="34">
        <f>'[5]System CAPEX Units'!B16</f>
        <v>0</v>
      </c>
      <c r="C16" s="24">
        <f>'[5]System CAPEX Units'!C16</f>
        <v>0</v>
      </c>
      <c r="D16" s="24">
        <f>'[5]System CAPEX Units'!D16</f>
        <v>2697078.3518868526</v>
      </c>
      <c r="E16" s="24">
        <f>'[5]System CAPEX Units'!E16</f>
        <v>121952.19600846243</v>
      </c>
      <c r="F16" s="24">
        <f>'[5]System CAPEX Units'!F16</f>
        <v>0</v>
      </c>
      <c r="G16" s="24">
        <f>'[5]System CAPEX Units'!G16</f>
        <v>0</v>
      </c>
      <c r="H16" s="38">
        <f>'[5]System CAPEX Units'!H16</f>
        <v>0</v>
      </c>
      <c r="I16" s="109">
        <f>'[5]System CAPEX Units'!I16</f>
        <v>8.4993247530318533E-2</v>
      </c>
      <c r="J16" s="110">
        <f>'[5]System CAPEX Units'!J16</f>
        <v>0.33809333879124875</v>
      </c>
      <c r="K16" s="110">
        <f>'[5]System CAPEX Units'!K16</f>
        <v>1.1589988299588889E-2</v>
      </c>
      <c r="L16" s="111">
        <f>'[5]System CAPEX Units'!L16</f>
        <v>0.56532342537884384</v>
      </c>
      <c r="M16" s="4">
        <f>'[5]System CAPEX Units'!M16</f>
        <v>0</v>
      </c>
      <c r="N16" s="82">
        <f>'[5]System CAPEX Units'!N16</f>
        <v>0</v>
      </c>
      <c r="O16" s="82">
        <f>'[5]System CAPEX Units'!O16</f>
        <v>0.49946292425113692</v>
      </c>
      <c r="P16" s="82">
        <f>'[5]System CAPEX Units'!P16</f>
        <v>0.13621716115940094</v>
      </c>
      <c r="Q16" s="82">
        <f>'[5]System CAPEX Units'!Q16</f>
        <v>0</v>
      </c>
      <c r="R16" s="82">
        <f>'[5]System CAPEX Units'!R16</f>
        <v>0</v>
      </c>
      <c r="S16" s="82">
        <f>'[5]System CAPEX Units'!S16</f>
        <v>0</v>
      </c>
      <c r="T16" s="82">
        <f>'[5]System CAPEX Units'!T16</f>
        <v>4.5405720386466994E-2</v>
      </c>
      <c r="U16" s="82">
        <f>'[5]System CAPEX Units'!U16</f>
        <v>0</v>
      </c>
      <c r="V16" s="82">
        <f>'[5]System CAPEX Units'!V16</f>
        <v>0.2281027534300612</v>
      </c>
      <c r="W16" s="82">
        <f>'[5]System CAPEX Units'!W16</f>
        <v>9.0811440772933988E-2</v>
      </c>
      <c r="X16" s="82">
        <f>'[5]System CAPEX Units'!X16</f>
        <v>0</v>
      </c>
      <c r="Y16" s="82">
        <f>'[5]System CAPEX Units'!Y16</f>
        <v>0</v>
      </c>
      <c r="Z16" s="82">
        <f>'[5]System CAPEX Units'!Z16</f>
        <v>0</v>
      </c>
      <c r="AA16" s="82">
        <f>'[5]System CAPEX Units'!AA16</f>
        <v>0</v>
      </c>
      <c r="AB16" s="82">
        <f>'[5]System CAPEX Units'!AB16</f>
        <v>0</v>
      </c>
      <c r="AC16" s="82">
        <f>'[5]System CAPEX Units'!AC16</f>
        <v>0</v>
      </c>
      <c r="AD16" s="82">
        <f>'[5]System CAPEX Units'!AD16</f>
        <v>0</v>
      </c>
      <c r="AE16" s="11">
        <f>'[5]System CAPEX Units'!AE16</f>
        <v>0</v>
      </c>
      <c r="AF16" s="2">
        <f>'[5]System CAPEX Units'!AF16</f>
        <v>0</v>
      </c>
      <c r="AG16" s="85">
        <f>'[5]System CAPEX Units'!AG16</f>
        <v>1</v>
      </c>
      <c r="AH16" s="85">
        <f>'[5]System CAPEX Units'!AH16</f>
        <v>0</v>
      </c>
      <c r="AI16" s="85">
        <f>'[5]System CAPEX Units'!AI16</f>
        <v>0</v>
      </c>
      <c r="AJ16" s="3">
        <f>'[5]System CAPEX Units'!AJ16</f>
        <v>0</v>
      </c>
      <c r="AK16" s="91" t="str">
        <f t="shared" si="0"/>
        <v/>
      </c>
      <c r="AL16" s="84" t="str">
        <f t="shared" si="1"/>
        <v/>
      </c>
      <c r="AM16" s="84" t="str">
        <f t="shared" si="2"/>
        <v/>
      </c>
      <c r="AN16" s="92" t="str">
        <f t="shared" si="3"/>
        <v/>
      </c>
    </row>
    <row r="17" spans="1:40" x14ac:dyDescent="0.2">
      <c r="A17" s="113" t="str">
        <f>IF('[5]System CAPEX Units'!A17&gt;"",'[5]System CAPEX Units'!A17,"")</f>
        <v>Distribution Augmentation WIP - Central</v>
      </c>
      <c r="B17" s="34">
        <f>'[5]System CAPEX Units'!B17</f>
        <v>0</v>
      </c>
      <c r="C17" s="24">
        <f>'[5]System CAPEX Units'!C17</f>
        <v>0</v>
      </c>
      <c r="D17" s="24">
        <f>'[5]System CAPEX Units'!D17</f>
        <v>5081771.4453856396</v>
      </c>
      <c r="E17" s="24">
        <f>'[5]System CAPEX Units'!E17</f>
        <v>6421590.1502792761</v>
      </c>
      <c r="F17" s="24">
        <f>'[5]System CAPEX Units'!F17</f>
        <v>1271441.6733168433</v>
      </c>
      <c r="G17" s="24">
        <f>'[5]System CAPEX Units'!G17</f>
        <v>1718677.3663685804</v>
      </c>
      <c r="H17" s="38">
        <f>'[5]System CAPEX Units'!H17</f>
        <v>850445.33372700156</v>
      </c>
      <c r="I17" s="109">
        <f>'[5]System CAPEX Units'!I17</f>
        <v>2.9463464739904049E-2</v>
      </c>
      <c r="J17" s="110">
        <f>'[5]System CAPEX Units'!J17</f>
        <v>0.13131678669461327</v>
      </c>
      <c r="K17" s="110">
        <f>'[5]System CAPEX Units'!K17</f>
        <v>4.0177451918050984E-3</v>
      </c>
      <c r="L17" s="111">
        <f>'[5]System CAPEX Units'!L17</f>
        <v>0.83520200337367745</v>
      </c>
      <c r="M17" s="4">
        <f>'[5]System CAPEX Units'!M17</f>
        <v>0</v>
      </c>
      <c r="N17" s="82">
        <f>'[5]System CAPEX Units'!N17</f>
        <v>0</v>
      </c>
      <c r="O17" s="82">
        <f>'[5]System CAPEX Units'!O17</f>
        <v>0.49946292425113692</v>
      </c>
      <c r="P17" s="82">
        <f>'[5]System CAPEX Units'!P17</f>
        <v>0.13621716115940094</v>
      </c>
      <c r="Q17" s="82">
        <f>'[5]System CAPEX Units'!Q17</f>
        <v>0</v>
      </c>
      <c r="R17" s="82">
        <f>'[5]System CAPEX Units'!R17</f>
        <v>0</v>
      </c>
      <c r="S17" s="82">
        <f>'[5]System CAPEX Units'!S17</f>
        <v>0</v>
      </c>
      <c r="T17" s="82">
        <f>'[5]System CAPEX Units'!T17</f>
        <v>4.5405720386466994E-2</v>
      </c>
      <c r="U17" s="82">
        <f>'[5]System CAPEX Units'!U17</f>
        <v>0</v>
      </c>
      <c r="V17" s="82">
        <f>'[5]System CAPEX Units'!V17</f>
        <v>0.2281027534300612</v>
      </c>
      <c r="W17" s="82">
        <f>'[5]System CAPEX Units'!W17</f>
        <v>9.0811440772933988E-2</v>
      </c>
      <c r="X17" s="82">
        <f>'[5]System CAPEX Units'!X17</f>
        <v>0</v>
      </c>
      <c r="Y17" s="82">
        <f>'[5]System CAPEX Units'!Y17</f>
        <v>0</v>
      </c>
      <c r="Z17" s="82">
        <f>'[5]System CAPEX Units'!Z17</f>
        <v>0</v>
      </c>
      <c r="AA17" s="82">
        <f>'[5]System CAPEX Units'!AA17</f>
        <v>0</v>
      </c>
      <c r="AB17" s="82">
        <f>'[5]System CAPEX Units'!AB17</f>
        <v>0</v>
      </c>
      <c r="AC17" s="82">
        <f>'[5]System CAPEX Units'!AC17</f>
        <v>0</v>
      </c>
      <c r="AD17" s="82">
        <f>'[5]System CAPEX Units'!AD17</f>
        <v>0</v>
      </c>
      <c r="AE17" s="11">
        <f>'[5]System CAPEX Units'!AE17</f>
        <v>0</v>
      </c>
      <c r="AF17" s="2">
        <f>'[5]System CAPEX Units'!AF17</f>
        <v>0</v>
      </c>
      <c r="AG17" s="85">
        <f>'[5]System CAPEX Units'!AG17</f>
        <v>1</v>
      </c>
      <c r="AH17" s="85">
        <f>'[5]System CAPEX Units'!AH17</f>
        <v>0</v>
      </c>
      <c r="AI17" s="85">
        <f>'[5]System CAPEX Units'!AI17</f>
        <v>0</v>
      </c>
      <c r="AJ17" s="3">
        <f>'[5]System CAPEX Units'!AJ17</f>
        <v>0</v>
      </c>
      <c r="AK17" s="91" t="str">
        <f t="shared" si="0"/>
        <v/>
      </c>
      <c r="AL17" s="84" t="str">
        <f t="shared" si="1"/>
        <v/>
      </c>
      <c r="AM17" s="84" t="str">
        <f t="shared" si="2"/>
        <v/>
      </c>
      <c r="AN17" s="92" t="str">
        <f t="shared" si="3"/>
        <v/>
      </c>
    </row>
    <row r="18" spans="1:40" x14ac:dyDescent="0.2">
      <c r="A18" s="113" t="str">
        <f>IF('[5]System CAPEX Units'!A18&gt;"",'[5]System CAPEX Units'!A18,"")</f>
        <v>Distribution Augmentation WIP - Southern</v>
      </c>
      <c r="B18" s="34">
        <f>'[5]System CAPEX Units'!B18</f>
        <v>0</v>
      </c>
      <c r="C18" s="24">
        <f>'[5]System CAPEX Units'!C18</f>
        <v>0</v>
      </c>
      <c r="D18" s="24">
        <f>'[5]System CAPEX Units'!D18</f>
        <v>16427957.038133869</v>
      </c>
      <c r="E18" s="24">
        <f>'[5]System CAPEX Units'!E18</f>
        <v>6175290.442103751</v>
      </c>
      <c r="F18" s="24">
        <f>'[5]System CAPEX Units'!F18</f>
        <v>694912.81409107498</v>
      </c>
      <c r="G18" s="24">
        <f>'[5]System CAPEX Units'!G18</f>
        <v>170806.24065422636</v>
      </c>
      <c r="H18" s="38">
        <f>'[5]System CAPEX Units'!H18</f>
        <v>40420.081266517889</v>
      </c>
      <c r="I18" s="109">
        <f>'[5]System CAPEX Units'!I18</f>
        <v>0.10851969868679706</v>
      </c>
      <c r="J18" s="110">
        <f>'[5]System CAPEX Units'!J18</f>
        <v>0.41252433923747911</v>
      </c>
      <c r="K18" s="110">
        <f>'[5]System CAPEX Units'!K18</f>
        <v>1.4798140730017775E-2</v>
      </c>
      <c r="L18" s="111">
        <f>'[5]System CAPEX Units'!L18</f>
        <v>0.46415782134570627</v>
      </c>
      <c r="M18" s="4">
        <f>'[5]System CAPEX Units'!M18</f>
        <v>0</v>
      </c>
      <c r="N18" s="82">
        <f>'[5]System CAPEX Units'!N18</f>
        <v>0</v>
      </c>
      <c r="O18" s="82">
        <f>'[5]System CAPEX Units'!O18</f>
        <v>0.49946292425113692</v>
      </c>
      <c r="P18" s="82">
        <f>'[5]System CAPEX Units'!P18</f>
        <v>0.13621716115940094</v>
      </c>
      <c r="Q18" s="82">
        <f>'[5]System CAPEX Units'!Q18</f>
        <v>0</v>
      </c>
      <c r="R18" s="82">
        <f>'[5]System CAPEX Units'!R18</f>
        <v>0</v>
      </c>
      <c r="S18" s="82">
        <f>'[5]System CAPEX Units'!S18</f>
        <v>0</v>
      </c>
      <c r="T18" s="82">
        <f>'[5]System CAPEX Units'!T18</f>
        <v>4.5405720386466994E-2</v>
      </c>
      <c r="U18" s="82">
        <f>'[5]System CAPEX Units'!U18</f>
        <v>0</v>
      </c>
      <c r="V18" s="82">
        <f>'[5]System CAPEX Units'!V18</f>
        <v>0.2281027534300612</v>
      </c>
      <c r="W18" s="82">
        <f>'[5]System CAPEX Units'!W18</f>
        <v>9.0811440772933988E-2</v>
      </c>
      <c r="X18" s="82">
        <f>'[5]System CAPEX Units'!X18</f>
        <v>0</v>
      </c>
      <c r="Y18" s="82">
        <f>'[5]System CAPEX Units'!Y18</f>
        <v>0</v>
      </c>
      <c r="Z18" s="82">
        <f>'[5]System CAPEX Units'!Z18</f>
        <v>0</v>
      </c>
      <c r="AA18" s="82">
        <f>'[5]System CAPEX Units'!AA18</f>
        <v>0</v>
      </c>
      <c r="AB18" s="82">
        <f>'[5]System CAPEX Units'!AB18</f>
        <v>0</v>
      </c>
      <c r="AC18" s="82">
        <f>'[5]System CAPEX Units'!AC18</f>
        <v>0</v>
      </c>
      <c r="AD18" s="82">
        <f>'[5]System CAPEX Units'!AD18</f>
        <v>0</v>
      </c>
      <c r="AE18" s="11">
        <f>'[5]System CAPEX Units'!AE18</f>
        <v>0</v>
      </c>
      <c r="AF18" s="2">
        <f>'[5]System CAPEX Units'!AF18</f>
        <v>0</v>
      </c>
      <c r="AG18" s="85">
        <f>'[5]System CAPEX Units'!AG18</f>
        <v>1</v>
      </c>
      <c r="AH18" s="85">
        <f>'[5]System CAPEX Units'!AH18</f>
        <v>0</v>
      </c>
      <c r="AI18" s="85">
        <f>'[5]System CAPEX Units'!AI18</f>
        <v>0</v>
      </c>
      <c r="AJ18" s="3">
        <f>'[5]System CAPEX Units'!AJ18</f>
        <v>0</v>
      </c>
      <c r="AK18" s="91" t="str">
        <f t="shared" si="0"/>
        <v/>
      </c>
      <c r="AL18" s="84" t="str">
        <f t="shared" si="1"/>
        <v/>
      </c>
      <c r="AM18" s="84" t="str">
        <f t="shared" si="2"/>
        <v/>
      </c>
      <c r="AN18" s="92" t="str">
        <f t="shared" si="3"/>
        <v/>
      </c>
    </row>
    <row r="19" spans="1:40" x14ac:dyDescent="0.2">
      <c r="A19" s="113" t="str">
        <f>IF('[5]System CAPEX Units'!A19&gt;"",'[5]System CAPEX Units'!A19,"")</f>
        <v>Distribution Transformer Upgrade Program - Northern</v>
      </c>
      <c r="B19" s="34">
        <f>'[5]System CAPEX Units'!B19</f>
        <v>0</v>
      </c>
      <c r="C19" s="24">
        <f>'[5]System CAPEX Units'!C19</f>
        <v>0</v>
      </c>
      <c r="D19" s="24">
        <f>'[5]System CAPEX Units'!D19</f>
        <v>545337.28280000004</v>
      </c>
      <c r="E19" s="24">
        <f>'[5]System CAPEX Units'!E19</f>
        <v>545337.28280000004</v>
      </c>
      <c r="F19" s="24">
        <f>'[5]System CAPEX Units'!F19</f>
        <v>545337.28280000004</v>
      </c>
      <c r="G19" s="24">
        <f>'[5]System CAPEX Units'!G19</f>
        <v>545337.28280000004</v>
      </c>
      <c r="H19" s="38">
        <f>'[5]System CAPEX Units'!H19</f>
        <v>545337.28280000004</v>
      </c>
      <c r="I19" s="109">
        <f>'[5]System CAPEX Units'!I19</f>
        <v>0.26463906249543523</v>
      </c>
      <c r="J19" s="110">
        <f>'[5]System CAPEX Units'!J19</f>
        <v>0.69927379261882372</v>
      </c>
      <c r="K19" s="110">
        <f>'[5]System CAPEX Units'!K19</f>
        <v>3.6087144885741156E-2</v>
      </c>
      <c r="L19" s="111">
        <f>'[5]System CAPEX Units'!L19</f>
        <v>0</v>
      </c>
      <c r="M19" s="4">
        <f>'[5]System CAPEX Units'!M19</f>
        <v>0</v>
      </c>
      <c r="N19" s="82">
        <f>'[5]System CAPEX Units'!N19</f>
        <v>0</v>
      </c>
      <c r="O19" s="82">
        <f>'[5]System CAPEX Units'!O19</f>
        <v>0</v>
      </c>
      <c r="P19" s="82">
        <f>'[5]System CAPEX Units'!P19</f>
        <v>0</v>
      </c>
      <c r="Q19" s="82">
        <f>'[5]System CAPEX Units'!Q19</f>
        <v>0</v>
      </c>
      <c r="R19" s="82">
        <f>'[5]System CAPEX Units'!R19</f>
        <v>0</v>
      </c>
      <c r="S19" s="82">
        <f>'[5]System CAPEX Units'!S19</f>
        <v>0</v>
      </c>
      <c r="T19" s="82">
        <f>'[5]System CAPEX Units'!T19</f>
        <v>0</v>
      </c>
      <c r="U19" s="82">
        <f>'[5]System CAPEX Units'!U19</f>
        <v>0</v>
      </c>
      <c r="V19" s="82">
        <f>'[5]System CAPEX Units'!V19</f>
        <v>1</v>
      </c>
      <c r="W19" s="82">
        <f>'[5]System CAPEX Units'!W19</f>
        <v>0</v>
      </c>
      <c r="X19" s="82">
        <f>'[5]System CAPEX Units'!X19</f>
        <v>0</v>
      </c>
      <c r="Y19" s="82">
        <f>'[5]System CAPEX Units'!Y19</f>
        <v>0</v>
      </c>
      <c r="Z19" s="82">
        <f>'[5]System CAPEX Units'!Z19</f>
        <v>0</v>
      </c>
      <c r="AA19" s="82">
        <f>'[5]System CAPEX Units'!AA19</f>
        <v>0</v>
      </c>
      <c r="AB19" s="82">
        <f>'[5]System CAPEX Units'!AB19</f>
        <v>0</v>
      </c>
      <c r="AC19" s="82">
        <f>'[5]System CAPEX Units'!AC19</f>
        <v>0</v>
      </c>
      <c r="AD19" s="82">
        <f>'[5]System CAPEX Units'!AD19</f>
        <v>0</v>
      </c>
      <c r="AE19" s="11">
        <f>'[5]System CAPEX Units'!AE19</f>
        <v>0</v>
      </c>
      <c r="AF19" s="2">
        <f>'[5]System CAPEX Units'!AF19</f>
        <v>0</v>
      </c>
      <c r="AG19" s="85">
        <f>'[5]System CAPEX Units'!AG19</f>
        <v>1</v>
      </c>
      <c r="AH19" s="85">
        <f>'[5]System CAPEX Units'!AH19</f>
        <v>0</v>
      </c>
      <c r="AI19" s="85">
        <f>'[5]System CAPEX Units'!AI19</f>
        <v>0</v>
      </c>
      <c r="AJ19" s="3">
        <f>'[5]System CAPEX Units'!AJ19</f>
        <v>0</v>
      </c>
      <c r="AK19" s="91" t="str">
        <f t="shared" si="0"/>
        <v/>
      </c>
      <c r="AL19" s="84" t="str">
        <f t="shared" si="1"/>
        <v/>
      </c>
      <c r="AM19" s="84" t="str">
        <f t="shared" si="2"/>
        <v/>
      </c>
      <c r="AN19" s="92" t="str">
        <f t="shared" si="3"/>
        <v/>
      </c>
    </row>
    <row r="20" spans="1:40" x14ac:dyDescent="0.2">
      <c r="A20" s="113" t="str">
        <f>IF('[5]System CAPEX Units'!A20&gt;"",'[5]System CAPEX Units'!A20,"")</f>
        <v>Distribution Transformer Upgrade Program - Central</v>
      </c>
      <c r="B20" s="34">
        <f>'[5]System CAPEX Units'!B20</f>
        <v>0</v>
      </c>
      <c r="C20" s="24">
        <f>'[5]System CAPEX Units'!C20</f>
        <v>0</v>
      </c>
      <c r="D20" s="24">
        <f>'[5]System CAPEX Units'!D20</f>
        <v>704290.75720159989</v>
      </c>
      <c r="E20" s="24">
        <f>'[5]System CAPEX Units'!E20</f>
        <v>704290.75720159989</v>
      </c>
      <c r="F20" s="24">
        <f>'[5]System CAPEX Units'!F20</f>
        <v>704290.75720159989</v>
      </c>
      <c r="G20" s="24">
        <f>'[5]System CAPEX Units'!G20</f>
        <v>739598.75104960008</v>
      </c>
      <c r="H20" s="38">
        <f>'[5]System CAPEX Units'!H20</f>
        <v>739598.75104960008</v>
      </c>
      <c r="I20" s="109">
        <f>'[5]System CAPEX Units'!I20</f>
        <v>0.2557248219352698</v>
      </c>
      <c r="J20" s="110">
        <f>'[5]System CAPEX Units'!J20</f>
        <v>0.70940361143719355</v>
      </c>
      <c r="K20" s="110">
        <f>'[5]System CAPEX Units'!K20</f>
        <v>3.4871566627536779E-2</v>
      </c>
      <c r="L20" s="111">
        <f>'[5]System CAPEX Units'!L20</f>
        <v>0</v>
      </c>
      <c r="M20" s="4">
        <f>'[5]System CAPEX Units'!M20</f>
        <v>0</v>
      </c>
      <c r="N20" s="82">
        <f>'[5]System CAPEX Units'!N20</f>
        <v>0</v>
      </c>
      <c r="O20" s="82">
        <f>'[5]System CAPEX Units'!O20</f>
        <v>0</v>
      </c>
      <c r="P20" s="82">
        <f>'[5]System CAPEX Units'!P20</f>
        <v>0</v>
      </c>
      <c r="Q20" s="82">
        <f>'[5]System CAPEX Units'!Q20</f>
        <v>0</v>
      </c>
      <c r="R20" s="82">
        <f>'[5]System CAPEX Units'!R20</f>
        <v>0</v>
      </c>
      <c r="S20" s="82">
        <f>'[5]System CAPEX Units'!S20</f>
        <v>0</v>
      </c>
      <c r="T20" s="82">
        <f>'[5]System CAPEX Units'!T20</f>
        <v>0</v>
      </c>
      <c r="U20" s="82">
        <f>'[5]System CAPEX Units'!U20</f>
        <v>0</v>
      </c>
      <c r="V20" s="82">
        <f>'[5]System CAPEX Units'!V20</f>
        <v>1</v>
      </c>
      <c r="W20" s="82">
        <f>'[5]System CAPEX Units'!W20</f>
        <v>0</v>
      </c>
      <c r="X20" s="82">
        <f>'[5]System CAPEX Units'!X20</f>
        <v>0</v>
      </c>
      <c r="Y20" s="82">
        <f>'[5]System CAPEX Units'!Y20</f>
        <v>0</v>
      </c>
      <c r="Z20" s="82">
        <f>'[5]System CAPEX Units'!Z20</f>
        <v>0</v>
      </c>
      <c r="AA20" s="82">
        <f>'[5]System CAPEX Units'!AA20</f>
        <v>0</v>
      </c>
      <c r="AB20" s="82">
        <f>'[5]System CAPEX Units'!AB20</f>
        <v>0</v>
      </c>
      <c r="AC20" s="82">
        <f>'[5]System CAPEX Units'!AC20</f>
        <v>0</v>
      </c>
      <c r="AD20" s="82">
        <f>'[5]System CAPEX Units'!AD20</f>
        <v>0</v>
      </c>
      <c r="AE20" s="11">
        <f>'[5]System CAPEX Units'!AE20</f>
        <v>0</v>
      </c>
      <c r="AF20" s="2">
        <f>'[5]System CAPEX Units'!AF20</f>
        <v>0</v>
      </c>
      <c r="AG20" s="85">
        <f>'[5]System CAPEX Units'!AG20</f>
        <v>1</v>
      </c>
      <c r="AH20" s="85">
        <f>'[5]System CAPEX Units'!AH20</f>
        <v>0</v>
      </c>
      <c r="AI20" s="85">
        <f>'[5]System CAPEX Units'!AI20</f>
        <v>0</v>
      </c>
      <c r="AJ20" s="3">
        <f>'[5]System CAPEX Units'!AJ20</f>
        <v>0</v>
      </c>
      <c r="AK20" s="91" t="str">
        <f t="shared" si="0"/>
        <v/>
      </c>
      <c r="AL20" s="84" t="str">
        <f t="shared" si="1"/>
        <v/>
      </c>
      <c r="AM20" s="84" t="str">
        <f t="shared" si="2"/>
        <v/>
      </c>
      <c r="AN20" s="92" t="str">
        <f t="shared" si="3"/>
        <v/>
      </c>
    </row>
    <row r="21" spans="1:40" x14ac:dyDescent="0.2">
      <c r="A21" s="114" t="str">
        <f>IF('[5]System CAPEX Units'!A21&gt;"",'[5]System CAPEX Units'!A21,"")</f>
        <v>Distribution Transformer Upgrade Program - Southern</v>
      </c>
      <c r="B21" s="34">
        <f>'[5]System CAPEX Units'!B21</f>
        <v>0</v>
      </c>
      <c r="C21" s="24">
        <f>'[5]System CAPEX Units'!C21</f>
        <v>0</v>
      </c>
      <c r="D21" s="24">
        <f>'[5]System CAPEX Units'!D21</f>
        <v>424369.12715999997</v>
      </c>
      <c r="E21" s="24">
        <f>'[5]System CAPEX Units'!E21</f>
        <v>424369.12715999997</v>
      </c>
      <c r="F21" s="24">
        <f>'[5]System CAPEX Units'!F21</f>
        <v>424369.12715999997</v>
      </c>
      <c r="G21" s="24">
        <f>'[5]System CAPEX Units'!G21</f>
        <v>424369.12715999997</v>
      </c>
      <c r="H21" s="38">
        <f>'[5]System CAPEX Units'!H21</f>
        <v>424369.12715999997</v>
      </c>
      <c r="I21" s="109">
        <f>'[5]System CAPEX Units'!I21</f>
        <v>0.31742707958586164</v>
      </c>
      <c r="J21" s="110">
        <f>'[5]System CAPEX Units'!J21</f>
        <v>0.63928740956152053</v>
      </c>
      <c r="K21" s="110">
        <f>'[5]System CAPEX Units'!K21</f>
        <v>4.328551085261749E-2</v>
      </c>
      <c r="L21" s="111">
        <f>'[5]System CAPEX Units'!L21</f>
        <v>0</v>
      </c>
      <c r="M21" s="4">
        <f>'[5]System CAPEX Units'!M21</f>
        <v>0</v>
      </c>
      <c r="N21" s="82">
        <f>'[5]System CAPEX Units'!N21</f>
        <v>0</v>
      </c>
      <c r="O21" s="82">
        <f>'[5]System CAPEX Units'!O21</f>
        <v>0</v>
      </c>
      <c r="P21" s="82">
        <f>'[5]System CAPEX Units'!P21</f>
        <v>0</v>
      </c>
      <c r="Q21" s="82">
        <f>'[5]System CAPEX Units'!Q21</f>
        <v>0</v>
      </c>
      <c r="R21" s="82">
        <f>'[5]System CAPEX Units'!R21</f>
        <v>0</v>
      </c>
      <c r="S21" s="82">
        <f>'[5]System CAPEX Units'!S21</f>
        <v>0</v>
      </c>
      <c r="T21" s="82">
        <f>'[5]System CAPEX Units'!T21</f>
        <v>0</v>
      </c>
      <c r="U21" s="82">
        <f>'[5]System CAPEX Units'!U21</f>
        <v>0</v>
      </c>
      <c r="V21" s="82">
        <f>'[5]System CAPEX Units'!V21</f>
        <v>1</v>
      </c>
      <c r="W21" s="82">
        <f>'[5]System CAPEX Units'!W21</f>
        <v>0</v>
      </c>
      <c r="X21" s="82">
        <f>'[5]System CAPEX Units'!X21</f>
        <v>0</v>
      </c>
      <c r="Y21" s="82">
        <f>'[5]System CAPEX Units'!Y21</f>
        <v>0</v>
      </c>
      <c r="Z21" s="82">
        <f>'[5]System CAPEX Units'!Z21</f>
        <v>0</v>
      </c>
      <c r="AA21" s="82">
        <f>'[5]System CAPEX Units'!AA21</f>
        <v>0</v>
      </c>
      <c r="AB21" s="82">
        <f>'[5]System CAPEX Units'!AB21</f>
        <v>0</v>
      </c>
      <c r="AC21" s="82">
        <f>'[5]System CAPEX Units'!AC21</f>
        <v>0</v>
      </c>
      <c r="AD21" s="82">
        <f>'[5]System CAPEX Units'!AD21</f>
        <v>0</v>
      </c>
      <c r="AE21" s="11">
        <f>'[5]System CAPEX Units'!AE21</f>
        <v>0</v>
      </c>
      <c r="AF21" s="2">
        <f>'[5]System CAPEX Units'!AF21</f>
        <v>0</v>
      </c>
      <c r="AG21" s="85">
        <f>'[5]System CAPEX Units'!AG21</f>
        <v>1</v>
      </c>
      <c r="AH21" s="85">
        <f>'[5]System CAPEX Units'!AH21</f>
        <v>0</v>
      </c>
      <c r="AI21" s="85">
        <f>'[5]System CAPEX Units'!AI21</f>
        <v>0</v>
      </c>
      <c r="AJ21" s="3">
        <f>'[5]System CAPEX Units'!AJ21</f>
        <v>0</v>
      </c>
      <c r="AK21" s="91" t="str">
        <f t="shared" si="0"/>
        <v/>
      </c>
      <c r="AL21" s="84" t="str">
        <f t="shared" si="1"/>
        <v/>
      </c>
      <c r="AM21" s="84" t="str">
        <f t="shared" si="2"/>
        <v/>
      </c>
      <c r="AN21" s="92" t="str">
        <f t="shared" si="3"/>
        <v/>
      </c>
    </row>
    <row r="22" spans="1:40" x14ac:dyDescent="0.2">
      <c r="A22" s="115" t="str">
        <f>IF('[5]System CAPEX Units'!A22&gt;"",'[5]System CAPEX Units'!A22,"")</f>
        <v>Parent BC - St George Supply Reinforcement</v>
      </c>
      <c r="B22" s="34">
        <f>'[5]System CAPEX Units'!B22</f>
        <v>0</v>
      </c>
      <c r="C22" s="24">
        <f>'[5]System CAPEX Units'!C22</f>
        <v>0</v>
      </c>
      <c r="D22" s="24">
        <f>'[5]System CAPEX Units'!D22</f>
        <v>191000</v>
      </c>
      <c r="E22" s="24">
        <f>'[5]System CAPEX Units'!E22</f>
        <v>75000</v>
      </c>
      <c r="F22" s="24">
        <f>'[5]System CAPEX Units'!F22</f>
        <v>4052000</v>
      </c>
      <c r="G22" s="24">
        <f>'[5]System CAPEX Units'!G22</f>
        <v>473000</v>
      </c>
      <c r="H22" s="38">
        <f>'[5]System CAPEX Units'!H22</f>
        <v>0</v>
      </c>
      <c r="I22" s="109">
        <f>'[5]System CAPEX Units'!I22</f>
        <v>0.35</v>
      </c>
      <c r="J22" s="110">
        <f>'[5]System CAPEX Units'!J22</f>
        <v>0.6</v>
      </c>
      <c r="K22" s="110">
        <f>'[5]System CAPEX Units'!K22</f>
        <v>2.5000000000000001E-2</v>
      </c>
      <c r="L22" s="111">
        <f>'[5]System CAPEX Units'!L22</f>
        <v>2.5000000000000001E-2</v>
      </c>
      <c r="M22" s="4">
        <f>'[5]System CAPEX Units'!M22</f>
        <v>0</v>
      </c>
      <c r="N22" s="82">
        <f>'[5]System CAPEX Units'!N22</f>
        <v>0</v>
      </c>
      <c r="O22" s="82">
        <f>'[5]System CAPEX Units'!O22</f>
        <v>1.0999999999999999E-2</v>
      </c>
      <c r="P22" s="82">
        <f>'[5]System CAPEX Units'!P22</f>
        <v>3.3000000000000002E-2</v>
      </c>
      <c r="Q22" s="82">
        <f>'[5]System CAPEX Units'!Q22</f>
        <v>2.1999999999999999E-2</v>
      </c>
      <c r="R22" s="82">
        <f>'[5]System CAPEX Units'!R22</f>
        <v>8.6999999999999994E-2</v>
      </c>
      <c r="S22" s="82">
        <f>'[5]System CAPEX Units'!S22</f>
        <v>0</v>
      </c>
      <c r="T22" s="82">
        <f>'[5]System CAPEX Units'!T22</f>
        <v>2.1999999999999999E-2</v>
      </c>
      <c r="U22" s="82">
        <f>'[5]System CAPEX Units'!U22</f>
        <v>0</v>
      </c>
      <c r="V22" s="82">
        <f>'[5]System CAPEX Units'!V22</f>
        <v>0.109</v>
      </c>
      <c r="W22" s="82">
        <f>'[5]System CAPEX Units'!W22</f>
        <v>2.1999999999999999E-2</v>
      </c>
      <c r="X22" s="82">
        <f>'[5]System CAPEX Units'!X22</f>
        <v>0</v>
      </c>
      <c r="Y22" s="82">
        <f>'[5]System CAPEX Units'!Y22</f>
        <v>0</v>
      </c>
      <c r="Z22" s="82">
        <f>'[5]System CAPEX Units'!Z22</f>
        <v>0.53600000000000003</v>
      </c>
      <c r="AA22" s="82">
        <f>'[5]System CAPEX Units'!AA22</f>
        <v>0</v>
      </c>
      <c r="AB22" s="82">
        <f>'[5]System CAPEX Units'!AB22</f>
        <v>0.158</v>
      </c>
      <c r="AC22" s="82">
        <f>'[5]System CAPEX Units'!AC22</f>
        <v>0</v>
      </c>
      <c r="AD22" s="82">
        <f>'[5]System CAPEX Units'!AD22</f>
        <v>0</v>
      </c>
      <c r="AE22" s="11">
        <f>'[5]System CAPEX Units'!AE22</f>
        <v>0</v>
      </c>
      <c r="AF22" s="2">
        <f>'[5]System CAPEX Units'!AF22</f>
        <v>0</v>
      </c>
      <c r="AG22" s="85">
        <f>'[5]System CAPEX Units'!AG22</f>
        <v>1</v>
      </c>
      <c r="AH22" s="85">
        <f>'[5]System CAPEX Units'!AH22</f>
        <v>0</v>
      </c>
      <c r="AI22" s="85">
        <f>'[5]System CAPEX Units'!AI22</f>
        <v>0</v>
      </c>
      <c r="AJ22" s="3">
        <f>'[5]System CAPEX Units'!AJ22</f>
        <v>0</v>
      </c>
      <c r="AK22" s="91" t="str">
        <f t="shared" si="0"/>
        <v/>
      </c>
      <c r="AL22" s="84" t="str">
        <f t="shared" si="1"/>
        <v/>
      </c>
      <c r="AM22" s="84" t="str">
        <f t="shared" si="2"/>
        <v/>
      </c>
      <c r="AN22" s="92" t="str">
        <f t="shared" si="3"/>
        <v/>
      </c>
    </row>
    <row r="23" spans="1:40" x14ac:dyDescent="0.2">
      <c r="A23" s="115" t="str">
        <f>IF('[5]System CAPEX Units'!A23&gt;"",'[5]System CAPEX Units'!A23,"")</f>
        <v>Parent BC - Charleville Supply Reinforcement</v>
      </c>
      <c r="B23" s="34">
        <f>'[5]System CAPEX Units'!B23</f>
        <v>0</v>
      </c>
      <c r="C23" s="24">
        <f>'[5]System CAPEX Units'!C23</f>
        <v>0</v>
      </c>
      <c r="D23" s="24">
        <f>'[5]System CAPEX Units'!D23</f>
        <v>3147000</v>
      </c>
      <c r="E23" s="24">
        <f>'[5]System CAPEX Units'!E23</f>
        <v>4955000</v>
      </c>
      <c r="F23" s="24">
        <f>'[5]System CAPEX Units'!F23</f>
        <v>1215000</v>
      </c>
      <c r="G23" s="24">
        <f>'[5]System CAPEX Units'!G23</f>
        <v>0</v>
      </c>
      <c r="H23" s="38">
        <f>'[5]System CAPEX Units'!H23</f>
        <v>0</v>
      </c>
      <c r="I23" s="109">
        <f>'[5]System CAPEX Units'!I23</f>
        <v>0.35</v>
      </c>
      <c r="J23" s="110">
        <f>'[5]System CAPEX Units'!J23</f>
        <v>0.6</v>
      </c>
      <c r="K23" s="110">
        <f>'[5]System CAPEX Units'!K23</f>
        <v>2.5000000000000001E-2</v>
      </c>
      <c r="L23" s="111">
        <f>'[5]System CAPEX Units'!L23</f>
        <v>2.5000000000000001E-2</v>
      </c>
      <c r="M23" s="4">
        <f>'[5]System CAPEX Units'!M23</f>
        <v>0</v>
      </c>
      <c r="N23" s="82">
        <f>'[5]System CAPEX Units'!N23</f>
        <v>0</v>
      </c>
      <c r="O23" s="82">
        <f>'[5]System CAPEX Units'!O23</f>
        <v>1.998001998001998E-2</v>
      </c>
      <c r="P23" s="82">
        <f>'[5]System CAPEX Units'!P23</f>
        <v>4.6953046953046952E-2</v>
      </c>
      <c r="Q23" s="82">
        <f>'[5]System CAPEX Units'!Q23</f>
        <v>1.998001998001998E-2</v>
      </c>
      <c r="R23" s="82">
        <f>'[5]System CAPEX Units'!R23</f>
        <v>0.13486513486513488</v>
      </c>
      <c r="S23" s="82">
        <f>'[5]System CAPEX Units'!S23</f>
        <v>0</v>
      </c>
      <c r="T23" s="82">
        <f>'[5]System CAPEX Units'!T23</f>
        <v>3.996003996003996E-2</v>
      </c>
      <c r="U23" s="82">
        <f>'[5]System CAPEX Units'!U23</f>
        <v>0</v>
      </c>
      <c r="V23" s="82">
        <f>'[5]System CAPEX Units'!V23</f>
        <v>8.0919080919080913E-2</v>
      </c>
      <c r="W23" s="82">
        <f>'[5]System CAPEX Units'!W23</f>
        <v>2.6973026973026972E-2</v>
      </c>
      <c r="X23" s="82">
        <f>'[5]System CAPEX Units'!X23</f>
        <v>0</v>
      </c>
      <c r="Y23" s="82">
        <f>'[5]System CAPEX Units'!Y23</f>
        <v>0</v>
      </c>
      <c r="Z23" s="82">
        <f>'[5]System CAPEX Units'!Z23</f>
        <v>0.46153846153846156</v>
      </c>
      <c r="AA23" s="82">
        <f>'[5]System CAPEX Units'!AA23</f>
        <v>0</v>
      </c>
      <c r="AB23" s="82">
        <f>'[5]System CAPEX Units'!AB23</f>
        <v>0.16883116883116883</v>
      </c>
      <c r="AC23" s="82">
        <f>'[5]System CAPEX Units'!AC23</f>
        <v>0</v>
      </c>
      <c r="AD23" s="82">
        <f>'[5]System CAPEX Units'!AD23</f>
        <v>0</v>
      </c>
      <c r="AE23" s="11">
        <f>'[5]System CAPEX Units'!AE23</f>
        <v>0</v>
      </c>
      <c r="AF23" s="2">
        <f>'[5]System CAPEX Units'!AF23</f>
        <v>0</v>
      </c>
      <c r="AG23" s="85">
        <f>'[5]System CAPEX Units'!AG23</f>
        <v>1</v>
      </c>
      <c r="AH23" s="85">
        <f>'[5]System CAPEX Units'!AH23</f>
        <v>0</v>
      </c>
      <c r="AI23" s="85">
        <f>'[5]System CAPEX Units'!AI23</f>
        <v>0</v>
      </c>
      <c r="AJ23" s="3">
        <f>'[5]System CAPEX Units'!AJ23</f>
        <v>0</v>
      </c>
      <c r="AK23" s="91" t="str">
        <f t="shared" si="0"/>
        <v/>
      </c>
      <c r="AL23" s="84" t="str">
        <f t="shared" si="1"/>
        <v/>
      </c>
      <c r="AM23" s="84" t="str">
        <f t="shared" si="2"/>
        <v/>
      </c>
      <c r="AN23" s="92" t="str">
        <f t="shared" si="3"/>
        <v/>
      </c>
    </row>
    <row r="24" spans="1:40" x14ac:dyDescent="0.2">
      <c r="A24" s="115" t="str">
        <f>IF('[5]System CAPEX Units'!A24&gt;"",'[5]System CAPEX Units'!A24,"")</f>
        <v>Asset Renewal  Baseline Plan 2014/15</v>
      </c>
      <c r="B24" s="34">
        <f>'[5]System CAPEX Units'!B24</f>
        <v>0</v>
      </c>
      <c r="C24" s="24">
        <f>'[5]System CAPEX Units'!C24</f>
        <v>184413854.11117935</v>
      </c>
      <c r="D24" s="24">
        <f>'[5]System CAPEX Units'!D24</f>
        <v>0</v>
      </c>
      <c r="E24" s="24">
        <f>'[5]System CAPEX Units'!E24</f>
        <v>0</v>
      </c>
      <c r="F24" s="24">
        <f>'[5]System CAPEX Units'!F24</f>
        <v>0</v>
      </c>
      <c r="G24" s="24">
        <f>'[5]System CAPEX Units'!G24</f>
        <v>0</v>
      </c>
      <c r="H24" s="38">
        <f>'[5]System CAPEX Units'!H24</f>
        <v>0</v>
      </c>
      <c r="I24" s="109">
        <f>'[5]System CAPEX Units'!I24</f>
        <v>0.37712041186001094</v>
      </c>
      <c r="J24" s="110">
        <f>'[5]System CAPEX Units'!J24</f>
        <v>0.41088418253126396</v>
      </c>
      <c r="K24" s="110">
        <f>'[5]System CAPEX Units'!K24</f>
        <v>5.1431849063383946E-2</v>
      </c>
      <c r="L24" s="111">
        <f>'[5]System CAPEX Units'!L24</f>
        <v>0.16056355654534102</v>
      </c>
      <c r="M24" s="4">
        <f>'[5]System CAPEX Units'!M24</f>
        <v>6.1142165057735974E-2</v>
      </c>
      <c r="N24" s="82">
        <f>'[5]System CAPEX Units'!N24</f>
        <v>0</v>
      </c>
      <c r="O24" s="82">
        <f>'[5]System CAPEX Units'!O24</f>
        <v>0.49712203337503702</v>
      </c>
      <c r="P24" s="82">
        <f>'[5]System CAPEX Units'!P24</f>
        <v>1.8113466868643565E-2</v>
      </c>
      <c r="Q24" s="82">
        <f>'[5]System CAPEX Units'!Q24</f>
        <v>3.3503325627010562E-2</v>
      </c>
      <c r="R24" s="82">
        <f>'[5]System CAPEX Units'!R24</f>
        <v>0.13576511100764235</v>
      </c>
      <c r="S24" s="82">
        <f>'[5]System CAPEX Units'!S24</f>
        <v>1.6301738639313789E-2</v>
      </c>
      <c r="T24" s="82">
        <f>'[5]System CAPEX Units'!T24</f>
        <v>0</v>
      </c>
      <c r="U24" s="82">
        <f>'[5]System CAPEX Units'!U24</f>
        <v>9.5617792307854457E-2</v>
      </c>
      <c r="V24" s="82">
        <f>'[5]System CAPEX Units'!V24</f>
        <v>7.1555656492377676E-2</v>
      </c>
      <c r="W24" s="82">
        <f>'[5]System CAPEX Units'!W24</f>
        <v>6.8652238498067716E-2</v>
      </c>
      <c r="X24" s="82">
        <f>'[5]System CAPEX Units'!X24</f>
        <v>0</v>
      </c>
      <c r="Y24" s="82">
        <f>'[5]System CAPEX Units'!Y24</f>
        <v>0</v>
      </c>
      <c r="Z24" s="82">
        <f>'[5]System CAPEX Units'!Z24</f>
        <v>0</v>
      </c>
      <c r="AA24" s="82">
        <f>'[5]System CAPEX Units'!AA24</f>
        <v>0</v>
      </c>
      <c r="AB24" s="82">
        <f>'[5]System CAPEX Units'!AB24</f>
        <v>0</v>
      </c>
      <c r="AC24" s="82">
        <f>'[5]System CAPEX Units'!AC24</f>
        <v>0</v>
      </c>
      <c r="AD24" s="82">
        <f>'[5]System CAPEX Units'!AD24</f>
        <v>2.2264721263169748E-3</v>
      </c>
      <c r="AE24" s="11">
        <f>'[5]System CAPEX Units'!AE24</f>
        <v>0</v>
      </c>
      <c r="AF24" s="2">
        <f>'[5]System CAPEX Units'!AF24</f>
        <v>1</v>
      </c>
      <c r="AG24" s="85">
        <f>'[5]System CAPEX Units'!AG24</f>
        <v>0</v>
      </c>
      <c r="AH24" s="85">
        <f>'[5]System CAPEX Units'!AH24</f>
        <v>0</v>
      </c>
      <c r="AI24" s="85">
        <f>'[5]System CAPEX Units'!AI24</f>
        <v>0</v>
      </c>
      <c r="AJ24" s="3">
        <f>'[5]System CAPEX Units'!AJ24</f>
        <v>0</v>
      </c>
      <c r="AK24" s="91" t="str">
        <f t="shared" si="0"/>
        <v/>
      </c>
      <c r="AL24" s="84" t="str">
        <f t="shared" si="1"/>
        <v/>
      </c>
      <c r="AM24" s="84" t="str">
        <f t="shared" si="2"/>
        <v/>
      </c>
      <c r="AN24" s="92" t="str">
        <f t="shared" si="3"/>
        <v/>
      </c>
    </row>
    <row r="25" spans="1:40" x14ac:dyDescent="0.2">
      <c r="A25" s="115" t="str">
        <f>IF('[5]System CAPEX Units'!A25&gt;"",'[5]System CAPEX Units'!A25,"")</f>
        <v>New 66kV Pole Top</v>
      </c>
      <c r="B25" s="34">
        <f>'[5]System CAPEX Units'!B25</f>
        <v>0</v>
      </c>
      <c r="C25" s="24">
        <f>'[5]System CAPEX Units'!C25</f>
        <v>0</v>
      </c>
      <c r="D25" s="24">
        <f>'[5]System CAPEX Units'!D25</f>
        <v>6966822.5772511065</v>
      </c>
      <c r="E25" s="24">
        <f>'[5]System CAPEX Units'!E25</f>
        <v>6966822.5772511065</v>
      </c>
      <c r="F25" s="24">
        <f>'[5]System CAPEX Units'!F25</f>
        <v>6966822.5772511065</v>
      </c>
      <c r="G25" s="24">
        <f>'[5]System CAPEX Units'!G25</f>
        <v>6966822.5772511065</v>
      </c>
      <c r="H25" s="38">
        <f>'[5]System CAPEX Units'!H25</f>
        <v>6966822.5772511065</v>
      </c>
      <c r="I25" s="109">
        <f>'[5]System CAPEX Units'!I25</f>
        <v>0.51719756275238582</v>
      </c>
      <c r="J25" s="110">
        <f>'[5]System CAPEX Units'!J25</f>
        <v>0.31314878135748542</v>
      </c>
      <c r="K25" s="110">
        <f>'[5]System CAPEX Units'!K25</f>
        <v>7.0526940375325337E-2</v>
      </c>
      <c r="L25" s="111">
        <f>'[5]System CAPEX Units'!L25</f>
        <v>9.9126715514803426E-2</v>
      </c>
      <c r="M25" s="4">
        <f>'[5]System CAPEX Units'!M25</f>
        <v>1</v>
      </c>
      <c r="N25" s="82">
        <f>'[5]System CAPEX Units'!N25</f>
        <v>0</v>
      </c>
      <c r="O25" s="82">
        <f>'[5]System CAPEX Units'!O25</f>
        <v>0</v>
      </c>
      <c r="P25" s="82">
        <f>'[5]System CAPEX Units'!P25</f>
        <v>0</v>
      </c>
      <c r="Q25" s="82">
        <f>'[5]System CAPEX Units'!Q25</f>
        <v>0</v>
      </c>
      <c r="R25" s="82">
        <f>'[5]System CAPEX Units'!R25</f>
        <v>0</v>
      </c>
      <c r="S25" s="82">
        <f>'[5]System CAPEX Units'!S25</f>
        <v>0</v>
      </c>
      <c r="T25" s="82">
        <f>'[5]System CAPEX Units'!T25</f>
        <v>0</v>
      </c>
      <c r="U25" s="82">
        <f>'[5]System CAPEX Units'!U25</f>
        <v>0</v>
      </c>
      <c r="V25" s="82">
        <f>'[5]System CAPEX Units'!V25</f>
        <v>0</v>
      </c>
      <c r="W25" s="82">
        <f>'[5]System CAPEX Units'!W25</f>
        <v>0</v>
      </c>
      <c r="X25" s="82">
        <f>'[5]System CAPEX Units'!X25</f>
        <v>0</v>
      </c>
      <c r="Y25" s="82">
        <f>'[5]System CAPEX Units'!Y25</f>
        <v>0</v>
      </c>
      <c r="Z25" s="82">
        <f>'[5]System CAPEX Units'!Z25</f>
        <v>0</v>
      </c>
      <c r="AA25" s="82">
        <f>'[5]System CAPEX Units'!AA25</f>
        <v>0</v>
      </c>
      <c r="AB25" s="82">
        <f>'[5]System CAPEX Units'!AB25</f>
        <v>0</v>
      </c>
      <c r="AC25" s="82">
        <f>'[5]System CAPEX Units'!AC25</f>
        <v>0</v>
      </c>
      <c r="AD25" s="82">
        <f>'[5]System CAPEX Units'!AD25</f>
        <v>0</v>
      </c>
      <c r="AE25" s="11">
        <f>'[5]System CAPEX Units'!AE25</f>
        <v>0</v>
      </c>
      <c r="AF25" s="2">
        <f>'[5]System CAPEX Units'!AF25</f>
        <v>1</v>
      </c>
      <c r="AG25" s="85">
        <f>'[5]System CAPEX Units'!AG25</f>
        <v>0</v>
      </c>
      <c r="AH25" s="85">
        <f>'[5]System CAPEX Units'!AH25</f>
        <v>0</v>
      </c>
      <c r="AI25" s="85">
        <f>'[5]System CAPEX Units'!AI25</f>
        <v>0</v>
      </c>
      <c r="AJ25" s="3">
        <f>'[5]System CAPEX Units'!AJ25</f>
        <v>0</v>
      </c>
      <c r="AK25" s="91" t="str">
        <f t="shared" si="0"/>
        <v/>
      </c>
      <c r="AL25" s="84" t="str">
        <f t="shared" si="1"/>
        <v/>
      </c>
      <c r="AM25" s="84" t="str">
        <f t="shared" si="2"/>
        <v/>
      </c>
      <c r="AN25" s="92" t="str">
        <f t="shared" si="3"/>
        <v/>
      </c>
    </row>
    <row r="26" spans="1:40" x14ac:dyDescent="0.2">
      <c r="A26" s="115" t="str">
        <f>IF('[5]System CAPEX Units'!A26&gt;"",'[5]System CAPEX Units'!A26,"")</f>
        <v>New 66kV Pole</v>
      </c>
      <c r="B26" s="34">
        <f>'[5]System CAPEX Units'!B26</f>
        <v>0</v>
      </c>
      <c r="C26" s="24">
        <f>'[5]System CAPEX Units'!C26</f>
        <v>0</v>
      </c>
      <c r="D26" s="72">
        <f>'[5]System CAPEX Units'!D26</f>
        <v>2430391.3715491896</v>
      </c>
      <c r="E26" s="72">
        <f>'[5]System CAPEX Units'!E26</f>
        <v>2430391.3715491896</v>
      </c>
      <c r="F26" s="72">
        <f>'[5]System CAPEX Units'!F26</f>
        <v>2430391.3715491896</v>
      </c>
      <c r="G26" s="72">
        <f>'[5]System CAPEX Units'!G26</f>
        <v>2430391.3715491896</v>
      </c>
      <c r="H26" s="98">
        <f>'[5]System CAPEX Units'!H26</f>
        <v>2430391.3715491896</v>
      </c>
      <c r="I26" s="109">
        <f>'[5]System CAPEX Units'!I26</f>
        <v>0.21213443423588332</v>
      </c>
      <c r="J26" s="110">
        <f>'[5]System CAPEX Units'!J26</f>
        <v>0.65981142739896526</v>
      </c>
      <c r="K26" s="110">
        <f>'[5]System CAPEX Units'!K26</f>
        <v>2.8927422850347728E-2</v>
      </c>
      <c r="L26" s="111">
        <f>'[5]System CAPEX Units'!L26</f>
        <v>9.9126715514803385E-2</v>
      </c>
      <c r="M26" s="4">
        <f>'[5]System CAPEX Units'!M26</f>
        <v>1</v>
      </c>
      <c r="N26" s="82">
        <f>'[5]System CAPEX Units'!N26</f>
        <v>0</v>
      </c>
      <c r="O26" s="82">
        <f>'[5]System CAPEX Units'!O26</f>
        <v>0</v>
      </c>
      <c r="P26" s="82">
        <f>'[5]System CAPEX Units'!P26</f>
        <v>0</v>
      </c>
      <c r="Q26" s="82">
        <f>'[5]System CAPEX Units'!Q26</f>
        <v>0</v>
      </c>
      <c r="R26" s="82">
        <f>'[5]System CAPEX Units'!R26</f>
        <v>0</v>
      </c>
      <c r="S26" s="82">
        <f>'[5]System CAPEX Units'!S26</f>
        <v>0</v>
      </c>
      <c r="T26" s="82">
        <f>'[5]System CAPEX Units'!T26</f>
        <v>0</v>
      </c>
      <c r="U26" s="82">
        <f>'[5]System CAPEX Units'!U26</f>
        <v>0</v>
      </c>
      <c r="V26" s="82">
        <f>'[5]System CAPEX Units'!V26</f>
        <v>0</v>
      </c>
      <c r="W26" s="82">
        <f>'[5]System CAPEX Units'!W26</f>
        <v>0</v>
      </c>
      <c r="X26" s="82">
        <f>'[5]System CAPEX Units'!X26</f>
        <v>0</v>
      </c>
      <c r="Y26" s="82">
        <f>'[5]System CAPEX Units'!Y26</f>
        <v>0</v>
      </c>
      <c r="Z26" s="82">
        <f>'[5]System CAPEX Units'!Z26</f>
        <v>0</v>
      </c>
      <c r="AA26" s="82">
        <f>'[5]System CAPEX Units'!AA26</f>
        <v>0</v>
      </c>
      <c r="AB26" s="82">
        <f>'[5]System CAPEX Units'!AB26</f>
        <v>0</v>
      </c>
      <c r="AC26" s="82">
        <f>'[5]System CAPEX Units'!AC26</f>
        <v>0</v>
      </c>
      <c r="AD26" s="82">
        <f>'[5]System CAPEX Units'!AD26</f>
        <v>0</v>
      </c>
      <c r="AE26" s="11">
        <f>'[5]System CAPEX Units'!AE26</f>
        <v>0</v>
      </c>
      <c r="AF26" s="2">
        <f>'[5]System CAPEX Units'!AF26</f>
        <v>1</v>
      </c>
      <c r="AG26" s="85">
        <f>'[5]System CAPEX Units'!AG26</f>
        <v>0</v>
      </c>
      <c r="AH26" s="85">
        <f>'[5]System CAPEX Units'!AH26</f>
        <v>0</v>
      </c>
      <c r="AI26" s="85">
        <f>'[5]System CAPEX Units'!AI26</f>
        <v>0</v>
      </c>
      <c r="AJ26" s="3">
        <f>'[5]System CAPEX Units'!AJ26</f>
        <v>0</v>
      </c>
      <c r="AK26" s="91" t="str">
        <f t="shared" si="0"/>
        <v/>
      </c>
      <c r="AL26" s="84" t="str">
        <f t="shared" si="1"/>
        <v/>
      </c>
      <c r="AM26" s="84" t="str">
        <f t="shared" si="2"/>
        <v/>
      </c>
      <c r="AN26" s="92" t="str">
        <f t="shared" si="3"/>
        <v/>
      </c>
    </row>
    <row r="27" spans="1:40" x14ac:dyDescent="0.2">
      <c r="A27" s="113" t="str">
        <f>IF('[5]System CAPEX Units'!A27&gt;"",'[5]System CAPEX Units'!A27,"")</f>
        <v>Rebuild 22/11kV HV Line (HDBC)</v>
      </c>
      <c r="B27" s="34">
        <f>'[5]System CAPEX Units'!B27</f>
        <v>0</v>
      </c>
      <c r="C27" s="24">
        <f>'[5]System CAPEX Units'!C27</f>
        <v>0</v>
      </c>
      <c r="D27" s="24">
        <f>'[5]System CAPEX Units'!D27</f>
        <v>3948554.6657824684</v>
      </c>
      <c r="E27" s="24">
        <f>'[5]System CAPEX Units'!E27</f>
        <v>3948554.6657824684</v>
      </c>
      <c r="F27" s="24">
        <f>'[5]System CAPEX Units'!F27</f>
        <v>3948554.6657824684</v>
      </c>
      <c r="G27" s="24">
        <f>'[5]System CAPEX Units'!G27</f>
        <v>3948554.6657824684</v>
      </c>
      <c r="H27" s="38">
        <f>'[5]System CAPEX Units'!H27</f>
        <v>31715810.057414021</v>
      </c>
      <c r="I27" s="109">
        <f>'[5]System CAPEX Units'!I27</f>
        <v>0.54599509925175127</v>
      </c>
      <c r="J27" s="110">
        <f>'[5]System CAPEX Units'!J27</f>
        <v>0.28042430806275215</v>
      </c>
      <c r="K27" s="110">
        <f>'[5]System CAPEX Units'!K27</f>
        <v>7.445387717069335E-2</v>
      </c>
      <c r="L27" s="111">
        <f>'[5]System CAPEX Units'!L27</f>
        <v>9.912671551480344E-2</v>
      </c>
      <c r="M27" s="4">
        <f>'[5]System CAPEX Units'!M27</f>
        <v>0</v>
      </c>
      <c r="N27" s="82">
        <f>'[5]System CAPEX Units'!N27</f>
        <v>0</v>
      </c>
      <c r="O27" s="82">
        <f>'[5]System CAPEX Units'!O27</f>
        <v>1</v>
      </c>
      <c r="P27" s="82">
        <f>'[5]System CAPEX Units'!P27</f>
        <v>0</v>
      </c>
      <c r="Q27" s="82">
        <f>'[5]System CAPEX Units'!Q27</f>
        <v>0</v>
      </c>
      <c r="R27" s="82">
        <f>'[5]System CAPEX Units'!R27</f>
        <v>0</v>
      </c>
      <c r="S27" s="82">
        <f>'[5]System CAPEX Units'!S27</f>
        <v>0</v>
      </c>
      <c r="T27" s="82">
        <f>'[5]System CAPEX Units'!T27</f>
        <v>0</v>
      </c>
      <c r="U27" s="82">
        <f>'[5]System CAPEX Units'!U27</f>
        <v>0</v>
      </c>
      <c r="V27" s="82">
        <f>'[5]System CAPEX Units'!V27</f>
        <v>0</v>
      </c>
      <c r="W27" s="82">
        <f>'[5]System CAPEX Units'!W27</f>
        <v>0</v>
      </c>
      <c r="X27" s="82">
        <f>'[5]System CAPEX Units'!X27</f>
        <v>0</v>
      </c>
      <c r="Y27" s="82">
        <f>'[5]System CAPEX Units'!Y27</f>
        <v>0</v>
      </c>
      <c r="Z27" s="82">
        <f>'[5]System CAPEX Units'!Z27</f>
        <v>0</v>
      </c>
      <c r="AA27" s="82">
        <f>'[5]System CAPEX Units'!AA27</f>
        <v>0</v>
      </c>
      <c r="AB27" s="82">
        <f>'[5]System CAPEX Units'!AB27</f>
        <v>0</v>
      </c>
      <c r="AC27" s="82">
        <f>'[5]System CAPEX Units'!AC27</f>
        <v>0</v>
      </c>
      <c r="AD27" s="82">
        <f>'[5]System CAPEX Units'!AD27</f>
        <v>0</v>
      </c>
      <c r="AE27" s="11">
        <f>'[5]System CAPEX Units'!AE27</f>
        <v>0</v>
      </c>
      <c r="AF27" s="2">
        <f>'[5]System CAPEX Units'!AF27</f>
        <v>1</v>
      </c>
      <c r="AG27" s="85">
        <f>'[5]System CAPEX Units'!AG27</f>
        <v>0</v>
      </c>
      <c r="AH27" s="85">
        <f>'[5]System CAPEX Units'!AH27</f>
        <v>0</v>
      </c>
      <c r="AI27" s="85">
        <f>'[5]System CAPEX Units'!AI27</f>
        <v>0</v>
      </c>
      <c r="AJ27" s="3">
        <f>'[5]System CAPEX Units'!AJ27</f>
        <v>0</v>
      </c>
      <c r="AK27" s="91" t="str">
        <f t="shared" si="0"/>
        <v/>
      </c>
      <c r="AL27" s="84" t="str">
        <f t="shared" si="1"/>
        <v/>
      </c>
      <c r="AM27" s="84" t="str">
        <f t="shared" si="2"/>
        <v/>
      </c>
      <c r="AN27" s="92" t="str">
        <f t="shared" si="3"/>
        <v/>
      </c>
    </row>
    <row r="28" spans="1:40" x14ac:dyDescent="0.2">
      <c r="A28" s="113" t="str">
        <f>IF('[5]System CAPEX Units'!A28&gt;"",'[5]System CAPEX Units'!A28,"")</f>
        <v>Rebuild 415/240V LV Line</v>
      </c>
      <c r="B28" s="34">
        <f>'[5]System CAPEX Units'!B28</f>
        <v>0</v>
      </c>
      <c r="C28" s="24">
        <f>'[5]System CAPEX Units'!C28</f>
        <v>0</v>
      </c>
      <c r="D28" s="24">
        <f>'[5]System CAPEX Units'!D28</f>
        <v>25677968.517153114</v>
      </c>
      <c r="E28" s="24">
        <f>'[5]System CAPEX Units'!E28</f>
        <v>25677968.517153114</v>
      </c>
      <c r="F28" s="24">
        <f>'[5]System CAPEX Units'!F28</f>
        <v>25677968.517153114</v>
      </c>
      <c r="G28" s="24">
        <f>'[5]System CAPEX Units'!G28</f>
        <v>25677968.517153114</v>
      </c>
      <c r="H28" s="38">
        <f>'[5]System CAPEX Units'!H28</f>
        <v>0</v>
      </c>
      <c r="I28" s="109">
        <f>'[5]System CAPEX Units'!I28</f>
        <v>0.57647111765217329</v>
      </c>
      <c r="J28" s="110">
        <f>'[5]System CAPEX Units'!J28</f>
        <v>0.24579246897136328</v>
      </c>
      <c r="K28" s="110">
        <f>'[5]System CAPEX Units'!K28</f>
        <v>7.8609697861659986E-2</v>
      </c>
      <c r="L28" s="111">
        <f>'[5]System CAPEX Units'!L28</f>
        <v>9.9126715514803426E-2</v>
      </c>
      <c r="M28" s="4">
        <f>'[5]System CAPEX Units'!M28</f>
        <v>0</v>
      </c>
      <c r="N28" s="82">
        <f>'[5]System CAPEX Units'!N28</f>
        <v>0</v>
      </c>
      <c r="O28" s="82">
        <f>'[5]System CAPEX Units'!O28</f>
        <v>1</v>
      </c>
      <c r="P28" s="82">
        <f>'[5]System CAPEX Units'!P28</f>
        <v>0</v>
      </c>
      <c r="Q28" s="82">
        <f>'[5]System CAPEX Units'!Q28</f>
        <v>0</v>
      </c>
      <c r="R28" s="82">
        <f>'[5]System CAPEX Units'!R28</f>
        <v>0</v>
      </c>
      <c r="S28" s="82">
        <f>'[5]System CAPEX Units'!S28</f>
        <v>0</v>
      </c>
      <c r="T28" s="82">
        <f>'[5]System CAPEX Units'!T28</f>
        <v>0</v>
      </c>
      <c r="U28" s="82">
        <f>'[5]System CAPEX Units'!U28</f>
        <v>0</v>
      </c>
      <c r="V28" s="82">
        <f>'[5]System CAPEX Units'!V28</f>
        <v>0</v>
      </c>
      <c r="W28" s="82">
        <f>'[5]System CAPEX Units'!W28</f>
        <v>0</v>
      </c>
      <c r="X28" s="82">
        <f>'[5]System CAPEX Units'!X28</f>
        <v>0</v>
      </c>
      <c r="Y28" s="82">
        <f>'[5]System CAPEX Units'!Y28</f>
        <v>0</v>
      </c>
      <c r="Z28" s="82">
        <f>'[5]System CAPEX Units'!Z28</f>
        <v>0</v>
      </c>
      <c r="AA28" s="82">
        <f>'[5]System CAPEX Units'!AA28</f>
        <v>0</v>
      </c>
      <c r="AB28" s="82">
        <f>'[5]System CAPEX Units'!AB28</f>
        <v>0</v>
      </c>
      <c r="AC28" s="82">
        <f>'[5]System CAPEX Units'!AC28</f>
        <v>0</v>
      </c>
      <c r="AD28" s="82">
        <f>'[5]System CAPEX Units'!AD28</f>
        <v>0</v>
      </c>
      <c r="AE28" s="11">
        <f>'[5]System CAPEX Units'!AE28</f>
        <v>0</v>
      </c>
      <c r="AF28" s="2">
        <f>'[5]System CAPEX Units'!AF28</f>
        <v>1</v>
      </c>
      <c r="AG28" s="85">
        <f>'[5]System CAPEX Units'!AG28</f>
        <v>0</v>
      </c>
      <c r="AH28" s="85">
        <f>'[5]System CAPEX Units'!AH28</f>
        <v>0</v>
      </c>
      <c r="AI28" s="85">
        <f>'[5]System CAPEX Units'!AI28</f>
        <v>0</v>
      </c>
      <c r="AJ28" s="3">
        <f>'[5]System CAPEX Units'!AJ28</f>
        <v>0</v>
      </c>
      <c r="AK28" s="91" t="str">
        <f t="shared" si="0"/>
        <v/>
      </c>
      <c r="AL28" s="84" t="str">
        <f t="shared" si="1"/>
        <v/>
      </c>
      <c r="AM28" s="84" t="str">
        <f t="shared" si="2"/>
        <v/>
      </c>
      <c r="AN28" s="92" t="str">
        <f t="shared" si="3"/>
        <v/>
      </c>
    </row>
    <row r="29" spans="1:40" x14ac:dyDescent="0.2">
      <c r="A29" s="113" t="str">
        <f>IF('[5]System CAPEX Units'!A29&gt;"",'[5]System CAPEX Units'!A29,"")</f>
        <v>LV Spreaders</v>
      </c>
      <c r="B29" s="34">
        <f>'[5]System CAPEX Units'!B29</f>
        <v>0</v>
      </c>
      <c r="C29" s="24">
        <f>'[5]System CAPEX Units'!C29</f>
        <v>0</v>
      </c>
      <c r="D29" s="24">
        <f>'[5]System CAPEX Units'!D29</f>
        <v>899248.58285273297</v>
      </c>
      <c r="E29" s="24">
        <f>'[5]System CAPEX Units'!E29</f>
        <v>1100949.1995673648</v>
      </c>
      <c r="F29" s="24">
        <f>'[5]System CAPEX Units'!F29</f>
        <v>197498.52053307687</v>
      </c>
      <c r="G29" s="24">
        <f>'[5]System CAPEX Units'!G29</f>
        <v>1483339.952088854</v>
      </c>
      <c r="H29" s="38">
        <f>'[5]System CAPEX Units'!H29</f>
        <v>1495946.2406335184</v>
      </c>
      <c r="I29" s="109">
        <f>'[5]System CAPEX Units'!I29</f>
        <v>0.50947235704439753</v>
      </c>
      <c r="J29" s="110">
        <f>'[5]System CAPEX Units'!J29</f>
        <v>0.32192742420747228</v>
      </c>
      <c r="K29" s="110">
        <f>'[5]System CAPEX Units'!K29</f>
        <v>6.9473503233326919E-2</v>
      </c>
      <c r="L29" s="111">
        <f>'[5]System CAPEX Units'!L29</f>
        <v>9.9126715514803426E-2</v>
      </c>
      <c r="M29" s="4">
        <f>'[5]System CAPEX Units'!M29</f>
        <v>0</v>
      </c>
      <c r="N29" s="82">
        <f>'[5]System CAPEX Units'!N29</f>
        <v>0</v>
      </c>
      <c r="O29" s="82">
        <f>'[5]System CAPEX Units'!O29</f>
        <v>1</v>
      </c>
      <c r="P29" s="82">
        <f>'[5]System CAPEX Units'!P29</f>
        <v>0</v>
      </c>
      <c r="Q29" s="82">
        <f>'[5]System CAPEX Units'!Q29</f>
        <v>0</v>
      </c>
      <c r="R29" s="82">
        <f>'[5]System CAPEX Units'!R29</f>
        <v>0</v>
      </c>
      <c r="S29" s="82">
        <f>'[5]System CAPEX Units'!S29</f>
        <v>0</v>
      </c>
      <c r="T29" s="82">
        <f>'[5]System CAPEX Units'!T29</f>
        <v>0</v>
      </c>
      <c r="U29" s="82">
        <f>'[5]System CAPEX Units'!U29</f>
        <v>0</v>
      </c>
      <c r="V29" s="82">
        <f>'[5]System CAPEX Units'!V29</f>
        <v>0</v>
      </c>
      <c r="W29" s="82">
        <f>'[5]System CAPEX Units'!W29</f>
        <v>0</v>
      </c>
      <c r="X29" s="82">
        <f>'[5]System CAPEX Units'!X29</f>
        <v>0</v>
      </c>
      <c r="Y29" s="82">
        <f>'[5]System CAPEX Units'!Y29</f>
        <v>0</v>
      </c>
      <c r="Z29" s="82">
        <f>'[5]System CAPEX Units'!Z29</f>
        <v>0</v>
      </c>
      <c r="AA29" s="82">
        <f>'[5]System CAPEX Units'!AA29</f>
        <v>0</v>
      </c>
      <c r="AB29" s="82">
        <f>'[5]System CAPEX Units'!AB29</f>
        <v>0</v>
      </c>
      <c r="AC29" s="82">
        <f>'[5]System CAPEX Units'!AC29</f>
        <v>0</v>
      </c>
      <c r="AD29" s="82">
        <f>'[5]System CAPEX Units'!AD29</f>
        <v>0</v>
      </c>
      <c r="AE29" s="11">
        <f>'[5]System CAPEX Units'!AE29</f>
        <v>0</v>
      </c>
      <c r="AF29" s="2">
        <f>'[5]System CAPEX Units'!AF29</f>
        <v>0</v>
      </c>
      <c r="AG29" s="85">
        <f>'[5]System CAPEX Units'!AG29</f>
        <v>0</v>
      </c>
      <c r="AH29" s="85">
        <f>'[5]System CAPEX Units'!AH29</f>
        <v>0</v>
      </c>
      <c r="AI29" s="85">
        <f>'[5]System CAPEX Units'!AI29</f>
        <v>0</v>
      </c>
      <c r="AJ29" s="3">
        <f>'[5]System CAPEX Units'!AJ29</f>
        <v>1</v>
      </c>
      <c r="AK29" s="91" t="str">
        <f t="shared" si="0"/>
        <v/>
      </c>
      <c r="AL29" s="84" t="str">
        <f t="shared" si="1"/>
        <v/>
      </c>
      <c r="AM29" s="84" t="str">
        <f t="shared" si="2"/>
        <v/>
      </c>
      <c r="AN29" s="92" t="str">
        <f t="shared" si="3"/>
        <v/>
      </c>
    </row>
    <row r="30" spans="1:40" x14ac:dyDescent="0.2">
      <c r="A30" s="113" t="str">
        <f>IF('[5]System CAPEX Units'!A30&gt;"",'[5]System CAPEX Units'!A30,"")</f>
        <v>LV Fuses</v>
      </c>
      <c r="B30" s="34">
        <f>'[5]System CAPEX Units'!B30</f>
        <v>0</v>
      </c>
      <c r="C30" s="24">
        <f>'[5]System CAPEX Units'!C30</f>
        <v>0</v>
      </c>
      <c r="D30" s="24">
        <f>'[5]System CAPEX Units'!D30</f>
        <v>190354.43823491858</v>
      </c>
      <c r="E30" s="24">
        <f>'[5]System CAPEX Units'!E30</f>
        <v>166560.13345555373</v>
      </c>
      <c r="F30" s="24">
        <f>'[5]System CAPEX Units'!F30</f>
        <v>951772.19117459282</v>
      </c>
      <c r="G30" s="24">
        <f>'[5]System CAPEX Units'!G30</f>
        <v>301394.52720528771</v>
      </c>
      <c r="H30" s="38">
        <f>'[5]System CAPEX Units'!H30</f>
        <v>848663.53713067854</v>
      </c>
      <c r="I30" s="109">
        <f>'[5]System CAPEX Units'!I30</f>
        <v>0.18922988171092134</v>
      </c>
      <c r="J30" s="110">
        <f>'[5]System CAPEX Units'!J30</f>
        <v>0.68583932799551339</v>
      </c>
      <c r="K30" s="110">
        <f>'[5]System CAPEX Units'!K30</f>
        <v>2.5804074778761999E-2</v>
      </c>
      <c r="L30" s="111">
        <f>'[5]System CAPEX Units'!L30</f>
        <v>9.912671551480344E-2</v>
      </c>
      <c r="M30" s="4">
        <f>'[5]System CAPEX Units'!M30</f>
        <v>0</v>
      </c>
      <c r="N30" s="82">
        <f>'[5]System CAPEX Units'!N30</f>
        <v>0</v>
      </c>
      <c r="O30" s="82">
        <f>'[5]System CAPEX Units'!O30</f>
        <v>0</v>
      </c>
      <c r="P30" s="82">
        <f>'[5]System CAPEX Units'!P30</f>
        <v>0</v>
      </c>
      <c r="Q30" s="82">
        <f>'[5]System CAPEX Units'!Q30</f>
        <v>0</v>
      </c>
      <c r="R30" s="82">
        <f>'[5]System CAPEX Units'!R30</f>
        <v>0</v>
      </c>
      <c r="S30" s="82">
        <f>'[5]System CAPEX Units'!S30</f>
        <v>0</v>
      </c>
      <c r="T30" s="82">
        <f>'[5]System CAPEX Units'!T30</f>
        <v>0</v>
      </c>
      <c r="U30" s="82">
        <f>'[5]System CAPEX Units'!U30</f>
        <v>0</v>
      </c>
      <c r="V30" s="82">
        <f>'[5]System CAPEX Units'!V30</f>
        <v>1</v>
      </c>
      <c r="W30" s="82">
        <f>'[5]System CAPEX Units'!W30</f>
        <v>0</v>
      </c>
      <c r="X30" s="82">
        <f>'[5]System CAPEX Units'!X30</f>
        <v>0</v>
      </c>
      <c r="Y30" s="82">
        <f>'[5]System CAPEX Units'!Y30</f>
        <v>0</v>
      </c>
      <c r="Z30" s="82">
        <f>'[5]System CAPEX Units'!Z30</f>
        <v>0</v>
      </c>
      <c r="AA30" s="82">
        <f>'[5]System CAPEX Units'!AA30</f>
        <v>0</v>
      </c>
      <c r="AB30" s="82">
        <f>'[5]System CAPEX Units'!AB30</f>
        <v>0</v>
      </c>
      <c r="AC30" s="82">
        <f>'[5]System CAPEX Units'!AC30</f>
        <v>0</v>
      </c>
      <c r="AD30" s="82">
        <f>'[5]System CAPEX Units'!AD30</f>
        <v>0</v>
      </c>
      <c r="AE30" s="11">
        <f>'[5]System CAPEX Units'!AE30</f>
        <v>0</v>
      </c>
      <c r="AF30" s="2">
        <f>'[5]System CAPEX Units'!AF30</f>
        <v>0</v>
      </c>
      <c r="AG30" s="85">
        <f>'[5]System CAPEX Units'!AG30</f>
        <v>0</v>
      </c>
      <c r="AH30" s="85">
        <f>'[5]System CAPEX Units'!AH30</f>
        <v>0</v>
      </c>
      <c r="AI30" s="85">
        <f>'[5]System CAPEX Units'!AI30</f>
        <v>0</v>
      </c>
      <c r="AJ30" s="3">
        <f>'[5]System CAPEX Units'!AJ30</f>
        <v>1</v>
      </c>
      <c r="AK30" s="91" t="str">
        <f t="shared" si="0"/>
        <v/>
      </c>
      <c r="AL30" s="84" t="str">
        <f t="shared" si="1"/>
        <v/>
      </c>
      <c r="AM30" s="84" t="str">
        <f t="shared" si="2"/>
        <v/>
      </c>
      <c r="AN30" s="92" t="str">
        <f t="shared" si="3"/>
        <v/>
      </c>
    </row>
    <row r="31" spans="1:40" x14ac:dyDescent="0.2">
      <c r="A31" s="113" t="str">
        <f>IF('[5]System CAPEX Units'!A31&gt;"",'[5]System CAPEX Units'!A31,"")</f>
        <v>Replace Medium Transformer</v>
      </c>
      <c r="B31" s="34">
        <f>'[5]System CAPEX Units'!B31</f>
        <v>0</v>
      </c>
      <c r="C31" s="24">
        <f>'[5]System CAPEX Units'!C31</f>
        <v>0</v>
      </c>
      <c r="D31" s="24">
        <f>'[5]System CAPEX Units'!D31</f>
        <v>3389357.1821030919</v>
      </c>
      <c r="E31" s="24">
        <f>'[5]System CAPEX Units'!E31</f>
        <v>1694678.5910515459</v>
      </c>
      <c r="F31" s="24">
        <f>'[5]System CAPEX Units'!F31</f>
        <v>0</v>
      </c>
      <c r="G31" s="24">
        <f>'[5]System CAPEX Units'!G31</f>
        <v>5084035.7731546378</v>
      </c>
      <c r="H31" s="38">
        <f>'[5]System CAPEX Units'!H31</f>
        <v>8473392.9552577287</v>
      </c>
      <c r="I31" s="109">
        <f>'[5]System CAPEX Units'!I31</f>
        <v>5.3611162335445987E-2</v>
      </c>
      <c r="J31" s="110">
        <f>'[5]System CAPEX Units'!J31</f>
        <v>0.83995150910400806</v>
      </c>
      <c r="K31" s="110">
        <f>'[5]System CAPEX Units'!K31</f>
        <v>7.310613045742635E-3</v>
      </c>
      <c r="L31" s="111">
        <f>'[5]System CAPEX Units'!L31</f>
        <v>9.9126715514803412E-2</v>
      </c>
      <c r="M31" s="4">
        <f>'[5]System CAPEX Units'!M31</f>
        <v>0</v>
      </c>
      <c r="N31" s="82">
        <f>'[5]System CAPEX Units'!N31</f>
        <v>0</v>
      </c>
      <c r="O31" s="82">
        <f>'[5]System CAPEX Units'!O31</f>
        <v>0</v>
      </c>
      <c r="P31" s="82">
        <f>'[5]System CAPEX Units'!P31</f>
        <v>0</v>
      </c>
      <c r="Q31" s="82">
        <f>'[5]System CAPEX Units'!Q31</f>
        <v>0</v>
      </c>
      <c r="R31" s="82">
        <f>'[5]System CAPEX Units'!R31</f>
        <v>0</v>
      </c>
      <c r="S31" s="82">
        <f>'[5]System CAPEX Units'!S31</f>
        <v>0</v>
      </c>
      <c r="T31" s="82">
        <f>'[5]System CAPEX Units'!T31</f>
        <v>0</v>
      </c>
      <c r="U31" s="82">
        <f>'[5]System CAPEX Units'!U31</f>
        <v>1</v>
      </c>
      <c r="V31" s="82">
        <f>'[5]System CAPEX Units'!V31</f>
        <v>0</v>
      </c>
      <c r="W31" s="82">
        <f>'[5]System CAPEX Units'!W31</f>
        <v>0</v>
      </c>
      <c r="X31" s="82">
        <f>'[5]System CAPEX Units'!X31</f>
        <v>0</v>
      </c>
      <c r="Y31" s="82">
        <f>'[5]System CAPEX Units'!Y31</f>
        <v>0</v>
      </c>
      <c r="Z31" s="82">
        <f>'[5]System CAPEX Units'!Z31</f>
        <v>0</v>
      </c>
      <c r="AA31" s="82">
        <f>'[5]System CAPEX Units'!AA31</f>
        <v>0</v>
      </c>
      <c r="AB31" s="82">
        <f>'[5]System CAPEX Units'!AB31</f>
        <v>0</v>
      </c>
      <c r="AC31" s="82">
        <f>'[5]System CAPEX Units'!AC31</f>
        <v>0</v>
      </c>
      <c r="AD31" s="82">
        <f>'[5]System CAPEX Units'!AD31</f>
        <v>0</v>
      </c>
      <c r="AE31" s="11">
        <f>'[5]System CAPEX Units'!AE31</f>
        <v>0</v>
      </c>
      <c r="AF31" s="2">
        <f>'[5]System CAPEX Units'!AF31</f>
        <v>1</v>
      </c>
      <c r="AG31" s="85">
        <f>'[5]System CAPEX Units'!AG31</f>
        <v>0</v>
      </c>
      <c r="AH31" s="85">
        <f>'[5]System CAPEX Units'!AH31</f>
        <v>0</v>
      </c>
      <c r="AI31" s="85">
        <f>'[5]System CAPEX Units'!AI31</f>
        <v>0</v>
      </c>
      <c r="AJ31" s="3">
        <f>'[5]System CAPEX Units'!AJ31</f>
        <v>0</v>
      </c>
      <c r="AK31" s="91" t="str">
        <f t="shared" si="0"/>
        <v/>
      </c>
      <c r="AL31" s="84" t="str">
        <f t="shared" si="1"/>
        <v/>
      </c>
      <c r="AM31" s="84" t="str">
        <f t="shared" si="2"/>
        <v/>
      </c>
      <c r="AN31" s="92" t="str">
        <f t="shared" si="3"/>
        <v/>
      </c>
    </row>
    <row r="32" spans="1:40" x14ac:dyDescent="0.2">
      <c r="A32" s="113" t="str">
        <f>IF('[5]System CAPEX Units'!A32&gt;"",'[5]System CAPEX Units'!A32,"")</f>
        <v>Replace Small Transformer</v>
      </c>
      <c r="B32" s="34">
        <f>'[5]System CAPEX Units'!B32</f>
        <v>0</v>
      </c>
      <c r="C32" s="24">
        <f>'[5]System CAPEX Units'!C32</f>
        <v>0</v>
      </c>
      <c r="D32" s="24">
        <f>'[5]System CAPEX Units'!D32</f>
        <v>2415428.5795364338</v>
      </c>
      <c r="E32" s="24">
        <f>'[5]System CAPEX Units'!E32</f>
        <v>3220571.4393819119</v>
      </c>
      <c r="F32" s="24">
        <f>'[5]System CAPEX Units'!F32</f>
        <v>4025714.29922739</v>
      </c>
      <c r="G32" s="24">
        <f>'[5]System CAPEX Units'!G32</f>
        <v>1610285.7196909559</v>
      </c>
      <c r="H32" s="38">
        <f>'[5]System CAPEX Units'!H32</f>
        <v>0</v>
      </c>
      <c r="I32" s="109">
        <f>'[5]System CAPEX Units'!I32</f>
        <v>0.10304850685661827</v>
      </c>
      <c r="J32" s="110">
        <f>'[5]System CAPEX Units'!J32</f>
        <v>0.7837727085117665</v>
      </c>
      <c r="K32" s="110">
        <f>'[5]System CAPEX Units'!K32</f>
        <v>1.4052069116811582E-2</v>
      </c>
      <c r="L32" s="111">
        <f>'[5]System CAPEX Units'!L32</f>
        <v>9.9126715514803398E-2</v>
      </c>
      <c r="M32" s="4">
        <f>'[5]System CAPEX Units'!M32</f>
        <v>0</v>
      </c>
      <c r="N32" s="82">
        <f>'[5]System CAPEX Units'!N32</f>
        <v>0</v>
      </c>
      <c r="O32" s="82">
        <f>'[5]System CAPEX Units'!O32</f>
        <v>0</v>
      </c>
      <c r="P32" s="82">
        <f>'[5]System CAPEX Units'!P32</f>
        <v>0</v>
      </c>
      <c r="Q32" s="82">
        <f>'[5]System CAPEX Units'!Q32</f>
        <v>0</v>
      </c>
      <c r="R32" s="82">
        <f>'[5]System CAPEX Units'!R32</f>
        <v>0</v>
      </c>
      <c r="S32" s="82">
        <f>'[5]System CAPEX Units'!S32</f>
        <v>0</v>
      </c>
      <c r="T32" s="82">
        <f>'[5]System CAPEX Units'!T32</f>
        <v>0</v>
      </c>
      <c r="U32" s="82">
        <f>'[5]System CAPEX Units'!U32</f>
        <v>1</v>
      </c>
      <c r="V32" s="82">
        <f>'[5]System CAPEX Units'!V32</f>
        <v>0</v>
      </c>
      <c r="W32" s="82">
        <f>'[5]System CAPEX Units'!W32</f>
        <v>0</v>
      </c>
      <c r="X32" s="82">
        <f>'[5]System CAPEX Units'!X32</f>
        <v>0</v>
      </c>
      <c r="Y32" s="82">
        <f>'[5]System CAPEX Units'!Y32</f>
        <v>0</v>
      </c>
      <c r="Z32" s="82">
        <f>'[5]System CAPEX Units'!Z32</f>
        <v>0</v>
      </c>
      <c r="AA32" s="82">
        <f>'[5]System CAPEX Units'!AA32</f>
        <v>0</v>
      </c>
      <c r="AB32" s="82">
        <f>'[5]System CAPEX Units'!AB32</f>
        <v>0</v>
      </c>
      <c r="AC32" s="82">
        <f>'[5]System CAPEX Units'!AC32</f>
        <v>0</v>
      </c>
      <c r="AD32" s="82">
        <f>'[5]System CAPEX Units'!AD32</f>
        <v>0</v>
      </c>
      <c r="AE32" s="11">
        <f>'[5]System CAPEX Units'!AE32</f>
        <v>0</v>
      </c>
      <c r="AF32" s="2">
        <f>'[5]System CAPEX Units'!AF32</f>
        <v>1</v>
      </c>
      <c r="AG32" s="85">
        <f>'[5]System CAPEX Units'!AG32</f>
        <v>0</v>
      </c>
      <c r="AH32" s="85">
        <f>'[5]System CAPEX Units'!AH32</f>
        <v>0</v>
      </c>
      <c r="AI32" s="85">
        <f>'[5]System CAPEX Units'!AI32</f>
        <v>0</v>
      </c>
      <c r="AJ32" s="3">
        <f>'[5]System CAPEX Units'!AJ32</f>
        <v>0</v>
      </c>
      <c r="AK32" s="91" t="str">
        <f t="shared" si="0"/>
        <v/>
      </c>
      <c r="AL32" s="84" t="str">
        <f t="shared" si="1"/>
        <v/>
      </c>
      <c r="AM32" s="84" t="str">
        <f t="shared" si="2"/>
        <v/>
      </c>
      <c r="AN32" s="92" t="str">
        <f t="shared" si="3"/>
        <v/>
      </c>
    </row>
    <row r="33" spans="1:40" x14ac:dyDescent="0.2">
      <c r="A33" s="113" t="str">
        <f>IF('[5]System CAPEX Units'!A33&gt;"",'[5]System CAPEX Units'!A33,"")</f>
        <v>Workshop (Dryout) TXF</v>
      </c>
      <c r="B33" s="34">
        <f>'[5]System CAPEX Units'!B33</f>
        <v>0</v>
      </c>
      <c r="C33" s="24">
        <f>'[5]System CAPEX Units'!C33</f>
        <v>0</v>
      </c>
      <c r="D33" s="24">
        <f>'[5]System CAPEX Units'!D33</f>
        <v>917713.51074356935</v>
      </c>
      <c r="E33" s="24">
        <f>'[5]System CAPEX Units'!E33</f>
        <v>917713.51074356935</v>
      </c>
      <c r="F33" s="24">
        <f>'[5]System CAPEX Units'!F33</f>
        <v>917713.51074356935</v>
      </c>
      <c r="G33" s="24">
        <f>'[5]System CAPEX Units'!G33</f>
        <v>917713.51074356935</v>
      </c>
      <c r="H33" s="38">
        <f>'[5]System CAPEX Units'!H33</f>
        <v>917713.51074356935</v>
      </c>
      <c r="I33" s="109">
        <f>'[5]System CAPEX Units'!I33</f>
        <v>0.41304214228694819</v>
      </c>
      <c r="J33" s="110">
        <f>'[5]System CAPEX Units'!J33</f>
        <v>0.4315072137045739</v>
      </c>
      <c r="K33" s="110">
        <f>'[5]System CAPEX Units'!K33</f>
        <v>5.6323928493674756E-2</v>
      </c>
      <c r="L33" s="111">
        <f>'[5]System CAPEX Units'!L33</f>
        <v>9.912671551480344E-2</v>
      </c>
      <c r="M33" s="4">
        <f>'[5]System CAPEX Units'!M33</f>
        <v>0</v>
      </c>
      <c r="N33" s="82">
        <f>'[5]System CAPEX Units'!N33</f>
        <v>0</v>
      </c>
      <c r="O33" s="82">
        <f>'[5]System CAPEX Units'!O33</f>
        <v>0</v>
      </c>
      <c r="P33" s="82">
        <f>'[5]System CAPEX Units'!P33</f>
        <v>0</v>
      </c>
      <c r="Q33" s="82">
        <f>'[5]System CAPEX Units'!Q33</f>
        <v>0</v>
      </c>
      <c r="R33" s="82">
        <f>'[5]System CAPEX Units'!R33</f>
        <v>0</v>
      </c>
      <c r="S33" s="82">
        <f>'[5]System CAPEX Units'!S33</f>
        <v>0</v>
      </c>
      <c r="T33" s="82">
        <f>'[5]System CAPEX Units'!T33</f>
        <v>0</v>
      </c>
      <c r="U33" s="82">
        <f>'[5]System CAPEX Units'!U33</f>
        <v>1</v>
      </c>
      <c r="V33" s="82">
        <f>'[5]System CAPEX Units'!V33</f>
        <v>0</v>
      </c>
      <c r="W33" s="82">
        <f>'[5]System CAPEX Units'!W33</f>
        <v>0</v>
      </c>
      <c r="X33" s="82">
        <f>'[5]System CAPEX Units'!X33</f>
        <v>0</v>
      </c>
      <c r="Y33" s="82">
        <f>'[5]System CAPEX Units'!Y33</f>
        <v>0</v>
      </c>
      <c r="Z33" s="82">
        <f>'[5]System CAPEX Units'!Z33</f>
        <v>0</v>
      </c>
      <c r="AA33" s="82">
        <f>'[5]System CAPEX Units'!AA33</f>
        <v>0</v>
      </c>
      <c r="AB33" s="82">
        <f>'[5]System CAPEX Units'!AB33</f>
        <v>0</v>
      </c>
      <c r="AC33" s="82">
        <f>'[5]System CAPEX Units'!AC33</f>
        <v>0</v>
      </c>
      <c r="AD33" s="82">
        <f>'[5]System CAPEX Units'!AD33</f>
        <v>0</v>
      </c>
      <c r="AE33" s="11">
        <f>'[5]System CAPEX Units'!AE33</f>
        <v>0</v>
      </c>
      <c r="AF33" s="2">
        <f>'[5]System CAPEX Units'!AF33</f>
        <v>1</v>
      </c>
      <c r="AG33" s="85">
        <f>'[5]System CAPEX Units'!AG33</f>
        <v>0</v>
      </c>
      <c r="AH33" s="85">
        <f>'[5]System CAPEX Units'!AH33</f>
        <v>0</v>
      </c>
      <c r="AI33" s="85">
        <f>'[5]System CAPEX Units'!AI33</f>
        <v>0</v>
      </c>
      <c r="AJ33" s="3">
        <f>'[5]System CAPEX Units'!AJ33</f>
        <v>0</v>
      </c>
      <c r="AK33" s="91" t="str">
        <f t="shared" si="0"/>
        <v/>
      </c>
      <c r="AL33" s="84" t="str">
        <f t="shared" si="1"/>
        <v/>
      </c>
      <c r="AM33" s="84" t="str">
        <f t="shared" si="2"/>
        <v/>
      </c>
      <c r="AN33" s="92" t="str">
        <f t="shared" si="3"/>
        <v/>
      </c>
    </row>
    <row r="34" spans="1:40" x14ac:dyDescent="0.2">
      <c r="A34" s="113" t="str">
        <f>IF('[5]System CAPEX Units'!A34&gt;"",'[5]System CAPEX Units'!A34,"")</f>
        <v>FIS Replacement - Transformer</v>
      </c>
      <c r="B34" s="34">
        <f>'[5]System CAPEX Units'!B34</f>
        <v>0</v>
      </c>
      <c r="C34" s="24">
        <f>'[5]System CAPEX Units'!C34</f>
        <v>0</v>
      </c>
      <c r="D34" s="24">
        <f>'[5]System CAPEX Units'!D34</f>
        <v>6778714.3642061837</v>
      </c>
      <c r="E34" s="24">
        <f>'[5]System CAPEX Units'!E34</f>
        <v>6778714.3642061837</v>
      </c>
      <c r="F34" s="24">
        <f>'[5]System CAPEX Units'!F34</f>
        <v>6778714.3642061837</v>
      </c>
      <c r="G34" s="24">
        <f>'[5]System CAPEX Units'!G34</f>
        <v>8473392.9552577287</v>
      </c>
      <c r="H34" s="38">
        <f>'[5]System CAPEX Units'!H34</f>
        <v>10168071.546309276</v>
      </c>
      <c r="I34" s="109">
        <f>'[5]System CAPEX Units'!I34</f>
        <v>5.3611162335445987E-2</v>
      </c>
      <c r="J34" s="110">
        <f>'[5]System CAPEX Units'!J34</f>
        <v>0.83995150910400784</v>
      </c>
      <c r="K34" s="110">
        <f>'[5]System CAPEX Units'!K34</f>
        <v>7.3106130457426342E-3</v>
      </c>
      <c r="L34" s="111">
        <f>'[5]System CAPEX Units'!L34</f>
        <v>9.9126715514803412E-2</v>
      </c>
      <c r="M34" s="4">
        <f>'[5]System CAPEX Units'!M34</f>
        <v>0</v>
      </c>
      <c r="N34" s="82">
        <f>'[5]System CAPEX Units'!N34</f>
        <v>0</v>
      </c>
      <c r="O34" s="82">
        <f>'[5]System CAPEX Units'!O34</f>
        <v>0</v>
      </c>
      <c r="P34" s="82">
        <f>'[5]System CAPEX Units'!P34</f>
        <v>0</v>
      </c>
      <c r="Q34" s="82">
        <f>'[5]System CAPEX Units'!Q34</f>
        <v>0</v>
      </c>
      <c r="R34" s="82">
        <f>'[5]System CAPEX Units'!R34</f>
        <v>0</v>
      </c>
      <c r="S34" s="82">
        <f>'[5]System CAPEX Units'!S34</f>
        <v>0</v>
      </c>
      <c r="T34" s="82">
        <f>'[5]System CAPEX Units'!T34</f>
        <v>0</v>
      </c>
      <c r="U34" s="82">
        <f>'[5]System CAPEX Units'!U34</f>
        <v>1</v>
      </c>
      <c r="V34" s="82">
        <f>'[5]System CAPEX Units'!V34</f>
        <v>0</v>
      </c>
      <c r="W34" s="82">
        <f>'[5]System CAPEX Units'!W34</f>
        <v>0</v>
      </c>
      <c r="X34" s="82">
        <f>'[5]System CAPEX Units'!X34</f>
        <v>0</v>
      </c>
      <c r="Y34" s="82">
        <f>'[5]System CAPEX Units'!Y34</f>
        <v>0</v>
      </c>
      <c r="Z34" s="82">
        <f>'[5]System CAPEX Units'!Z34</f>
        <v>0</v>
      </c>
      <c r="AA34" s="82">
        <f>'[5]System CAPEX Units'!AA34</f>
        <v>0</v>
      </c>
      <c r="AB34" s="82">
        <f>'[5]System CAPEX Units'!AB34</f>
        <v>0</v>
      </c>
      <c r="AC34" s="82">
        <f>'[5]System CAPEX Units'!AC34</f>
        <v>0</v>
      </c>
      <c r="AD34" s="82">
        <f>'[5]System CAPEX Units'!AD34</f>
        <v>0</v>
      </c>
      <c r="AE34" s="11">
        <f>'[5]System CAPEX Units'!AE34</f>
        <v>0</v>
      </c>
      <c r="AF34" s="2">
        <f>'[5]System CAPEX Units'!AF34</f>
        <v>1</v>
      </c>
      <c r="AG34" s="85">
        <f>'[5]System CAPEX Units'!AG34</f>
        <v>0</v>
      </c>
      <c r="AH34" s="85">
        <f>'[5]System CAPEX Units'!AH34</f>
        <v>0</v>
      </c>
      <c r="AI34" s="85">
        <f>'[5]System CAPEX Units'!AI34</f>
        <v>0</v>
      </c>
      <c r="AJ34" s="3">
        <f>'[5]System CAPEX Units'!AJ34</f>
        <v>0</v>
      </c>
      <c r="AK34" s="91" t="str">
        <f t="shared" si="0"/>
        <v/>
      </c>
      <c r="AL34" s="84" t="str">
        <f t="shared" si="1"/>
        <v/>
      </c>
      <c r="AM34" s="84" t="str">
        <f t="shared" si="2"/>
        <v/>
      </c>
      <c r="AN34" s="92" t="str">
        <f t="shared" si="3"/>
        <v/>
      </c>
    </row>
    <row r="35" spans="1:40" x14ac:dyDescent="0.2">
      <c r="A35" s="113" t="str">
        <f>IF('[5]System CAPEX Units'!A35&gt;"",'[5]System CAPEX Units'!A35,"")</f>
        <v>Replace Circuit Breaker 33/66kV</v>
      </c>
      <c r="B35" s="34">
        <f>'[5]System CAPEX Units'!B35</f>
        <v>0</v>
      </c>
      <c r="C35" s="24">
        <f>'[5]System CAPEX Units'!C35</f>
        <v>0</v>
      </c>
      <c r="D35" s="24">
        <f>'[5]System CAPEX Units'!D35</f>
        <v>3409595.9714109441</v>
      </c>
      <c r="E35" s="24">
        <f>'[5]System CAPEX Units'!E35</f>
        <v>4383766.248956928</v>
      </c>
      <c r="F35" s="24">
        <f>'[5]System CAPEX Units'!F35</f>
        <v>4708489.674805589</v>
      </c>
      <c r="G35" s="24">
        <f>'[5]System CAPEX Units'!G35</f>
        <v>4708489.674805589</v>
      </c>
      <c r="H35" s="38">
        <f>'[5]System CAPEX Units'!H35</f>
        <v>4708489.674805589</v>
      </c>
      <c r="I35" s="109">
        <f>'[5]System CAPEX Units'!I35</f>
        <v>0.43197619920318037</v>
      </c>
      <c r="J35" s="110">
        <f>'[5]System CAPEX Units'!J35</f>
        <v>0.40999123993612807</v>
      </c>
      <c r="K35" s="110">
        <f>'[5]System CAPEX Units'!K35</f>
        <v>5.8905845345888219E-2</v>
      </c>
      <c r="L35" s="111">
        <f>'[5]System CAPEX Units'!L35</f>
        <v>9.9126715514803412E-2</v>
      </c>
      <c r="M35" s="4">
        <f>'[5]System CAPEX Units'!M35</f>
        <v>0</v>
      </c>
      <c r="N35" s="82">
        <f>'[5]System CAPEX Units'!N35</f>
        <v>0</v>
      </c>
      <c r="O35" s="82">
        <f>'[5]System CAPEX Units'!O35</f>
        <v>0</v>
      </c>
      <c r="P35" s="82">
        <f>'[5]System CAPEX Units'!P35</f>
        <v>0</v>
      </c>
      <c r="Q35" s="82">
        <f>'[5]System CAPEX Units'!Q35</f>
        <v>0</v>
      </c>
      <c r="R35" s="82">
        <f>'[5]System CAPEX Units'!R35</f>
        <v>1</v>
      </c>
      <c r="S35" s="82">
        <f>'[5]System CAPEX Units'!S35</f>
        <v>0</v>
      </c>
      <c r="T35" s="82">
        <f>'[5]System CAPEX Units'!T35</f>
        <v>0</v>
      </c>
      <c r="U35" s="82">
        <f>'[5]System CAPEX Units'!U35</f>
        <v>0</v>
      </c>
      <c r="V35" s="82">
        <f>'[5]System CAPEX Units'!V35</f>
        <v>0</v>
      </c>
      <c r="W35" s="82">
        <f>'[5]System CAPEX Units'!W35</f>
        <v>0</v>
      </c>
      <c r="X35" s="82">
        <f>'[5]System CAPEX Units'!X35</f>
        <v>0</v>
      </c>
      <c r="Y35" s="82">
        <f>'[5]System CAPEX Units'!Y35</f>
        <v>0</v>
      </c>
      <c r="Z35" s="82">
        <f>'[5]System CAPEX Units'!Z35</f>
        <v>0</v>
      </c>
      <c r="AA35" s="82">
        <f>'[5]System CAPEX Units'!AA35</f>
        <v>0</v>
      </c>
      <c r="AB35" s="82">
        <f>'[5]System CAPEX Units'!AB35</f>
        <v>0</v>
      </c>
      <c r="AC35" s="82">
        <f>'[5]System CAPEX Units'!AC35</f>
        <v>0</v>
      </c>
      <c r="AD35" s="82">
        <f>'[5]System CAPEX Units'!AD35</f>
        <v>0</v>
      </c>
      <c r="AE35" s="11">
        <f>'[5]System CAPEX Units'!AE35</f>
        <v>0</v>
      </c>
      <c r="AF35" s="2">
        <f>'[5]System CAPEX Units'!AF35</f>
        <v>1</v>
      </c>
      <c r="AG35" s="85">
        <f>'[5]System CAPEX Units'!AG35</f>
        <v>0</v>
      </c>
      <c r="AH35" s="85">
        <f>'[5]System CAPEX Units'!AH35</f>
        <v>0</v>
      </c>
      <c r="AI35" s="85">
        <f>'[5]System CAPEX Units'!AI35</f>
        <v>0</v>
      </c>
      <c r="AJ35" s="3">
        <f>'[5]System CAPEX Units'!AJ35</f>
        <v>0</v>
      </c>
      <c r="AK35" s="91" t="str">
        <f t="shared" si="0"/>
        <v/>
      </c>
      <c r="AL35" s="84" t="str">
        <f t="shared" si="1"/>
        <v/>
      </c>
      <c r="AM35" s="84" t="str">
        <f t="shared" si="2"/>
        <v/>
      </c>
      <c r="AN35" s="92" t="str">
        <f t="shared" si="3"/>
        <v/>
      </c>
    </row>
    <row r="36" spans="1:40" x14ac:dyDescent="0.2">
      <c r="A36" s="113" t="str">
        <f>IF('[5]System CAPEX Units'!A36&gt;"",'[5]System CAPEX Units'!A36,"")</f>
        <v>Replace Switchboard Panel 11/22kV</v>
      </c>
      <c r="B36" s="34">
        <f>'[5]System CAPEX Units'!B36</f>
        <v>0</v>
      </c>
      <c r="C36" s="24">
        <f>'[5]System CAPEX Units'!C36</f>
        <v>0</v>
      </c>
      <c r="D36" s="24">
        <f>'[5]System CAPEX Units'!D36</f>
        <v>0</v>
      </c>
      <c r="E36" s="24">
        <f>'[5]System CAPEX Units'!E36</f>
        <v>0</v>
      </c>
      <c r="F36" s="24">
        <f>'[5]System CAPEX Units'!F36</f>
        <v>607990.67312811245</v>
      </c>
      <c r="G36" s="24">
        <f>'[5]System CAPEX Units'!G36</f>
        <v>607990.67312811245</v>
      </c>
      <c r="H36" s="38">
        <f>'[5]System CAPEX Units'!H36</f>
        <v>0</v>
      </c>
      <c r="I36" s="109">
        <f>'[5]System CAPEX Units'!I36</f>
        <v>0.36137299105329729</v>
      </c>
      <c r="J36" s="110">
        <f>'[5]System CAPEX Units'!J36</f>
        <v>0.49022215828826776</v>
      </c>
      <c r="K36" s="110">
        <f>'[5]System CAPEX Units'!K36</f>
        <v>4.9278135143631455E-2</v>
      </c>
      <c r="L36" s="111">
        <f>'[5]System CAPEX Units'!L36</f>
        <v>9.9126715514803412E-2</v>
      </c>
      <c r="M36" s="4">
        <f>'[5]System CAPEX Units'!M36</f>
        <v>0</v>
      </c>
      <c r="N36" s="82">
        <f>'[5]System CAPEX Units'!N36</f>
        <v>0</v>
      </c>
      <c r="O36" s="82">
        <f>'[5]System CAPEX Units'!O36</f>
        <v>0</v>
      </c>
      <c r="P36" s="82">
        <f>'[5]System CAPEX Units'!P36</f>
        <v>0</v>
      </c>
      <c r="Q36" s="82">
        <f>'[5]System CAPEX Units'!Q36</f>
        <v>0</v>
      </c>
      <c r="R36" s="82">
        <f>'[5]System CAPEX Units'!R36</f>
        <v>1</v>
      </c>
      <c r="S36" s="82">
        <f>'[5]System CAPEX Units'!S36</f>
        <v>0</v>
      </c>
      <c r="T36" s="82">
        <f>'[5]System CAPEX Units'!T36</f>
        <v>0</v>
      </c>
      <c r="U36" s="82">
        <f>'[5]System CAPEX Units'!U36</f>
        <v>0</v>
      </c>
      <c r="V36" s="82">
        <f>'[5]System CAPEX Units'!V36</f>
        <v>0</v>
      </c>
      <c r="W36" s="82">
        <f>'[5]System CAPEX Units'!W36</f>
        <v>0</v>
      </c>
      <c r="X36" s="82">
        <f>'[5]System CAPEX Units'!X36</f>
        <v>0</v>
      </c>
      <c r="Y36" s="82">
        <f>'[5]System CAPEX Units'!Y36</f>
        <v>0</v>
      </c>
      <c r="Z36" s="82">
        <f>'[5]System CAPEX Units'!Z36</f>
        <v>0</v>
      </c>
      <c r="AA36" s="82">
        <f>'[5]System CAPEX Units'!AA36</f>
        <v>0</v>
      </c>
      <c r="AB36" s="82">
        <f>'[5]System CAPEX Units'!AB36</f>
        <v>0</v>
      </c>
      <c r="AC36" s="82">
        <f>'[5]System CAPEX Units'!AC36</f>
        <v>0</v>
      </c>
      <c r="AD36" s="82">
        <f>'[5]System CAPEX Units'!AD36</f>
        <v>0</v>
      </c>
      <c r="AE36" s="11">
        <f>'[5]System CAPEX Units'!AE36</f>
        <v>0</v>
      </c>
      <c r="AF36" s="2">
        <f>'[5]System CAPEX Units'!AF36</f>
        <v>1</v>
      </c>
      <c r="AG36" s="85">
        <f>'[5]System CAPEX Units'!AG36</f>
        <v>0</v>
      </c>
      <c r="AH36" s="85">
        <f>'[5]System CAPEX Units'!AH36</f>
        <v>0</v>
      </c>
      <c r="AI36" s="85">
        <f>'[5]System CAPEX Units'!AI36</f>
        <v>0</v>
      </c>
      <c r="AJ36" s="3">
        <f>'[5]System CAPEX Units'!AJ36</f>
        <v>0</v>
      </c>
      <c r="AK36" s="91" t="str">
        <f t="shared" si="0"/>
        <v/>
      </c>
      <c r="AL36" s="84" t="str">
        <f t="shared" si="1"/>
        <v/>
      </c>
      <c r="AM36" s="84" t="str">
        <f t="shared" si="2"/>
        <v/>
      </c>
      <c r="AN36" s="92" t="str">
        <f t="shared" si="3"/>
        <v/>
      </c>
    </row>
    <row r="37" spans="1:40" x14ac:dyDescent="0.2">
      <c r="A37" s="113" t="str">
        <f>IF('[5]System CAPEX Units'!A37&gt;"",'[5]System CAPEX Units'!A37,"")</f>
        <v>Retrofit Switchboard CB (LMT)</v>
      </c>
      <c r="B37" s="34">
        <f>'[5]System CAPEX Units'!B37</f>
        <v>0</v>
      </c>
      <c r="C37" s="24">
        <f>'[5]System CAPEX Units'!C37</f>
        <v>0</v>
      </c>
      <c r="D37" s="24">
        <f>'[5]System CAPEX Units'!D37</f>
        <v>461687.16773267183</v>
      </c>
      <c r="E37" s="24">
        <f>'[5]System CAPEX Units'!E37</f>
        <v>0</v>
      </c>
      <c r="F37" s="24">
        <f>'[5]System CAPEX Units'!F37</f>
        <v>461687.16773267183</v>
      </c>
      <c r="G37" s="24">
        <f>'[5]System CAPEX Units'!G37</f>
        <v>0</v>
      </c>
      <c r="H37" s="38">
        <f>'[5]System CAPEX Units'!H37</f>
        <v>461687.16773267183</v>
      </c>
      <c r="I37" s="109">
        <f>'[5]System CAPEX Units'!I37</f>
        <v>0.27908733008279735</v>
      </c>
      <c r="J37" s="110">
        <f>'[5]System CAPEX Units'!J37</f>
        <v>0.58372859120929066</v>
      </c>
      <c r="K37" s="110">
        <f>'[5]System CAPEX Units'!K37</f>
        <v>3.805736319310872E-2</v>
      </c>
      <c r="L37" s="111">
        <f>'[5]System CAPEX Units'!L37</f>
        <v>9.9126715514803426E-2</v>
      </c>
      <c r="M37" s="4">
        <f>'[5]System CAPEX Units'!M37</f>
        <v>0</v>
      </c>
      <c r="N37" s="82">
        <f>'[5]System CAPEX Units'!N37</f>
        <v>0</v>
      </c>
      <c r="O37" s="82">
        <f>'[5]System CAPEX Units'!O37</f>
        <v>0</v>
      </c>
      <c r="P37" s="82">
        <f>'[5]System CAPEX Units'!P37</f>
        <v>0</v>
      </c>
      <c r="Q37" s="82">
        <f>'[5]System CAPEX Units'!Q37</f>
        <v>0</v>
      </c>
      <c r="R37" s="82">
        <f>'[5]System CAPEX Units'!R37</f>
        <v>1</v>
      </c>
      <c r="S37" s="82">
        <f>'[5]System CAPEX Units'!S37</f>
        <v>0</v>
      </c>
      <c r="T37" s="82">
        <f>'[5]System CAPEX Units'!T37</f>
        <v>0</v>
      </c>
      <c r="U37" s="82">
        <f>'[5]System CAPEX Units'!U37</f>
        <v>0</v>
      </c>
      <c r="V37" s="82">
        <f>'[5]System CAPEX Units'!V37</f>
        <v>0</v>
      </c>
      <c r="W37" s="82">
        <f>'[5]System CAPEX Units'!W37</f>
        <v>0</v>
      </c>
      <c r="X37" s="82">
        <f>'[5]System CAPEX Units'!X37</f>
        <v>0</v>
      </c>
      <c r="Y37" s="82">
        <f>'[5]System CAPEX Units'!Y37</f>
        <v>0</v>
      </c>
      <c r="Z37" s="82">
        <f>'[5]System CAPEX Units'!Z37</f>
        <v>0</v>
      </c>
      <c r="AA37" s="82">
        <f>'[5]System CAPEX Units'!AA37</f>
        <v>0</v>
      </c>
      <c r="AB37" s="82">
        <f>'[5]System CAPEX Units'!AB37</f>
        <v>0</v>
      </c>
      <c r="AC37" s="82">
        <f>'[5]System CAPEX Units'!AC37</f>
        <v>0</v>
      </c>
      <c r="AD37" s="82">
        <f>'[5]System CAPEX Units'!AD37</f>
        <v>0</v>
      </c>
      <c r="AE37" s="11">
        <f>'[5]System CAPEX Units'!AE37</f>
        <v>0</v>
      </c>
      <c r="AF37" s="2">
        <f>'[5]System CAPEX Units'!AF37</f>
        <v>1</v>
      </c>
      <c r="AG37" s="85">
        <f>'[5]System CAPEX Units'!AG37</f>
        <v>0</v>
      </c>
      <c r="AH37" s="85">
        <f>'[5]System CAPEX Units'!AH37</f>
        <v>0</v>
      </c>
      <c r="AI37" s="85">
        <f>'[5]System CAPEX Units'!AI37</f>
        <v>0</v>
      </c>
      <c r="AJ37" s="3">
        <f>'[5]System CAPEX Units'!AJ37</f>
        <v>0</v>
      </c>
      <c r="AK37" s="91" t="str">
        <f t="shared" si="0"/>
        <v/>
      </c>
      <c r="AL37" s="84" t="str">
        <f t="shared" si="1"/>
        <v/>
      </c>
      <c r="AM37" s="84" t="str">
        <f t="shared" si="2"/>
        <v/>
      </c>
      <c r="AN37" s="92" t="str">
        <f t="shared" si="3"/>
        <v/>
      </c>
    </row>
    <row r="38" spans="1:40" x14ac:dyDescent="0.2">
      <c r="A38" s="113" t="str">
        <f>IF('[5]System CAPEX Units'!A38&gt;"",'[5]System CAPEX Units'!A38,"")</f>
        <v>FIS Replacement - Circuit Breaker</v>
      </c>
      <c r="B38" s="34">
        <f>'[5]System CAPEX Units'!B38</f>
        <v>0</v>
      </c>
      <c r="C38" s="24">
        <f>'[5]System CAPEX Units'!C38</f>
        <v>0</v>
      </c>
      <c r="D38" s="24">
        <f>'[5]System CAPEX Units'!D38</f>
        <v>649446.85169732268</v>
      </c>
      <c r="E38" s="24">
        <f>'[5]System CAPEX Units'!E38</f>
        <v>649446.85169732268</v>
      </c>
      <c r="F38" s="24">
        <f>'[5]System CAPEX Units'!F38</f>
        <v>649446.85169732268</v>
      </c>
      <c r="G38" s="24">
        <f>'[5]System CAPEX Units'!G38</f>
        <v>811808.56462165341</v>
      </c>
      <c r="H38" s="38">
        <f>'[5]System CAPEX Units'!H38</f>
        <v>811808.56462165341</v>
      </c>
      <c r="I38" s="109">
        <f>'[5]System CAPEX Units'!I38</f>
        <v>0.43</v>
      </c>
      <c r="J38" s="110">
        <f>'[5]System CAPEX Units'!J38</f>
        <v>0.41</v>
      </c>
      <c r="K38" s="110">
        <f>'[5]System CAPEX Units'!K38</f>
        <v>0.06</v>
      </c>
      <c r="L38" s="111">
        <f>'[5]System CAPEX Units'!L38</f>
        <v>0.1</v>
      </c>
      <c r="M38" s="4">
        <f>'[5]System CAPEX Units'!M38</f>
        <v>0</v>
      </c>
      <c r="N38" s="82">
        <f>'[5]System CAPEX Units'!N38</f>
        <v>0</v>
      </c>
      <c r="O38" s="82">
        <f>'[5]System CAPEX Units'!O38</f>
        <v>0</v>
      </c>
      <c r="P38" s="82">
        <f>'[5]System CAPEX Units'!P38</f>
        <v>0</v>
      </c>
      <c r="Q38" s="82">
        <f>'[5]System CAPEX Units'!Q38</f>
        <v>0</v>
      </c>
      <c r="R38" s="82">
        <f>'[5]System CAPEX Units'!R38</f>
        <v>1</v>
      </c>
      <c r="S38" s="82">
        <f>'[5]System CAPEX Units'!S38</f>
        <v>0</v>
      </c>
      <c r="T38" s="82">
        <f>'[5]System CAPEX Units'!T38</f>
        <v>0</v>
      </c>
      <c r="U38" s="82">
        <f>'[5]System CAPEX Units'!U38</f>
        <v>0</v>
      </c>
      <c r="V38" s="82">
        <f>'[5]System CAPEX Units'!V38</f>
        <v>0</v>
      </c>
      <c r="W38" s="82">
        <f>'[5]System CAPEX Units'!W38</f>
        <v>0</v>
      </c>
      <c r="X38" s="82">
        <f>'[5]System CAPEX Units'!X38</f>
        <v>0</v>
      </c>
      <c r="Y38" s="82">
        <f>'[5]System CAPEX Units'!Y38</f>
        <v>0</v>
      </c>
      <c r="Z38" s="82">
        <f>'[5]System CAPEX Units'!Z38</f>
        <v>0</v>
      </c>
      <c r="AA38" s="82">
        <f>'[5]System CAPEX Units'!AA38</f>
        <v>0</v>
      </c>
      <c r="AB38" s="82">
        <f>'[5]System CAPEX Units'!AB38</f>
        <v>0</v>
      </c>
      <c r="AC38" s="82">
        <f>'[5]System CAPEX Units'!AC38</f>
        <v>0</v>
      </c>
      <c r="AD38" s="82">
        <f>'[5]System CAPEX Units'!AD38</f>
        <v>0</v>
      </c>
      <c r="AE38" s="11">
        <f>'[5]System CAPEX Units'!AE38</f>
        <v>0</v>
      </c>
      <c r="AF38" s="2">
        <f>'[5]System CAPEX Units'!AF38</f>
        <v>1</v>
      </c>
      <c r="AG38" s="85">
        <f>'[5]System CAPEX Units'!AG38</f>
        <v>0</v>
      </c>
      <c r="AH38" s="85">
        <f>'[5]System CAPEX Units'!AH38</f>
        <v>0</v>
      </c>
      <c r="AI38" s="85">
        <f>'[5]System CAPEX Units'!AI38</f>
        <v>0</v>
      </c>
      <c r="AJ38" s="3">
        <f>'[5]System CAPEX Units'!AJ38</f>
        <v>0</v>
      </c>
      <c r="AK38" s="91" t="str">
        <f t="shared" si="0"/>
        <v/>
      </c>
      <c r="AL38" s="84" t="str">
        <f t="shared" si="1"/>
        <v/>
      </c>
      <c r="AM38" s="84" t="str">
        <f t="shared" si="2"/>
        <v/>
      </c>
      <c r="AN38" s="92" t="str">
        <f t="shared" si="3"/>
        <v/>
      </c>
    </row>
    <row r="39" spans="1:40" x14ac:dyDescent="0.2">
      <c r="A39" s="113" t="str">
        <f>IF('[5]System CAPEX Units'!A39&gt;"",'[5]System CAPEX Units'!A39,"")</f>
        <v>CT Risk Based Replacement</v>
      </c>
      <c r="B39" s="34">
        <f>'[5]System CAPEX Units'!B39</f>
        <v>0</v>
      </c>
      <c r="C39" s="24">
        <f>'[5]System CAPEX Units'!C39</f>
        <v>0</v>
      </c>
      <c r="D39" s="24">
        <f>'[5]System CAPEX Units'!D39</f>
        <v>743649.36785546585</v>
      </c>
      <c r="E39" s="24">
        <f>'[5]System CAPEX Units'!E39</f>
        <v>743649.36785546585</v>
      </c>
      <c r="F39" s="24">
        <f>'[5]System CAPEX Units'!F39</f>
        <v>929561.70981933235</v>
      </c>
      <c r="G39" s="24">
        <f>'[5]System CAPEX Units'!G39</f>
        <v>929561.70981933235</v>
      </c>
      <c r="H39" s="38">
        <f>'[5]System CAPEX Units'!H39</f>
        <v>929561.70981933235</v>
      </c>
      <c r="I39" s="109">
        <f>'[5]System CAPEX Units'!I39</f>
        <v>0.40676334812813236</v>
      </c>
      <c r="J39" s="110">
        <f>'[5]System CAPEX Units'!J39</f>
        <v>0.43864220706686424</v>
      </c>
      <c r="K39" s="110">
        <f>'[5]System CAPEX Units'!K39</f>
        <v>5.5467729290199871E-2</v>
      </c>
      <c r="L39" s="111">
        <f>'[5]System CAPEX Units'!L39</f>
        <v>9.9126715514803398E-2</v>
      </c>
      <c r="M39" s="4">
        <f>'[5]System CAPEX Units'!M39</f>
        <v>0</v>
      </c>
      <c r="N39" s="82">
        <f>'[5]System CAPEX Units'!N39</f>
        <v>0</v>
      </c>
      <c r="O39" s="82">
        <f>'[5]System CAPEX Units'!O39</f>
        <v>0</v>
      </c>
      <c r="P39" s="82">
        <f>'[5]System CAPEX Units'!P39</f>
        <v>0</v>
      </c>
      <c r="Q39" s="82">
        <f>'[5]System CAPEX Units'!Q39</f>
        <v>0</v>
      </c>
      <c r="R39" s="82">
        <f>'[5]System CAPEX Units'!R39</f>
        <v>1</v>
      </c>
      <c r="S39" s="82">
        <f>'[5]System CAPEX Units'!S39</f>
        <v>0</v>
      </c>
      <c r="T39" s="82">
        <f>'[5]System CAPEX Units'!T39</f>
        <v>0</v>
      </c>
      <c r="U39" s="82">
        <f>'[5]System CAPEX Units'!U39</f>
        <v>0</v>
      </c>
      <c r="V39" s="82">
        <f>'[5]System CAPEX Units'!V39</f>
        <v>0</v>
      </c>
      <c r="W39" s="82">
        <f>'[5]System CAPEX Units'!W39</f>
        <v>0</v>
      </c>
      <c r="X39" s="82">
        <f>'[5]System CAPEX Units'!X39</f>
        <v>0</v>
      </c>
      <c r="Y39" s="82">
        <f>'[5]System CAPEX Units'!Y39</f>
        <v>0</v>
      </c>
      <c r="Z39" s="82">
        <f>'[5]System CAPEX Units'!Z39</f>
        <v>0</v>
      </c>
      <c r="AA39" s="82">
        <f>'[5]System CAPEX Units'!AA39</f>
        <v>0</v>
      </c>
      <c r="AB39" s="82">
        <f>'[5]System CAPEX Units'!AB39</f>
        <v>0</v>
      </c>
      <c r="AC39" s="82">
        <f>'[5]System CAPEX Units'!AC39</f>
        <v>0</v>
      </c>
      <c r="AD39" s="82">
        <f>'[5]System CAPEX Units'!AD39</f>
        <v>0</v>
      </c>
      <c r="AE39" s="11">
        <f>'[5]System CAPEX Units'!AE39</f>
        <v>0</v>
      </c>
      <c r="AF39" s="2">
        <f>'[5]System CAPEX Units'!AF39</f>
        <v>1</v>
      </c>
      <c r="AG39" s="85">
        <f>'[5]System CAPEX Units'!AG39</f>
        <v>0</v>
      </c>
      <c r="AH39" s="85">
        <f>'[5]System CAPEX Units'!AH39</f>
        <v>0</v>
      </c>
      <c r="AI39" s="85">
        <f>'[5]System CAPEX Units'!AI39</f>
        <v>0</v>
      </c>
      <c r="AJ39" s="3">
        <f>'[5]System CAPEX Units'!AJ39</f>
        <v>0</v>
      </c>
      <c r="AK39" s="91" t="str">
        <f t="shared" si="0"/>
        <v/>
      </c>
      <c r="AL39" s="84" t="str">
        <f t="shared" si="1"/>
        <v/>
      </c>
      <c r="AM39" s="84" t="str">
        <f t="shared" si="2"/>
        <v/>
      </c>
      <c r="AN39" s="92" t="str">
        <f t="shared" si="3"/>
        <v/>
      </c>
    </row>
    <row r="40" spans="1:40" x14ac:dyDescent="0.2">
      <c r="A40" s="113" t="str">
        <f>IF('[5]System CAPEX Units'!A40&gt;"",'[5]System CAPEX Units'!A40,"")</f>
        <v>FIS Replacement - CT</v>
      </c>
      <c r="B40" s="34">
        <f>'[5]System CAPEX Units'!B40</f>
        <v>0</v>
      </c>
      <c r="C40" s="24">
        <f>'[5]System CAPEX Units'!C40</f>
        <v>0</v>
      </c>
      <c r="D40" s="24">
        <f>'[5]System CAPEX Units'!D40</f>
        <v>371824.68392773293</v>
      </c>
      <c r="E40" s="24">
        <f>'[5]System CAPEX Units'!E40</f>
        <v>371824.68392773293</v>
      </c>
      <c r="F40" s="24">
        <f>'[5]System CAPEX Units'!F40</f>
        <v>371824.68392773293</v>
      </c>
      <c r="G40" s="24">
        <f>'[5]System CAPEX Units'!G40</f>
        <v>371824.68392773293</v>
      </c>
      <c r="H40" s="38">
        <f>'[5]System CAPEX Units'!H40</f>
        <v>371824.68392773293</v>
      </c>
      <c r="I40" s="109">
        <f>'[5]System CAPEX Units'!I40</f>
        <v>0.40676334812813236</v>
      </c>
      <c r="J40" s="110">
        <f>'[5]System CAPEX Units'!J40</f>
        <v>0.43864220706686424</v>
      </c>
      <c r="K40" s="110">
        <f>'[5]System CAPEX Units'!K40</f>
        <v>5.5467729290199864E-2</v>
      </c>
      <c r="L40" s="111">
        <f>'[5]System CAPEX Units'!L40</f>
        <v>9.9126715514803398E-2</v>
      </c>
      <c r="M40" s="4">
        <f>'[5]System CAPEX Units'!M40</f>
        <v>0</v>
      </c>
      <c r="N40" s="82">
        <f>'[5]System CAPEX Units'!N40</f>
        <v>0</v>
      </c>
      <c r="O40" s="82">
        <f>'[5]System CAPEX Units'!O40</f>
        <v>0</v>
      </c>
      <c r="P40" s="82">
        <f>'[5]System CAPEX Units'!P40</f>
        <v>0</v>
      </c>
      <c r="Q40" s="82">
        <f>'[5]System CAPEX Units'!Q40</f>
        <v>0</v>
      </c>
      <c r="R40" s="82">
        <f>'[5]System CAPEX Units'!R40</f>
        <v>1</v>
      </c>
      <c r="S40" s="82">
        <f>'[5]System CAPEX Units'!S40</f>
        <v>0</v>
      </c>
      <c r="T40" s="82">
        <f>'[5]System CAPEX Units'!T40</f>
        <v>0</v>
      </c>
      <c r="U40" s="82">
        <f>'[5]System CAPEX Units'!U40</f>
        <v>0</v>
      </c>
      <c r="V40" s="82">
        <f>'[5]System CAPEX Units'!V40</f>
        <v>0</v>
      </c>
      <c r="W40" s="82">
        <f>'[5]System CAPEX Units'!W40</f>
        <v>0</v>
      </c>
      <c r="X40" s="82">
        <f>'[5]System CAPEX Units'!X40</f>
        <v>0</v>
      </c>
      <c r="Y40" s="82">
        <f>'[5]System CAPEX Units'!Y40</f>
        <v>0</v>
      </c>
      <c r="Z40" s="82">
        <f>'[5]System CAPEX Units'!Z40</f>
        <v>0</v>
      </c>
      <c r="AA40" s="82">
        <f>'[5]System CAPEX Units'!AA40</f>
        <v>0</v>
      </c>
      <c r="AB40" s="82">
        <f>'[5]System CAPEX Units'!AB40</f>
        <v>0</v>
      </c>
      <c r="AC40" s="82">
        <f>'[5]System CAPEX Units'!AC40</f>
        <v>0</v>
      </c>
      <c r="AD40" s="82">
        <f>'[5]System CAPEX Units'!AD40</f>
        <v>0</v>
      </c>
      <c r="AE40" s="11">
        <f>'[5]System CAPEX Units'!AE40</f>
        <v>0</v>
      </c>
      <c r="AF40" s="2">
        <f>'[5]System CAPEX Units'!AF40</f>
        <v>1</v>
      </c>
      <c r="AG40" s="85">
        <f>'[5]System CAPEX Units'!AG40</f>
        <v>0</v>
      </c>
      <c r="AH40" s="85">
        <f>'[5]System CAPEX Units'!AH40</f>
        <v>0</v>
      </c>
      <c r="AI40" s="85">
        <f>'[5]System CAPEX Units'!AI40</f>
        <v>0</v>
      </c>
      <c r="AJ40" s="3">
        <f>'[5]System CAPEX Units'!AJ40</f>
        <v>0</v>
      </c>
      <c r="AK40" s="91" t="str">
        <f t="shared" si="0"/>
        <v/>
      </c>
      <c r="AL40" s="84" t="str">
        <f t="shared" si="1"/>
        <v/>
      </c>
      <c r="AM40" s="84" t="str">
        <f t="shared" si="2"/>
        <v/>
      </c>
      <c r="AN40" s="92" t="str">
        <f t="shared" si="3"/>
        <v/>
      </c>
    </row>
    <row r="41" spans="1:40" x14ac:dyDescent="0.2">
      <c r="A41" s="113" t="str">
        <f>IF('[5]System CAPEX Units'!A41&gt;"",'[5]System CAPEX Units'!A41,"")</f>
        <v>VT Risk Based Replacement</v>
      </c>
      <c r="B41" s="34">
        <f>'[5]System CAPEX Units'!B41</f>
        <v>0</v>
      </c>
      <c r="C41" s="24">
        <f>'[5]System CAPEX Units'!C41</f>
        <v>0</v>
      </c>
      <c r="D41" s="24">
        <f>'[5]System CAPEX Units'!D41</f>
        <v>2820122.6079152138</v>
      </c>
      <c r="E41" s="24">
        <f>'[5]System CAPEX Units'!E41</f>
        <v>2820122.6079152138</v>
      </c>
      <c r="F41" s="24">
        <f>'[5]System CAPEX Units'!F41</f>
        <v>2820122.6079152138</v>
      </c>
      <c r="G41" s="24">
        <f>'[5]System CAPEX Units'!G41</f>
        <v>2820122.6079152138</v>
      </c>
      <c r="H41" s="38">
        <f>'[5]System CAPEX Units'!H41</f>
        <v>2820122.6079152138</v>
      </c>
      <c r="I41" s="109">
        <f>'[5]System CAPEX Units'!I41</f>
        <v>0.50073165560494226</v>
      </c>
      <c r="J41" s="110">
        <f>'[5]System CAPEX Units'!J41</f>
        <v>0.33186003947958032</v>
      </c>
      <c r="K41" s="110">
        <f>'[5]System CAPEX Units'!K41</f>
        <v>6.8281589400673928E-2</v>
      </c>
      <c r="L41" s="111">
        <f>'[5]System CAPEX Units'!L41</f>
        <v>9.9126715514803412E-2</v>
      </c>
      <c r="M41" s="4">
        <f>'[5]System CAPEX Units'!M41</f>
        <v>0</v>
      </c>
      <c r="N41" s="82">
        <f>'[5]System CAPEX Units'!N41</f>
        <v>0</v>
      </c>
      <c r="O41" s="82">
        <f>'[5]System CAPEX Units'!O41</f>
        <v>0</v>
      </c>
      <c r="P41" s="82">
        <f>'[5]System CAPEX Units'!P41</f>
        <v>0</v>
      </c>
      <c r="Q41" s="82">
        <f>'[5]System CAPEX Units'!Q41</f>
        <v>0</v>
      </c>
      <c r="R41" s="82">
        <f>'[5]System CAPEX Units'!R41</f>
        <v>1</v>
      </c>
      <c r="S41" s="82">
        <f>'[5]System CAPEX Units'!S41</f>
        <v>0</v>
      </c>
      <c r="T41" s="82">
        <f>'[5]System CAPEX Units'!T41</f>
        <v>0</v>
      </c>
      <c r="U41" s="82">
        <f>'[5]System CAPEX Units'!U41</f>
        <v>0</v>
      </c>
      <c r="V41" s="82">
        <f>'[5]System CAPEX Units'!V41</f>
        <v>0</v>
      </c>
      <c r="W41" s="82">
        <f>'[5]System CAPEX Units'!W41</f>
        <v>0</v>
      </c>
      <c r="X41" s="82">
        <f>'[5]System CAPEX Units'!X41</f>
        <v>0</v>
      </c>
      <c r="Y41" s="82">
        <f>'[5]System CAPEX Units'!Y41</f>
        <v>0</v>
      </c>
      <c r="Z41" s="82">
        <f>'[5]System CAPEX Units'!Z41</f>
        <v>0</v>
      </c>
      <c r="AA41" s="82">
        <f>'[5]System CAPEX Units'!AA41</f>
        <v>0</v>
      </c>
      <c r="AB41" s="82">
        <f>'[5]System CAPEX Units'!AB41</f>
        <v>0</v>
      </c>
      <c r="AC41" s="82">
        <f>'[5]System CAPEX Units'!AC41</f>
        <v>0</v>
      </c>
      <c r="AD41" s="82">
        <f>'[5]System CAPEX Units'!AD41</f>
        <v>0</v>
      </c>
      <c r="AE41" s="11">
        <f>'[5]System CAPEX Units'!AE41</f>
        <v>0</v>
      </c>
      <c r="AF41" s="2">
        <f>'[5]System CAPEX Units'!AF41</f>
        <v>1</v>
      </c>
      <c r="AG41" s="85">
        <f>'[5]System CAPEX Units'!AG41</f>
        <v>0</v>
      </c>
      <c r="AH41" s="85">
        <f>'[5]System CAPEX Units'!AH41</f>
        <v>0</v>
      </c>
      <c r="AI41" s="85">
        <f>'[5]System CAPEX Units'!AI41</f>
        <v>0</v>
      </c>
      <c r="AJ41" s="3">
        <f>'[5]System CAPEX Units'!AJ41</f>
        <v>0</v>
      </c>
      <c r="AK41" s="91" t="str">
        <f t="shared" si="0"/>
        <v/>
      </c>
      <c r="AL41" s="84" t="str">
        <f t="shared" si="1"/>
        <v/>
      </c>
      <c r="AM41" s="84" t="str">
        <f t="shared" si="2"/>
        <v/>
      </c>
      <c r="AN41" s="92" t="str">
        <f t="shared" si="3"/>
        <v/>
      </c>
    </row>
    <row r="42" spans="1:40" x14ac:dyDescent="0.2">
      <c r="A42" s="113" t="str">
        <f>IF('[5]System CAPEX Units'!A42&gt;"",'[5]System CAPEX Units'!A42,"")</f>
        <v>FIS Replacement - VT</v>
      </c>
      <c r="B42" s="34">
        <f>'[5]System CAPEX Units'!B42</f>
        <v>0</v>
      </c>
      <c r="C42" s="24">
        <f>'[5]System CAPEX Units'!C42</f>
        <v>0</v>
      </c>
      <c r="D42" s="24">
        <f>'[5]System CAPEX Units'!D42</f>
        <v>201437.32913680098</v>
      </c>
      <c r="E42" s="24">
        <f>'[5]System CAPEX Units'!E42</f>
        <v>201437.32913680098</v>
      </c>
      <c r="F42" s="24">
        <f>'[5]System CAPEX Units'!F42</f>
        <v>201437.32913680098</v>
      </c>
      <c r="G42" s="24">
        <f>'[5]System CAPEX Units'!G42</f>
        <v>201437.32913680098</v>
      </c>
      <c r="H42" s="38">
        <f>'[5]System CAPEX Units'!H42</f>
        <v>402874.65827360196</v>
      </c>
      <c r="I42" s="109">
        <f>'[5]System CAPEX Units'!I42</f>
        <v>0.50073165560494226</v>
      </c>
      <c r="J42" s="110">
        <f>'[5]System CAPEX Units'!J42</f>
        <v>0.33186003947958043</v>
      </c>
      <c r="K42" s="110">
        <f>'[5]System CAPEX Units'!K42</f>
        <v>6.8281589400673942E-2</v>
      </c>
      <c r="L42" s="111">
        <f>'[5]System CAPEX Units'!L42</f>
        <v>9.912671551480344E-2</v>
      </c>
      <c r="M42" s="4">
        <f>'[5]System CAPEX Units'!M42</f>
        <v>0</v>
      </c>
      <c r="N42" s="82">
        <f>'[5]System CAPEX Units'!N42</f>
        <v>0</v>
      </c>
      <c r="O42" s="82">
        <f>'[5]System CAPEX Units'!O42</f>
        <v>0</v>
      </c>
      <c r="P42" s="82">
        <f>'[5]System CAPEX Units'!P42</f>
        <v>0</v>
      </c>
      <c r="Q42" s="82">
        <f>'[5]System CAPEX Units'!Q42</f>
        <v>0</v>
      </c>
      <c r="R42" s="82">
        <f>'[5]System CAPEX Units'!R42</f>
        <v>1</v>
      </c>
      <c r="S42" s="82">
        <f>'[5]System CAPEX Units'!S42</f>
        <v>0</v>
      </c>
      <c r="T42" s="82">
        <f>'[5]System CAPEX Units'!T42</f>
        <v>0</v>
      </c>
      <c r="U42" s="82">
        <f>'[5]System CAPEX Units'!U42</f>
        <v>0</v>
      </c>
      <c r="V42" s="82">
        <f>'[5]System CAPEX Units'!V42</f>
        <v>0</v>
      </c>
      <c r="W42" s="82">
        <f>'[5]System CAPEX Units'!W42</f>
        <v>0</v>
      </c>
      <c r="X42" s="82">
        <f>'[5]System CAPEX Units'!X42</f>
        <v>0</v>
      </c>
      <c r="Y42" s="82">
        <f>'[5]System CAPEX Units'!Y42</f>
        <v>0</v>
      </c>
      <c r="Z42" s="82">
        <f>'[5]System CAPEX Units'!Z42</f>
        <v>0</v>
      </c>
      <c r="AA42" s="82">
        <f>'[5]System CAPEX Units'!AA42</f>
        <v>0</v>
      </c>
      <c r="AB42" s="82">
        <f>'[5]System CAPEX Units'!AB42</f>
        <v>0</v>
      </c>
      <c r="AC42" s="82">
        <f>'[5]System CAPEX Units'!AC42</f>
        <v>0</v>
      </c>
      <c r="AD42" s="82">
        <f>'[5]System CAPEX Units'!AD42</f>
        <v>0</v>
      </c>
      <c r="AE42" s="11">
        <f>'[5]System CAPEX Units'!AE42</f>
        <v>0</v>
      </c>
      <c r="AF42" s="2">
        <f>'[5]System CAPEX Units'!AF42</f>
        <v>1</v>
      </c>
      <c r="AG42" s="85">
        <f>'[5]System CAPEX Units'!AG42</f>
        <v>0</v>
      </c>
      <c r="AH42" s="85">
        <f>'[5]System CAPEX Units'!AH42</f>
        <v>0</v>
      </c>
      <c r="AI42" s="85">
        <f>'[5]System CAPEX Units'!AI42</f>
        <v>0</v>
      </c>
      <c r="AJ42" s="3">
        <f>'[5]System CAPEX Units'!AJ42</f>
        <v>0</v>
      </c>
      <c r="AK42" s="91" t="str">
        <f t="shared" si="0"/>
        <v/>
      </c>
      <c r="AL42" s="84" t="str">
        <f t="shared" si="1"/>
        <v/>
      </c>
      <c r="AM42" s="84" t="str">
        <f t="shared" si="2"/>
        <v/>
      </c>
      <c r="AN42" s="92" t="str">
        <f t="shared" si="3"/>
        <v/>
      </c>
    </row>
    <row r="43" spans="1:40" x14ac:dyDescent="0.2">
      <c r="A43" s="113" t="str">
        <f>IF('[5]System CAPEX Units'!A43&gt;"",'[5]System CAPEX Units'!A43,"")</f>
        <v>FIS Replacement - Isolators</v>
      </c>
      <c r="B43" s="34">
        <f>'[5]System CAPEX Units'!B43</f>
        <v>0</v>
      </c>
      <c r="C43" s="24">
        <f>'[5]System CAPEX Units'!C43</f>
        <v>0</v>
      </c>
      <c r="D43" s="24">
        <f>'[5]System CAPEX Units'!D43</f>
        <v>1004795.4820516326</v>
      </c>
      <c r="E43" s="24">
        <f>'[5]System CAPEX Units'!E43</f>
        <v>1004795.4820516326</v>
      </c>
      <c r="F43" s="24">
        <f>'[5]System CAPEX Units'!F43</f>
        <v>1004795.4820516326</v>
      </c>
      <c r="G43" s="24">
        <f>'[5]System CAPEX Units'!G43</f>
        <v>1004795.4820516326</v>
      </c>
      <c r="H43" s="38">
        <f>'[5]System CAPEX Units'!H43</f>
        <v>1004795.4820516326</v>
      </c>
      <c r="I43" s="109">
        <f>'[5]System CAPEX Units'!I43</f>
        <v>0.46460429505548173</v>
      </c>
      <c r="J43" s="110">
        <f>'[5]System CAPEX Units'!J43</f>
        <v>0.37291385828578533</v>
      </c>
      <c r="K43" s="110">
        <f>'[5]System CAPEX Units'!K43</f>
        <v>6.3355131143929322E-2</v>
      </c>
      <c r="L43" s="111">
        <f>'[5]System CAPEX Units'!L43</f>
        <v>9.9126715514803398E-2</v>
      </c>
      <c r="M43" s="4">
        <f>'[5]System CAPEX Units'!M43</f>
        <v>0</v>
      </c>
      <c r="N43" s="82">
        <f>'[5]System CAPEX Units'!N43</f>
        <v>0</v>
      </c>
      <c r="O43" s="82">
        <f>'[5]System CAPEX Units'!O43</f>
        <v>0</v>
      </c>
      <c r="P43" s="82">
        <f>'[5]System CAPEX Units'!P43</f>
        <v>0</v>
      </c>
      <c r="Q43" s="82">
        <f>'[5]System CAPEX Units'!Q43</f>
        <v>0</v>
      </c>
      <c r="R43" s="82">
        <f>'[5]System CAPEX Units'!R43</f>
        <v>1</v>
      </c>
      <c r="S43" s="82">
        <f>'[5]System CAPEX Units'!S43</f>
        <v>0</v>
      </c>
      <c r="T43" s="82">
        <f>'[5]System CAPEX Units'!T43</f>
        <v>0</v>
      </c>
      <c r="U43" s="82">
        <f>'[5]System CAPEX Units'!U43</f>
        <v>0</v>
      </c>
      <c r="V43" s="82">
        <f>'[5]System CAPEX Units'!V43</f>
        <v>0</v>
      </c>
      <c r="W43" s="82">
        <f>'[5]System CAPEX Units'!W43</f>
        <v>0</v>
      </c>
      <c r="X43" s="82">
        <f>'[5]System CAPEX Units'!X43</f>
        <v>0</v>
      </c>
      <c r="Y43" s="82">
        <f>'[5]System CAPEX Units'!Y43</f>
        <v>0</v>
      </c>
      <c r="Z43" s="82">
        <f>'[5]System CAPEX Units'!Z43</f>
        <v>0</v>
      </c>
      <c r="AA43" s="82">
        <f>'[5]System CAPEX Units'!AA43</f>
        <v>0</v>
      </c>
      <c r="AB43" s="82">
        <f>'[5]System CAPEX Units'!AB43</f>
        <v>0</v>
      </c>
      <c r="AC43" s="82">
        <f>'[5]System CAPEX Units'!AC43</f>
        <v>0</v>
      </c>
      <c r="AD43" s="82">
        <f>'[5]System CAPEX Units'!AD43</f>
        <v>0</v>
      </c>
      <c r="AE43" s="11">
        <f>'[5]System CAPEX Units'!AE43</f>
        <v>0</v>
      </c>
      <c r="AF43" s="2">
        <f>'[5]System CAPEX Units'!AF43</f>
        <v>1</v>
      </c>
      <c r="AG43" s="85">
        <f>'[5]System CAPEX Units'!AG43</f>
        <v>0</v>
      </c>
      <c r="AH43" s="85">
        <f>'[5]System CAPEX Units'!AH43</f>
        <v>0</v>
      </c>
      <c r="AI43" s="85">
        <f>'[5]System CAPEX Units'!AI43</f>
        <v>0</v>
      </c>
      <c r="AJ43" s="3">
        <f>'[5]System CAPEX Units'!AJ43</f>
        <v>0</v>
      </c>
      <c r="AK43" s="91" t="str">
        <f t="shared" si="0"/>
        <v/>
      </c>
      <c r="AL43" s="84" t="str">
        <f t="shared" si="1"/>
        <v/>
      </c>
      <c r="AM43" s="84" t="str">
        <f t="shared" si="2"/>
        <v/>
      </c>
      <c r="AN43" s="92" t="str">
        <f t="shared" si="3"/>
        <v/>
      </c>
    </row>
    <row r="44" spans="1:40" x14ac:dyDescent="0.2">
      <c r="A44" s="113" t="str">
        <f>IF('[5]System CAPEX Units'!A44&gt;"",'[5]System CAPEX Units'!A44,"")</f>
        <v>Outdoor Isolator Replacement 66-132kV</v>
      </c>
      <c r="B44" s="34">
        <f>'[5]System CAPEX Units'!B44</f>
        <v>0</v>
      </c>
      <c r="C44" s="24">
        <f>'[5]System CAPEX Units'!C44</f>
        <v>0</v>
      </c>
      <c r="D44" s="24">
        <f>'[5]System CAPEX Units'!D44</f>
        <v>1435422.1172166178</v>
      </c>
      <c r="E44" s="24">
        <f>'[5]System CAPEX Units'!E44</f>
        <v>1435422.1172166178</v>
      </c>
      <c r="F44" s="24">
        <f>'[5]System CAPEX Units'!F44</f>
        <v>1435422.1172166178</v>
      </c>
      <c r="G44" s="24">
        <f>'[5]System CAPEX Units'!G44</f>
        <v>1435422.1172166178</v>
      </c>
      <c r="H44" s="38">
        <f>'[5]System CAPEX Units'!H44</f>
        <v>1435422.1172166178</v>
      </c>
      <c r="I44" s="109">
        <f>'[5]System CAPEX Units'!I44</f>
        <v>0.46460429505548173</v>
      </c>
      <c r="J44" s="110">
        <f>'[5]System CAPEX Units'!J44</f>
        <v>0.37291385828578533</v>
      </c>
      <c r="K44" s="110">
        <f>'[5]System CAPEX Units'!K44</f>
        <v>6.3355131143929322E-2</v>
      </c>
      <c r="L44" s="111">
        <f>'[5]System CAPEX Units'!L44</f>
        <v>9.9126715514803398E-2</v>
      </c>
      <c r="M44" s="4">
        <f>'[5]System CAPEX Units'!M44</f>
        <v>0</v>
      </c>
      <c r="N44" s="82">
        <f>'[5]System CAPEX Units'!N44</f>
        <v>0</v>
      </c>
      <c r="O44" s="82">
        <f>'[5]System CAPEX Units'!O44</f>
        <v>0</v>
      </c>
      <c r="P44" s="82">
        <f>'[5]System CAPEX Units'!P44</f>
        <v>0</v>
      </c>
      <c r="Q44" s="82">
        <f>'[5]System CAPEX Units'!Q44</f>
        <v>0</v>
      </c>
      <c r="R44" s="82">
        <f>'[5]System CAPEX Units'!R44</f>
        <v>1</v>
      </c>
      <c r="S44" s="82">
        <f>'[5]System CAPEX Units'!S44</f>
        <v>0</v>
      </c>
      <c r="T44" s="82">
        <f>'[5]System CAPEX Units'!T44</f>
        <v>0</v>
      </c>
      <c r="U44" s="82">
        <f>'[5]System CAPEX Units'!U44</f>
        <v>0</v>
      </c>
      <c r="V44" s="82">
        <f>'[5]System CAPEX Units'!V44</f>
        <v>0</v>
      </c>
      <c r="W44" s="82">
        <f>'[5]System CAPEX Units'!W44</f>
        <v>0</v>
      </c>
      <c r="X44" s="82">
        <f>'[5]System CAPEX Units'!X44</f>
        <v>0</v>
      </c>
      <c r="Y44" s="82">
        <f>'[5]System CAPEX Units'!Y44</f>
        <v>0</v>
      </c>
      <c r="Z44" s="82">
        <f>'[5]System CAPEX Units'!Z44</f>
        <v>0</v>
      </c>
      <c r="AA44" s="82">
        <f>'[5]System CAPEX Units'!AA44</f>
        <v>0</v>
      </c>
      <c r="AB44" s="82">
        <f>'[5]System CAPEX Units'!AB44</f>
        <v>0</v>
      </c>
      <c r="AC44" s="82">
        <f>'[5]System CAPEX Units'!AC44</f>
        <v>0</v>
      </c>
      <c r="AD44" s="82">
        <f>'[5]System CAPEX Units'!AD44</f>
        <v>0</v>
      </c>
      <c r="AE44" s="11">
        <f>'[5]System CAPEX Units'!AE44</f>
        <v>0</v>
      </c>
      <c r="AF44" s="2">
        <f>'[5]System CAPEX Units'!AF44</f>
        <v>1</v>
      </c>
      <c r="AG44" s="85">
        <f>'[5]System CAPEX Units'!AG44</f>
        <v>0</v>
      </c>
      <c r="AH44" s="85">
        <f>'[5]System CAPEX Units'!AH44</f>
        <v>0</v>
      </c>
      <c r="AI44" s="85">
        <f>'[5]System CAPEX Units'!AI44</f>
        <v>0</v>
      </c>
      <c r="AJ44" s="3">
        <f>'[5]System CAPEX Units'!AJ44</f>
        <v>0</v>
      </c>
      <c r="AK44" s="91" t="str">
        <f t="shared" si="0"/>
        <v/>
      </c>
      <c r="AL44" s="84" t="str">
        <f t="shared" si="1"/>
        <v/>
      </c>
      <c r="AM44" s="84" t="str">
        <f t="shared" si="2"/>
        <v/>
      </c>
      <c r="AN44" s="92" t="str">
        <f t="shared" si="3"/>
        <v/>
      </c>
    </row>
    <row r="45" spans="1:40" x14ac:dyDescent="0.2">
      <c r="A45" s="113" t="str">
        <f>IF('[5]System CAPEX Units'!A45&gt;"",'[5]System CAPEX Units'!A45,"")</f>
        <v>Replace Capacitor Bank 11kV</v>
      </c>
      <c r="B45" s="34">
        <f>'[5]System CAPEX Units'!B45</f>
        <v>0</v>
      </c>
      <c r="C45" s="24">
        <f>'[5]System CAPEX Units'!C45</f>
        <v>0</v>
      </c>
      <c r="D45" s="24">
        <f>'[5]System CAPEX Units'!D45</f>
        <v>1687779.910604577</v>
      </c>
      <c r="E45" s="24">
        <f>'[5]System CAPEX Units'!E45</f>
        <v>1687779.910604577</v>
      </c>
      <c r="F45" s="24">
        <f>'[5]System CAPEX Units'!F45</f>
        <v>1687779.910604577</v>
      </c>
      <c r="G45" s="24">
        <f>'[5]System CAPEX Units'!G45</f>
        <v>1687779.910604577</v>
      </c>
      <c r="H45" s="38">
        <f>'[5]System CAPEX Units'!H45</f>
        <v>1687779.910604577</v>
      </c>
      <c r="I45" s="109">
        <f>'[5]System CAPEX Units'!I45</f>
        <v>0.35718647625802874</v>
      </c>
      <c r="J45" s="110">
        <f>'[5]System CAPEX Units'!J45</f>
        <v>0.49497956146470939</v>
      </c>
      <c r="K45" s="110">
        <f>'[5]System CAPEX Units'!K45</f>
        <v>4.8707246762458467E-2</v>
      </c>
      <c r="L45" s="111">
        <f>'[5]System CAPEX Units'!L45</f>
        <v>9.9126715514803426E-2</v>
      </c>
      <c r="M45" s="4">
        <f>'[5]System CAPEX Units'!M45</f>
        <v>0</v>
      </c>
      <c r="N45" s="82">
        <f>'[5]System CAPEX Units'!N45</f>
        <v>0</v>
      </c>
      <c r="O45" s="82">
        <f>'[5]System CAPEX Units'!O45</f>
        <v>0</v>
      </c>
      <c r="P45" s="82">
        <f>'[5]System CAPEX Units'!P45</f>
        <v>0</v>
      </c>
      <c r="Q45" s="82">
        <f>'[5]System CAPEX Units'!Q45</f>
        <v>0</v>
      </c>
      <c r="R45" s="82">
        <f>'[5]System CAPEX Units'!R45</f>
        <v>1</v>
      </c>
      <c r="S45" s="82">
        <f>'[5]System CAPEX Units'!S45</f>
        <v>0</v>
      </c>
      <c r="T45" s="82">
        <f>'[5]System CAPEX Units'!T45</f>
        <v>0</v>
      </c>
      <c r="U45" s="82">
        <f>'[5]System CAPEX Units'!U45</f>
        <v>0</v>
      </c>
      <c r="V45" s="82">
        <f>'[5]System CAPEX Units'!V45</f>
        <v>0</v>
      </c>
      <c r="W45" s="82">
        <f>'[5]System CAPEX Units'!W45</f>
        <v>0</v>
      </c>
      <c r="X45" s="82">
        <f>'[5]System CAPEX Units'!X45</f>
        <v>0</v>
      </c>
      <c r="Y45" s="82">
        <f>'[5]System CAPEX Units'!Y45</f>
        <v>0</v>
      </c>
      <c r="Z45" s="82">
        <f>'[5]System CAPEX Units'!Z45</f>
        <v>0</v>
      </c>
      <c r="AA45" s="82">
        <f>'[5]System CAPEX Units'!AA45</f>
        <v>0</v>
      </c>
      <c r="AB45" s="82">
        <f>'[5]System CAPEX Units'!AB45</f>
        <v>0</v>
      </c>
      <c r="AC45" s="82">
        <f>'[5]System CAPEX Units'!AC45</f>
        <v>0</v>
      </c>
      <c r="AD45" s="82">
        <f>'[5]System CAPEX Units'!AD45</f>
        <v>0</v>
      </c>
      <c r="AE45" s="11">
        <f>'[5]System CAPEX Units'!AE45</f>
        <v>0</v>
      </c>
      <c r="AF45" s="2">
        <f>'[5]System CAPEX Units'!AF45</f>
        <v>1</v>
      </c>
      <c r="AG45" s="85">
        <f>'[5]System CAPEX Units'!AG45</f>
        <v>0</v>
      </c>
      <c r="AH45" s="85">
        <f>'[5]System CAPEX Units'!AH45</f>
        <v>0</v>
      </c>
      <c r="AI45" s="85">
        <f>'[5]System CAPEX Units'!AI45</f>
        <v>0</v>
      </c>
      <c r="AJ45" s="3">
        <f>'[5]System CAPEX Units'!AJ45</f>
        <v>0</v>
      </c>
      <c r="AK45" s="91" t="str">
        <f t="shared" si="0"/>
        <v/>
      </c>
      <c r="AL45" s="84" t="str">
        <f t="shared" si="1"/>
        <v/>
      </c>
      <c r="AM45" s="84" t="str">
        <f t="shared" si="2"/>
        <v/>
      </c>
      <c r="AN45" s="92" t="str">
        <f t="shared" si="3"/>
        <v/>
      </c>
    </row>
    <row r="46" spans="1:40" x14ac:dyDescent="0.2">
      <c r="A46" s="113" t="str">
        <f>IF('[5]System CAPEX Units'!A46&gt;"",'[5]System CAPEX Units'!A46,"")</f>
        <v>Substation 66kV OD Feeder Bay</v>
      </c>
      <c r="B46" s="34">
        <f>'[5]System CAPEX Units'!B46</f>
        <v>0</v>
      </c>
      <c r="C46" s="24">
        <f>'[5]System CAPEX Units'!C46</f>
        <v>0</v>
      </c>
      <c r="D46" s="24">
        <f>'[5]System CAPEX Units'!D46</f>
        <v>0</v>
      </c>
      <c r="E46" s="24">
        <f>'[5]System CAPEX Units'!E46</f>
        <v>0</v>
      </c>
      <c r="F46" s="24">
        <f>'[5]System CAPEX Units'!F46</f>
        <v>385862.97940297297</v>
      </c>
      <c r="G46" s="24">
        <f>'[5]System CAPEX Units'!G46</f>
        <v>385862.97940297297</v>
      </c>
      <c r="H46" s="38">
        <f>'[5]System CAPEX Units'!H46</f>
        <v>0</v>
      </c>
      <c r="I46" s="109">
        <f>'[5]System CAPEX Units'!I46</f>
        <v>0.39943643181461547</v>
      </c>
      <c r="J46" s="110">
        <f>'[5]System CAPEX Units'!J46</f>
        <v>0.44696824833222437</v>
      </c>
      <c r="K46" s="110">
        <f>'[5]System CAPEX Units'!K46</f>
        <v>5.4468604338356652E-2</v>
      </c>
      <c r="L46" s="111">
        <f>'[5]System CAPEX Units'!L46</f>
        <v>9.9126715514803412E-2</v>
      </c>
      <c r="M46" s="4">
        <f>'[5]System CAPEX Units'!M46</f>
        <v>0</v>
      </c>
      <c r="N46" s="82">
        <f>'[5]System CAPEX Units'!N46</f>
        <v>0</v>
      </c>
      <c r="O46" s="82">
        <f>'[5]System CAPEX Units'!O46</f>
        <v>0</v>
      </c>
      <c r="P46" s="82">
        <f>'[5]System CAPEX Units'!P46</f>
        <v>0</v>
      </c>
      <c r="Q46" s="82">
        <f>'[5]System CAPEX Units'!Q46</f>
        <v>0</v>
      </c>
      <c r="R46" s="82">
        <f>'[5]System CAPEX Units'!R46</f>
        <v>1</v>
      </c>
      <c r="S46" s="82">
        <f>'[5]System CAPEX Units'!S46</f>
        <v>0</v>
      </c>
      <c r="T46" s="82">
        <f>'[5]System CAPEX Units'!T46</f>
        <v>0</v>
      </c>
      <c r="U46" s="82">
        <f>'[5]System CAPEX Units'!U46</f>
        <v>0</v>
      </c>
      <c r="V46" s="82">
        <f>'[5]System CAPEX Units'!V46</f>
        <v>0</v>
      </c>
      <c r="W46" s="82">
        <f>'[5]System CAPEX Units'!W46</f>
        <v>0</v>
      </c>
      <c r="X46" s="82">
        <f>'[5]System CAPEX Units'!X46</f>
        <v>0</v>
      </c>
      <c r="Y46" s="82">
        <f>'[5]System CAPEX Units'!Y46</f>
        <v>0</v>
      </c>
      <c r="Z46" s="82">
        <f>'[5]System CAPEX Units'!Z46</f>
        <v>0</v>
      </c>
      <c r="AA46" s="82">
        <f>'[5]System CAPEX Units'!AA46</f>
        <v>0</v>
      </c>
      <c r="AB46" s="82">
        <f>'[5]System CAPEX Units'!AB46</f>
        <v>0</v>
      </c>
      <c r="AC46" s="82">
        <f>'[5]System CAPEX Units'!AC46</f>
        <v>0</v>
      </c>
      <c r="AD46" s="82">
        <f>'[5]System CAPEX Units'!AD46</f>
        <v>0</v>
      </c>
      <c r="AE46" s="11">
        <f>'[5]System CAPEX Units'!AE46</f>
        <v>0</v>
      </c>
      <c r="AF46" s="2">
        <f>'[5]System CAPEX Units'!AF46</f>
        <v>1</v>
      </c>
      <c r="AG46" s="85">
        <f>'[5]System CAPEX Units'!AG46</f>
        <v>0</v>
      </c>
      <c r="AH46" s="85">
        <f>'[5]System CAPEX Units'!AH46</f>
        <v>0</v>
      </c>
      <c r="AI46" s="85">
        <f>'[5]System CAPEX Units'!AI46</f>
        <v>0</v>
      </c>
      <c r="AJ46" s="3">
        <f>'[5]System CAPEX Units'!AJ46</f>
        <v>0</v>
      </c>
      <c r="AK46" s="91" t="str">
        <f t="shared" si="0"/>
        <v/>
      </c>
      <c r="AL46" s="84" t="str">
        <f t="shared" si="1"/>
        <v/>
      </c>
      <c r="AM46" s="84" t="str">
        <f t="shared" si="2"/>
        <v/>
      </c>
      <c r="AN46" s="92" t="str">
        <f t="shared" si="3"/>
        <v/>
      </c>
    </row>
    <row r="47" spans="1:40" x14ac:dyDescent="0.2">
      <c r="A47" s="113" t="str">
        <f>IF('[5]System CAPEX Units'!A47&gt;"",'[5]System CAPEX Units'!A47,"")</f>
        <v>Replace SVC</v>
      </c>
      <c r="B47" s="34">
        <f>'[5]System CAPEX Units'!B47</f>
        <v>0</v>
      </c>
      <c r="C47" s="24">
        <f>'[5]System CAPEX Units'!C47</f>
        <v>0</v>
      </c>
      <c r="D47" s="24">
        <f>'[5]System CAPEX Units'!D47</f>
        <v>0</v>
      </c>
      <c r="E47" s="24">
        <f>'[5]System CAPEX Units'!E47</f>
        <v>0</v>
      </c>
      <c r="F47" s="24">
        <f>'[5]System CAPEX Units'!F47</f>
        <v>4380634.9795096498</v>
      </c>
      <c r="G47" s="24">
        <f>'[5]System CAPEX Units'!G47</f>
        <v>4380634.9795096498</v>
      </c>
      <c r="H47" s="38">
        <f>'[5]System CAPEX Units'!H47</f>
        <v>0</v>
      </c>
      <c r="I47" s="109">
        <f>'[5]System CAPEX Units'!I47</f>
        <v>8.7665231470619942E-2</v>
      </c>
      <c r="J47" s="110">
        <f>'[5]System CAPEX Units'!J47</f>
        <v>0.80125370326858292</v>
      </c>
      <c r="K47" s="110">
        <f>'[5]System CAPEX Units'!K47</f>
        <v>1.1954349745993629E-2</v>
      </c>
      <c r="L47" s="111">
        <f>'[5]System CAPEX Units'!L47</f>
        <v>9.9126715514803398E-2</v>
      </c>
      <c r="M47" s="4">
        <f>'[5]System CAPEX Units'!M47</f>
        <v>0</v>
      </c>
      <c r="N47" s="82">
        <f>'[5]System CAPEX Units'!N47</f>
        <v>0</v>
      </c>
      <c r="O47" s="82">
        <f>'[5]System CAPEX Units'!O47</f>
        <v>0</v>
      </c>
      <c r="P47" s="82">
        <f>'[5]System CAPEX Units'!P47</f>
        <v>0</v>
      </c>
      <c r="Q47" s="82">
        <f>'[5]System CAPEX Units'!Q47</f>
        <v>0</v>
      </c>
      <c r="R47" s="82">
        <f>'[5]System CAPEX Units'!R47</f>
        <v>1</v>
      </c>
      <c r="S47" s="82">
        <f>'[5]System CAPEX Units'!S47</f>
        <v>0</v>
      </c>
      <c r="T47" s="82">
        <f>'[5]System CAPEX Units'!T47</f>
        <v>0</v>
      </c>
      <c r="U47" s="82">
        <f>'[5]System CAPEX Units'!U47</f>
        <v>0</v>
      </c>
      <c r="V47" s="82">
        <f>'[5]System CAPEX Units'!V47</f>
        <v>0</v>
      </c>
      <c r="W47" s="82">
        <f>'[5]System CAPEX Units'!W47</f>
        <v>0</v>
      </c>
      <c r="X47" s="82">
        <f>'[5]System CAPEX Units'!X47</f>
        <v>0</v>
      </c>
      <c r="Y47" s="82">
        <f>'[5]System CAPEX Units'!Y47</f>
        <v>0</v>
      </c>
      <c r="Z47" s="82">
        <f>'[5]System CAPEX Units'!Z47</f>
        <v>0</v>
      </c>
      <c r="AA47" s="82">
        <f>'[5]System CAPEX Units'!AA47</f>
        <v>0</v>
      </c>
      <c r="AB47" s="82">
        <f>'[5]System CAPEX Units'!AB47</f>
        <v>0</v>
      </c>
      <c r="AC47" s="82">
        <f>'[5]System CAPEX Units'!AC47</f>
        <v>0</v>
      </c>
      <c r="AD47" s="82">
        <f>'[5]System CAPEX Units'!AD47</f>
        <v>0</v>
      </c>
      <c r="AE47" s="11">
        <f>'[5]System CAPEX Units'!AE47</f>
        <v>0</v>
      </c>
      <c r="AF47" s="2">
        <f>'[5]System CAPEX Units'!AF47</f>
        <v>1</v>
      </c>
      <c r="AG47" s="85">
        <f>'[5]System CAPEX Units'!AG47</f>
        <v>0</v>
      </c>
      <c r="AH47" s="85">
        <f>'[5]System CAPEX Units'!AH47</f>
        <v>0</v>
      </c>
      <c r="AI47" s="85">
        <f>'[5]System CAPEX Units'!AI47</f>
        <v>0</v>
      </c>
      <c r="AJ47" s="3">
        <f>'[5]System CAPEX Units'!AJ47</f>
        <v>0</v>
      </c>
      <c r="AK47" s="91" t="str">
        <f t="shared" si="0"/>
        <v/>
      </c>
      <c r="AL47" s="84" t="str">
        <f t="shared" si="1"/>
        <v/>
      </c>
      <c r="AM47" s="84" t="str">
        <f t="shared" si="2"/>
        <v/>
      </c>
      <c r="AN47" s="92" t="str">
        <f t="shared" si="3"/>
        <v/>
      </c>
    </row>
    <row r="48" spans="1:40" x14ac:dyDescent="0.2">
      <c r="A48" s="113" t="str">
        <f>IF('[5]System CAPEX Units'!A48&gt;"",'[5]System CAPEX Units'!A48,"")</f>
        <v>Upgrade DC Supply 110/125V</v>
      </c>
      <c r="B48" s="34">
        <f>'[5]System CAPEX Units'!B48</f>
        <v>0</v>
      </c>
      <c r="C48" s="24">
        <f>'[5]System CAPEX Units'!C48</f>
        <v>0</v>
      </c>
      <c r="D48" s="24">
        <f>'[5]System CAPEX Units'!D48</f>
        <v>536890.16264588165</v>
      </c>
      <c r="E48" s="24">
        <f>'[5]System CAPEX Units'!E48</f>
        <v>536890.16264588165</v>
      </c>
      <c r="F48" s="24">
        <f>'[5]System CAPEX Units'!F48</f>
        <v>536890.16264588165</v>
      </c>
      <c r="G48" s="24">
        <f>'[5]System CAPEX Units'!G48</f>
        <v>536890.16264588165</v>
      </c>
      <c r="H48" s="38">
        <f>'[5]System CAPEX Units'!H48</f>
        <v>536890.16264588165</v>
      </c>
      <c r="I48" s="109">
        <f>'[5]System CAPEX Units'!I48</f>
        <v>0.3730062080779914</v>
      </c>
      <c r="J48" s="110">
        <f>'[5]System CAPEX Units'!J48</f>
        <v>0.47700259348747914</v>
      </c>
      <c r="K48" s="110">
        <f>'[5]System CAPEX Units'!K48</f>
        <v>5.0864482919726103E-2</v>
      </c>
      <c r="L48" s="111">
        <f>'[5]System CAPEX Units'!L48</f>
        <v>9.912671551480344E-2</v>
      </c>
      <c r="M48" s="4">
        <f>'[5]System CAPEX Units'!M48</f>
        <v>0</v>
      </c>
      <c r="N48" s="82">
        <f>'[5]System CAPEX Units'!N48</f>
        <v>0</v>
      </c>
      <c r="O48" s="82">
        <f>'[5]System CAPEX Units'!O48</f>
        <v>0</v>
      </c>
      <c r="P48" s="82">
        <f>'[5]System CAPEX Units'!P48</f>
        <v>0</v>
      </c>
      <c r="Q48" s="82">
        <f>'[5]System CAPEX Units'!Q48</f>
        <v>0</v>
      </c>
      <c r="R48" s="82">
        <f>'[5]System CAPEX Units'!R48</f>
        <v>0</v>
      </c>
      <c r="S48" s="82">
        <f>'[5]System CAPEX Units'!S48</f>
        <v>1</v>
      </c>
      <c r="T48" s="82">
        <f>'[5]System CAPEX Units'!T48</f>
        <v>0</v>
      </c>
      <c r="U48" s="82">
        <f>'[5]System CAPEX Units'!U48</f>
        <v>0</v>
      </c>
      <c r="V48" s="82">
        <f>'[5]System CAPEX Units'!V48</f>
        <v>0</v>
      </c>
      <c r="W48" s="82">
        <f>'[5]System CAPEX Units'!W48</f>
        <v>0</v>
      </c>
      <c r="X48" s="82">
        <f>'[5]System CAPEX Units'!X48</f>
        <v>0</v>
      </c>
      <c r="Y48" s="82">
        <f>'[5]System CAPEX Units'!Y48</f>
        <v>0</v>
      </c>
      <c r="Z48" s="82">
        <f>'[5]System CAPEX Units'!Z48</f>
        <v>0</v>
      </c>
      <c r="AA48" s="82">
        <f>'[5]System CAPEX Units'!AA48</f>
        <v>0</v>
      </c>
      <c r="AB48" s="82">
        <f>'[5]System CAPEX Units'!AB48</f>
        <v>0</v>
      </c>
      <c r="AC48" s="82">
        <f>'[5]System CAPEX Units'!AC48</f>
        <v>0</v>
      </c>
      <c r="AD48" s="82">
        <f>'[5]System CAPEX Units'!AD48</f>
        <v>0</v>
      </c>
      <c r="AE48" s="11">
        <f>'[5]System CAPEX Units'!AE48</f>
        <v>0</v>
      </c>
      <c r="AF48" s="2">
        <f>'[5]System CAPEX Units'!AF48</f>
        <v>1</v>
      </c>
      <c r="AG48" s="85">
        <f>'[5]System CAPEX Units'!AG48</f>
        <v>0</v>
      </c>
      <c r="AH48" s="85">
        <f>'[5]System CAPEX Units'!AH48</f>
        <v>0</v>
      </c>
      <c r="AI48" s="85">
        <f>'[5]System CAPEX Units'!AI48</f>
        <v>0</v>
      </c>
      <c r="AJ48" s="3">
        <f>'[5]System CAPEX Units'!AJ48</f>
        <v>0</v>
      </c>
      <c r="AK48" s="91" t="str">
        <f t="shared" si="0"/>
        <v/>
      </c>
      <c r="AL48" s="84" t="str">
        <f t="shared" si="1"/>
        <v/>
      </c>
      <c r="AM48" s="84" t="str">
        <f t="shared" si="2"/>
        <v/>
      </c>
      <c r="AN48" s="92" t="str">
        <f t="shared" si="3"/>
        <v/>
      </c>
    </row>
    <row r="49" spans="1:40" x14ac:dyDescent="0.2">
      <c r="A49" s="113" t="str">
        <f>IF('[5]System CAPEX Units'!A49&gt;"",'[5]System CAPEX Units'!A49,"")</f>
        <v>Upgrade DC Supply 32/48V</v>
      </c>
      <c r="B49" s="34">
        <f>'[5]System CAPEX Units'!B49</f>
        <v>0</v>
      </c>
      <c r="C49" s="24">
        <f>'[5]System CAPEX Units'!C49</f>
        <v>0</v>
      </c>
      <c r="D49" s="24">
        <f>'[5]System CAPEX Units'!D49</f>
        <v>1968597.2630348993</v>
      </c>
      <c r="E49" s="24">
        <f>'[5]System CAPEX Units'!E49</f>
        <v>1968597.2630348993</v>
      </c>
      <c r="F49" s="24">
        <f>'[5]System CAPEX Units'!F49</f>
        <v>1968597.2630348993</v>
      </c>
      <c r="G49" s="24">
        <f>'[5]System CAPEX Units'!G49</f>
        <v>1968597.2630348993</v>
      </c>
      <c r="H49" s="38">
        <f>'[5]System CAPEX Units'!H49</f>
        <v>1968597.2630348993</v>
      </c>
      <c r="I49" s="109">
        <f>'[5]System CAPEX Units'!I49</f>
        <v>0.37300620807799134</v>
      </c>
      <c r="J49" s="110">
        <f>'[5]System CAPEX Units'!J49</f>
        <v>0.47700259348747909</v>
      </c>
      <c r="K49" s="110">
        <f>'[5]System CAPEX Units'!K49</f>
        <v>5.0864482919726089E-2</v>
      </c>
      <c r="L49" s="111">
        <f>'[5]System CAPEX Units'!L49</f>
        <v>9.9126715514803426E-2</v>
      </c>
      <c r="M49" s="4">
        <f>'[5]System CAPEX Units'!M49</f>
        <v>0</v>
      </c>
      <c r="N49" s="82">
        <f>'[5]System CAPEX Units'!N49</f>
        <v>0</v>
      </c>
      <c r="O49" s="82">
        <f>'[5]System CAPEX Units'!O49</f>
        <v>0</v>
      </c>
      <c r="P49" s="82">
        <f>'[5]System CAPEX Units'!P49</f>
        <v>0</v>
      </c>
      <c r="Q49" s="82">
        <f>'[5]System CAPEX Units'!Q49</f>
        <v>0</v>
      </c>
      <c r="R49" s="82">
        <f>'[5]System CAPEX Units'!R49</f>
        <v>0</v>
      </c>
      <c r="S49" s="82">
        <f>'[5]System CAPEX Units'!S49</f>
        <v>1</v>
      </c>
      <c r="T49" s="82">
        <f>'[5]System CAPEX Units'!T49</f>
        <v>0</v>
      </c>
      <c r="U49" s="82">
        <f>'[5]System CAPEX Units'!U49</f>
        <v>0</v>
      </c>
      <c r="V49" s="82">
        <f>'[5]System CAPEX Units'!V49</f>
        <v>0</v>
      </c>
      <c r="W49" s="82">
        <f>'[5]System CAPEX Units'!W49</f>
        <v>0</v>
      </c>
      <c r="X49" s="82">
        <f>'[5]System CAPEX Units'!X49</f>
        <v>0</v>
      </c>
      <c r="Y49" s="82">
        <f>'[5]System CAPEX Units'!Y49</f>
        <v>0</v>
      </c>
      <c r="Z49" s="82">
        <f>'[5]System CAPEX Units'!Z49</f>
        <v>0</v>
      </c>
      <c r="AA49" s="82">
        <f>'[5]System CAPEX Units'!AA49</f>
        <v>0</v>
      </c>
      <c r="AB49" s="82">
        <f>'[5]System CAPEX Units'!AB49</f>
        <v>0</v>
      </c>
      <c r="AC49" s="82">
        <f>'[5]System CAPEX Units'!AC49</f>
        <v>0</v>
      </c>
      <c r="AD49" s="82">
        <f>'[5]System CAPEX Units'!AD49</f>
        <v>0</v>
      </c>
      <c r="AE49" s="11">
        <f>'[5]System CAPEX Units'!AE49</f>
        <v>0</v>
      </c>
      <c r="AF49" s="2">
        <f>'[5]System CAPEX Units'!AF49</f>
        <v>1</v>
      </c>
      <c r="AG49" s="85">
        <f>'[5]System CAPEX Units'!AG49</f>
        <v>0</v>
      </c>
      <c r="AH49" s="85">
        <f>'[5]System CAPEX Units'!AH49</f>
        <v>0</v>
      </c>
      <c r="AI49" s="85">
        <f>'[5]System CAPEX Units'!AI49</f>
        <v>0</v>
      </c>
      <c r="AJ49" s="3">
        <f>'[5]System CAPEX Units'!AJ49</f>
        <v>0</v>
      </c>
      <c r="AK49" s="91" t="str">
        <f t="shared" si="0"/>
        <v/>
      </c>
      <c r="AL49" s="84" t="str">
        <f t="shared" si="1"/>
        <v/>
      </c>
      <c r="AM49" s="84" t="str">
        <f t="shared" si="2"/>
        <v/>
      </c>
      <c r="AN49" s="92" t="str">
        <f t="shared" si="3"/>
        <v/>
      </c>
    </row>
    <row r="50" spans="1:40" x14ac:dyDescent="0.2">
      <c r="A50" s="113" t="str">
        <f>IF('[5]System CAPEX Units'!A50&gt;"",'[5]System CAPEX Units'!A50,"")</f>
        <v>Relocate AC supply into switchyard</v>
      </c>
      <c r="B50" s="34">
        <f>'[5]System CAPEX Units'!B50</f>
        <v>0</v>
      </c>
      <c r="C50" s="24">
        <f>'[5]System CAPEX Units'!C50</f>
        <v>0</v>
      </c>
      <c r="D50" s="24">
        <f>'[5]System CAPEX Units'!D50</f>
        <v>1318606.5260908215</v>
      </c>
      <c r="E50" s="24">
        <f>'[5]System CAPEX Units'!E50</f>
        <v>1318606.5260908215</v>
      </c>
      <c r="F50" s="24">
        <f>'[5]System CAPEX Units'!F50</f>
        <v>1318606.5260908215</v>
      </c>
      <c r="G50" s="24">
        <f>'[5]System CAPEX Units'!G50</f>
        <v>1318606.5260908215</v>
      </c>
      <c r="H50" s="38">
        <f>'[5]System CAPEX Units'!H50</f>
        <v>1318606.5260908215</v>
      </c>
      <c r="I50" s="109">
        <f>'[5]System CAPEX Units'!I50</f>
        <v>0.52517400099913503</v>
      </c>
      <c r="J50" s="110">
        <f>'[5]System CAPEX Units'!J50</f>
        <v>0.30408464698617954</v>
      </c>
      <c r="K50" s="110">
        <f>'[5]System CAPEX Units'!K50</f>
        <v>7.1614636499882048E-2</v>
      </c>
      <c r="L50" s="111">
        <f>'[5]System CAPEX Units'!L50</f>
        <v>9.9126715514803412E-2</v>
      </c>
      <c r="M50" s="4">
        <f>'[5]System CAPEX Units'!M50</f>
        <v>0</v>
      </c>
      <c r="N50" s="82">
        <f>'[5]System CAPEX Units'!N50</f>
        <v>0</v>
      </c>
      <c r="O50" s="82">
        <f>'[5]System CAPEX Units'!O50</f>
        <v>0</v>
      </c>
      <c r="P50" s="82">
        <f>'[5]System CAPEX Units'!P50</f>
        <v>0</v>
      </c>
      <c r="Q50" s="82">
        <f>'[5]System CAPEX Units'!Q50</f>
        <v>0</v>
      </c>
      <c r="R50" s="82">
        <f>'[5]System CAPEX Units'!R50</f>
        <v>0</v>
      </c>
      <c r="S50" s="82">
        <f>'[5]System CAPEX Units'!S50</f>
        <v>1</v>
      </c>
      <c r="T50" s="82">
        <f>'[5]System CAPEX Units'!T50</f>
        <v>0</v>
      </c>
      <c r="U50" s="82">
        <f>'[5]System CAPEX Units'!U50</f>
        <v>0</v>
      </c>
      <c r="V50" s="82">
        <f>'[5]System CAPEX Units'!V50</f>
        <v>0</v>
      </c>
      <c r="W50" s="82">
        <f>'[5]System CAPEX Units'!W50</f>
        <v>0</v>
      </c>
      <c r="X50" s="82">
        <f>'[5]System CAPEX Units'!X50</f>
        <v>0</v>
      </c>
      <c r="Y50" s="82">
        <f>'[5]System CAPEX Units'!Y50</f>
        <v>0</v>
      </c>
      <c r="Z50" s="82">
        <f>'[5]System CAPEX Units'!Z50</f>
        <v>0</v>
      </c>
      <c r="AA50" s="82">
        <f>'[5]System CAPEX Units'!AA50</f>
        <v>0</v>
      </c>
      <c r="AB50" s="82">
        <f>'[5]System CAPEX Units'!AB50</f>
        <v>0</v>
      </c>
      <c r="AC50" s="82">
        <f>'[5]System CAPEX Units'!AC50</f>
        <v>0</v>
      </c>
      <c r="AD50" s="82">
        <f>'[5]System CAPEX Units'!AD50</f>
        <v>0</v>
      </c>
      <c r="AE50" s="11">
        <f>'[5]System CAPEX Units'!AE50</f>
        <v>0</v>
      </c>
      <c r="AF50" s="2">
        <f>'[5]System CAPEX Units'!AF50</f>
        <v>0</v>
      </c>
      <c r="AG50" s="85">
        <f>'[5]System CAPEX Units'!AG50</f>
        <v>0</v>
      </c>
      <c r="AH50" s="85">
        <f>'[5]System CAPEX Units'!AH50</f>
        <v>0</v>
      </c>
      <c r="AI50" s="85">
        <f>'[5]System CAPEX Units'!AI50</f>
        <v>0</v>
      </c>
      <c r="AJ50" s="3">
        <f>'[5]System CAPEX Units'!AJ50</f>
        <v>1</v>
      </c>
      <c r="AK50" s="91" t="str">
        <f t="shared" si="0"/>
        <v/>
      </c>
      <c r="AL50" s="84" t="str">
        <f t="shared" si="1"/>
        <v/>
      </c>
      <c r="AM50" s="84" t="str">
        <f t="shared" si="2"/>
        <v/>
      </c>
      <c r="AN50" s="92" t="str">
        <f t="shared" si="3"/>
        <v/>
      </c>
    </row>
    <row r="51" spans="1:40" x14ac:dyDescent="0.2">
      <c r="A51" s="113" t="str">
        <f>IF('[5]System CAPEX Units'!A51&gt;"",'[5]System CAPEX Units'!A51,"")</f>
        <v>Relocate Dist. supplies out of switchyard</v>
      </c>
      <c r="B51" s="34">
        <f>'[5]System CAPEX Units'!B51</f>
        <v>0</v>
      </c>
      <c r="C51" s="24">
        <f>'[5]System CAPEX Units'!C51</f>
        <v>0</v>
      </c>
      <c r="D51" s="24">
        <f>'[5]System CAPEX Units'!D51</f>
        <v>439535.50869694049</v>
      </c>
      <c r="E51" s="24">
        <f>'[5]System CAPEX Units'!E51</f>
        <v>439535.50869694049</v>
      </c>
      <c r="F51" s="24">
        <f>'[5]System CAPEX Units'!F51</f>
        <v>439535.50869694049</v>
      </c>
      <c r="G51" s="24">
        <f>'[5]System CAPEX Units'!G51</f>
        <v>439535.50869694049</v>
      </c>
      <c r="H51" s="38">
        <f>'[5]System CAPEX Units'!H51</f>
        <v>439535.50869694049</v>
      </c>
      <c r="I51" s="109">
        <f>'[5]System CAPEX Units'!I51</f>
        <v>0.52517400099913503</v>
      </c>
      <c r="J51" s="110">
        <f>'[5]System CAPEX Units'!J51</f>
        <v>0.30408464698617954</v>
      </c>
      <c r="K51" s="110">
        <f>'[5]System CAPEX Units'!K51</f>
        <v>7.1614636499882048E-2</v>
      </c>
      <c r="L51" s="111">
        <f>'[5]System CAPEX Units'!L51</f>
        <v>9.9126715514803398E-2</v>
      </c>
      <c r="M51" s="4">
        <f>'[5]System CAPEX Units'!M51</f>
        <v>0</v>
      </c>
      <c r="N51" s="82">
        <f>'[5]System CAPEX Units'!N51</f>
        <v>0</v>
      </c>
      <c r="O51" s="82">
        <f>'[5]System CAPEX Units'!O51</f>
        <v>0</v>
      </c>
      <c r="P51" s="82">
        <f>'[5]System CAPEX Units'!P51</f>
        <v>0</v>
      </c>
      <c r="Q51" s="82">
        <f>'[5]System CAPEX Units'!Q51</f>
        <v>0</v>
      </c>
      <c r="R51" s="82">
        <f>'[5]System CAPEX Units'!R51</f>
        <v>0</v>
      </c>
      <c r="S51" s="82">
        <f>'[5]System CAPEX Units'!S51</f>
        <v>1</v>
      </c>
      <c r="T51" s="82">
        <f>'[5]System CAPEX Units'!T51</f>
        <v>0</v>
      </c>
      <c r="U51" s="82">
        <f>'[5]System CAPEX Units'!U51</f>
        <v>0</v>
      </c>
      <c r="V51" s="82">
        <f>'[5]System CAPEX Units'!V51</f>
        <v>0</v>
      </c>
      <c r="W51" s="82">
        <f>'[5]System CAPEX Units'!W51</f>
        <v>0</v>
      </c>
      <c r="X51" s="82">
        <f>'[5]System CAPEX Units'!X51</f>
        <v>0</v>
      </c>
      <c r="Y51" s="82">
        <f>'[5]System CAPEX Units'!Y51</f>
        <v>0</v>
      </c>
      <c r="Z51" s="82">
        <f>'[5]System CAPEX Units'!Z51</f>
        <v>0</v>
      </c>
      <c r="AA51" s="82">
        <f>'[5]System CAPEX Units'!AA51</f>
        <v>0</v>
      </c>
      <c r="AB51" s="82">
        <f>'[5]System CAPEX Units'!AB51</f>
        <v>0</v>
      </c>
      <c r="AC51" s="82">
        <f>'[5]System CAPEX Units'!AC51</f>
        <v>0</v>
      </c>
      <c r="AD51" s="82">
        <f>'[5]System CAPEX Units'!AD51</f>
        <v>0</v>
      </c>
      <c r="AE51" s="11">
        <f>'[5]System CAPEX Units'!AE51</f>
        <v>0</v>
      </c>
      <c r="AF51" s="2">
        <f>'[5]System CAPEX Units'!AF51</f>
        <v>0</v>
      </c>
      <c r="AG51" s="85">
        <f>'[5]System CAPEX Units'!AG51</f>
        <v>0</v>
      </c>
      <c r="AH51" s="85">
        <f>'[5]System CAPEX Units'!AH51</f>
        <v>0</v>
      </c>
      <c r="AI51" s="85">
        <f>'[5]System CAPEX Units'!AI51</f>
        <v>0</v>
      </c>
      <c r="AJ51" s="3">
        <f>'[5]System CAPEX Units'!AJ51</f>
        <v>1</v>
      </c>
      <c r="AK51" s="91" t="str">
        <f t="shared" si="0"/>
        <v/>
      </c>
      <c r="AL51" s="84" t="str">
        <f t="shared" si="1"/>
        <v/>
      </c>
      <c r="AM51" s="84" t="str">
        <f t="shared" si="2"/>
        <v/>
      </c>
      <c r="AN51" s="92" t="str">
        <f t="shared" si="3"/>
        <v/>
      </c>
    </row>
    <row r="52" spans="1:40" x14ac:dyDescent="0.2">
      <c r="A52" s="113" t="str">
        <f>IF('[5]System CAPEX Units'!A52&gt;"",'[5]System CAPEX Units'!A52,"")</f>
        <v>Install Bunding &amp; Oil Containment - Small</v>
      </c>
      <c r="B52" s="34">
        <f>'[5]System CAPEX Units'!B52</f>
        <v>0</v>
      </c>
      <c r="C52" s="24">
        <f>'[5]System CAPEX Units'!C52</f>
        <v>0</v>
      </c>
      <c r="D52" s="24">
        <f>'[5]System CAPEX Units'!D52</f>
        <v>1631356.3291573976</v>
      </c>
      <c r="E52" s="24">
        <f>'[5]System CAPEX Units'!E52</f>
        <v>2175141.7722098636</v>
      </c>
      <c r="F52" s="24">
        <f>'[5]System CAPEX Units'!F52</f>
        <v>1359463.6076311648</v>
      </c>
      <c r="G52" s="24">
        <f>'[5]System CAPEX Units'!G52</f>
        <v>2175141.7722098636</v>
      </c>
      <c r="H52" s="38">
        <f>'[5]System CAPEX Units'!H52</f>
        <v>2718927.2152623297</v>
      </c>
      <c r="I52" s="109">
        <f>'[5]System CAPEX Units'!I52</f>
        <v>0.52904300480439026</v>
      </c>
      <c r="J52" s="110">
        <f>'[5]System CAPEX Units'!J52</f>
        <v>0.29968805175293473</v>
      </c>
      <c r="K52" s="110">
        <f>'[5]System CAPEX Units'!K52</f>
        <v>7.2142227927871394E-2</v>
      </c>
      <c r="L52" s="111">
        <f>'[5]System CAPEX Units'!L52</f>
        <v>9.9126715514803398E-2</v>
      </c>
      <c r="M52" s="4">
        <f>'[5]System CAPEX Units'!M52</f>
        <v>0</v>
      </c>
      <c r="N52" s="82">
        <f>'[5]System CAPEX Units'!N52</f>
        <v>0</v>
      </c>
      <c r="O52" s="82">
        <f>'[5]System CAPEX Units'!O52</f>
        <v>0</v>
      </c>
      <c r="P52" s="82">
        <f>'[5]System CAPEX Units'!P52</f>
        <v>0</v>
      </c>
      <c r="Q52" s="82">
        <f>'[5]System CAPEX Units'!Q52</f>
        <v>0</v>
      </c>
      <c r="R52" s="82">
        <f>'[5]System CAPEX Units'!R52</f>
        <v>0</v>
      </c>
      <c r="S52" s="82">
        <f>'[5]System CAPEX Units'!S52</f>
        <v>1</v>
      </c>
      <c r="T52" s="82">
        <f>'[5]System CAPEX Units'!T52</f>
        <v>0</v>
      </c>
      <c r="U52" s="82">
        <f>'[5]System CAPEX Units'!U52</f>
        <v>0</v>
      </c>
      <c r="V52" s="82">
        <f>'[5]System CAPEX Units'!V52</f>
        <v>0</v>
      </c>
      <c r="W52" s="82">
        <f>'[5]System CAPEX Units'!W52</f>
        <v>0</v>
      </c>
      <c r="X52" s="82">
        <f>'[5]System CAPEX Units'!X52</f>
        <v>0</v>
      </c>
      <c r="Y52" s="82">
        <f>'[5]System CAPEX Units'!Y52</f>
        <v>0</v>
      </c>
      <c r="Z52" s="82">
        <f>'[5]System CAPEX Units'!Z52</f>
        <v>0</v>
      </c>
      <c r="AA52" s="82">
        <f>'[5]System CAPEX Units'!AA52</f>
        <v>0</v>
      </c>
      <c r="AB52" s="82">
        <f>'[5]System CAPEX Units'!AB52</f>
        <v>0</v>
      </c>
      <c r="AC52" s="82">
        <f>'[5]System CAPEX Units'!AC52</f>
        <v>0</v>
      </c>
      <c r="AD52" s="82">
        <f>'[5]System CAPEX Units'!AD52</f>
        <v>0</v>
      </c>
      <c r="AE52" s="11">
        <f>'[5]System CAPEX Units'!AE52</f>
        <v>0</v>
      </c>
      <c r="AF52" s="2">
        <f>'[5]System CAPEX Units'!AF52</f>
        <v>0</v>
      </c>
      <c r="AG52" s="85">
        <f>'[5]System CAPEX Units'!AG52</f>
        <v>0</v>
      </c>
      <c r="AH52" s="85">
        <f>'[5]System CAPEX Units'!AH52</f>
        <v>0</v>
      </c>
      <c r="AI52" s="85">
        <f>'[5]System CAPEX Units'!AI52</f>
        <v>0</v>
      </c>
      <c r="AJ52" s="3">
        <f>'[5]System CAPEX Units'!AJ52</f>
        <v>1</v>
      </c>
      <c r="AK52" s="91" t="str">
        <f t="shared" si="0"/>
        <v/>
      </c>
      <c r="AL52" s="84" t="str">
        <f t="shared" si="1"/>
        <v/>
      </c>
      <c r="AM52" s="84" t="str">
        <f t="shared" si="2"/>
        <v/>
      </c>
      <c r="AN52" s="92" t="str">
        <f t="shared" si="3"/>
        <v/>
      </c>
    </row>
    <row r="53" spans="1:40" x14ac:dyDescent="0.2">
      <c r="A53" s="113" t="str">
        <f>IF('[5]System CAPEX Units'!A53&gt;"",'[5]System CAPEX Units'!A53,"")</f>
        <v>Install Bunding &amp; Oil Containment - Large</v>
      </c>
      <c r="B53" s="34">
        <f>'[5]System CAPEX Units'!B53</f>
        <v>0</v>
      </c>
      <c r="C53" s="24">
        <f>'[5]System CAPEX Units'!C53</f>
        <v>0</v>
      </c>
      <c r="D53" s="24">
        <f>'[5]System CAPEX Units'!D53</f>
        <v>1604002.9992371409</v>
      </c>
      <c r="E53" s="24">
        <f>'[5]System CAPEX Units'!E53</f>
        <v>0</v>
      </c>
      <c r="F53" s="24">
        <f>'[5]System CAPEX Units'!F53</f>
        <v>0</v>
      </c>
      <c r="G53" s="24">
        <f>'[5]System CAPEX Units'!G53</f>
        <v>1604002.9992371409</v>
      </c>
      <c r="H53" s="38">
        <f>'[5]System CAPEX Units'!H53</f>
        <v>0</v>
      </c>
      <c r="I53" s="109">
        <f>'[5]System CAPEX Units'!I53</f>
        <v>0.27328691805796157</v>
      </c>
      <c r="J53" s="110">
        <f>'[5]System CAPEX Units'!J53</f>
        <v>0.59031996851024027</v>
      </c>
      <c r="K53" s="110">
        <f>'[5]System CAPEX Units'!K53</f>
        <v>3.7266397916994758E-2</v>
      </c>
      <c r="L53" s="111">
        <f>'[5]System CAPEX Units'!L53</f>
        <v>9.9126715514803426E-2</v>
      </c>
      <c r="M53" s="4">
        <f>'[5]System CAPEX Units'!M53</f>
        <v>0</v>
      </c>
      <c r="N53" s="82">
        <f>'[5]System CAPEX Units'!N53</f>
        <v>0</v>
      </c>
      <c r="O53" s="82">
        <f>'[5]System CAPEX Units'!O53</f>
        <v>0</v>
      </c>
      <c r="P53" s="82">
        <f>'[5]System CAPEX Units'!P53</f>
        <v>0</v>
      </c>
      <c r="Q53" s="82">
        <f>'[5]System CAPEX Units'!Q53</f>
        <v>0</v>
      </c>
      <c r="R53" s="82">
        <f>'[5]System CAPEX Units'!R53</f>
        <v>0</v>
      </c>
      <c r="S53" s="82">
        <f>'[5]System CAPEX Units'!S53</f>
        <v>1</v>
      </c>
      <c r="T53" s="82">
        <f>'[5]System CAPEX Units'!T53</f>
        <v>0</v>
      </c>
      <c r="U53" s="82">
        <f>'[5]System CAPEX Units'!U53</f>
        <v>0</v>
      </c>
      <c r="V53" s="82">
        <f>'[5]System CAPEX Units'!V53</f>
        <v>0</v>
      </c>
      <c r="W53" s="82">
        <f>'[5]System CAPEX Units'!W53</f>
        <v>0</v>
      </c>
      <c r="X53" s="82">
        <f>'[5]System CAPEX Units'!X53</f>
        <v>0</v>
      </c>
      <c r="Y53" s="82">
        <f>'[5]System CAPEX Units'!Y53</f>
        <v>0</v>
      </c>
      <c r="Z53" s="82">
        <f>'[5]System CAPEX Units'!Z53</f>
        <v>0</v>
      </c>
      <c r="AA53" s="82">
        <f>'[5]System CAPEX Units'!AA53</f>
        <v>0</v>
      </c>
      <c r="AB53" s="82">
        <f>'[5]System CAPEX Units'!AB53</f>
        <v>0</v>
      </c>
      <c r="AC53" s="82">
        <f>'[5]System CAPEX Units'!AC53</f>
        <v>0</v>
      </c>
      <c r="AD53" s="82">
        <f>'[5]System CAPEX Units'!AD53</f>
        <v>0</v>
      </c>
      <c r="AE53" s="11">
        <f>'[5]System CAPEX Units'!AE53</f>
        <v>0</v>
      </c>
      <c r="AF53" s="2">
        <f>'[5]System CAPEX Units'!AF53</f>
        <v>0</v>
      </c>
      <c r="AG53" s="85">
        <f>'[5]System CAPEX Units'!AG53</f>
        <v>0</v>
      </c>
      <c r="AH53" s="85">
        <f>'[5]System CAPEX Units'!AH53</f>
        <v>0</v>
      </c>
      <c r="AI53" s="85">
        <f>'[5]System CAPEX Units'!AI53</f>
        <v>0</v>
      </c>
      <c r="AJ53" s="3">
        <f>'[5]System CAPEX Units'!AJ53</f>
        <v>1</v>
      </c>
      <c r="AK53" s="91" t="str">
        <f t="shared" si="0"/>
        <v/>
      </c>
      <c r="AL53" s="84" t="str">
        <f t="shared" si="1"/>
        <v/>
      </c>
      <c r="AM53" s="84" t="str">
        <f t="shared" si="2"/>
        <v/>
      </c>
      <c r="AN53" s="92" t="str">
        <f t="shared" si="3"/>
        <v/>
      </c>
    </row>
    <row r="54" spans="1:40" x14ac:dyDescent="0.2">
      <c r="A54" s="113" t="str">
        <f>IF('[5]System CAPEX Units'!A54&gt;"",'[5]System CAPEX Units'!A54,"")</f>
        <v>Replace 1 Protection Scheme Replace - D-Ageing Asset</v>
      </c>
      <c r="B54" s="34">
        <f>'[5]System CAPEX Units'!B54</f>
        <v>0</v>
      </c>
      <c r="C54" s="24">
        <f>'[5]System CAPEX Units'!C54</f>
        <v>0</v>
      </c>
      <c r="D54" s="24">
        <f>'[5]System CAPEX Units'!D54</f>
        <v>238380.87546654168</v>
      </c>
      <c r="E54" s="24">
        <f>'[5]System CAPEX Units'!E54</f>
        <v>715142.62639962509</v>
      </c>
      <c r="F54" s="24">
        <f>'[5]System CAPEX Units'!F54</f>
        <v>1748126.4200879722</v>
      </c>
      <c r="G54" s="24">
        <f>'[5]System CAPEX Units'!G54</f>
        <v>874063.2100439861</v>
      </c>
      <c r="H54" s="38">
        <f>'[5]System CAPEX Units'!H54</f>
        <v>1271364.669154889</v>
      </c>
      <c r="I54" s="109">
        <f>'[5]System CAPEX Units'!I54</f>
        <v>0.70970813594040039</v>
      </c>
      <c r="J54" s="110">
        <f>'[5]System CAPEX Units'!J54</f>
        <v>9.4386766371105227E-2</v>
      </c>
      <c r="K54" s="110">
        <f>'[5]System CAPEX Units'!K54</f>
        <v>9.6778382173690961E-2</v>
      </c>
      <c r="L54" s="111">
        <f>'[5]System CAPEX Units'!L54</f>
        <v>9.9126715514803412E-2</v>
      </c>
      <c r="M54" s="4">
        <f>'[5]System CAPEX Units'!M54</f>
        <v>0</v>
      </c>
      <c r="N54" s="82">
        <f>'[5]System CAPEX Units'!N54</f>
        <v>0</v>
      </c>
      <c r="O54" s="82">
        <f>'[5]System CAPEX Units'!O54</f>
        <v>0</v>
      </c>
      <c r="P54" s="82">
        <f>'[5]System CAPEX Units'!P54</f>
        <v>0</v>
      </c>
      <c r="Q54" s="82">
        <f>'[5]System CAPEX Units'!Q54</f>
        <v>0</v>
      </c>
      <c r="R54" s="82">
        <f>'[5]System CAPEX Units'!R54</f>
        <v>1</v>
      </c>
      <c r="S54" s="82">
        <f>'[5]System CAPEX Units'!S54</f>
        <v>0</v>
      </c>
      <c r="T54" s="82">
        <f>'[5]System CAPEX Units'!T54</f>
        <v>0</v>
      </c>
      <c r="U54" s="82">
        <f>'[5]System CAPEX Units'!U54</f>
        <v>0</v>
      </c>
      <c r="V54" s="82">
        <f>'[5]System CAPEX Units'!V54</f>
        <v>0</v>
      </c>
      <c r="W54" s="82">
        <f>'[5]System CAPEX Units'!W54</f>
        <v>0</v>
      </c>
      <c r="X54" s="82">
        <f>'[5]System CAPEX Units'!X54</f>
        <v>0</v>
      </c>
      <c r="Y54" s="82">
        <f>'[5]System CAPEX Units'!Y54</f>
        <v>0</v>
      </c>
      <c r="Z54" s="82">
        <f>'[5]System CAPEX Units'!Z54</f>
        <v>0</v>
      </c>
      <c r="AA54" s="82">
        <f>'[5]System CAPEX Units'!AA54</f>
        <v>0</v>
      </c>
      <c r="AB54" s="82">
        <f>'[5]System CAPEX Units'!AB54</f>
        <v>0</v>
      </c>
      <c r="AC54" s="82">
        <f>'[5]System CAPEX Units'!AC54</f>
        <v>0</v>
      </c>
      <c r="AD54" s="82">
        <f>'[5]System CAPEX Units'!AD54</f>
        <v>0</v>
      </c>
      <c r="AE54" s="11">
        <f>'[5]System CAPEX Units'!AE54</f>
        <v>0</v>
      </c>
      <c r="AF54" s="2">
        <f>'[5]System CAPEX Units'!AF54</f>
        <v>1</v>
      </c>
      <c r="AG54" s="85">
        <f>'[5]System CAPEX Units'!AG54</f>
        <v>0</v>
      </c>
      <c r="AH54" s="85">
        <f>'[5]System CAPEX Units'!AH54</f>
        <v>0</v>
      </c>
      <c r="AI54" s="85">
        <f>'[5]System CAPEX Units'!AI54</f>
        <v>0</v>
      </c>
      <c r="AJ54" s="3">
        <f>'[5]System CAPEX Units'!AJ54</f>
        <v>0</v>
      </c>
      <c r="AK54" s="91" t="str">
        <f t="shared" si="0"/>
        <v/>
      </c>
      <c r="AL54" s="84" t="str">
        <f t="shared" si="1"/>
        <v/>
      </c>
      <c r="AM54" s="84" t="str">
        <f t="shared" si="2"/>
        <v/>
      </c>
      <c r="AN54" s="92" t="str">
        <f t="shared" si="3"/>
        <v/>
      </c>
    </row>
    <row r="55" spans="1:40" x14ac:dyDescent="0.2">
      <c r="A55" s="113" t="str">
        <f>IF('[5]System CAPEX Units'!A55&gt;"",'[5]System CAPEX Units'!A55,"")</f>
        <v>Half Substation Protection Replacement - D-Ageing Asset</v>
      </c>
      <c r="B55" s="34">
        <f>'[5]System CAPEX Units'!B55</f>
        <v>0</v>
      </c>
      <c r="C55" s="24">
        <f>'[5]System CAPEX Units'!C55</f>
        <v>0</v>
      </c>
      <c r="D55" s="24">
        <f>'[5]System CAPEX Units'!D55</f>
        <v>765775.80803078646</v>
      </c>
      <c r="E55" s="24">
        <f>'[5]System CAPEX Units'!E55</f>
        <v>1914439.5200769661</v>
      </c>
      <c r="F55" s="24">
        <f>'[5]System CAPEX Units'!F55</f>
        <v>1531551.6160615729</v>
      </c>
      <c r="G55" s="24">
        <f>'[5]System CAPEX Units'!G55</f>
        <v>3063103.2321231458</v>
      </c>
      <c r="H55" s="38">
        <f>'[5]System CAPEX Units'!H55</f>
        <v>2680215.3281077528</v>
      </c>
      <c r="I55" s="109">
        <f>'[5]System CAPEX Units'!I55</f>
        <v>0.6491233152886644</v>
      </c>
      <c r="J55" s="110">
        <f>'[5]System CAPEX Units'!J55</f>
        <v>0.16323315347535058</v>
      </c>
      <c r="K55" s="110">
        <f>'[5]System CAPEX Units'!K55</f>
        <v>8.8516815721181502E-2</v>
      </c>
      <c r="L55" s="111">
        <f>'[5]System CAPEX Units'!L55</f>
        <v>9.9126715514803426E-2</v>
      </c>
      <c r="M55" s="4">
        <f>'[5]System CAPEX Units'!M55</f>
        <v>0</v>
      </c>
      <c r="N55" s="82">
        <f>'[5]System CAPEX Units'!N55</f>
        <v>0</v>
      </c>
      <c r="O55" s="82">
        <f>'[5]System CAPEX Units'!O55</f>
        <v>0</v>
      </c>
      <c r="P55" s="82">
        <f>'[5]System CAPEX Units'!P55</f>
        <v>0</v>
      </c>
      <c r="Q55" s="82">
        <f>'[5]System CAPEX Units'!Q55</f>
        <v>0</v>
      </c>
      <c r="R55" s="82">
        <f>'[5]System CAPEX Units'!R55</f>
        <v>1</v>
      </c>
      <c r="S55" s="82">
        <f>'[5]System CAPEX Units'!S55</f>
        <v>0</v>
      </c>
      <c r="T55" s="82">
        <f>'[5]System CAPEX Units'!T55</f>
        <v>0</v>
      </c>
      <c r="U55" s="82">
        <f>'[5]System CAPEX Units'!U55</f>
        <v>0</v>
      </c>
      <c r="V55" s="82">
        <f>'[5]System CAPEX Units'!V55</f>
        <v>0</v>
      </c>
      <c r="W55" s="82">
        <f>'[5]System CAPEX Units'!W55</f>
        <v>0</v>
      </c>
      <c r="X55" s="82">
        <f>'[5]System CAPEX Units'!X55</f>
        <v>0</v>
      </c>
      <c r="Y55" s="82">
        <f>'[5]System CAPEX Units'!Y55</f>
        <v>0</v>
      </c>
      <c r="Z55" s="82">
        <f>'[5]System CAPEX Units'!Z55</f>
        <v>0</v>
      </c>
      <c r="AA55" s="82">
        <f>'[5]System CAPEX Units'!AA55</f>
        <v>0</v>
      </c>
      <c r="AB55" s="82">
        <f>'[5]System CAPEX Units'!AB55</f>
        <v>0</v>
      </c>
      <c r="AC55" s="82">
        <f>'[5]System CAPEX Units'!AC55</f>
        <v>0</v>
      </c>
      <c r="AD55" s="82">
        <f>'[5]System CAPEX Units'!AD55</f>
        <v>0</v>
      </c>
      <c r="AE55" s="11">
        <f>'[5]System CAPEX Units'!AE55</f>
        <v>0</v>
      </c>
      <c r="AF55" s="2">
        <f>'[5]System CAPEX Units'!AF55</f>
        <v>1</v>
      </c>
      <c r="AG55" s="85">
        <f>'[5]System CAPEX Units'!AG55</f>
        <v>0</v>
      </c>
      <c r="AH55" s="85">
        <f>'[5]System CAPEX Units'!AH55</f>
        <v>0</v>
      </c>
      <c r="AI55" s="85">
        <f>'[5]System CAPEX Units'!AI55</f>
        <v>0</v>
      </c>
      <c r="AJ55" s="3">
        <f>'[5]System CAPEX Units'!AJ55</f>
        <v>0</v>
      </c>
      <c r="AK55" s="91" t="str">
        <f t="shared" si="0"/>
        <v/>
      </c>
      <c r="AL55" s="84" t="str">
        <f t="shared" si="1"/>
        <v/>
      </c>
      <c r="AM55" s="84" t="str">
        <f t="shared" si="2"/>
        <v/>
      </c>
      <c r="AN55" s="92" t="str">
        <f t="shared" si="3"/>
        <v/>
      </c>
    </row>
    <row r="56" spans="1:40" x14ac:dyDescent="0.2">
      <c r="A56" s="113" t="str">
        <f>IF('[5]System CAPEX Units'!A56&gt;"",'[5]System CAPEX Units'!A56,"")</f>
        <v>Full Substation Protection Replacement - D-Ageing Asset</v>
      </c>
      <c r="B56" s="34">
        <f>'[5]System CAPEX Units'!B56</f>
        <v>0</v>
      </c>
      <c r="C56" s="24">
        <f>'[5]System CAPEX Units'!C56</f>
        <v>0</v>
      </c>
      <c r="D56" s="24">
        <f>'[5]System CAPEX Units'!D56</f>
        <v>2618780.11674878</v>
      </c>
      <c r="E56" s="24">
        <f>'[5]System CAPEX Units'!E56</f>
        <v>2618780.11674878</v>
      </c>
      <c r="F56" s="24">
        <f>'[5]System CAPEX Units'!F56</f>
        <v>2618780.11674878</v>
      </c>
      <c r="G56" s="24">
        <f>'[5]System CAPEX Units'!G56</f>
        <v>1309390.05837439</v>
      </c>
      <c r="H56" s="38">
        <f>'[5]System CAPEX Units'!H56</f>
        <v>654695.029187195</v>
      </c>
      <c r="I56" s="109">
        <f>'[5]System CAPEX Units'!I56</f>
        <v>0.60996581938644512</v>
      </c>
      <c r="J56" s="110">
        <f>'[5]System CAPEX Units'!J56</f>
        <v>0.20773030790969077</v>
      </c>
      <c r="K56" s="110">
        <f>'[5]System CAPEX Units'!K56</f>
        <v>8.3177157189060685E-2</v>
      </c>
      <c r="L56" s="111">
        <f>'[5]System CAPEX Units'!L56</f>
        <v>9.9126715514803412E-2</v>
      </c>
      <c r="M56" s="4">
        <f>'[5]System CAPEX Units'!M56</f>
        <v>0</v>
      </c>
      <c r="N56" s="82">
        <f>'[5]System CAPEX Units'!N56</f>
        <v>0</v>
      </c>
      <c r="O56" s="82">
        <f>'[5]System CAPEX Units'!O56</f>
        <v>0</v>
      </c>
      <c r="P56" s="82">
        <f>'[5]System CAPEX Units'!P56</f>
        <v>0</v>
      </c>
      <c r="Q56" s="82">
        <f>'[5]System CAPEX Units'!Q56</f>
        <v>0</v>
      </c>
      <c r="R56" s="82">
        <f>'[5]System CAPEX Units'!R56</f>
        <v>1</v>
      </c>
      <c r="S56" s="82">
        <f>'[5]System CAPEX Units'!S56</f>
        <v>0</v>
      </c>
      <c r="T56" s="82">
        <f>'[5]System CAPEX Units'!T56</f>
        <v>0</v>
      </c>
      <c r="U56" s="82">
        <f>'[5]System CAPEX Units'!U56</f>
        <v>0</v>
      </c>
      <c r="V56" s="82">
        <f>'[5]System CAPEX Units'!V56</f>
        <v>0</v>
      </c>
      <c r="W56" s="82">
        <f>'[5]System CAPEX Units'!W56</f>
        <v>0</v>
      </c>
      <c r="X56" s="82">
        <f>'[5]System CAPEX Units'!X56</f>
        <v>0</v>
      </c>
      <c r="Y56" s="82">
        <f>'[5]System CAPEX Units'!Y56</f>
        <v>0</v>
      </c>
      <c r="Z56" s="82">
        <f>'[5]System CAPEX Units'!Z56</f>
        <v>0</v>
      </c>
      <c r="AA56" s="82">
        <f>'[5]System CAPEX Units'!AA56</f>
        <v>0</v>
      </c>
      <c r="AB56" s="82">
        <f>'[5]System CAPEX Units'!AB56</f>
        <v>0</v>
      </c>
      <c r="AC56" s="82">
        <f>'[5]System CAPEX Units'!AC56</f>
        <v>0</v>
      </c>
      <c r="AD56" s="82">
        <f>'[5]System CAPEX Units'!AD56</f>
        <v>0</v>
      </c>
      <c r="AE56" s="11">
        <f>'[5]System CAPEX Units'!AE56</f>
        <v>0</v>
      </c>
      <c r="AF56" s="2">
        <f>'[5]System CAPEX Units'!AF56</f>
        <v>1</v>
      </c>
      <c r="AG56" s="85">
        <f>'[5]System CAPEX Units'!AG56</f>
        <v>0</v>
      </c>
      <c r="AH56" s="85">
        <f>'[5]System CAPEX Units'!AH56</f>
        <v>0</v>
      </c>
      <c r="AI56" s="85">
        <f>'[5]System CAPEX Units'!AI56</f>
        <v>0</v>
      </c>
      <c r="AJ56" s="3">
        <f>'[5]System CAPEX Units'!AJ56</f>
        <v>0</v>
      </c>
      <c r="AK56" s="91" t="str">
        <f t="shared" si="0"/>
        <v/>
      </c>
      <c r="AL56" s="84" t="str">
        <f t="shared" si="1"/>
        <v/>
      </c>
      <c r="AM56" s="84" t="str">
        <f t="shared" si="2"/>
        <v/>
      </c>
      <c r="AN56" s="92" t="str">
        <f t="shared" si="3"/>
        <v/>
      </c>
    </row>
    <row r="57" spans="1:40" x14ac:dyDescent="0.2">
      <c r="A57" s="113" t="str">
        <f>IF('[5]System CAPEX Units'!A57&gt;"",'[5]System CAPEX Units'!A57,"")</f>
        <v>Replace 1 Protection Scheme Replace - SEF - D-Other Regulated System Capex</v>
      </c>
      <c r="B57" s="34">
        <f>'[5]System CAPEX Units'!B57</f>
        <v>0</v>
      </c>
      <c r="C57" s="24">
        <f>'[5]System CAPEX Units'!C57</f>
        <v>0</v>
      </c>
      <c r="D57" s="24">
        <f>'[5]System CAPEX Units'!D57</f>
        <v>397301.4591109028</v>
      </c>
      <c r="E57" s="24">
        <f>'[5]System CAPEX Units'!E57</f>
        <v>397301.4591109028</v>
      </c>
      <c r="F57" s="24">
        <f>'[5]System CAPEX Units'!F57</f>
        <v>397301.4591109028</v>
      </c>
      <c r="G57" s="24">
        <f>'[5]System CAPEX Units'!G57</f>
        <v>476761.75093308336</v>
      </c>
      <c r="H57" s="38">
        <f>'[5]System CAPEX Units'!H57</f>
        <v>476761.75093308336</v>
      </c>
      <c r="I57" s="109">
        <f>'[5]System CAPEX Units'!I57</f>
        <v>0.70970813594040028</v>
      </c>
      <c r="J57" s="110">
        <f>'[5]System CAPEX Units'!J57</f>
        <v>9.4386766371105241E-2</v>
      </c>
      <c r="K57" s="110">
        <f>'[5]System CAPEX Units'!K57</f>
        <v>9.6778382173690947E-2</v>
      </c>
      <c r="L57" s="111">
        <f>'[5]System CAPEX Units'!L57</f>
        <v>9.9126715514803426E-2</v>
      </c>
      <c r="M57" s="4">
        <f>'[5]System CAPEX Units'!M57</f>
        <v>0</v>
      </c>
      <c r="N57" s="82">
        <f>'[5]System CAPEX Units'!N57</f>
        <v>0</v>
      </c>
      <c r="O57" s="82">
        <f>'[5]System CAPEX Units'!O57</f>
        <v>0</v>
      </c>
      <c r="P57" s="82">
        <f>'[5]System CAPEX Units'!P57</f>
        <v>0</v>
      </c>
      <c r="Q57" s="82">
        <f>'[5]System CAPEX Units'!Q57</f>
        <v>0</v>
      </c>
      <c r="R57" s="82">
        <f>'[5]System CAPEX Units'!R57</f>
        <v>1</v>
      </c>
      <c r="S57" s="82">
        <f>'[5]System CAPEX Units'!S57</f>
        <v>0</v>
      </c>
      <c r="T57" s="82">
        <f>'[5]System CAPEX Units'!T57</f>
        <v>0</v>
      </c>
      <c r="U57" s="82">
        <f>'[5]System CAPEX Units'!U57</f>
        <v>0</v>
      </c>
      <c r="V57" s="82">
        <f>'[5]System CAPEX Units'!V57</f>
        <v>0</v>
      </c>
      <c r="W57" s="82">
        <f>'[5]System CAPEX Units'!W57</f>
        <v>0</v>
      </c>
      <c r="X57" s="82">
        <f>'[5]System CAPEX Units'!X57</f>
        <v>0</v>
      </c>
      <c r="Y57" s="82">
        <f>'[5]System CAPEX Units'!Y57</f>
        <v>0</v>
      </c>
      <c r="Z57" s="82">
        <f>'[5]System CAPEX Units'!Z57</f>
        <v>0</v>
      </c>
      <c r="AA57" s="82">
        <f>'[5]System CAPEX Units'!AA57</f>
        <v>0</v>
      </c>
      <c r="AB57" s="82">
        <f>'[5]System CAPEX Units'!AB57</f>
        <v>0</v>
      </c>
      <c r="AC57" s="82">
        <f>'[5]System CAPEX Units'!AC57</f>
        <v>0</v>
      </c>
      <c r="AD57" s="82">
        <f>'[5]System CAPEX Units'!AD57</f>
        <v>0</v>
      </c>
      <c r="AE57" s="11">
        <f>'[5]System CAPEX Units'!AE57</f>
        <v>0</v>
      </c>
      <c r="AF57" s="2">
        <f>'[5]System CAPEX Units'!AF57</f>
        <v>0</v>
      </c>
      <c r="AG57" s="85">
        <f>'[5]System CAPEX Units'!AG57</f>
        <v>0</v>
      </c>
      <c r="AH57" s="85">
        <f>'[5]System CAPEX Units'!AH57</f>
        <v>0</v>
      </c>
      <c r="AI57" s="85">
        <f>'[5]System CAPEX Units'!AI57</f>
        <v>0</v>
      </c>
      <c r="AJ57" s="3">
        <f>'[5]System CAPEX Units'!AJ57</f>
        <v>1</v>
      </c>
      <c r="AK57" s="91" t="str">
        <f t="shared" si="0"/>
        <v/>
      </c>
      <c r="AL57" s="84" t="str">
        <f t="shared" si="1"/>
        <v/>
      </c>
      <c r="AM57" s="84" t="str">
        <f t="shared" si="2"/>
        <v/>
      </c>
      <c r="AN57" s="92" t="str">
        <f t="shared" si="3"/>
        <v/>
      </c>
    </row>
    <row r="58" spans="1:40" x14ac:dyDescent="0.2">
      <c r="A58" s="113" t="str">
        <f>IF('[5]System CAPEX Units'!A58&gt;"",'[5]System CAPEX Units'!A58,"")</f>
        <v>HV 11KV 22KV Switchboard Prot Replace - SEF - D-Other Regulated System Capex</v>
      </c>
      <c r="B58" s="34">
        <f>'[5]System CAPEX Units'!B58</f>
        <v>0</v>
      </c>
      <c r="C58" s="24">
        <f>'[5]System CAPEX Units'!C58</f>
        <v>0</v>
      </c>
      <c r="D58" s="24">
        <f>'[5]System CAPEX Units'!D58</f>
        <v>0</v>
      </c>
      <c r="E58" s="24">
        <f>'[5]System CAPEX Units'!E58</f>
        <v>414741.82710780518</v>
      </c>
      <c r="F58" s="24">
        <f>'[5]System CAPEX Units'!F58</f>
        <v>0</v>
      </c>
      <c r="G58" s="24">
        <f>'[5]System CAPEX Units'!G58</f>
        <v>414741.82710780518</v>
      </c>
      <c r="H58" s="38">
        <f>'[5]System CAPEX Units'!H58</f>
        <v>0</v>
      </c>
      <c r="I58" s="109">
        <f>'[5]System CAPEX Units'!I58</f>
        <v>0.65060776252466346</v>
      </c>
      <c r="J58" s="110">
        <f>'[5]System CAPEX Units'!J58</f>
        <v>0.16154628161626067</v>
      </c>
      <c r="K58" s="110">
        <f>'[5]System CAPEX Units'!K58</f>
        <v>8.8719240344272296E-2</v>
      </c>
      <c r="L58" s="111">
        <f>'[5]System CAPEX Units'!L58</f>
        <v>9.9126715514803412E-2</v>
      </c>
      <c r="M58" s="4">
        <f>'[5]System CAPEX Units'!M58</f>
        <v>0</v>
      </c>
      <c r="N58" s="82">
        <f>'[5]System CAPEX Units'!N58</f>
        <v>0</v>
      </c>
      <c r="O58" s="82">
        <f>'[5]System CAPEX Units'!O58</f>
        <v>0</v>
      </c>
      <c r="P58" s="82">
        <f>'[5]System CAPEX Units'!P58</f>
        <v>0</v>
      </c>
      <c r="Q58" s="82">
        <f>'[5]System CAPEX Units'!Q58</f>
        <v>0</v>
      </c>
      <c r="R58" s="82">
        <f>'[5]System CAPEX Units'!R58</f>
        <v>1</v>
      </c>
      <c r="S58" s="82">
        <f>'[5]System CAPEX Units'!S58</f>
        <v>0</v>
      </c>
      <c r="T58" s="82">
        <f>'[5]System CAPEX Units'!T58</f>
        <v>0</v>
      </c>
      <c r="U58" s="82">
        <f>'[5]System CAPEX Units'!U58</f>
        <v>0</v>
      </c>
      <c r="V58" s="82">
        <f>'[5]System CAPEX Units'!V58</f>
        <v>0</v>
      </c>
      <c r="W58" s="82">
        <f>'[5]System CAPEX Units'!W58</f>
        <v>0</v>
      </c>
      <c r="X58" s="82">
        <f>'[5]System CAPEX Units'!X58</f>
        <v>0</v>
      </c>
      <c r="Y58" s="82">
        <f>'[5]System CAPEX Units'!Y58</f>
        <v>0</v>
      </c>
      <c r="Z58" s="82">
        <f>'[5]System CAPEX Units'!Z58</f>
        <v>0</v>
      </c>
      <c r="AA58" s="82">
        <f>'[5]System CAPEX Units'!AA58</f>
        <v>0</v>
      </c>
      <c r="AB58" s="82">
        <f>'[5]System CAPEX Units'!AB58</f>
        <v>0</v>
      </c>
      <c r="AC58" s="82">
        <f>'[5]System CAPEX Units'!AC58</f>
        <v>0</v>
      </c>
      <c r="AD58" s="82">
        <f>'[5]System CAPEX Units'!AD58</f>
        <v>0</v>
      </c>
      <c r="AE58" s="11">
        <f>'[5]System CAPEX Units'!AE58</f>
        <v>0</v>
      </c>
      <c r="AF58" s="2">
        <f>'[5]System CAPEX Units'!AF58</f>
        <v>0</v>
      </c>
      <c r="AG58" s="85">
        <f>'[5]System CAPEX Units'!AG58</f>
        <v>0</v>
      </c>
      <c r="AH58" s="85">
        <f>'[5]System CAPEX Units'!AH58</f>
        <v>0</v>
      </c>
      <c r="AI58" s="85">
        <f>'[5]System CAPEX Units'!AI58</f>
        <v>0</v>
      </c>
      <c r="AJ58" s="3">
        <f>'[5]System CAPEX Units'!AJ58</f>
        <v>1</v>
      </c>
      <c r="AK58" s="91" t="str">
        <f t="shared" si="0"/>
        <v/>
      </c>
      <c r="AL58" s="84" t="str">
        <f t="shared" si="1"/>
        <v/>
      </c>
      <c r="AM58" s="84" t="str">
        <f t="shared" si="2"/>
        <v/>
      </c>
      <c r="AN58" s="92" t="str">
        <f t="shared" si="3"/>
        <v/>
      </c>
    </row>
    <row r="59" spans="1:40" x14ac:dyDescent="0.2">
      <c r="A59" s="113" t="str">
        <f>IF('[5]System CAPEX Units'!A59&gt;"",'[5]System CAPEX Units'!A59,"")</f>
        <v>Replace 1 Protection Scheme Replace - Protn Review - D-Other Regulated System Capex</v>
      </c>
      <c r="B59" s="34">
        <f>'[5]System CAPEX Units'!B59</f>
        <v>0</v>
      </c>
      <c r="C59" s="24">
        <f>'[5]System CAPEX Units'!C59</f>
        <v>0</v>
      </c>
      <c r="D59" s="24">
        <f>'[5]System CAPEX Units'!D59</f>
        <v>794602.91822180559</v>
      </c>
      <c r="E59" s="24">
        <f>'[5]System CAPEX Units'!E59</f>
        <v>794602.91822180559</v>
      </c>
      <c r="F59" s="24">
        <f>'[5]System CAPEX Units'!F59</f>
        <v>794602.91822180559</v>
      </c>
      <c r="G59" s="24">
        <f>'[5]System CAPEX Units'!G59</f>
        <v>794602.91822180559</v>
      </c>
      <c r="H59" s="38">
        <f>'[5]System CAPEX Units'!H59</f>
        <v>794602.91822180559</v>
      </c>
      <c r="I59" s="109">
        <f>'[5]System CAPEX Units'!I59</f>
        <v>0.70970813594040028</v>
      </c>
      <c r="J59" s="110">
        <f>'[5]System CAPEX Units'!J59</f>
        <v>9.4386766371105255E-2</v>
      </c>
      <c r="K59" s="110">
        <f>'[5]System CAPEX Units'!K59</f>
        <v>9.6778382173690961E-2</v>
      </c>
      <c r="L59" s="111">
        <f>'[5]System CAPEX Units'!L59</f>
        <v>9.9126715514803426E-2</v>
      </c>
      <c r="M59" s="4">
        <f>'[5]System CAPEX Units'!M59</f>
        <v>0</v>
      </c>
      <c r="N59" s="82">
        <f>'[5]System CAPEX Units'!N59</f>
        <v>0</v>
      </c>
      <c r="O59" s="82">
        <f>'[5]System CAPEX Units'!O59</f>
        <v>0</v>
      </c>
      <c r="P59" s="82">
        <f>'[5]System CAPEX Units'!P59</f>
        <v>0</v>
      </c>
      <c r="Q59" s="82">
        <f>'[5]System CAPEX Units'!Q59</f>
        <v>0</v>
      </c>
      <c r="R59" s="82">
        <f>'[5]System CAPEX Units'!R59</f>
        <v>0</v>
      </c>
      <c r="S59" s="82">
        <f>'[5]System CAPEX Units'!S59</f>
        <v>0</v>
      </c>
      <c r="T59" s="82">
        <f>'[5]System CAPEX Units'!T59</f>
        <v>0</v>
      </c>
      <c r="U59" s="82">
        <f>'[5]System CAPEX Units'!U59</f>
        <v>0</v>
      </c>
      <c r="V59" s="82">
        <f>'[5]System CAPEX Units'!V59</f>
        <v>0</v>
      </c>
      <c r="W59" s="82">
        <f>'[5]System CAPEX Units'!W59</f>
        <v>0</v>
      </c>
      <c r="X59" s="82">
        <f>'[5]System CAPEX Units'!X59</f>
        <v>0</v>
      </c>
      <c r="Y59" s="82">
        <f>'[5]System CAPEX Units'!Y59</f>
        <v>0</v>
      </c>
      <c r="Z59" s="82">
        <f>'[5]System CAPEX Units'!Z59</f>
        <v>0</v>
      </c>
      <c r="AA59" s="82">
        <f>'[5]System CAPEX Units'!AA59</f>
        <v>0</v>
      </c>
      <c r="AB59" s="82">
        <f>'[5]System CAPEX Units'!AB59</f>
        <v>0</v>
      </c>
      <c r="AC59" s="82">
        <f>'[5]System CAPEX Units'!AC59</f>
        <v>1</v>
      </c>
      <c r="AD59" s="82">
        <f>'[5]System CAPEX Units'!AD59</f>
        <v>0</v>
      </c>
      <c r="AE59" s="11">
        <f>'[5]System CAPEX Units'!AE59</f>
        <v>0</v>
      </c>
      <c r="AF59" s="2">
        <f>'[5]System CAPEX Units'!AF59</f>
        <v>0</v>
      </c>
      <c r="AG59" s="85">
        <f>'[5]System CAPEX Units'!AG59</f>
        <v>0</v>
      </c>
      <c r="AH59" s="85">
        <f>'[5]System CAPEX Units'!AH59</f>
        <v>0</v>
      </c>
      <c r="AI59" s="85">
        <f>'[5]System CAPEX Units'!AI59</f>
        <v>0</v>
      </c>
      <c r="AJ59" s="3">
        <f>'[5]System CAPEX Units'!AJ59</f>
        <v>1</v>
      </c>
      <c r="AK59" s="91" t="str">
        <f t="shared" si="0"/>
        <v/>
      </c>
      <c r="AL59" s="84" t="str">
        <f t="shared" si="1"/>
        <v/>
      </c>
      <c r="AM59" s="84" t="str">
        <f t="shared" si="2"/>
        <v/>
      </c>
      <c r="AN59" s="92" t="str">
        <f t="shared" si="3"/>
        <v/>
      </c>
    </row>
    <row r="60" spans="1:40" x14ac:dyDescent="0.2">
      <c r="A60" s="113" t="str">
        <f>IF('[5]System CAPEX Units'!A60&gt;"",'[5]System CAPEX Units'!A60,"")</f>
        <v>HALF SUBSTATION PROTECTION REPLACEMENT - Protn Review - D-Other Regulated System Capex</v>
      </c>
      <c r="B60" s="34">
        <f>'[5]System CAPEX Units'!B60</f>
        <v>0</v>
      </c>
      <c r="C60" s="24">
        <f>'[5]System CAPEX Units'!C60</f>
        <v>0</v>
      </c>
      <c r="D60" s="24">
        <f>'[5]System CAPEX Units'!D60</f>
        <v>765775.80803078646</v>
      </c>
      <c r="E60" s="24">
        <f>'[5]System CAPEX Units'!E60</f>
        <v>765775.80803078646</v>
      </c>
      <c r="F60" s="24">
        <f>'[5]System CAPEX Units'!F60</f>
        <v>765775.80803078646</v>
      </c>
      <c r="G60" s="24">
        <f>'[5]System CAPEX Units'!G60</f>
        <v>765775.80803078646</v>
      </c>
      <c r="H60" s="38">
        <f>'[5]System CAPEX Units'!H60</f>
        <v>765775.80803078646</v>
      </c>
      <c r="I60" s="109">
        <f>'[5]System CAPEX Units'!I60</f>
        <v>0.64912331528866452</v>
      </c>
      <c r="J60" s="110">
        <f>'[5]System CAPEX Units'!J60</f>
        <v>0.16323315347535061</v>
      </c>
      <c r="K60" s="110">
        <f>'[5]System CAPEX Units'!K60</f>
        <v>8.851681572118153E-2</v>
      </c>
      <c r="L60" s="111">
        <f>'[5]System CAPEX Units'!L60</f>
        <v>9.9126715514803426E-2</v>
      </c>
      <c r="M60" s="4">
        <f>'[5]System CAPEX Units'!M60</f>
        <v>0</v>
      </c>
      <c r="N60" s="82">
        <f>'[5]System CAPEX Units'!N60</f>
        <v>0</v>
      </c>
      <c r="O60" s="82">
        <f>'[5]System CAPEX Units'!O60</f>
        <v>0</v>
      </c>
      <c r="P60" s="82">
        <f>'[5]System CAPEX Units'!P60</f>
        <v>0</v>
      </c>
      <c r="Q60" s="82">
        <f>'[5]System CAPEX Units'!Q60</f>
        <v>0</v>
      </c>
      <c r="R60" s="82">
        <f>'[5]System CAPEX Units'!R60</f>
        <v>0</v>
      </c>
      <c r="S60" s="82">
        <f>'[5]System CAPEX Units'!S60</f>
        <v>0</v>
      </c>
      <c r="T60" s="82">
        <f>'[5]System CAPEX Units'!T60</f>
        <v>0</v>
      </c>
      <c r="U60" s="82">
        <f>'[5]System CAPEX Units'!U60</f>
        <v>0</v>
      </c>
      <c r="V60" s="82">
        <f>'[5]System CAPEX Units'!V60</f>
        <v>0</v>
      </c>
      <c r="W60" s="82">
        <f>'[5]System CAPEX Units'!W60</f>
        <v>0</v>
      </c>
      <c r="X60" s="82">
        <f>'[5]System CAPEX Units'!X60</f>
        <v>0</v>
      </c>
      <c r="Y60" s="82">
        <f>'[5]System CAPEX Units'!Y60</f>
        <v>0</v>
      </c>
      <c r="Z60" s="82">
        <f>'[5]System CAPEX Units'!Z60</f>
        <v>0</v>
      </c>
      <c r="AA60" s="82">
        <f>'[5]System CAPEX Units'!AA60</f>
        <v>0</v>
      </c>
      <c r="AB60" s="82">
        <f>'[5]System CAPEX Units'!AB60</f>
        <v>0</v>
      </c>
      <c r="AC60" s="82">
        <f>'[5]System CAPEX Units'!AC60</f>
        <v>1</v>
      </c>
      <c r="AD60" s="82">
        <f>'[5]System CAPEX Units'!AD60</f>
        <v>0</v>
      </c>
      <c r="AE60" s="11">
        <f>'[5]System CAPEX Units'!AE60</f>
        <v>0</v>
      </c>
      <c r="AF60" s="2">
        <f>'[5]System CAPEX Units'!AF60</f>
        <v>0</v>
      </c>
      <c r="AG60" s="85">
        <f>'[5]System CAPEX Units'!AG60</f>
        <v>0</v>
      </c>
      <c r="AH60" s="85">
        <f>'[5]System CAPEX Units'!AH60</f>
        <v>0</v>
      </c>
      <c r="AI60" s="85">
        <f>'[5]System CAPEX Units'!AI60</f>
        <v>0</v>
      </c>
      <c r="AJ60" s="3">
        <f>'[5]System CAPEX Units'!AJ60</f>
        <v>1</v>
      </c>
      <c r="AK60" s="91" t="str">
        <f t="shared" si="0"/>
        <v/>
      </c>
      <c r="AL60" s="84" t="str">
        <f t="shared" si="1"/>
        <v/>
      </c>
      <c r="AM60" s="84" t="str">
        <f t="shared" si="2"/>
        <v/>
      </c>
      <c r="AN60" s="92" t="str">
        <f t="shared" si="3"/>
        <v/>
      </c>
    </row>
    <row r="61" spans="1:40" x14ac:dyDescent="0.2">
      <c r="A61" s="113" t="str">
        <f>IF('[5]System CAPEX Units'!A61&gt;"",'[5]System CAPEX Units'!A61,"")</f>
        <v>Replace Recloser - Protn Review - D-Other Regulated System Capex</v>
      </c>
      <c r="B61" s="34">
        <f>'[5]System CAPEX Units'!B61</f>
        <v>0</v>
      </c>
      <c r="C61" s="24">
        <f>'[5]System CAPEX Units'!C61</f>
        <v>0</v>
      </c>
      <c r="D61" s="24">
        <f>'[5]System CAPEX Units'!D61</f>
        <v>555621.1019928687</v>
      </c>
      <c r="E61" s="24">
        <f>'[5]System CAPEX Units'!E61</f>
        <v>606132.11126494757</v>
      </c>
      <c r="F61" s="24">
        <f>'[5]System CAPEX Units'!F61</f>
        <v>606132.11126494757</v>
      </c>
      <c r="G61" s="24">
        <f>'[5]System CAPEX Units'!G61</f>
        <v>656643.12053702655</v>
      </c>
      <c r="H61" s="38">
        <f>'[5]System CAPEX Units'!H61</f>
        <v>656643.12053702655</v>
      </c>
      <c r="I61" s="109">
        <f>'[5]System CAPEX Units'!I61</f>
        <v>0.29442491806927013</v>
      </c>
      <c r="J61" s="110">
        <f>'[5]System CAPEX Units'!J61</f>
        <v>0.5662995139519349</v>
      </c>
      <c r="K61" s="110">
        <f>'[5]System CAPEX Units'!K61</f>
        <v>4.0148852463991393E-2</v>
      </c>
      <c r="L61" s="111">
        <f>'[5]System CAPEX Units'!L61</f>
        <v>9.9126715514803412E-2</v>
      </c>
      <c r="M61" s="4">
        <f>'[5]System CAPEX Units'!M61</f>
        <v>0</v>
      </c>
      <c r="N61" s="82">
        <f>'[5]System CAPEX Units'!N61</f>
        <v>0</v>
      </c>
      <c r="O61" s="82">
        <f>'[5]System CAPEX Units'!O61</f>
        <v>0</v>
      </c>
      <c r="P61" s="82">
        <f>'[5]System CAPEX Units'!P61</f>
        <v>0</v>
      </c>
      <c r="Q61" s="82">
        <f>'[5]System CAPEX Units'!Q61</f>
        <v>0.9</v>
      </c>
      <c r="R61" s="82">
        <f>'[5]System CAPEX Units'!R61</f>
        <v>0</v>
      </c>
      <c r="S61" s="82">
        <f>'[5]System CAPEX Units'!S61</f>
        <v>0</v>
      </c>
      <c r="T61" s="82">
        <f>'[5]System CAPEX Units'!T61</f>
        <v>0</v>
      </c>
      <c r="U61" s="82">
        <f>'[5]System CAPEX Units'!U61</f>
        <v>0</v>
      </c>
      <c r="V61" s="82">
        <f>'[5]System CAPEX Units'!V61</f>
        <v>0</v>
      </c>
      <c r="W61" s="82">
        <f>'[5]System CAPEX Units'!W61</f>
        <v>0</v>
      </c>
      <c r="X61" s="82">
        <f>'[5]System CAPEX Units'!X61</f>
        <v>0</v>
      </c>
      <c r="Y61" s="82">
        <f>'[5]System CAPEX Units'!Y61</f>
        <v>9.9999999999999992E-2</v>
      </c>
      <c r="Z61" s="82">
        <f>'[5]System CAPEX Units'!Z61</f>
        <v>0</v>
      </c>
      <c r="AA61" s="82">
        <f>'[5]System CAPEX Units'!AA61</f>
        <v>0</v>
      </c>
      <c r="AB61" s="82">
        <f>'[5]System CAPEX Units'!AB61</f>
        <v>0</v>
      </c>
      <c r="AC61" s="82">
        <f>'[5]System CAPEX Units'!AC61</f>
        <v>0</v>
      </c>
      <c r="AD61" s="82">
        <f>'[5]System CAPEX Units'!AD61</f>
        <v>0</v>
      </c>
      <c r="AE61" s="11">
        <f>'[5]System CAPEX Units'!AE61</f>
        <v>0</v>
      </c>
      <c r="AF61" s="2">
        <f>'[5]System CAPEX Units'!AF61</f>
        <v>0</v>
      </c>
      <c r="AG61" s="85">
        <f>'[5]System CAPEX Units'!AG61</f>
        <v>0</v>
      </c>
      <c r="AH61" s="85">
        <f>'[5]System CAPEX Units'!AH61</f>
        <v>0</v>
      </c>
      <c r="AI61" s="85">
        <f>'[5]System CAPEX Units'!AI61</f>
        <v>0</v>
      </c>
      <c r="AJ61" s="3">
        <f>'[5]System CAPEX Units'!AJ61</f>
        <v>1</v>
      </c>
      <c r="AK61" s="91" t="str">
        <f t="shared" si="0"/>
        <v/>
      </c>
      <c r="AL61" s="84" t="str">
        <f t="shared" si="1"/>
        <v/>
      </c>
      <c r="AM61" s="84" t="str">
        <f t="shared" si="2"/>
        <v/>
      </c>
      <c r="AN61" s="92" t="str">
        <f t="shared" si="3"/>
        <v/>
      </c>
    </row>
    <row r="62" spans="1:40" x14ac:dyDescent="0.2">
      <c r="A62" s="113" t="str">
        <f>IF('[5]System CAPEX Units'!A62&gt;"",'[5]System CAPEX Units'!A62,"")</f>
        <v>Install Neutral CT (22KV or 11Kv) - D-Other Regulated System Capex</v>
      </c>
      <c r="B62" s="34">
        <f>'[5]System CAPEX Units'!B62</f>
        <v>0</v>
      </c>
      <c r="C62" s="24">
        <f>'[5]System CAPEX Units'!C62</f>
        <v>0</v>
      </c>
      <c r="D62" s="24">
        <f>'[5]System CAPEX Units'!D62</f>
        <v>49301.731864077534</v>
      </c>
      <c r="E62" s="24">
        <f>'[5]System CAPEX Units'!E62</f>
        <v>49301.731864077534</v>
      </c>
      <c r="F62" s="24">
        <f>'[5]System CAPEX Units'!F62</f>
        <v>49301.731864077534</v>
      </c>
      <c r="G62" s="24">
        <f>'[5]System CAPEX Units'!G62</f>
        <v>98603.463728155068</v>
      </c>
      <c r="H62" s="38">
        <f>'[5]System CAPEX Units'!H62</f>
        <v>98603.463728155068</v>
      </c>
      <c r="I62" s="109">
        <f>'[5]System CAPEX Units'!I62</f>
        <v>0.50718014552334945</v>
      </c>
      <c r="J62" s="110">
        <f>'[5]System CAPEX Units'!J62</f>
        <v>0.32453221002684479</v>
      </c>
      <c r="K62" s="110">
        <f>'[5]System CAPEX Units'!K62</f>
        <v>6.9160928935002183E-2</v>
      </c>
      <c r="L62" s="111">
        <f>'[5]System CAPEX Units'!L62</f>
        <v>9.9126715514803412E-2</v>
      </c>
      <c r="M62" s="4">
        <f>'[5]System CAPEX Units'!M62</f>
        <v>0</v>
      </c>
      <c r="N62" s="82">
        <f>'[5]System CAPEX Units'!N62</f>
        <v>0</v>
      </c>
      <c r="O62" s="82">
        <f>'[5]System CAPEX Units'!O62</f>
        <v>0</v>
      </c>
      <c r="P62" s="82">
        <f>'[5]System CAPEX Units'!P62</f>
        <v>1</v>
      </c>
      <c r="Q62" s="82">
        <f>'[5]System CAPEX Units'!Q62</f>
        <v>0</v>
      </c>
      <c r="R62" s="82">
        <f>'[5]System CAPEX Units'!R62</f>
        <v>0</v>
      </c>
      <c r="S62" s="82">
        <f>'[5]System CAPEX Units'!S62</f>
        <v>0</v>
      </c>
      <c r="T62" s="82">
        <f>'[5]System CAPEX Units'!T62</f>
        <v>0</v>
      </c>
      <c r="U62" s="82">
        <f>'[5]System CAPEX Units'!U62</f>
        <v>0</v>
      </c>
      <c r="V62" s="82">
        <f>'[5]System CAPEX Units'!V62</f>
        <v>0</v>
      </c>
      <c r="W62" s="82">
        <f>'[5]System CAPEX Units'!W62</f>
        <v>0</v>
      </c>
      <c r="X62" s="82">
        <f>'[5]System CAPEX Units'!X62</f>
        <v>0</v>
      </c>
      <c r="Y62" s="82">
        <f>'[5]System CAPEX Units'!Y62</f>
        <v>0</v>
      </c>
      <c r="Z62" s="82">
        <f>'[5]System CAPEX Units'!Z62</f>
        <v>0</v>
      </c>
      <c r="AA62" s="82">
        <f>'[5]System CAPEX Units'!AA62</f>
        <v>0</v>
      </c>
      <c r="AB62" s="82">
        <f>'[5]System CAPEX Units'!AB62</f>
        <v>0</v>
      </c>
      <c r="AC62" s="82">
        <f>'[5]System CAPEX Units'!AC62</f>
        <v>0</v>
      </c>
      <c r="AD62" s="82">
        <f>'[5]System CAPEX Units'!AD62</f>
        <v>0</v>
      </c>
      <c r="AE62" s="11">
        <f>'[5]System CAPEX Units'!AE62</f>
        <v>0</v>
      </c>
      <c r="AF62" s="2">
        <f>'[5]System CAPEX Units'!AF62</f>
        <v>0</v>
      </c>
      <c r="AG62" s="85">
        <f>'[5]System CAPEX Units'!AG62</f>
        <v>0</v>
      </c>
      <c r="AH62" s="85">
        <f>'[5]System CAPEX Units'!AH62</f>
        <v>0</v>
      </c>
      <c r="AI62" s="85">
        <f>'[5]System CAPEX Units'!AI62</f>
        <v>0</v>
      </c>
      <c r="AJ62" s="3">
        <f>'[5]System CAPEX Units'!AJ62</f>
        <v>1</v>
      </c>
      <c r="AK62" s="91" t="str">
        <f t="shared" si="0"/>
        <v/>
      </c>
      <c r="AL62" s="84" t="str">
        <f t="shared" si="1"/>
        <v/>
      </c>
      <c r="AM62" s="84" t="str">
        <f t="shared" si="2"/>
        <v/>
      </c>
      <c r="AN62" s="92" t="str">
        <f t="shared" si="3"/>
        <v/>
      </c>
    </row>
    <row r="63" spans="1:40" x14ac:dyDescent="0.2">
      <c r="A63" s="113" t="str">
        <f>IF('[5]System CAPEX Units'!A63&gt;"",'[5]System CAPEX Units'!A63,"")</f>
        <v>Install set of 3 outdoor HV powder fuses in sub for transformer protection</v>
      </c>
      <c r="B63" s="34">
        <f>'[5]System CAPEX Units'!B63</f>
        <v>0</v>
      </c>
      <c r="C63" s="24">
        <f>'[5]System CAPEX Units'!C63</f>
        <v>0</v>
      </c>
      <c r="D63" s="24">
        <f>'[5]System CAPEX Units'!D63</f>
        <v>65094.063645488881</v>
      </c>
      <c r="E63" s="24">
        <f>'[5]System CAPEX Units'!E63</f>
        <v>0</v>
      </c>
      <c r="F63" s="24">
        <f>'[5]System CAPEX Units'!F63</f>
        <v>65094.063645488881</v>
      </c>
      <c r="G63" s="24">
        <f>'[5]System CAPEX Units'!G63</f>
        <v>0</v>
      </c>
      <c r="H63" s="38">
        <f>'[5]System CAPEX Units'!H63</f>
        <v>65094.063645488881</v>
      </c>
      <c r="I63" s="109">
        <f>'[5]System CAPEX Units'!I63</f>
        <v>0.60810034510001298</v>
      </c>
      <c r="J63" s="110">
        <f>'[5]System CAPEX Units'!J63</f>
        <v>0.20985016505336368</v>
      </c>
      <c r="K63" s="110">
        <f>'[5]System CAPEX Units'!K63</f>
        <v>8.2922774331819965E-2</v>
      </c>
      <c r="L63" s="111">
        <f>'[5]System CAPEX Units'!L63</f>
        <v>9.9126715514803426E-2</v>
      </c>
      <c r="M63" s="4">
        <f>'[5]System CAPEX Units'!M63</f>
        <v>0</v>
      </c>
      <c r="N63" s="82">
        <f>'[5]System CAPEX Units'!N63</f>
        <v>0</v>
      </c>
      <c r="O63" s="82">
        <f>'[5]System CAPEX Units'!O63</f>
        <v>0</v>
      </c>
      <c r="P63" s="82">
        <f>'[5]System CAPEX Units'!P63</f>
        <v>0</v>
      </c>
      <c r="Q63" s="82">
        <f>'[5]System CAPEX Units'!Q63</f>
        <v>0</v>
      </c>
      <c r="R63" s="82">
        <f>'[5]System CAPEX Units'!R63</f>
        <v>1</v>
      </c>
      <c r="S63" s="82">
        <f>'[5]System CAPEX Units'!S63</f>
        <v>0</v>
      </c>
      <c r="T63" s="82">
        <f>'[5]System CAPEX Units'!T63</f>
        <v>0</v>
      </c>
      <c r="U63" s="82">
        <f>'[5]System CAPEX Units'!U63</f>
        <v>0</v>
      </c>
      <c r="V63" s="82">
        <f>'[5]System CAPEX Units'!V63</f>
        <v>0</v>
      </c>
      <c r="W63" s="82">
        <f>'[5]System CAPEX Units'!W63</f>
        <v>0</v>
      </c>
      <c r="X63" s="82">
        <f>'[5]System CAPEX Units'!X63</f>
        <v>0</v>
      </c>
      <c r="Y63" s="82">
        <f>'[5]System CAPEX Units'!Y63</f>
        <v>0</v>
      </c>
      <c r="Z63" s="82">
        <f>'[5]System CAPEX Units'!Z63</f>
        <v>0</v>
      </c>
      <c r="AA63" s="82">
        <f>'[5]System CAPEX Units'!AA63</f>
        <v>0</v>
      </c>
      <c r="AB63" s="82">
        <f>'[5]System CAPEX Units'!AB63</f>
        <v>0</v>
      </c>
      <c r="AC63" s="82">
        <f>'[5]System CAPEX Units'!AC63</f>
        <v>0</v>
      </c>
      <c r="AD63" s="82">
        <f>'[5]System CAPEX Units'!AD63</f>
        <v>0</v>
      </c>
      <c r="AE63" s="11">
        <f>'[5]System CAPEX Units'!AE63</f>
        <v>0</v>
      </c>
      <c r="AF63" s="2">
        <f>'[5]System CAPEX Units'!AF63</f>
        <v>0</v>
      </c>
      <c r="AG63" s="85">
        <f>'[5]System CAPEX Units'!AG63</f>
        <v>0</v>
      </c>
      <c r="AH63" s="85">
        <f>'[5]System CAPEX Units'!AH63</f>
        <v>0</v>
      </c>
      <c r="AI63" s="85">
        <f>'[5]System CAPEX Units'!AI63</f>
        <v>0</v>
      </c>
      <c r="AJ63" s="3">
        <f>'[5]System CAPEX Units'!AJ63</f>
        <v>1</v>
      </c>
      <c r="AK63" s="91" t="str">
        <f t="shared" si="0"/>
        <v/>
      </c>
      <c r="AL63" s="84" t="str">
        <f t="shared" si="1"/>
        <v/>
      </c>
      <c r="AM63" s="84" t="str">
        <f t="shared" si="2"/>
        <v/>
      </c>
      <c r="AN63" s="92" t="str">
        <f t="shared" si="3"/>
        <v/>
      </c>
    </row>
    <row r="64" spans="1:40" x14ac:dyDescent="0.2">
      <c r="A64" s="113" t="str">
        <f>IF('[5]System CAPEX Units'!A64&gt;"",'[5]System CAPEX Units'!A64,"")</f>
        <v>Reconductor HV feeder</v>
      </c>
      <c r="B64" s="34">
        <f>'[5]System CAPEX Units'!B64</f>
        <v>0</v>
      </c>
      <c r="C64" s="24">
        <f>'[5]System CAPEX Units'!C64</f>
        <v>0</v>
      </c>
      <c r="D64" s="24">
        <f>'[5]System CAPEX Units'!D64</f>
        <v>730141.78056959435</v>
      </c>
      <c r="E64" s="24">
        <f>'[5]System CAPEX Units'!E64</f>
        <v>796518.30607592105</v>
      </c>
      <c r="F64" s="24">
        <f>'[5]System CAPEX Units'!F64</f>
        <v>796518.30607592105</v>
      </c>
      <c r="G64" s="24">
        <f>'[5]System CAPEX Units'!G64</f>
        <v>796518.30607592105</v>
      </c>
      <c r="H64" s="38">
        <f>'[5]System CAPEX Units'!H64</f>
        <v>796518.30607592105</v>
      </c>
      <c r="I64" s="109">
        <f>'[5]System CAPEX Units'!I64</f>
        <v>0.56815668540127817</v>
      </c>
      <c r="J64" s="110">
        <f>'[5]System CAPEX Units'!J64</f>
        <v>0.25524068743828959</v>
      </c>
      <c r="K64" s="110">
        <f>'[5]System CAPEX Units'!K64</f>
        <v>7.747591164562885E-2</v>
      </c>
      <c r="L64" s="111">
        <f>'[5]System CAPEX Units'!L64</f>
        <v>9.9126715514803412E-2</v>
      </c>
      <c r="M64" s="4">
        <f>'[5]System CAPEX Units'!M64</f>
        <v>0</v>
      </c>
      <c r="N64" s="82">
        <f>'[5]System CAPEX Units'!N64</f>
        <v>0</v>
      </c>
      <c r="O64" s="82">
        <f>'[5]System CAPEX Units'!O64</f>
        <v>0</v>
      </c>
      <c r="P64" s="82">
        <f>'[5]System CAPEX Units'!P64</f>
        <v>0</v>
      </c>
      <c r="Q64" s="82">
        <f>'[5]System CAPEX Units'!Q64</f>
        <v>0</v>
      </c>
      <c r="R64" s="82">
        <f>'[5]System CAPEX Units'!R64</f>
        <v>0</v>
      </c>
      <c r="S64" s="82">
        <f>'[5]System CAPEX Units'!S64</f>
        <v>0</v>
      </c>
      <c r="T64" s="82">
        <f>'[5]System CAPEX Units'!T64</f>
        <v>1</v>
      </c>
      <c r="U64" s="82">
        <f>'[5]System CAPEX Units'!U64</f>
        <v>0</v>
      </c>
      <c r="V64" s="82">
        <f>'[5]System CAPEX Units'!V64</f>
        <v>0</v>
      </c>
      <c r="W64" s="82">
        <f>'[5]System CAPEX Units'!W64</f>
        <v>0</v>
      </c>
      <c r="X64" s="82">
        <f>'[5]System CAPEX Units'!X64</f>
        <v>0</v>
      </c>
      <c r="Y64" s="82">
        <f>'[5]System CAPEX Units'!Y64</f>
        <v>0</v>
      </c>
      <c r="Z64" s="82">
        <f>'[5]System CAPEX Units'!Z64</f>
        <v>0</v>
      </c>
      <c r="AA64" s="82">
        <f>'[5]System CAPEX Units'!AA64</f>
        <v>0</v>
      </c>
      <c r="AB64" s="82">
        <f>'[5]System CAPEX Units'!AB64</f>
        <v>0</v>
      </c>
      <c r="AC64" s="82">
        <f>'[5]System CAPEX Units'!AC64</f>
        <v>0</v>
      </c>
      <c r="AD64" s="82">
        <f>'[5]System CAPEX Units'!AD64</f>
        <v>0</v>
      </c>
      <c r="AE64" s="11">
        <f>'[5]System CAPEX Units'!AE64</f>
        <v>0</v>
      </c>
      <c r="AF64" s="2">
        <f>'[5]System CAPEX Units'!AF64</f>
        <v>0</v>
      </c>
      <c r="AG64" s="85">
        <f>'[5]System CAPEX Units'!AG64</f>
        <v>0</v>
      </c>
      <c r="AH64" s="85">
        <f>'[5]System CAPEX Units'!AH64</f>
        <v>0</v>
      </c>
      <c r="AI64" s="85">
        <f>'[5]System CAPEX Units'!AI64</f>
        <v>0</v>
      </c>
      <c r="AJ64" s="3">
        <f>'[5]System CAPEX Units'!AJ64</f>
        <v>1</v>
      </c>
      <c r="AK64" s="91" t="str">
        <f t="shared" si="0"/>
        <v/>
      </c>
      <c r="AL64" s="84" t="str">
        <f t="shared" si="1"/>
        <v/>
      </c>
      <c r="AM64" s="84" t="str">
        <f t="shared" si="2"/>
        <v/>
      </c>
      <c r="AN64" s="92" t="str">
        <f t="shared" si="3"/>
        <v/>
      </c>
    </row>
    <row r="65" spans="1:40" x14ac:dyDescent="0.2">
      <c r="A65" s="113" t="str">
        <f>IF('[5]System CAPEX Units'!A65&gt;"",'[5]System CAPEX Units'!A65,"")</f>
        <v>Install set of 3 expulsion fuses (11/22kV) – line or distribution transformer</v>
      </c>
      <c r="B65" s="34">
        <f>'[5]System CAPEX Units'!B65</f>
        <v>0</v>
      </c>
      <c r="C65" s="24">
        <f>'[5]System CAPEX Units'!C65</f>
        <v>0</v>
      </c>
      <c r="D65" s="24">
        <f>'[5]System CAPEX Units'!D65</f>
        <v>219081.72786274157</v>
      </c>
      <c r="E65" s="24">
        <f>'[5]System CAPEX Units'!E65</f>
        <v>234591.93868488257</v>
      </c>
      <c r="F65" s="24">
        <f>'[5]System CAPEX Units'!F65</f>
        <v>234591.93868488257</v>
      </c>
      <c r="G65" s="24">
        <f>'[5]System CAPEX Units'!G65</f>
        <v>250102.14950702357</v>
      </c>
      <c r="H65" s="38">
        <f>'[5]System CAPEX Units'!H65</f>
        <v>250102.14950702357</v>
      </c>
      <c r="I65" s="109">
        <f>'[5]System CAPEX Units'!I65</f>
        <v>0.47685789079500407</v>
      </c>
      <c r="J65" s="110">
        <f>'[5]System CAPEX Units'!J65</f>
        <v>0.35898931767269204</v>
      </c>
      <c r="K65" s="110">
        <f>'[5]System CAPEX Units'!K65</f>
        <v>6.5026076017500545E-2</v>
      </c>
      <c r="L65" s="111">
        <f>'[5]System CAPEX Units'!L65</f>
        <v>9.9126715514803412E-2</v>
      </c>
      <c r="M65" s="4">
        <f>'[5]System CAPEX Units'!M65</f>
        <v>0</v>
      </c>
      <c r="N65" s="82">
        <f>'[5]System CAPEX Units'!N65</f>
        <v>0</v>
      </c>
      <c r="O65" s="82">
        <f>'[5]System CAPEX Units'!O65</f>
        <v>0</v>
      </c>
      <c r="P65" s="82">
        <f>'[5]System CAPEX Units'!P65</f>
        <v>0</v>
      </c>
      <c r="Q65" s="82">
        <f>'[5]System CAPEX Units'!Q65</f>
        <v>0</v>
      </c>
      <c r="R65" s="82">
        <f>'[5]System CAPEX Units'!R65</f>
        <v>0</v>
      </c>
      <c r="S65" s="82">
        <f>'[5]System CAPEX Units'!S65</f>
        <v>0</v>
      </c>
      <c r="T65" s="82">
        <f>'[5]System CAPEX Units'!T65</f>
        <v>1</v>
      </c>
      <c r="U65" s="82">
        <f>'[5]System CAPEX Units'!U65</f>
        <v>0</v>
      </c>
      <c r="V65" s="82">
        <f>'[5]System CAPEX Units'!V65</f>
        <v>0</v>
      </c>
      <c r="W65" s="82">
        <f>'[5]System CAPEX Units'!W65</f>
        <v>0</v>
      </c>
      <c r="X65" s="82">
        <f>'[5]System CAPEX Units'!X65</f>
        <v>0</v>
      </c>
      <c r="Y65" s="82">
        <f>'[5]System CAPEX Units'!Y65</f>
        <v>0</v>
      </c>
      <c r="Z65" s="82">
        <f>'[5]System CAPEX Units'!Z65</f>
        <v>0</v>
      </c>
      <c r="AA65" s="82">
        <f>'[5]System CAPEX Units'!AA65</f>
        <v>0</v>
      </c>
      <c r="AB65" s="82">
        <f>'[5]System CAPEX Units'!AB65</f>
        <v>0</v>
      </c>
      <c r="AC65" s="82">
        <f>'[5]System CAPEX Units'!AC65</f>
        <v>0</v>
      </c>
      <c r="AD65" s="82">
        <f>'[5]System CAPEX Units'!AD65</f>
        <v>0</v>
      </c>
      <c r="AE65" s="11">
        <f>'[5]System CAPEX Units'!AE65</f>
        <v>0</v>
      </c>
      <c r="AF65" s="2">
        <f>'[5]System CAPEX Units'!AF65</f>
        <v>0</v>
      </c>
      <c r="AG65" s="85">
        <f>'[5]System CAPEX Units'!AG65</f>
        <v>0</v>
      </c>
      <c r="AH65" s="85">
        <f>'[5]System CAPEX Units'!AH65</f>
        <v>0</v>
      </c>
      <c r="AI65" s="85">
        <f>'[5]System CAPEX Units'!AI65</f>
        <v>0</v>
      </c>
      <c r="AJ65" s="3">
        <f>'[5]System CAPEX Units'!AJ65</f>
        <v>1</v>
      </c>
      <c r="AK65" s="91" t="str">
        <f t="shared" si="0"/>
        <v/>
      </c>
      <c r="AL65" s="84" t="str">
        <f t="shared" si="1"/>
        <v/>
      </c>
      <c r="AM65" s="84" t="str">
        <f t="shared" si="2"/>
        <v/>
      </c>
      <c r="AN65" s="92" t="str">
        <f t="shared" si="3"/>
        <v/>
      </c>
    </row>
    <row r="66" spans="1:40" x14ac:dyDescent="0.2">
      <c r="A66" s="113" t="str">
        <f>IF('[5]System CAPEX Units'!A66&gt;"",'[5]System CAPEX Units'!A66,"")</f>
        <v>Install set of 2 expulsion fuses (33kV) – single phase line or SWER isolator</v>
      </c>
      <c r="B66" s="34">
        <f>'[5]System CAPEX Units'!B66</f>
        <v>0</v>
      </c>
      <c r="C66" s="24">
        <f>'[5]System CAPEX Units'!C66</f>
        <v>0</v>
      </c>
      <c r="D66" s="24">
        <f>'[5]System CAPEX Units'!D66</f>
        <v>1718.8077474012873</v>
      </c>
      <c r="E66" s="24">
        <f>'[5]System CAPEX Units'!E66</f>
        <v>0</v>
      </c>
      <c r="F66" s="24">
        <f>'[5]System CAPEX Units'!F66</f>
        <v>0</v>
      </c>
      <c r="G66" s="24">
        <f>'[5]System CAPEX Units'!G66</f>
        <v>0</v>
      </c>
      <c r="H66" s="38">
        <f>'[5]System CAPEX Units'!H66</f>
        <v>0</v>
      </c>
      <c r="I66" s="109">
        <f>'[5]System CAPEX Units'!I66</f>
        <v>0.53677709127092854</v>
      </c>
      <c r="J66" s="110">
        <f>'[5]System CAPEX Units'!J66</f>
        <v>0.29089931713186873</v>
      </c>
      <c r="K66" s="110">
        <f>'[5]System CAPEX Units'!K66</f>
        <v>7.3196876082399345E-2</v>
      </c>
      <c r="L66" s="111">
        <f>'[5]System CAPEX Units'!L66</f>
        <v>9.9126715514803426E-2</v>
      </c>
      <c r="M66" s="4">
        <f>'[5]System CAPEX Units'!M66</f>
        <v>0</v>
      </c>
      <c r="N66" s="82">
        <f>'[5]System CAPEX Units'!N66</f>
        <v>0</v>
      </c>
      <c r="O66" s="82">
        <f>'[5]System CAPEX Units'!O66</f>
        <v>0</v>
      </c>
      <c r="P66" s="82">
        <f>'[5]System CAPEX Units'!P66</f>
        <v>0</v>
      </c>
      <c r="Q66" s="82">
        <f>'[5]System CAPEX Units'!Q66</f>
        <v>0</v>
      </c>
      <c r="R66" s="82">
        <f>'[5]System CAPEX Units'!R66</f>
        <v>0</v>
      </c>
      <c r="S66" s="82">
        <f>'[5]System CAPEX Units'!S66</f>
        <v>0</v>
      </c>
      <c r="T66" s="82">
        <f>'[5]System CAPEX Units'!T66</f>
        <v>1</v>
      </c>
      <c r="U66" s="82">
        <f>'[5]System CAPEX Units'!U66</f>
        <v>0</v>
      </c>
      <c r="V66" s="82">
        <f>'[5]System CAPEX Units'!V66</f>
        <v>0</v>
      </c>
      <c r="W66" s="82">
        <f>'[5]System CAPEX Units'!W66</f>
        <v>0</v>
      </c>
      <c r="X66" s="82">
        <f>'[5]System CAPEX Units'!X66</f>
        <v>0</v>
      </c>
      <c r="Y66" s="82">
        <f>'[5]System CAPEX Units'!Y66</f>
        <v>0</v>
      </c>
      <c r="Z66" s="82">
        <f>'[5]System CAPEX Units'!Z66</f>
        <v>0</v>
      </c>
      <c r="AA66" s="82">
        <f>'[5]System CAPEX Units'!AA66</f>
        <v>0</v>
      </c>
      <c r="AB66" s="82">
        <f>'[5]System CAPEX Units'!AB66</f>
        <v>0</v>
      </c>
      <c r="AC66" s="82">
        <f>'[5]System CAPEX Units'!AC66</f>
        <v>0</v>
      </c>
      <c r="AD66" s="82">
        <f>'[5]System CAPEX Units'!AD66</f>
        <v>0</v>
      </c>
      <c r="AE66" s="11">
        <f>'[5]System CAPEX Units'!AE66</f>
        <v>0</v>
      </c>
      <c r="AF66" s="2">
        <f>'[5]System CAPEX Units'!AF66</f>
        <v>0</v>
      </c>
      <c r="AG66" s="85">
        <f>'[5]System CAPEX Units'!AG66</f>
        <v>0</v>
      </c>
      <c r="AH66" s="85">
        <f>'[5]System CAPEX Units'!AH66</f>
        <v>0</v>
      </c>
      <c r="AI66" s="85">
        <f>'[5]System CAPEX Units'!AI66</f>
        <v>0</v>
      </c>
      <c r="AJ66" s="3">
        <f>'[5]System CAPEX Units'!AJ66</f>
        <v>1</v>
      </c>
      <c r="AK66" s="91" t="str">
        <f t="shared" si="0"/>
        <v/>
      </c>
      <c r="AL66" s="84" t="str">
        <f t="shared" si="1"/>
        <v/>
      </c>
      <c r="AM66" s="84" t="str">
        <f t="shared" si="2"/>
        <v/>
      </c>
      <c r="AN66" s="92" t="str">
        <f t="shared" si="3"/>
        <v/>
      </c>
    </row>
    <row r="67" spans="1:40" x14ac:dyDescent="0.2">
      <c r="A67" s="113" t="str">
        <f>IF('[5]System CAPEX Units'!A67&gt;"",'[5]System CAPEX Units'!A67,"")</f>
        <v>BC1 619 NDR EECL Replace Defect Management</v>
      </c>
      <c r="B67" s="34">
        <f>'[5]System CAPEX Units'!B67</f>
        <v>0</v>
      </c>
      <c r="C67" s="24">
        <f>'[5]System CAPEX Units'!C67</f>
        <v>0</v>
      </c>
      <c r="D67" s="24">
        <f>'[5]System CAPEX Units'!D67</f>
        <v>59759590.777123109</v>
      </c>
      <c r="E67" s="24">
        <f>'[5]System CAPEX Units'!E67</f>
        <v>74875307.443011135</v>
      </c>
      <c r="F67" s="24">
        <f>'[5]System CAPEX Units'!F67</f>
        <v>55442910.95799993</v>
      </c>
      <c r="G67" s="24">
        <f>'[5]System CAPEX Units'!G67</f>
        <v>63379140.131510288</v>
      </c>
      <c r="H67" s="38">
        <f>'[5]System CAPEX Units'!H67</f>
        <v>60839083.571948759</v>
      </c>
      <c r="I67" s="109">
        <f>'[5]System CAPEX Units'!I67</f>
        <v>0.30407429110449002</v>
      </c>
      <c r="J67" s="110">
        <f>'[5]System CAPEX Units'!J67</f>
        <v>0.40499511709735786</v>
      </c>
      <c r="K67" s="110">
        <f>'[5]System CAPEX Units'!K67</f>
        <v>4.1464676059703075E-2</v>
      </c>
      <c r="L67" s="111">
        <f>'[5]System CAPEX Units'!L67</f>
        <v>0.24946591573845042</v>
      </c>
      <c r="M67" s="4">
        <f>'[5]System CAPEX Units'!M67</f>
        <v>0</v>
      </c>
      <c r="N67" s="82">
        <f>'[5]System CAPEX Units'!N67</f>
        <v>0</v>
      </c>
      <c r="O67" s="82">
        <f>'[5]System CAPEX Units'!O67</f>
        <v>0.58183174113445302</v>
      </c>
      <c r="P67" s="82">
        <f>'[5]System CAPEX Units'!P67</f>
        <v>3.6918517199234883E-2</v>
      </c>
      <c r="Q67" s="82">
        <f>'[5]System CAPEX Units'!Q67</f>
        <v>8.1917619802638675E-2</v>
      </c>
      <c r="R67" s="82">
        <f>'[5]System CAPEX Units'!R67</f>
        <v>0</v>
      </c>
      <c r="S67" s="82">
        <f>'[5]System CAPEX Units'!S67</f>
        <v>0</v>
      </c>
      <c r="T67" s="82">
        <f>'[5]System CAPEX Units'!T67</f>
        <v>0</v>
      </c>
      <c r="U67" s="82">
        <f>'[5]System CAPEX Units'!U67</f>
        <v>0</v>
      </c>
      <c r="V67" s="82">
        <f>'[5]System CAPEX Units'!V67</f>
        <v>0.1749578274266928</v>
      </c>
      <c r="W67" s="82">
        <f>'[5]System CAPEX Units'!W67</f>
        <v>0.11893043793224757</v>
      </c>
      <c r="X67" s="82">
        <f>'[5]System CAPEX Units'!X67</f>
        <v>0</v>
      </c>
      <c r="Y67" s="82">
        <f>'[5]System CAPEX Units'!Y67</f>
        <v>0</v>
      </c>
      <c r="Z67" s="82">
        <f>'[5]System CAPEX Units'!Z67</f>
        <v>0</v>
      </c>
      <c r="AA67" s="82">
        <f>'[5]System CAPEX Units'!AA67</f>
        <v>0</v>
      </c>
      <c r="AB67" s="82">
        <f>'[5]System CAPEX Units'!AB67</f>
        <v>0</v>
      </c>
      <c r="AC67" s="82">
        <f>'[5]System CAPEX Units'!AC67</f>
        <v>0</v>
      </c>
      <c r="AD67" s="82">
        <f>'[5]System CAPEX Units'!AD67</f>
        <v>5.4438565047335132E-3</v>
      </c>
      <c r="AE67" s="11">
        <f>'[5]System CAPEX Units'!AE67</f>
        <v>0</v>
      </c>
      <c r="AF67" s="2">
        <f>'[5]System CAPEX Units'!AF67</f>
        <v>1</v>
      </c>
      <c r="AG67" s="85">
        <f>'[5]System CAPEX Units'!AG67</f>
        <v>0</v>
      </c>
      <c r="AH67" s="85">
        <f>'[5]System CAPEX Units'!AH67</f>
        <v>0</v>
      </c>
      <c r="AI67" s="85">
        <f>'[5]System CAPEX Units'!AI67</f>
        <v>0</v>
      </c>
      <c r="AJ67" s="3">
        <f>'[5]System CAPEX Units'!AJ67</f>
        <v>0</v>
      </c>
      <c r="AK67" s="91" t="str">
        <f t="shared" si="0"/>
        <v/>
      </c>
      <c r="AL67" s="84" t="str">
        <f t="shared" si="1"/>
        <v/>
      </c>
      <c r="AM67" s="84" t="str">
        <f t="shared" si="2"/>
        <v/>
      </c>
      <c r="AN67" s="92" t="str">
        <f t="shared" si="3"/>
        <v/>
      </c>
    </row>
    <row r="68" spans="1:40" x14ac:dyDescent="0.2">
      <c r="A68" s="113" t="str">
        <f>IF('[5]System CAPEX Units'!A68&gt;"",'[5]System CAPEX Units'!A68,"")</f>
        <v>BC1 754 NDR EECL Distribution Earthing Remediation</v>
      </c>
      <c r="B68" s="34">
        <f>'[5]System CAPEX Units'!B68</f>
        <v>0</v>
      </c>
      <c r="C68" s="24">
        <f>'[5]System CAPEX Units'!C68</f>
        <v>0</v>
      </c>
      <c r="D68" s="24">
        <f>'[5]System CAPEX Units'!D68</f>
        <v>8295639.1105119986</v>
      </c>
      <c r="E68" s="24">
        <f>'[5]System CAPEX Units'!E68</f>
        <v>8295639.1105119986</v>
      </c>
      <c r="F68" s="24">
        <f>'[5]System CAPEX Units'!F68</f>
        <v>8295639.1105119986</v>
      </c>
      <c r="G68" s="24">
        <f>'[5]System CAPEX Units'!G68</f>
        <v>8295639.1105119986</v>
      </c>
      <c r="H68" s="38">
        <f>'[5]System CAPEX Units'!H68</f>
        <v>8295639.1105119986</v>
      </c>
      <c r="I68" s="109">
        <f>'[5]System CAPEX Units'!I68</f>
        <v>0.48556442289615842</v>
      </c>
      <c r="J68" s="110">
        <f>'[5]System CAPEX Units'!J68</f>
        <v>0.44822224670891092</v>
      </c>
      <c r="K68" s="110">
        <f>'[5]System CAPEX Units'!K68</f>
        <v>6.62133303949307E-2</v>
      </c>
      <c r="L68" s="111">
        <f>'[5]System CAPEX Units'!L68</f>
        <v>0</v>
      </c>
      <c r="M68" s="4">
        <f>'[5]System CAPEX Units'!M68</f>
        <v>0</v>
      </c>
      <c r="N68" s="82">
        <f>'[5]System CAPEX Units'!N68</f>
        <v>0</v>
      </c>
      <c r="O68" s="82">
        <f>'[5]System CAPEX Units'!O68</f>
        <v>1</v>
      </c>
      <c r="P68" s="82">
        <f>'[5]System CAPEX Units'!P68</f>
        <v>0</v>
      </c>
      <c r="Q68" s="82">
        <f>'[5]System CAPEX Units'!Q68</f>
        <v>0</v>
      </c>
      <c r="R68" s="82">
        <f>'[5]System CAPEX Units'!R68</f>
        <v>0</v>
      </c>
      <c r="S68" s="82">
        <f>'[5]System CAPEX Units'!S68</f>
        <v>0</v>
      </c>
      <c r="T68" s="82">
        <f>'[5]System CAPEX Units'!T68</f>
        <v>0</v>
      </c>
      <c r="U68" s="82">
        <f>'[5]System CAPEX Units'!U68</f>
        <v>0</v>
      </c>
      <c r="V68" s="82">
        <f>'[5]System CAPEX Units'!V68</f>
        <v>0</v>
      </c>
      <c r="W68" s="82">
        <f>'[5]System CAPEX Units'!W68</f>
        <v>0</v>
      </c>
      <c r="X68" s="82">
        <f>'[5]System CAPEX Units'!X68</f>
        <v>0</v>
      </c>
      <c r="Y68" s="82">
        <f>'[5]System CAPEX Units'!Y68</f>
        <v>0</v>
      </c>
      <c r="Z68" s="82">
        <f>'[5]System CAPEX Units'!Z68</f>
        <v>0</v>
      </c>
      <c r="AA68" s="82">
        <f>'[5]System CAPEX Units'!AA68</f>
        <v>0</v>
      </c>
      <c r="AB68" s="82">
        <f>'[5]System CAPEX Units'!AB68</f>
        <v>0</v>
      </c>
      <c r="AC68" s="82">
        <f>'[5]System CAPEX Units'!AC68</f>
        <v>0</v>
      </c>
      <c r="AD68" s="82">
        <f>'[5]System CAPEX Units'!AD68</f>
        <v>0</v>
      </c>
      <c r="AE68" s="11">
        <f>'[5]System CAPEX Units'!AE68</f>
        <v>0</v>
      </c>
      <c r="AF68" s="2">
        <f>'[5]System CAPEX Units'!AF68</f>
        <v>1</v>
      </c>
      <c r="AG68" s="85">
        <f>'[5]System CAPEX Units'!AG68</f>
        <v>0</v>
      </c>
      <c r="AH68" s="85">
        <f>'[5]System CAPEX Units'!AH68</f>
        <v>0</v>
      </c>
      <c r="AI68" s="85">
        <f>'[5]System CAPEX Units'!AI68</f>
        <v>0</v>
      </c>
      <c r="AJ68" s="3">
        <f>'[5]System CAPEX Units'!AJ68</f>
        <v>0</v>
      </c>
      <c r="AK68" s="91" t="str">
        <f t="shared" ref="AK68:AK131" si="4">IF(SUM(M68:AE68)&gt;0%,IF(SUM(M68:AE68)&gt;100%," AC Split &gt; 100%",""),"")</f>
        <v/>
      </c>
      <c r="AL68" s="84" t="str">
        <f t="shared" ref="AL68:AL131" si="5">IF(SUM(AF68:AJ68)&gt;0%,IF(SUM(AF68:AJ68)&gt;100%," Activity Split &gt; 100%",""),"")</f>
        <v/>
      </c>
      <c r="AM68" s="84" t="str">
        <f t="shared" ref="AM68:AM131" si="6">IF(SUM(M68:AE68)&gt;0%,IF(SUM(M68:AE68)&lt;100%," AC Split &lt; 100%",""),"")</f>
        <v/>
      </c>
      <c r="AN68" s="92" t="str">
        <f t="shared" ref="AN68:AN131" si="7">IF(SUM(AF68:AJ68)&gt;0%,IF(SUM(AF68:AJ68)&lt;100%," Activity Split &lt;100%",""),"")</f>
        <v/>
      </c>
    </row>
    <row r="69" spans="1:40" x14ac:dyDescent="0.2">
      <c r="A69" s="113" t="str">
        <f>IF('[5]System CAPEX Units'!A69&gt;"",'[5]System CAPEX Units'!A69,"")</f>
        <v>BC1 558 NDR EECL Defective Connector and Splice Replacement</v>
      </c>
      <c r="B69" s="34">
        <f>'[5]System CAPEX Units'!B69</f>
        <v>0</v>
      </c>
      <c r="C69" s="24">
        <f>'[5]System CAPEX Units'!C69</f>
        <v>0</v>
      </c>
      <c r="D69" s="24">
        <f>'[5]System CAPEX Units'!D69</f>
        <v>0</v>
      </c>
      <c r="E69" s="24">
        <f>'[5]System CAPEX Units'!E69</f>
        <v>906991.22467520018</v>
      </c>
      <c r="F69" s="24">
        <f>'[5]System CAPEX Units'!F69</f>
        <v>906991.22467520018</v>
      </c>
      <c r="G69" s="24">
        <f>'[5]System CAPEX Units'!G69</f>
        <v>906991.22467520018</v>
      </c>
      <c r="H69" s="38">
        <f>'[5]System CAPEX Units'!H69</f>
        <v>906991.22467520018</v>
      </c>
      <c r="I69" s="109">
        <f>'[5]System CAPEX Units'!I69</f>
        <v>0.55314098931203692</v>
      </c>
      <c r="J69" s="110">
        <f>'[5]System CAPEX Units'!J69</f>
        <v>0.37143069396359457</v>
      </c>
      <c r="K69" s="110">
        <f>'[5]System CAPEX Units'!K69</f>
        <v>7.5428316724368644E-2</v>
      </c>
      <c r="L69" s="111">
        <f>'[5]System CAPEX Units'!L69</f>
        <v>0</v>
      </c>
      <c r="M69" s="4">
        <f>'[5]System CAPEX Units'!M69</f>
        <v>0</v>
      </c>
      <c r="N69" s="82">
        <f>'[5]System CAPEX Units'!N69</f>
        <v>0</v>
      </c>
      <c r="O69" s="82">
        <f>'[5]System CAPEX Units'!O69</f>
        <v>1</v>
      </c>
      <c r="P69" s="82">
        <f>'[5]System CAPEX Units'!P69</f>
        <v>0</v>
      </c>
      <c r="Q69" s="82">
        <f>'[5]System CAPEX Units'!Q69</f>
        <v>0</v>
      </c>
      <c r="R69" s="82">
        <f>'[5]System CAPEX Units'!R69</f>
        <v>0</v>
      </c>
      <c r="S69" s="82">
        <f>'[5]System CAPEX Units'!S69</f>
        <v>0</v>
      </c>
      <c r="T69" s="82">
        <f>'[5]System CAPEX Units'!T69</f>
        <v>0</v>
      </c>
      <c r="U69" s="82">
        <f>'[5]System CAPEX Units'!U69</f>
        <v>0</v>
      </c>
      <c r="V69" s="82">
        <f>'[5]System CAPEX Units'!V69</f>
        <v>0</v>
      </c>
      <c r="W69" s="82">
        <f>'[5]System CAPEX Units'!W69</f>
        <v>0</v>
      </c>
      <c r="X69" s="82">
        <f>'[5]System CAPEX Units'!X69</f>
        <v>0</v>
      </c>
      <c r="Y69" s="82">
        <f>'[5]System CAPEX Units'!Y69</f>
        <v>0</v>
      </c>
      <c r="Z69" s="82">
        <f>'[5]System CAPEX Units'!Z69</f>
        <v>0</v>
      </c>
      <c r="AA69" s="82">
        <f>'[5]System CAPEX Units'!AA69</f>
        <v>0</v>
      </c>
      <c r="AB69" s="82">
        <f>'[5]System CAPEX Units'!AB69</f>
        <v>0</v>
      </c>
      <c r="AC69" s="82">
        <f>'[5]System CAPEX Units'!AC69</f>
        <v>0</v>
      </c>
      <c r="AD69" s="82">
        <f>'[5]System CAPEX Units'!AD69</f>
        <v>0</v>
      </c>
      <c r="AE69" s="11">
        <f>'[5]System CAPEX Units'!AE69</f>
        <v>0</v>
      </c>
      <c r="AF69" s="2">
        <f>'[5]System CAPEX Units'!AF69</f>
        <v>1</v>
      </c>
      <c r="AG69" s="85">
        <f>'[5]System CAPEX Units'!AG69</f>
        <v>0</v>
      </c>
      <c r="AH69" s="85">
        <f>'[5]System CAPEX Units'!AH69</f>
        <v>0</v>
      </c>
      <c r="AI69" s="85">
        <f>'[5]System CAPEX Units'!AI69</f>
        <v>0</v>
      </c>
      <c r="AJ69" s="3">
        <f>'[5]System CAPEX Units'!AJ69</f>
        <v>0</v>
      </c>
      <c r="AK69" s="91" t="str">
        <f t="shared" si="4"/>
        <v/>
      </c>
      <c r="AL69" s="84" t="str">
        <f t="shared" si="5"/>
        <v/>
      </c>
      <c r="AM69" s="84" t="str">
        <f t="shared" si="6"/>
        <v/>
      </c>
      <c r="AN69" s="92" t="str">
        <f t="shared" si="7"/>
        <v/>
      </c>
    </row>
    <row r="70" spans="1:40" x14ac:dyDescent="0.2">
      <c r="A70" s="113" t="str">
        <f>IF('[5]System CAPEX Units'!A70&gt;"",'[5]System CAPEX Units'!A70,"")</f>
        <v>BC1 533 NDR EECL EDO Fuse Replacement in High Risk Fire Areas</v>
      </c>
      <c r="B70" s="34">
        <f>'[5]System CAPEX Units'!B70</f>
        <v>0</v>
      </c>
      <c r="C70" s="24">
        <f>'[5]System CAPEX Units'!C70</f>
        <v>0</v>
      </c>
      <c r="D70" s="24">
        <f>'[5]System CAPEX Units'!D70</f>
        <v>243282.31997440004</v>
      </c>
      <c r="E70" s="24">
        <f>'[5]System CAPEX Units'!E70</f>
        <v>243282.31997440004</v>
      </c>
      <c r="F70" s="24">
        <f>'[5]System CAPEX Units'!F70</f>
        <v>243282.31997440004</v>
      </c>
      <c r="G70" s="24">
        <f>'[5]System CAPEX Units'!G70</f>
        <v>242661.70181120001</v>
      </c>
      <c r="H70" s="38">
        <f>'[5]System CAPEX Units'!H70</f>
        <v>0</v>
      </c>
      <c r="I70" s="109">
        <f>'[5]System CAPEX Units'!I70</f>
        <v>3.605659051391423E-2</v>
      </c>
      <c r="J70" s="110">
        <f>'[5]System CAPEX Units'!J70</f>
        <v>0.61698162043092464</v>
      </c>
      <c r="K70" s="110">
        <f>'[5]System CAPEX Units'!K70</f>
        <v>4.9168077973519402E-3</v>
      </c>
      <c r="L70" s="111">
        <f>'[5]System CAPEX Units'!L70</f>
        <v>0.34204498125780919</v>
      </c>
      <c r="M70" s="4">
        <f>'[5]System CAPEX Units'!M70</f>
        <v>0</v>
      </c>
      <c r="N70" s="82">
        <f>'[5]System CAPEX Units'!N70</f>
        <v>0</v>
      </c>
      <c r="O70" s="82">
        <f>'[5]System CAPEX Units'!O70</f>
        <v>1</v>
      </c>
      <c r="P70" s="82">
        <f>'[5]System CAPEX Units'!P70</f>
        <v>0</v>
      </c>
      <c r="Q70" s="82">
        <f>'[5]System CAPEX Units'!Q70</f>
        <v>0</v>
      </c>
      <c r="R70" s="82">
        <f>'[5]System CAPEX Units'!R70</f>
        <v>0</v>
      </c>
      <c r="S70" s="82">
        <f>'[5]System CAPEX Units'!S70</f>
        <v>0</v>
      </c>
      <c r="T70" s="82">
        <f>'[5]System CAPEX Units'!T70</f>
        <v>0</v>
      </c>
      <c r="U70" s="82">
        <f>'[5]System CAPEX Units'!U70</f>
        <v>0</v>
      </c>
      <c r="V70" s="82">
        <f>'[5]System CAPEX Units'!V70</f>
        <v>0</v>
      </c>
      <c r="W70" s="82">
        <f>'[5]System CAPEX Units'!W70</f>
        <v>0</v>
      </c>
      <c r="X70" s="82">
        <f>'[5]System CAPEX Units'!X70</f>
        <v>0</v>
      </c>
      <c r="Y70" s="82">
        <f>'[5]System CAPEX Units'!Y70</f>
        <v>0</v>
      </c>
      <c r="Z70" s="82">
        <f>'[5]System CAPEX Units'!Z70</f>
        <v>0</v>
      </c>
      <c r="AA70" s="82">
        <f>'[5]System CAPEX Units'!AA70</f>
        <v>0</v>
      </c>
      <c r="AB70" s="82">
        <f>'[5]System CAPEX Units'!AB70</f>
        <v>0</v>
      </c>
      <c r="AC70" s="82">
        <f>'[5]System CAPEX Units'!AC70</f>
        <v>0</v>
      </c>
      <c r="AD70" s="82">
        <f>'[5]System CAPEX Units'!AD70</f>
        <v>0</v>
      </c>
      <c r="AE70" s="11">
        <f>'[5]System CAPEX Units'!AE70</f>
        <v>0</v>
      </c>
      <c r="AF70" s="2">
        <f>'[5]System CAPEX Units'!AF70</f>
        <v>1</v>
      </c>
      <c r="AG70" s="85">
        <f>'[5]System CAPEX Units'!AG70</f>
        <v>0</v>
      </c>
      <c r="AH70" s="85">
        <f>'[5]System CAPEX Units'!AH70</f>
        <v>0</v>
      </c>
      <c r="AI70" s="85">
        <f>'[5]System CAPEX Units'!AI70</f>
        <v>0</v>
      </c>
      <c r="AJ70" s="3">
        <f>'[5]System CAPEX Units'!AJ70</f>
        <v>0</v>
      </c>
      <c r="AK70" s="91" t="str">
        <f t="shared" si="4"/>
        <v/>
      </c>
      <c r="AL70" s="84" t="str">
        <f t="shared" si="5"/>
        <v/>
      </c>
      <c r="AM70" s="84" t="str">
        <f t="shared" si="6"/>
        <v/>
      </c>
      <c r="AN70" s="92" t="str">
        <f t="shared" si="7"/>
        <v/>
      </c>
    </row>
    <row r="71" spans="1:40" x14ac:dyDescent="0.2">
      <c r="A71" s="113" t="str">
        <f>IF('[5]System CAPEX Units'!A71&gt;"",'[5]System CAPEX Units'!A71,"")</f>
        <v>BC1 608 NDR EECL Cast Iron Cable Pot Head Replacement</v>
      </c>
      <c r="B71" s="34">
        <f>'[5]System CAPEX Units'!B71</f>
        <v>0</v>
      </c>
      <c r="C71" s="24">
        <f>'[5]System CAPEX Units'!C71</f>
        <v>0</v>
      </c>
      <c r="D71" s="24">
        <f>'[5]System CAPEX Units'!D71</f>
        <v>1139794.65264</v>
      </c>
      <c r="E71" s="24">
        <f>'[5]System CAPEX Units'!E71</f>
        <v>1176562.2220799997</v>
      </c>
      <c r="F71" s="24">
        <f>'[5]System CAPEX Units'!F71</f>
        <v>0</v>
      </c>
      <c r="G71" s="24">
        <f>'[5]System CAPEX Units'!G71</f>
        <v>0</v>
      </c>
      <c r="H71" s="38">
        <f>'[5]System CAPEX Units'!H71</f>
        <v>0</v>
      </c>
      <c r="I71" s="109">
        <f>'[5]System CAPEX Units'!I71</f>
        <v>0.10403108166945509</v>
      </c>
      <c r="J71" s="110">
        <f>'[5]System CAPEX Units'!J71</f>
        <v>0.53973788048144644</v>
      </c>
      <c r="K71" s="110">
        <f>'[5]System CAPEX Units'!K71</f>
        <v>1.4186056591289331E-2</v>
      </c>
      <c r="L71" s="111">
        <f>'[5]System CAPEX Units'!L71</f>
        <v>0.34204498125780924</v>
      </c>
      <c r="M71" s="4">
        <f>'[5]System CAPEX Units'!M71</f>
        <v>0</v>
      </c>
      <c r="N71" s="82">
        <f>'[5]System CAPEX Units'!N71</f>
        <v>0</v>
      </c>
      <c r="O71" s="82">
        <f>'[5]System CAPEX Units'!O71</f>
        <v>0</v>
      </c>
      <c r="P71" s="82">
        <f>'[5]System CAPEX Units'!P71</f>
        <v>1</v>
      </c>
      <c r="Q71" s="82">
        <f>'[5]System CAPEX Units'!Q71</f>
        <v>0</v>
      </c>
      <c r="R71" s="82">
        <f>'[5]System CAPEX Units'!R71</f>
        <v>0</v>
      </c>
      <c r="S71" s="82">
        <f>'[5]System CAPEX Units'!S71</f>
        <v>0</v>
      </c>
      <c r="T71" s="82">
        <f>'[5]System CAPEX Units'!T71</f>
        <v>0</v>
      </c>
      <c r="U71" s="82">
        <f>'[5]System CAPEX Units'!U71</f>
        <v>0</v>
      </c>
      <c r="V71" s="82">
        <f>'[5]System CAPEX Units'!V71</f>
        <v>0</v>
      </c>
      <c r="W71" s="82">
        <f>'[5]System CAPEX Units'!W71</f>
        <v>0</v>
      </c>
      <c r="X71" s="82">
        <f>'[5]System CAPEX Units'!X71</f>
        <v>0</v>
      </c>
      <c r="Y71" s="82">
        <f>'[5]System CAPEX Units'!Y71</f>
        <v>0</v>
      </c>
      <c r="Z71" s="82">
        <f>'[5]System CAPEX Units'!Z71</f>
        <v>0</v>
      </c>
      <c r="AA71" s="82">
        <f>'[5]System CAPEX Units'!AA71</f>
        <v>0</v>
      </c>
      <c r="AB71" s="82">
        <f>'[5]System CAPEX Units'!AB71</f>
        <v>0</v>
      </c>
      <c r="AC71" s="82">
        <f>'[5]System CAPEX Units'!AC71</f>
        <v>0</v>
      </c>
      <c r="AD71" s="82">
        <f>'[5]System CAPEX Units'!AD71</f>
        <v>0</v>
      </c>
      <c r="AE71" s="11">
        <f>'[5]System CAPEX Units'!AE71</f>
        <v>0</v>
      </c>
      <c r="AF71" s="2">
        <f>'[5]System CAPEX Units'!AF71</f>
        <v>1</v>
      </c>
      <c r="AG71" s="85">
        <f>'[5]System CAPEX Units'!AG71</f>
        <v>0</v>
      </c>
      <c r="AH71" s="85">
        <f>'[5]System CAPEX Units'!AH71</f>
        <v>0</v>
      </c>
      <c r="AI71" s="85">
        <f>'[5]System CAPEX Units'!AI71</f>
        <v>0</v>
      </c>
      <c r="AJ71" s="3">
        <f>'[5]System CAPEX Units'!AJ71</f>
        <v>0</v>
      </c>
      <c r="AK71" s="91" t="str">
        <f t="shared" si="4"/>
        <v/>
      </c>
      <c r="AL71" s="84" t="str">
        <f t="shared" si="5"/>
        <v/>
      </c>
      <c r="AM71" s="84" t="str">
        <f t="shared" si="6"/>
        <v/>
      </c>
      <c r="AN71" s="92" t="str">
        <f t="shared" si="7"/>
        <v/>
      </c>
    </row>
    <row r="72" spans="1:40" x14ac:dyDescent="0.2">
      <c r="A72" s="113" t="str">
        <f>IF('[5]System CAPEX Units'!A72&gt;"",'[5]System CAPEX Units'!A72,"")</f>
        <v>BC1 506 NDR EECL Non-Ceramic Customer End Service Fuse Replacement</v>
      </c>
      <c r="B72" s="34">
        <f>'[5]System CAPEX Units'!B72</f>
        <v>0</v>
      </c>
      <c r="C72" s="24">
        <f>'[5]System CAPEX Units'!C72</f>
        <v>0</v>
      </c>
      <c r="D72" s="24">
        <f>'[5]System CAPEX Units'!D72</f>
        <v>182944.93642879996</v>
      </c>
      <c r="E72" s="24">
        <f>'[5]System CAPEX Units'!E72</f>
        <v>182944.93642879996</v>
      </c>
      <c r="F72" s="24">
        <f>'[5]System CAPEX Units'!F72</f>
        <v>182435.34050559998</v>
      </c>
      <c r="G72" s="24">
        <f>'[5]System CAPEX Units'!G72</f>
        <v>182435.34050559995</v>
      </c>
      <c r="H72" s="38">
        <f>'[5]System CAPEX Units'!H72</f>
        <v>0</v>
      </c>
      <c r="I72" s="109">
        <f>'[5]System CAPEX Units'!I72</f>
        <v>0.28063382233902451</v>
      </c>
      <c r="J72" s="110">
        <f>'[5]System CAPEX Units'!J72</f>
        <v>0.33905294790239016</v>
      </c>
      <c r="K72" s="110">
        <f>'[5]System CAPEX Units'!K72</f>
        <v>3.8268248500776064E-2</v>
      </c>
      <c r="L72" s="111">
        <f>'[5]System CAPEX Units'!L72</f>
        <v>0.34204498125780919</v>
      </c>
      <c r="M72" s="4">
        <f>'[5]System CAPEX Units'!M72</f>
        <v>0</v>
      </c>
      <c r="N72" s="82">
        <f>'[5]System CAPEX Units'!N72</f>
        <v>0</v>
      </c>
      <c r="O72" s="82">
        <f>'[5]System CAPEX Units'!O72</f>
        <v>1</v>
      </c>
      <c r="P72" s="82">
        <f>'[5]System CAPEX Units'!P72</f>
        <v>0</v>
      </c>
      <c r="Q72" s="82">
        <f>'[5]System CAPEX Units'!Q72</f>
        <v>0</v>
      </c>
      <c r="R72" s="82">
        <f>'[5]System CAPEX Units'!R72</f>
        <v>0</v>
      </c>
      <c r="S72" s="82">
        <f>'[5]System CAPEX Units'!S72</f>
        <v>0</v>
      </c>
      <c r="T72" s="82">
        <f>'[5]System CAPEX Units'!T72</f>
        <v>0</v>
      </c>
      <c r="U72" s="82">
        <f>'[5]System CAPEX Units'!U72</f>
        <v>0</v>
      </c>
      <c r="V72" s="82">
        <f>'[5]System CAPEX Units'!V72</f>
        <v>0</v>
      </c>
      <c r="W72" s="82">
        <f>'[5]System CAPEX Units'!W72</f>
        <v>0</v>
      </c>
      <c r="X72" s="82">
        <f>'[5]System CAPEX Units'!X72</f>
        <v>0</v>
      </c>
      <c r="Y72" s="82">
        <f>'[5]System CAPEX Units'!Y72</f>
        <v>0</v>
      </c>
      <c r="Z72" s="82">
        <f>'[5]System CAPEX Units'!Z72</f>
        <v>0</v>
      </c>
      <c r="AA72" s="82">
        <f>'[5]System CAPEX Units'!AA72</f>
        <v>0</v>
      </c>
      <c r="AB72" s="82">
        <f>'[5]System CAPEX Units'!AB72</f>
        <v>0</v>
      </c>
      <c r="AC72" s="82">
        <f>'[5]System CAPEX Units'!AC72</f>
        <v>0</v>
      </c>
      <c r="AD72" s="82">
        <f>'[5]System CAPEX Units'!AD72</f>
        <v>0</v>
      </c>
      <c r="AE72" s="11">
        <f>'[5]System CAPEX Units'!AE72</f>
        <v>0</v>
      </c>
      <c r="AF72" s="2">
        <f>'[5]System CAPEX Units'!AF72</f>
        <v>1</v>
      </c>
      <c r="AG72" s="85">
        <f>'[5]System CAPEX Units'!AG72</f>
        <v>0</v>
      </c>
      <c r="AH72" s="85">
        <f>'[5]System CAPEX Units'!AH72</f>
        <v>0</v>
      </c>
      <c r="AI72" s="85">
        <f>'[5]System CAPEX Units'!AI72</f>
        <v>0</v>
      </c>
      <c r="AJ72" s="3">
        <f>'[5]System CAPEX Units'!AJ72</f>
        <v>0</v>
      </c>
      <c r="AK72" s="91" t="str">
        <f t="shared" si="4"/>
        <v/>
      </c>
      <c r="AL72" s="84" t="str">
        <f t="shared" si="5"/>
        <v/>
      </c>
      <c r="AM72" s="84" t="str">
        <f t="shared" si="6"/>
        <v/>
      </c>
      <c r="AN72" s="92" t="str">
        <f t="shared" si="7"/>
        <v/>
      </c>
    </row>
    <row r="73" spans="1:40" x14ac:dyDescent="0.2">
      <c r="A73" s="113" t="str">
        <f>IF('[5]System CAPEX Units'!A73&gt;"",'[5]System CAPEX Units'!A73,"")</f>
        <v>BC1 615 NDR EECL Replace Figure 8 Colour Coded Service Cables</v>
      </c>
      <c r="B73" s="34">
        <f>'[5]System CAPEX Units'!B73</f>
        <v>0</v>
      </c>
      <c r="C73" s="24">
        <f>'[5]System CAPEX Units'!C73</f>
        <v>0</v>
      </c>
      <c r="D73" s="24">
        <f>'[5]System CAPEX Units'!D73</f>
        <v>1823589.0803200002</v>
      </c>
      <c r="E73" s="24">
        <f>'[5]System CAPEX Units'!E73</f>
        <v>1823589.0803200002</v>
      </c>
      <c r="F73" s="24">
        <f>'[5]System CAPEX Units'!F73</f>
        <v>1823589.0803200002</v>
      </c>
      <c r="G73" s="24">
        <f>'[5]System CAPEX Units'!G73</f>
        <v>1823589.0803200002</v>
      </c>
      <c r="H73" s="38">
        <f>'[5]System CAPEX Units'!H73</f>
        <v>1823589.0803200002</v>
      </c>
      <c r="I73" s="109">
        <f>'[5]System CAPEX Units'!I73</f>
        <v>0.4033974786076876</v>
      </c>
      <c r="J73" s="110">
        <f>'[5]System CAPEX Units'!J73</f>
        <v>0.19954879305163659</v>
      </c>
      <c r="K73" s="110">
        <f>'[5]System CAPEX Units'!K73</f>
        <v>5.5008747082866495E-2</v>
      </c>
      <c r="L73" s="111">
        <f>'[5]System CAPEX Units'!L73</f>
        <v>0.34204498125780919</v>
      </c>
      <c r="M73" s="4">
        <f>'[5]System CAPEX Units'!M73</f>
        <v>0</v>
      </c>
      <c r="N73" s="82">
        <f>'[5]System CAPEX Units'!N73</f>
        <v>0</v>
      </c>
      <c r="O73" s="82">
        <f>'[5]System CAPEX Units'!O73</f>
        <v>0</v>
      </c>
      <c r="P73" s="82">
        <f>'[5]System CAPEX Units'!P73</f>
        <v>0</v>
      </c>
      <c r="Q73" s="82">
        <f>'[5]System CAPEX Units'!Q73</f>
        <v>0</v>
      </c>
      <c r="R73" s="82">
        <f>'[5]System CAPEX Units'!R73</f>
        <v>0</v>
      </c>
      <c r="S73" s="82">
        <f>'[5]System CAPEX Units'!S73</f>
        <v>0</v>
      </c>
      <c r="T73" s="82">
        <f>'[5]System CAPEX Units'!T73</f>
        <v>0</v>
      </c>
      <c r="U73" s="82">
        <f>'[5]System CAPEX Units'!U73</f>
        <v>0</v>
      </c>
      <c r="V73" s="82">
        <f>'[5]System CAPEX Units'!V73</f>
        <v>0</v>
      </c>
      <c r="W73" s="82">
        <f>'[5]System CAPEX Units'!W73</f>
        <v>1</v>
      </c>
      <c r="X73" s="82">
        <f>'[5]System CAPEX Units'!X73</f>
        <v>0</v>
      </c>
      <c r="Y73" s="82">
        <f>'[5]System CAPEX Units'!Y73</f>
        <v>0</v>
      </c>
      <c r="Z73" s="82">
        <f>'[5]System CAPEX Units'!Z73</f>
        <v>0</v>
      </c>
      <c r="AA73" s="82">
        <f>'[5]System CAPEX Units'!AA73</f>
        <v>0</v>
      </c>
      <c r="AB73" s="82">
        <f>'[5]System CAPEX Units'!AB73</f>
        <v>0</v>
      </c>
      <c r="AC73" s="82">
        <f>'[5]System CAPEX Units'!AC73</f>
        <v>0</v>
      </c>
      <c r="AD73" s="82">
        <f>'[5]System CAPEX Units'!AD73</f>
        <v>0</v>
      </c>
      <c r="AE73" s="11">
        <f>'[5]System CAPEX Units'!AE73</f>
        <v>0</v>
      </c>
      <c r="AF73" s="2">
        <f>'[5]System CAPEX Units'!AF73</f>
        <v>1</v>
      </c>
      <c r="AG73" s="85">
        <f>'[5]System CAPEX Units'!AG73</f>
        <v>0</v>
      </c>
      <c r="AH73" s="85">
        <f>'[5]System CAPEX Units'!AH73</f>
        <v>0</v>
      </c>
      <c r="AI73" s="85">
        <f>'[5]System CAPEX Units'!AI73</f>
        <v>0</v>
      </c>
      <c r="AJ73" s="3">
        <f>'[5]System CAPEX Units'!AJ73</f>
        <v>0</v>
      </c>
      <c r="AK73" s="91" t="str">
        <f t="shared" si="4"/>
        <v/>
      </c>
      <c r="AL73" s="84" t="str">
        <f t="shared" si="5"/>
        <v/>
      </c>
      <c r="AM73" s="84" t="str">
        <f t="shared" si="6"/>
        <v/>
      </c>
      <c r="AN73" s="92" t="str">
        <f t="shared" si="7"/>
        <v/>
      </c>
    </row>
    <row r="74" spans="1:40" x14ac:dyDescent="0.2">
      <c r="A74" s="113" t="str">
        <f>IF('[5]System CAPEX Units'!A74&gt;"",'[5]System CAPEX Units'!A74,"")</f>
        <v>BC1 621 NDR EECL Replace Neutral Screened Service Cables</v>
      </c>
      <c r="B74" s="34">
        <f>'[5]System CAPEX Units'!B74</f>
        <v>0</v>
      </c>
      <c r="C74" s="24">
        <f>'[5]System CAPEX Units'!C74</f>
        <v>0</v>
      </c>
      <c r="D74" s="24">
        <f>'[5]System CAPEX Units'!D74</f>
        <v>271902.07087200001</v>
      </c>
      <c r="E74" s="24">
        <f>'[5]System CAPEX Units'!E74</f>
        <v>271902.07087200001</v>
      </c>
      <c r="F74" s="24">
        <f>'[5]System CAPEX Units'!F74</f>
        <v>1189909.4771199999</v>
      </c>
      <c r="G74" s="24">
        <f>'[5]System CAPEX Units'!G74</f>
        <v>1189909.4771199999</v>
      </c>
      <c r="H74" s="38">
        <f>'[5]System CAPEX Units'!H74</f>
        <v>1189909.4771199999</v>
      </c>
      <c r="I74" s="109">
        <f>'[5]System CAPEX Units'!I74</f>
        <v>0.4664037683337956</v>
      </c>
      <c r="J74" s="110">
        <f>'[5]System CAPEX Units'!J74</f>
        <v>0.17316867858481169</v>
      </c>
      <c r="K74" s="110">
        <f>'[5]System CAPEX Units'!K74</f>
        <v>6.3600513863699387E-2</v>
      </c>
      <c r="L74" s="111">
        <f>'[5]System CAPEX Units'!L74</f>
        <v>0.29682703921769332</v>
      </c>
      <c r="M74" s="4">
        <f>'[5]System CAPEX Units'!M74</f>
        <v>0</v>
      </c>
      <c r="N74" s="82">
        <f>'[5]System CAPEX Units'!N74</f>
        <v>0</v>
      </c>
      <c r="O74" s="82">
        <f>'[5]System CAPEX Units'!O74</f>
        <v>0</v>
      </c>
      <c r="P74" s="82">
        <f>'[5]System CAPEX Units'!P74</f>
        <v>0</v>
      </c>
      <c r="Q74" s="82">
        <f>'[5]System CAPEX Units'!Q74</f>
        <v>0</v>
      </c>
      <c r="R74" s="82">
        <f>'[5]System CAPEX Units'!R74</f>
        <v>0</v>
      </c>
      <c r="S74" s="82">
        <f>'[5]System CAPEX Units'!S74</f>
        <v>0</v>
      </c>
      <c r="T74" s="82">
        <f>'[5]System CAPEX Units'!T74</f>
        <v>0</v>
      </c>
      <c r="U74" s="82">
        <f>'[5]System CAPEX Units'!U74</f>
        <v>0</v>
      </c>
      <c r="V74" s="82">
        <f>'[5]System CAPEX Units'!V74</f>
        <v>0</v>
      </c>
      <c r="W74" s="82">
        <f>'[5]System CAPEX Units'!W74</f>
        <v>1</v>
      </c>
      <c r="X74" s="82">
        <f>'[5]System CAPEX Units'!X74</f>
        <v>0</v>
      </c>
      <c r="Y74" s="82">
        <f>'[5]System CAPEX Units'!Y74</f>
        <v>0</v>
      </c>
      <c r="Z74" s="82">
        <f>'[5]System CAPEX Units'!Z74</f>
        <v>0</v>
      </c>
      <c r="AA74" s="82">
        <f>'[5]System CAPEX Units'!AA74</f>
        <v>0</v>
      </c>
      <c r="AB74" s="82">
        <f>'[5]System CAPEX Units'!AB74</f>
        <v>0</v>
      </c>
      <c r="AC74" s="82">
        <f>'[5]System CAPEX Units'!AC74</f>
        <v>0</v>
      </c>
      <c r="AD74" s="82">
        <f>'[5]System CAPEX Units'!AD74</f>
        <v>0</v>
      </c>
      <c r="AE74" s="11">
        <f>'[5]System CAPEX Units'!AE74</f>
        <v>0</v>
      </c>
      <c r="AF74" s="2">
        <f>'[5]System CAPEX Units'!AF74</f>
        <v>1</v>
      </c>
      <c r="AG74" s="85">
        <f>'[5]System CAPEX Units'!AG74</f>
        <v>0</v>
      </c>
      <c r="AH74" s="85">
        <f>'[5]System CAPEX Units'!AH74</f>
        <v>0</v>
      </c>
      <c r="AI74" s="85">
        <f>'[5]System CAPEX Units'!AI74</f>
        <v>0</v>
      </c>
      <c r="AJ74" s="3">
        <f>'[5]System CAPEX Units'!AJ74</f>
        <v>0</v>
      </c>
      <c r="AK74" s="91" t="str">
        <f t="shared" si="4"/>
        <v/>
      </c>
      <c r="AL74" s="84" t="str">
        <f t="shared" si="5"/>
        <v/>
      </c>
      <c r="AM74" s="84" t="str">
        <f t="shared" si="6"/>
        <v/>
      </c>
      <c r="AN74" s="92" t="str">
        <f t="shared" si="7"/>
        <v/>
      </c>
    </row>
    <row r="75" spans="1:40" x14ac:dyDescent="0.2">
      <c r="A75" s="113" t="str">
        <f>IF('[5]System CAPEX Units'!A75&gt;"",'[5]System CAPEX Units'!A75,"")</f>
        <v>BC1 503 NDR EECL Replace Laminated Crossarms</v>
      </c>
      <c r="B75" s="34">
        <f>'[5]System CAPEX Units'!B75</f>
        <v>0</v>
      </c>
      <c r="C75" s="24">
        <f>'[5]System CAPEX Units'!C75</f>
        <v>0</v>
      </c>
      <c r="D75" s="24">
        <f>'[5]System CAPEX Units'!D75</f>
        <v>1062924.6976320001</v>
      </c>
      <c r="E75" s="24">
        <f>'[5]System CAPEX Units'!E75</f>
        <v>1062924.6976320001</v>
      </c>
      <c r="F75" s="24">
        <f>'[5]System CAPEX Units'!F75</f>
        <v>0</v>
      </c>
      <c r="G75" s="24">
        <f>'[5]System CAPEX Units'!G75</f>
        <v>0</v>
      </c>
      <c r="H75" s="38">
        <f>'[5]System CAPEX Units'!H75</f>
        <v>0</v>
      </c>
      <c r="I75" s="109">
        <f>'[5]System CAPEX Units'!I75</f>
        <v>0.32388830873600677</v>
      </c>
      <c r="J75" s="110">
        <f>'[5]System CAPEX Units'!J75</f>
        <v>0.28990012245127378</v>
      </c>
      <c r="K75" s="110">
        <f>'[5]System CAPEX Units'!K75</f>
        <v>4.4166587554910014E-2</v>
      </c>
      <c r="L75" s="111">
        <f>'[5]System CAPEX Units'!L75</f>
        <v>0.34204498125780919</v>
      </c>
      <c r="M75" s="4">
        <f>'[5]System CAPEX Units'!M75</f>
        <v>0</v>
      </c>
      <c r="N75" s="82">
        <f>'[5]System CAPEX Units'!N75</f>
        <v>0</v>
      </c>
      <c r="O75" s="82">
        <f>'[5]System CAPEX Units'!O75</f>
        <v>1</v>
      </c>
      <c r="P75" s="82">
        <f>'[5]System CAPEX Units'!P75</f>
        <v>0</v>
      </c>
      <c r="Q75" s="82">
        <f>'[5]System CAPEX Units'!Q75</f>
        <v>0</v>
      </c>
      <c r="R75" s="82">
        <f>'[5]System CAPEX Units'!R75</f>
        <v>0</v>
      </c>
      <c r="S75" s="82">
        <f>'[5]System CAPEX Units'!S75</f>
        <v>0</v>
      </c>
      <c r="T75" s="82">
        <f>'[5]System CAPEX Units'!T75</f>
        <v>0</v>
      </c>
      <c r="U75" s="82">
        <f>'[5]System CAPEX Units'!U75</f>
        <v>0</v>
      </c>
      <c r="V75" s="82">
        <f>'[5]System CAPEX Units'!V75</f>
        <v>0</v>
      </c>
      <c r="W75" s="82">
        <f>'[5]System CAPEX Units'!W75</f>
        <v>0</v>
      </c>
      <c r="X75" s="82">
        <f>'[5]System CAPEX Units'!X75</f>
        <v>0</v>
      </c>
      <c r="Y75" s="82">
        <f>'[5]System CAPEX Units'!Y75</f>
        <v>0</v>
      </c>
      <c r="Z75" s="82">
        <f>'[5]System CAPEX Units'!Z75</f>
        <v>0</v>
      </c>
      <c r="AA75" s="82">
        <f>'[5]System CAPEX Units'!AA75</f>
        <v>0</v>
      </c>
      <c r="AB75" s="82">
        <f>'[5]System CAPEX Units'!AB75</f>
        <v>0</v>
      </c>
      <c r="AC75" s="82">
        <f>'[5]System CAPEX Units'!AC75</f>
        <v>0</v>
      </c>
      <c r="AD75" s="82">
        <f>'[5]System CAPEX Units'!AD75</f>
        <v>0</v>
      </c>
      <c r="AE75" s="11">
        <f>'[5]System CAPEX Units'!AE75</f>
        <v>0</v>
      </c>
      <c r="AF75" s="2">
        <f>'[5]System CAPEX Units'!AF75</f>
        <v>1</v>
      </c>
      <c r="AG75" s="85">
        <f>'[5]System CAPEX Units'!AG75</f>
        <v>0</v>
      </c>
      <c r="AH75" s="85">
        <f>'[5]System CAPEX Units'!AH75</f>
        <v>0</v>
      </c>
      <c r="AI75" s="85">
        <f>'[5]System CAPEX Units'!AI75</f>
        <v>0</v>
      </c>
      <c r="AJ75" s="3">
        <f>'[5]System CAPEX Units'!AJ75</f>
        <v>0</v>
      </c>
      <c r="AK75" s="91" t="str">
        <f t="shared" si="4"/>
        <v/>
      </c>
      <c r="AL75" s="84" t="str">
        <f t="shared" si="5"/>
        <v/>
      </c>
      <c r="AM75" s="84" t="str">
        <f t="shared" si="6"/>
        <v/>
      </c>
      <c r="AN75" s="92" t="str">
        <f t="shared" si="7"/>
        <v/>
      </c>
    </row>
    <row r="76" spans="1:40" x14ac:dyDescent="0.2">
      <c r="A76" s="113" t="str">
        <f>IF('[5]System CAPEX Units'!A76&gt;"",'[5]System CAPEX Units'!A76,"")</f>
        <v>BC1 570 NDR EECL Inspect and Replace Brand X Service Cable Replacement</v>
      </c>
      <c r="B76" s="34">
        <f>'[5]System CAPEX Units'!B76</f>
        <v>0</v>
      </c>
      <c r="C76" s="24">
        <f>'[5]System CAPEX Units'!C76</f>
        <v>0</v>
      </c>
      <c r="D76" s="24">
        <f>'[5]System CAPEX Units'!D76</f>
        <v>715503.8397919999</v>
      </c>
      <c r="E76" s="24">
        <f>'[5]System CAPEX Units'!E76</f>
        <v>715503.8397919999</v>
      </c>
      <c r="F76" s="24">
        <f>'[5]System CAPEX Units'!F76</f>
        <v>715503.8397919999</v>
      </c>
      <c r="G76" s="24">
        <f>'[5]System CAPEX Units'!G76</f>
        <v>0</v>
      </c>
      <c r="H76" s="38">
        <f>'[5]System CAPEX Units'!H76</f>
        <v>0</v>
      </c>
      <c r="I76" s="109">
        <f>'[5]System CAPEX Units'!I76</f>
        <v>0.52054446521549524</v>
      </c>
      <c r="J76" s="110">
        <f>'[5]System CAPEX Units'!J76</f>
        <v>0.35192543491199224</v>
      </c>
      <c r="K76" s="110">
        <f>'[5]System CAPEX Units'!K76</f>
        <v>7.0983336165749353E-2</v>
      </c>
      <c r="L76" s="111">
        <f>'[5]System CAPEX Units'!L76</f>
        <v>5.6546763706763252E-2</v>
      </c>
      <c r="M76" s="4">
        <f>'[5]System CAPEX Units'!M76</f>
        <v>0</v>
      </c>
      <c r="N76" s="82">
        <f>'[5]System CAPEX Units'!N76</f>
        <v>0</v>
      </c>
      <c r="O76" s="82">
        <f>'[5]System CAPEX Units'!O76</f>
        <v>0</v>
      </c>
      <c r="P76" s="82">
        <f>'[5]System CAPEX Units'!P76</f>
        <v>0</v>
      </c>
      <c r="Q76" s="82">
        <f>'[5]System CAPEX Units'!Q76</f>
        <v>0</v>
      </c>
      <c r="R76" s="82">
        <f>'[5]System CAPEX Units'!R76</f>
        <v>0</v>
      </c>
      <c r="S76" s="82">
        <f>'[5]System CAPEX Units'!S76</f>
        <v>0</v>
      </c>
      <c r="T76" s="82">
        <f>'[5]System CAPEX Units'!T76</f>
        <v>0</v>
      </c>
      <c r="U76" s="82">
        <f>'[5]System CAPEX Units'!U76</f>
        <v>0</v>
      </c>
      <c r="V76" s="82">
        <f>'[5]System CAPEX Units'!V76</f>
        <v>0</v>
      </c>
      <c r="W76" s="82">
        <f>'[5]System CAPEX Units'!W76</f>
        <v>1</v>
      </c>
      <c r="X76" s="82">
        <f>'[5]System CAPEX Units'!X76</f>
        <v>0</v>
      </c>
      <c r="Y76" s="82">
        <f>'[5]System CAPEX Units'!Y76</f>
        <v>0</v>
      </c>
      <c r="Z76" s="82">
        <f>'[5]System CAPEX Units'!Z76</f>
        <v>0</v>
      </c>
      <c r="AA76" s="82">
        <f>'[5]System CAPEX Units'!AA76</f>
        <v>0</v>
      </c>
      <c r="AB76" s="82">
        <f>'[5]System CAPEX Units'!AB76</f>
        <v>0</v>
      </c>
      <c r="AC76" s="82">
        <f>'[5]System CAPEX Units'!AC76</f>
        <v>0</v>
      </c>
      <c r="AD76" s="82">
        <f>'[5]System CAPEX Units'!AD76</f>
        <v>0</v>
      </c>
      <c r="AE76" s="11">
        <f>'[5]System CAPEX Units'!AE76</f>
        <v>0</v>
      </c>
      <c r="AF76" s="2">
        <f>'[5]System CAPEX Units'!AF76</f>
        <v>1</v>
      </c>
      <c r="AG76" s="85">
        <f>'[5]System CAPEX Units'!AG76</f>
        <v>0</v>
      </c>
      <c r="AH76" s="85">
        <f>'[5]System CAPEX Units'!AH76</f>
        <v>0</v>
      </c>
      <c r="AI76" s="85">
        <f>'[5]System CAPEX Units'!AI76</f>
        <v>0</v>
      </c>
      <c r="AJ76" s="3">
        <f>'[5]System CAPEX Units'!AJ76</f>
        <v>0</v>
      </c>
      <c r="AK76" s="91" t="str">
        <f t="shared" si="4"/>
        <v/>
      </c>
      <c r="AL76" s="84" t="str">
        <f t="shared" si="5"/>
        <v/>
      </c>
      <c r="AM76" s="84" t="str">
        <f t="shared" si="6"/>
        <v/>
      </c>
      <c r="AN76" s="92" t="str">
        <f t="shared" si="7"/>
        <v/>
      </c>
    </row>
    <row r="77" spans="1:40" x14ac:dyDescent="0.2">
      <c r="A77" s="113" t="str">
        <f>IF('[5]System CAPEX Units'!A77&gt;"",'[5]System CAPEX Units'!A77,"")</f>
        <v>Conductor Clearance to Ground Backlog Remediation</v>
      </c>
      <c r="B77" s="34">
        <f>'[5]System CAPEX Units'!B77</f>
        <v>0</v>
      </c>
      <c r="C77" s="24">
        <f>'[5]System CAPEX Units'!C77</f>
        <v>0</v>
      </c>
      <c r="D77" s="24">
        <f>'[5]System CAPEX Units'!D77</f>
        <v>33512132.05231389</v>
      </c>
      <c r="E77" s="24">
        <f>'[5]System CAPEX Units'!E77</f>
        <v>0</v>
      </c>
      <c r="F77" s="24">
        <f>'[5]System CAPEX Units'!F77</f>
        <v>0</v>
      </c>
      <c r="G77" s="24">
        <f>'[5]System CAPEX Units'!G77</f>
        <v>0</v>
      </c>
      <c r="H77" s="38">
        <f>'[5]System CAPEX Units'!H77</f>
        <v>0</v>
      </c>
      <c r="I77" s="109">
        <f>'[5]System CAPEX Units'!I77</f>
        <v>0.46999016192066689</v>
      </c>
      <c r="J77" s="110">
        <f>'[5]System CAPEX Units'!J77</f>
        <v>0.12387528928688753</v>
      </c>
      <c r="K77" s="110">
        <f>'[5]System CAPEX Units'!K77</f>
        <v>6.4089567534636419E-2</v>
      </c>
      <c r="L77" s="111">
        <f>'[5]System CAPEX Units'!L77</f>
        <v>0.34204498125780924</v>
      </c>
      <c r="M77" s="4">
        <f>'[5]System CAPEX Units'!M77</f>
        <v>9.9999999999999992E-2</v>
      </c>
      <c r="N77" s="82">
        <f>'[5]System CAPEX Units'!N77</f>
        <v>0</v>
      </c>
      <c r="O77" s="82">
        <f>'[5]System CAPEX Units'!O77</f>
        <v>0.89999999999999991</v>
      </c>
      <c r="P77" s="82">
        <f>'[5]System CAPEX Units'!P77</f>
        <v>0</v>
      </c>
      <c r="Q77" s="82">
        <f>'[5]System CAPEX Units'!Q77</f>
        <v>0</v>
      </c>
      <c r="R77" s="82">
        <f>'[5]System CAPEX Units'!R77</f>
        <v>0</v>
      </c>
      <c r="S77" s="82">
        <f>'[5]System CAPEX Units'!S77</f>
        <v>0</v>
      </c>
      <c r="T77" s="82">
        <f>'[5]System CAPEX Units'!T77</f>
        <v>0</v>
      </c>
      <c r="U77" s="82">
        <f>'[5]System CAPEX Units'!U77</f>
        <v>0</v>
      </c>
      <c r="V77" s="82">
        <f>'[5]System CAPEX Units'!V77</f>
        <v>0</v>
      </c>
      <c r="W77" s="82">
        <f>'[5]System CAPEX Units'!W77</f>
        <v>0</v>
      </c>
      <c r="X77" s="82">
        <f>'[5]System CAPEX Units'!X77</f>
        <v>0</v>
      </c>
      <c r="Y77" s="82">
        <f>'[5]System CAPEX Units'!Y77</f>
        <v>0</v>
      </c>
      <c r="Z77" s="82">
        <f>'[5]System CAPEX Units'!Z77</f>
        <v>0</v>
      </c>
      <c r="AA77" s="82">
        <f>'[5]System CAPEX Units'!AA77</f>
        <v>0</v>
      </c>
      <c r="AB77" s="82">
        <f>'[5]System CAPEX Units'!AB77</f>
        <v>0</v>
      </c>
      <c r="AC77" s="82">
        <f>'[5]System CAPEX Units'!AC77</f>
        <v>0</v>
      </c>
      <c r="AD77" s="82">
        <f>'[5]System CAPEX Units'!AD77</f>
        <v>0</v>
      </c>
      <c r="AE77" s="11">
        <f>'[5]System CAPEX Units'!AE77</f>
        <v>0</v>
      </c>
      <c r="AF77" s="2">
        <f>'[5]System CAPEX Units'!AF77</f>
        <v>1</v>
      </c>
      <c r="AG77" s="85">
        <f>'[5]System CAPEX Units'!AG77</f>
        <v>0</v>
      </c>
      <c r="AH77" s="85">
        <f>'[5]System CAPEX Units'!AH77</f>
        <v>0</v>
      </c>
      <c r="AI77" s="85">
        <f>'[5]System CAPEX Units'!AI77</f>
        <v>0</v>
      </c>
      <c r="AJ77" s="3">
        <f>'[5]System CAPEX Units'!AJ77</f>
        <v>0</v>
      </c>
      <c r="AK77" s="91" t="str">
        <f t="shared" si="4"/>
        <v/>
      </c>
      <c r="AL77" s="84" t="str">
        <f t="shared" si="5"/>
        <v/>
      </c>
      <c r="AM77" s="84" t="str">
        <f t="shared" si="6"/>
        <v/>
      </c>
      <c r="AN77" s="92" t="str">
        <f t="shared" si="7"/>
        <v/>
      </c>
    </row>
    <row r="78" spans="1:40" x14ac:dyDescent="0.2">
      <c r="A78" s="113" t="str">
        <f>IF('[5]System CAPEX Units'!A78&gt;"",'[5]System CAPEX Units'!A78,"")</f>
        <v/>
      </c>
      <c r="B78" s="34">
        <f>'[5]System CAPEX Units'!B78</f>
        <v>0</v>
      </c>
      <c r="C78" s="24">
        <f>'[5]System CAPEX Units'!C78</f>
        <v>0</v>
      </c>
      <c r="D78" s="24">
        <f>'[5]System CAPEX Units'!D78</f>
        <v>0</v>
      </c>
      <c r="E78" s="24">
        <f>'[5]System CAPEX Units'!E78</f>
        <v>0</v>
      </c>
      <c r="F78" s="24">
        <f>'[5]System CAPEX Units'!F78</f>
        <v>0</v>
      </c>
      <c r="G78" s="24">
        <f>'[5]System CAPEX Units'!G78</f>
        <v>0</v>
      </c>
      <c r="H78" s="38">
        <f>'[5]System CAPEX Units'!H78</f>
        <v>0</v>
      </c>
      <c r="I78" s="109">
        <f>'[5]System CAPEX Units'!I78</f>
        <v>0</v>
      </c>
      <c r="J78" s="110">
        <f>'[5]System CAPEX Units'!J78</f>
        <v>0</v>
      </c>
      <c r="K78" s="110">
        <f>'[5]System CAPEX Units'!K78</f>
        <v>0</v>
      </c>
      <c r="L78" s="111">
        <f>'[5]System CAPEX Units'!L78</f>
        <v>0</v>
      </c>
      <c r="M78" s="4">
        <f>'[5]System CAPEX Units'!M78</f>
        <v>0</v>
      </c>
      <c r="N78" s="82">
        <f>'[5]System CAPEX Units'!N78</f>
        <v>0</v>
      </c>
      <c r="O78" s="82">
        <f>'[5]System CAPEX Units'!O78</f>
        <v>0</v>
      </c>
      <c r="P78" s="82">
        <f>'[5]System CAPEX Units'!P78</f>
        <v>0</v>
      </c>
      <c r="Q78" s="82">
        <f>'[5]System CAPEX Units'!Q78</f>
        <v>0</v>
      </c>
      <c r="R78" s="82">
        <f>'[5]System CAPEX Units'!R78</f>
        <v>0</v>
      </c>
      <c r="S78" s="82">
        <f>'[5]System CAPEX Units'!S78</f>
        <v>0</v>
      </c>
      <c r="T78" s="82">
        <f>'[5]System CAPEX Units'!T78</f>
        <v>0</v>
      </c>
      <c r="U78" s="82">
        <f>'[5]System CAPEX Units'!U78</f>
        <v>0</v>
      </c>
      <c r="V78" s="82">
        <f>'[5]System CAPEX Units'!V78</f>
        <v>0</v>
      </c>
      <c r="W78" s="82">
        <f>'[5]System CAPEX Units'!W78</f>
        <v>0</v>
      </c>
      <c r="X78" s="82">
        <f>'[5]System CAPEX Units'!X78</f>
        <v>0</v>
      </c>
      <c r="Y78" s="82">
        <f>'[5]System CAPEX Units'!Y78</f>
        <v>0</v>
      </c>
      <c r="Z78" s="82">
        <f>'[5]System CAPEX Units'!Z78</f>
        <v>0</v>
      </c>
      <c r="AA78" s="82">
        <f>'[5]System CAPEX Units'!AA78</f>
        <v>0</v>
      </c>
      <c r="AB78" s="82">
        <f>'[5]System CAPEX Units'!AB78</f>
        <v>0</v>
      </c>
      <c r="AC78" s="82">
        <f>'[5]System CAPEX Units'!AC78</f>
        <v>0</v>
      </c>
      <c r="AD78" s="82">
        <f>'[5]System CAPEX Units'!AD78</f>
        <v>0</v>
      </c>
      <c r="AE78" s="11">
        <f>'[5]System CAPEX Units'!AE78</f>
        <v>0</v>
      </c>
      <c r="AF78" s="2">
        <f>'[5]System CAPEX Units'!AF78</f>
        <v>0</v>
      </c>
      <c r="AG78" s="85">
        <f>'[5]System CAPEX Units'!AG78</f>
        <v>0</v>
      </c>
      <c r="AH78" s="85">
        <f>'[5]System CAPEX Units'!AH78</f>
        <v>0</v>
      </c>
      <c r="AI78" s="85">
        <f>'[5]System CAPEX Units'!AI78</f>
        <v>0</v>
      </c>
      <c r="AJ78" s="3">
        <f>'[5]System CAPEX Units'!AJ78</f>
        <v>0</v>
      </c>
      <c r="AK78" s="91" t="str">
        <f t="shared" si="4"/>
        <v/>
      </c>
      <c r="AL78" s="84" t="str">
        <f t="shared" si="5"/>
        <v/>
      </c>
      <c r="AM78" s="84" t="str">
        <f t="shared" si="6"/>
        <v/>
      </c>
      <c r="AN78" s="92" t="str">
        <f t="shared" si="7"/>
        <v/>
      </c>
    </row>
    <row r="79" spans="1:40" x14ac:dyDescent="0.2">
      <c r="A79" s="113" t="str">
        <f>IF('[5]System CAPEX Units'!A79&gt;"",'[5]System CAPEX Units'!A79,"")</f>
        <v/>
      </c>
      <c r="B79" s="34">
        <f>'[5]System CAPEX Units'!B79</f>
        <v>0</v>
      </c>
      <c r="C79" s="24">
        <f>'[5]System CAPEX Units'!C79</f>
        <v>0</v>
      </c>
      <c r="D79" s="24">
        <f>'[5]System CAPEX Units'!D79</f>
        <v>0</v>
      </c>
      <c r="E79" s="24">
        <f>'[5]System CAPEX Units'!E79</f>
        <v>0</v>
      </c>
      <c r="F79" s="24">
        <f>'[5]System CAPEX Units'!F79</f>
        <v>0</v>
      </c>
      <c r="G79" s="24">
        <f>'[5]System CAPEX Units'!G79</f>
        <v>0</v>
      </c>
      <c r="H79" s="38">
        <f>'[5]System CAPEX Units'!H79</f>
        <v>0</v>
      </c>
      <c r="I79" s="109">
        <f>'[5]System CAPEX Units'!I79</f>
        <v>0</v>
      </c>
      <c r="J79" s="110">
        <f>'[5]System CAPEX Units'!J79</f>
        <v>0</v>
      </c>
      <c r="K79" s="110">
        <f>'[5]System CAPEX Units'!K79</f>
        <v>0</v>
      </c>
      <c r="L79" s="111">
        <f>'[5]System CAPEX Units'!L79</f>
        <v>0</v>
      </c>
      <c r="M79" s="4">
        <f>'[5]System CAPEX Units'!M79</f>
        <v>0</v>
      </c>
      <c r="N79" s="82">
        <f>'[5]System CAPEX Units'!N79</f>
        <v>0</v>
      </c>
      <c r="O79" s="82">
        <f>'[5]System CAPEX Units'!O79</f>
        <v>0</v>
      </c>
      <c r="P79" s="82">
        <f>'[5]System CAPEX Units'!P79</f>
        <v>0</v>
      </c>
      <c r="Q79" s="82">
        <f>'[5]System CAPEX Units'!Q79</f>
        <v>0</v>
      </c>
      <c r="R79" s="82">
        <f>'[5]System CAPEX Units'!R79</f>
        <v>0</v>
      </c>
      <c r="S79" s="82">
        <f>'[5]System CAPEX Units'!S79</f>
        <v>0</v>
      </c>
      <c r="T79" s="82">
        <f>'[5]System CAPEX Units'!T79</f>
        <v>0</v>
      </c>
      <c r="U79" s="82">
        <f>'[5]System CAPEX Units'!U79</f>
        <v>0</v>
      </c>
      <c r="V79" s="82">
        <f>'[5]System CAPEX Units'!V79</f>
        <v>0</v>
      </c>
      <c r="W79" s="82">
        <f>'[5]System CAPEX Units'!W79</f>
        <v>0</v>
      </c>
      <c r="X79" s="82">
        <f>'[5]System CAPEX Units'!X79</f>
        <v>0</v>
      </c>
      <c r="Y79" s="82">
        <f>'[5]System CAPEX Units'!Y79</f>
        <v>0</v>
      </c>
      <c r="Z79" s="82">
        <f>'[5]System CAPEX Units'!Z79</f>
        <v>0</v>
      </c>
      <c r="AA79" s="82">
        <f>'[5]System CAPEX Units'!AA79</f>
        <v>0</v>
      </c>
      <c r="AB79" s="82">
        <f>'[5]System CAPEX Units'!AB79</f>
        <v>0</v>
      </c>
      <c r="AC79" s="82">
        <f>'[5]System CAPEX Units'!AC79</f>
        <v>0</v>
      </c>
      <c r="AD79" s="82">
        <f>'[5]System CAPEX Units'!AD79</f>
        <v>0</v>
      </c>
      <c r="AE79" s="11">
        <f>'[5]System CAPEX Units'!AE79</f>
        <v>0</v>
      </c>
      <c r="AF79" s="2">
        <f>'[5]System CAPEX Units'!AF79</f>
        <v>0</v>
      </c>
      <c r="AG79" s="85">
        <f>'[5]System CAPEX Units'!AG79</f>
        <v>0</v>
      </c>
      <c r="AH79" s="85">
        <f>'[5]System CAPEX Units'!AH79</f>
        <v>0</v>
      </c>
      <c r="AI79" s="85">
        <f>'[5]System CAPEX Units'!AI79</f>
        <v>0</v>
      </c>
      <c r="AJ79" s="3">
        <f>'[5]System CAPEX Units'!AJ79</f>
        <v>0</v>
      </c>
      <c r="AK79" s="91" t="str">
        <f t="shared" si="4"/>
        <v/>
      </c>
      <c r="AL79" s="84" t="str">
        <f t="shared" si="5"/>
        <v/>
      </c>
      <c r="AM79" s="84" t="str">
        <f t="shared" si="6"/>
        <v/>
      </c>
      <c r="AN79" s="92" t="str">
        <f t="shared" si="7"/>
        <v/>
      </c>
    </row>
    <row r="80" spans="1:40" x14ac:dyDescent="0.2">
      <c r="A80" s="113" t="str">
        <f>IF('[5]System CAPEX Units'!A80&gt;"",'[5]System CAPEX Units'!A80,"")</f>
        <v/>
      </c>
      <c r="B80" s="34">
        <f>'[5]System CAPEX Units'!B80</f>
        <v>0</v>
      </c>
      <c r="C80" s="24">
        <f>'[5]System CAPEX Units'!C80</f>
        <v>0</v>
      </c>
      <c r="D80" s="24">
        <f>'[5]System CAPEX Units'!D80</f>
        <v>0</v>
      </c>
      <c r="E80" s="24">
        <f>'[5]System CAPEX Units'!E80</f>
        <v>0</v>
      </c>
      <c r="F80" s="24">
        <f>'[5]System CAPEX Units'!F80</f>
        <v>0</v>
      </c>
      <c r="G80" s="24">
        <f>'[5]System CAPEX Units'!G80</f>
        <v>0</v>
      </c>
      <c r="H80" s="38">
        <f>'[5]System CAPEX Units'!H80</f>
        <v>0</v>
      </c>
      <c r="I80" s="109">
        <f>'[5]System CAPEX Units'!I80</f>
        <v>0</v>
      </c>
      <c r="J80" s="110">
        <f>'[5]System CAPEX Units'!J80</f>
        <v>0</v>
      </c>
      <c r="K80" s="110">
        <f>'[5]System CAPEX Units'!K80</f>
        <v>0</v>
      </c>
      <c r="L80" s="111">
        <f>'[5]System CAPEX Units'!L80</f>
        <v>0</v>
      </c>
      <c r="M80" s="4">
        <f>'[5]System CAPEX Units'!M80</f>
        <v>0</v>
      </c>
      <c r="N80" s="82">
        <f>'[5]System CAPEX Units'!N80</f>
        <v>0</v>
      </c>
      <c r="O80" s="82">
        <f>'[5]System CAPEX Units'!O80</f>
        <v>0</v>
      </c>
      <c r="P80" s="82">
        <f>'[5]System CAPEX Units'!P80</f>
        <v>0</v>
      </c>
      <c r="Q80" s="82">
        <f>'[5]System CAPEX Units'!Q80</f>
        <v>0</v>
      </c>
      <c r="R80" s="82">
        <f>'[5]System CAPEX Units'!R80</f>
        <v>0</v>
      </c>
      <c r="S80" s="82">
        <f>'[5]System CAPEX Units'!S80</f>
        <v>0</v>
      </c>
      <c r="T80" s="82">
        <f>'[5]System CAPEX Units'!T80</f>
        <v>0</v>
      </c>
      <c r="U80" s="82">
        <f>'[5]System CAPEX Units'!U80</f>
        <v>0</v>
      </c>
      <c r="V80" s="82">
        <f>'[5]System CAPEX Units'!V80</f>
        <v>0</v>
      </c>
      <c r="W80" s="82">
        <f>'[5]System CAPEX Units'!W80</f>
        <v>0</v>
      </c>
      <c r="X80" s="82">
        <f>'[5]System CAPEX Units'!X80</f>
        <v>0</v>
      </c>
      <c r="Y80" s="82">
        <f>'[5]System CAPEX Units'!Y80</f>
        <v>0</v>
      </c>
      <c r="Z80" s="82">
        <f>'[5]System CAPEX Units'!Z80</f>
        <v>0</v>
      </c>
      <c r="AA80" s="82">
        <f>'[5]System CAPEX Units'!AA80</f>
        <v>0</v>
      </c>
      <c r="AB80" s="82">
        <f>'[5]System CAPEX Units'!AB80</f>
        <v>0</v>
      </c>
      <c r="AC80" s="82">
        <f>'[5]System CAPEX Units'!AC80</f>
        <v>0</v>
      </c>
      <c r="AD80" s="82">
        <f>'[5]System CAPEX Units'!AD80</f>
        <v>0</v>
      </c>
      <c r="AE80" s="11">
        <f>'[5]System CAPEX Units'!AE80</f>
        <v>0</v>
      </c>
      <c r="AF80" s="2">
        <f>'[5]System CAPEX Units'!AF80</f>
        <v>0</v>
      </c>
      <c r="AG80" s="85">
        <f>'[5]System CAPEX Units'!AG80</f>
        <v>0</v>
      </c>
      <c r="AH80" s="85">
        <f>'[5]System CAPEX Units'!AH80</f>
        <v>0</v>
      </c>
      <c r="AI80" s="85">
        <f>'[5]System CAPEX Units'!AI80</f>
        <v>0</v>
      </c>
      <c r="AJ80" s="3">
        <f>'[5]System CAPEX Units'!AJ80</f>
        <v>0</v>
      </c>
      <c r="AK80" s="91" t="str">
        <f t="shared" si="4"/>
        <v/>
      </c>
      <c r="AL80" s="84" t="str">
        <f t="shared" si="5"/>
        <v/>
      </c>
      <c r="AM80" s="84" t="str">
        <f t="shared" si="6"/>
        <v/>
      </c>
      <c r="AN80" s="92" t="str">
        <f t="shared" si="7"/>
        <v/>
      </c>
    </row>
    <row r="81" spans="1:40" x14ac:dyDescent="0.2">
      <c r="A81" s="113" t="str">
        <f>IF('[5]System CAPEX Units'!A81&gt;"",'[5]System CAPEX Units'!A81,"")</f>
        <v/>
      </c>
      <c r="B81" s="34">
        <f>'[5]System CAPEX Units'!B81</f>
        <v>0</v>
      </c>
      <c r="C81" s="24">
        <f>'[5]System CAPEX Units'!C81</f>
        <v>0</v>
      </c>
      <c r="D81" s="24">
        <f>'[5]System CAPEX Units'!D81</f>
        <v>0</v>
      </c>
      <c r="E81" s="24">
        <f>'[5]System CAPEX Units'!E81</f>
        <v>0</v>
      </c>
      <c r="F81" s="24">
        <f>'[5]System CAPEX Units'!F81</f>
        <v>0</v>
      </c>
      <c r="G81" s="24">
        <f>'[5]System CAPEX Units'!G81</f>
        <v>0</v>
      </c>
      <c r="H81" s="38">
        <f>'[5]System CAPEX Units'!H81</f>
        <v>0</v>
      </c>
      <c r="I81" s="109">
        <f>'[5]System CAPEX Units'!I81</f>
        <v>0</v>
      </c>
      <c r="J81" s="110">
        <f>'[5]System CAPEX Units'!J81</f>
        <v>0</v>
      </c>
      <c r="K81" s="110">
        <f>'[5]System CAPEX Units'!K81</f>
        <v>0</v>
      </c>
      <c r="L81" s="111">
        <f>'[5]System CAPEX Units'!L81</f>
        <v>0</v>
      </c>
      <c r="M81" s="4">
        <f>'[5]System CAPEX Units'!M81</f>
        <v>0</v>
      </c>
      <c r="N81" s="82">
        <f>'[5]System CAPEX Units'!N81</f>
        <v>0</v>
      </c>
      <c r="O81" s="82">
        <f>'[5]System CAPEX Units'!O81</f>
        <v>0</v>
      </c>
      <c r="P81" s="82">
        <f>'[5]System CAPEX Units'!P81</f>
        <v>0</v>
      </c>
      <c r="Q81" s="82">
        <f>'[5]System CAPEX Units'!Q81</f>
        <v>0</v>
      </c>
      <c r="R81" s="82">
        <f>'[5]System CAPEX Units'!R81</f>
        <v>0</v>
      </c>
      <c r="S81" s="82">
        <f>'[5]System CAPEX Units'!S81</f>
        <v>0</v>
      </c>
      <c r="T81" s="82">
        <f>'[5]System CAPEX Units'!T81</f>
        <v>0</v>
      </c>
      <c r="U81" s="82">
        <f>'[5]System CAPEX Units'!U81</f>
        <v>0</v>
      </c>
      <c r="V81" s="82">
        <f>'[5]System CAPEX Units'!V81</f>
        <v>0</v>
      </c>
      <c r="W81" s="82">
        <f>'[5]System CAPEX Units'!W81</f>
        <v>0</v>
      </c>
      <c r="X81" s="82">
        <f>'[5]System CAPEX Units'!X81</f>
        <v>0</v>
      </c>
      <c r="Y81" s="82">
        <f>'[5]System CAPEX Units'!Y81</f>
        <v>0</v>
      </c>
      <c r="Z81" s="82">
        <f>'[5]System CAPEX Units'!Z81</f>
        <v>0</v>
      </c>
      <c r="AA81" s="82">
        <f>'[5]System CAPEX Units'!AA81</f>
        <v>0</v>
      </c>
      <c r="AB81" s="82">
        <f>'[5]System CAPEX Units'!AB81</f>
        <v>0</v>
      </c>
      <c r="AC81" s="82">
        <f>'[5]System CAPEX Units'!AC81</f>
        <v>0</v>
      </c>
      <c r="AD81" s="82">
        <f>'[5]System CAPEX Units'!AD81</f>
        <v>0</v>
      </c>
      <c r="AE81" s="11">
        <f>'[5]System CAPEX Units'!AE81</f>
        <v>0</v>
      </c>
      <c r="AF81" s="2">
        <f>'[5]System CAPEX Units'!AF81</f>
        <v>0</v>
      </c>
      <c r="AG81" s="85">
        <f>'[5]System CAPEX Units'!AG81</f>
        <v>0</v>
      </c>
      <c r="AH81" s="85">
        <f>'[5]System CAPEX Units'!AH81</f>
        <v>0</v>
      </c>
      <c r="AI81" s="85">
        <f>'[5]System CAPEX Units'!AI81</f>
        <v>0</v>
      </c>
      <c r="AJ81" s="3">
        <f>'[5]System CAPEX Units'!AJ81</f>
        <v>0</v>
      </c>
      <c r="AK81" s="91" t="str">
        <f t="shared" si="4"/>
        <v/>
      </c>
      <c r="AL81" s="84" t="str">
        <f t="shared" si="5"/>
        <v/>
      </c>
      <c r="AM81" s="84" t="str">
        <f t="shared" si="6"/>
        <v/>
      </c>
      <c r="AN81" s="92" t="str">
        <f t="shared" si="7"/>
        <v/>
      </c>
    </row>
    <row r="82" spans="1:40" x14ac:dyDescent="0.2">
      <c r="A82" s="113" t="str">
        <f>IF('[5]System CAPEX Units'!A82&gt;"",'[5]System CAPEX Units'!A82,"")</f>
        <v/>
      </c>
      <c r="B82" s="34">
        <f>'[5]System CAPEX Units'!B82</f>
        <v>0</v>
      </c>
      <c r="C82" s="24">
        <f>'[5]System CAPEX Units'!C82</f>
        <v>0</v>
      </c>
      <c r="D82" s="24">
        <f>'[5]System CAPEX Units'!D82</f>
        <v>0</v>
      </c>
      <c r="E82" s="24">
        <f>'[5]System CAPEX Units'!E82</f>
        <v>0</v>
      </c>
      <c r="F82" s="24">
        <f>'[5]System CAPEX Units'!F82</f>
        <v>0</v>
      </c>
      <c r="G82" s="24">
        <f>'[5]System CAPEX Units'!G82</f>
        <v>0</v>
      </c>
      <c r="H82" s="38">
        <f>'[5]System CAPEX Units'!H82</f>
        <v>0</v>
      </c>
      <c r="I82" s="109">
        <f>'[5]System CAPEX Units'!I82</f>
        <v>0</v>
      </c>
      <c r="J82" s="110">
        <f>'[5]System CAPEX Units'!J82</f>
        <v>0</v>
      </c>
      <c r="K82" s="110">
        <f>'[5]System CAPEX Units'!K82</f>
        <v>0</v>
      </c>
      <c r="L82" s="111">
        <f>'[5]System CAPEX Units'!L82</f>
        <v>0</v>
      </c>
      <c r="M82" s="4">
        <f>'[5]System CAPEX Units'!M82</f>
        <v>0</v>
      </c>
      <c r="N82" s="82">
        <f>'[5]System CAPEX Units'!N82</f>
        <v>0</v>
      </c>
      <c r="O82" s="82">
        <f>'[5]System CAPEX Units'!O82</f>
        <v>0</v>
      </c>
      <c r="P82" s="82">
        <f>'[5]System CAPEX Units'!P82</f>
        <v>0</v>
      </c>
      <c r="Q82" s="82">
        <f>'[5]System CAPEX Units'!Q82</f>
        <v>0</v>
      </c>
      <c r="R82" s="82">
        <f>'[5]System CAPEX Units'!R82</f>
        <v>0</v>
      </c>
      <c r="S82" s="82">
        <f>'[5]System CAPEX Units'!S82</f>
        <v>0</v>
      </c>
      <c r="T82" s="82">
        <f>'[5]System CAPEX Units'!T82</f>
        <v>0</v>
      </c>
      <c r="U82" s="82">
        <f>'[5]System CAPEX Units'!U82</f>
        <v>0</v>
      </c>
      <c r="V82" s="82">
        <f>'[5]System CAPEX Units'!V82</f>
        <v>0</v>
      </c>
      <c r="W82" s="82">
        <f>'[5]System CAPEX Units'!W82</f>
        <v>0</v>
      </c>
      <c r="X82" s="82">
        <f>'[5]System CAPEX Units'!X82</f>
        <v>0</v>
      </c>
      <c r="Y82" s="82">
        <f>'[5]System CAPEX Units'!Y82</f>
        <v>0</v>
      </c>
      <c r="Z82" s="82">
        <f>'[5]System CAPEX Units'!Z82</f>
        <v>0</v>
      </c>
      <c r="AA82" s="82">
        <f>'[5]System CAPEX Units'!AA82</f>
        <v>0</v>
      </c>
      <c r="AB82" s="82">
        <f>'[5]System CAPEX Units'!AB82</f>
        <v>0</v>
      </c>
      <c r="AC82" s="82">
        <f>'[5]System CAPEX Units'!AC82</f>
        <v>0</v>
      </c>
      <c r="AD82" s="82">
        <f>'[5]System CAPEX Units'!AD82</f>
        <v>0</v>
      </c>
      <c r="AE82" s="11">
        <f>'[5]System CAPEX Units'!AE82</f>
        <v>0</v>
      </c>
      <c r="AF82" s="2">
        <f>'[5]System CAPEX Units'!AF82</f>
        <v>0</v>
      </c>
      <c r="AG82" s="85">
        <f>'[5]System CAPEX Units'!AG82</f>
        <v>0</v>
      </c>
      <c r="AH82" s="85">
        <f>'[5]System CAPEX Units'!AH82</f>
        <v>0</v>
      </c>
      <c r="AI82" s="85">
        <f>'[5]System CAPEX Units'!AI82</f>
        <v>0</v>
      </c>
      <c r="AJ82" s="3">
        <f>'[5]System CAPEX Units'!AJ82</f>
        <v>0</v>
      </c>
      <c r="AK82" s="91" t="str">
        <f t="shared" si="4"/>
        <v/>
      </c>
      <c r="AL82" s="84" t="str">
        <f t="shared" si="5"/>
        <v/>
      </c>
      <c r="AM82" s="84" t="str">
        <f t="shared" si="6"/>
        <v/>
      </c>
      <c r="AN82" s="92" t="str">
        <f t="shared" si="7"/>
        <v/>
      </c>
    </row>
    <row r="83" spans="1:40" x14ac:dyDescent="0.2">
      <c r="A83" s="113" t="str">
        <f>IF('[5]System CAPEX Units'!A83&gt;"",'[5]System CAPEX Units'!A83,"")</f>
        <v/>
      </c>
      <c r="B83" s="34">
        <f>'[5]System CAPEX Units'!B83</f>
        <v>0</v>
      </c>
      <c r="C83" s="24">
        <f>'[5]System CAPEX Units'!C83</f>
        <v>0</v>
      </c>
      <c r="D83" s="24">
        <f>'[5]System CAPEX Units'!D83</f>
        <v>0</v>
      </c>
      <c r="E83" s="24">
        <f>'[5]System CAPEX Units'!E83</f>
        <v>0</v>
      </c>
      <c r="F83" s="24">
        <f>'[5]System CAPEX Units'!F83</f>
        <v>0</v>
      </c>
      <c r="G83" s="24">
        <f>'[5]System CAPEX Units'!G83</f>
        <v>0</v>
      </c>
      <c r="H83" s="38">
        <f>'[5]System CAPEX Units'!H83</f>
        <v>0</v>
      </c>
      <c r="I83" s="109">
        <f>'[5]System CAPEX Units'!I83</f>
        <v>0</v>
      </c>
      <c r="J83" s="110">
        <f>'[5]System CAPEX Units'!J83</f>
        <v>0</v>
      </c>
      <c r="K83" s="110">
        <f>'[5]System CAPEX Units'!K83</f>
        <v>0</v>
      </c>
      <c r="L83" s="111">
        <f>'[5]System CAPEX Units'!L83</f>
        <v>0</v>
      </c>
      <c r="M83" s="4">
        <f>'[5]System CAPEX Units'!M83</f>
        <v>0</v>
      </c>
      <c r="N83" s="82">
        <f>'[5]System CAPEX Units'!N83</f>
        <v>0</v>
      </c>
      <c r="O83" s="82">
        <f>'[5]System CAPEX Units'!O83</f>
        <v>0</v>
      </c>
      <c r="P83" s="82">
        <f>'[5]System CAPEX Units'!P83</f>
        <v>0</v>
      </c>
      <c r="Q83" s="82">
        <f>'[5]System CAPEX Units'!Q83</f>
        <v>0</v>
      </c>
      <c r="R83" s="82">
        <f>'[5]System CAPEX Units'!R83</f>
        <v>0</v>
      </c>
      <c r="S83" s="82">
        <f>'[5]System CAPEX Units'!S83</f>
        <v>0</v>
      </c>
      <c r="T83" s="82">
        <f>'[5]System CAPEX Units'!T83</f>
        <v>0</v>
      </c>
      <c r="U83" s="82">
        <f>'[5]System CAPEX Units'!U83</f>
        <v>0</v>
      </c>
      <c r="V83" s="82">
        <f>'[5]System CAPEX Units'!V83</f>
        <v>0</v>
      </c>
      <c r="W83" s="82">
        <f>'[5]System CAPEX Units'!W83</f>
        <v>0</v>
      </c>
      <c r="X83" s="82">
        <f>'[5]System CAPEX Units'!X83</f>
        <v>0</v>
      </c>
      <c r="Y83" s="82">
        <f>'[5]System CAPEX Units'!Y83</f>
        <v>0</v>
      </c>
      <c r="Z83" s="82">
        <f>'[5]System CAPEX Units'!Z83</f>
        <v>0</v>
      </c>
      <c r="AA83" s="82">
        <f>'[5]System CAPEX Units'!AA83</f>
        <v>0</v>
      </c>
      <c r="AB83" s="82">
        <f>'[5]System CAPEX Units'!AB83</f>
        <v>0</v>
      </c>
      <c r="AC83" s="82">
        <f>'[5]System CAPEX Units'!AC83</f>
        <v>0</v>
      </c>
      <c r="AD83" s="82">
        <f>'[5]System CAPEX Units'!AD83</f>
        <v>0</v>
      </c>
      <c r="AE83" s="11">
        <f>'[5]System CAPEX Units'!AE83</f>
        <v>0</v>
      </c>
      <c r="AF83" s="2">
        <f>'[5]System CAPEX Units'!AF83</f>
        <v>0</v>
      </c>
      <c r="AG83" s="85">
        <f>'[5]System CAPEX Units'!AG83</f>
        <v>0</v>
      </c>
      <c r="AH83" s="85">
        <f>'[5]System CAPEX Units'!AH83</f>
        <v>0</v>
      </c>
      <c r="AI83" s="85">
        <f>'[5]System CAPEX Units'!AI83</f>
        <v>0</v>
      </c>
      <c r="AJ83" s="3">
        <f>'[5]System CAPEX Units'!AJ83</f>
        <v>0</v>
      </c>
      <c r="AK83" s="91" t="str">
        <f t="shared" si="4"/>
        <v/>
      </c>
      <c r="AL83" s="84" t="str">
        <f t="shared" si="5"/>
        <v/>
      </c>
      <c r="AM83" s="84" t="str">
        <f t="shared" si="6"/>
        <v/>
      </c>
      <c r="AN83" s="92" t="str">
        <f t="shared" si="7"/>
        <v/>
      </c>
    </row>
    <row r="84" spans="1:40" x14ac:dyDescent="0.2">
      <c r="A84" s="113" t="str">
        <f>IF('[5]System CAPEX Units'!A84&gt;"",'[5]System CAPEX Units'!A84,"")</f>
        <v/>
      </c>
      <c r="B84" s="34">
        <f>'[5]System CAPEX Units'!B84</f>
        <v>0</v>
      </c>
      <c r="C84" s="24">
        <f>'[5]System CAPEX Units'!C84</f>
        <v>0</v>
      </c>
      <c r="D84" s="24">
        <f>'[5]System CAPEX Units'!D84</f>
        <v>0</v>
      </c>
      <c r="E84" s="24">
        <f>'[5]System CAPEX Units'!E84</f>
        <v>0</v>
      </c>
      <c r="F84" s="24">
        <f>'[5]System CAPEX Units'!F84</f>
        <v>0</v>
      </c>
      <c r="G84" s="24">
        <f>'[5]System CAPEX Units'!G84</f>
        <v>0</v>
      </c>
      <c r="H84" s="38">
        <f>'[5]System CAPEX Units'!H84</f>
        <v>0</v>
      </c>
      <c r="I84" s="109">
        <f>'[5]System CAPEX Units'!I84</f>
        <v>0</v>
      </c>
      <c r="J84" s="110">
        <f>'[5]System CAPEX Units'!J84</f>
        <v>0</v>
      </c>
      <c r="K84" s="110">
        <f>'[5]System CAPEX Units'!K84</f>
        <v>0</v>
      </c>
      <c r="L84" s="111">
        <f>'[5]System CAPEX Units'!L84</f>
        <v>0</v>
      </c>
      <c r="M84" s="4">
        <f>'[5]System CAPEX Units'!M84</f>
        <v>0</v>
      </c>
      <c r="N84" s="82">
        <f>'[5]System CAPEX Units'!N84</f>
        <v>0</v>
      </c>
      <c r="O84" s="82">
        <f>'[5]System CAPEX Units'!O84</f>
        <v>0</v>
      </c>
      <c r="P84" s="82">
        <f>'[5]System CAPEX Units'!P84</f>
        <v>0</v>
      </c>
      <c r="Q84" s="82">
        <f>'[5]System CAPEX Units'!Q84</f>
        <v>0</v>
      </c>
      <c r="R84" s="82">
        <f>'[5]System CAPEX Units'!R84</f>
        <v>0</v>
      </c>
      <c r="S84" s="82">
        <f>'[5]System CAPEX Units'!S84</f>
        <v>0</v>
      </c>
      <c r="T84" s="82">
        <f>'[5]System CAPEX Units'!T84</f>
        <v>0</v>
      </c>
      <c r="U84" s="82">
        <f>'[5]System CAPEX Units'!U84</f>
        <v>0</v>
      </c>
      <c r="V84" s="82">
        <f>'[5]System CAPEX Units'!V84</f>
        <v>0</v>
      </c>
      <c r="W84" s="82">
        <f>'[5]System CAPEX Units'!W84</f>
        <v>0</v>
      </c>
      <c r="X84" s="82">
        <f>'[5]System CAPEX Units'!X84</f>
        <v>0</v>
      </c>
      <c r="Y84" s="82">
        <f>'[5]System CAPEX Units'!Y84</f>
        <v>0</v>
      </c>
      <c r="Z84" s="82">
        <f>'[5]System CAPEX Units'!Z84</f>
        <v>0</v>
      </c>
      <c r="AA84" s="82">
        <f>'[5]System CAPEX Units'!AA84</f>
        <v>0</v>
      </c>
      <c r="AB84" s="82">
        <f>'[5]System CAPEX Units'!AB84</f>
        <v>0</v>
      </c>
      <c r="AC84" s="82">
        <f>'[5]System CAPEX Units'!AC84</f>
        <v>0</v>
      </c>
      <c r="AD84" s="82">
        <f>'[5]System CAPEX Units'!AD84</f>
        <v>0</v>
      </c>
      <c r="AE84" s="11">
        <f>'[5]System CAPEX Units'!AE84</f>
        <v>0</v>
      </c>
      <c r="AF84" s="2">
        <f>'[5]System CAPEX Units'!AF84</f>
        <v>0</v>
      </c>
      <c r="AG84" s="85">
        <f>'[5]System CAPEX Units'!AG84</f>
        <v>0</v>
      </c>
      <c r="AH84" s="85">
        <f>'[5]System CAPEX Units'!AH84</f>
        <v>0</v>
      </c>
      <c r="AI84" s="85">
        <f>'[5]System CAPEX Units'!AI84</f>
        <v>0</v>
      </c>
      <c r="AJ84" s="3">
        <f>'[5]System CAPEX Units'!AJ84</f>
        <v>0</v>
      </c>
      <c r="AK84" s="91" t="str">
        <f t="shared" si="4"/>
        <v/>
      </c>
      <c r="AL84" s="84" t="str">
        <f t="shared" si="5"/>
        <v/>
      </c>
      <c r="AM84" s="84" t="str">
        <f t="shared" si="6"/>
        <v/>
      </c>
      <c r="AN84" s="92" t="str">
        <f t="shared" si="7"/>
        <v/>
      </c>
    </row>
    <row r="85" spans="1:40" x14ac:dyDescent="0.2">
      <c r="A85" s="113" t="str">
        <f>IF('[5]System CAPEX Units'!A85&gt;"",'[5]System CAPEX Units'!A85,"")</f>
        <v/>
      </c>
      <c r="B85" s="34">
        <f>'[5]System CAPEX Units'!B85</f>
        <v>0</v>
      </c>
      <c r="C85" s="24">
        <f>'[5]System CAPEX Units'!C85</f>
        <v>0</v>
      </c>
      <c r="D85" s="24">
        <f>'[5]System CAPEX Units'!D85</f>
        <v>0</v>
      </c>
      <c r="E85" s="24">
        <f>'[5]System CAPEX Units'!E85</f>
        <v>0</v>
      </c>
      <c r="F85" s="24">
        <f>'[5]System CAPEX Units'!F85</f>
        <v>0</v>
      </c>
      <c r="G85" s="24">
        <f>'[5]System CAPEX Units'!G85</f>
        <v>0</v>
      </c>
      <c r="H85" s="38">
        <f>'[5]System CAPEX Units'!H85</f>
        <v>0</v>
      </c>
      <c r="I85" s="109">
        <f>'[5]System CAPEX Units'!I85</f>
        <v>0</v>
      </c>
      <c r="J85" s="110">
        <f>'[5]System CAPEX Units'!J85</f>
        <v>0</v>
      </c>
      <c r="K85" s="110">
        <f>'[5]System CAPEX Units'!K85</f>
        <v>0</v>
      </c>
      <c r="L85" s="111">
        <f>'[5]System CAPEX Units'!L85</f>
        <v>0</v>
      </c>
      <c r="M85" s="4">
        <f>'[5]System CAPEX Units'!M85</f>
        <v>0</v>
      </c>
      <c r="N85" s="82">
        <f>'[5]System CAPEX Units'!N85</f>
        <v>0</v>
      </c>
      <c r="O85" s="82">
        <f>'[5]System CAPEX Units'!O85</f>
        <v>0</v>
      </c>
      <c r="P85" s="82">
        <f>'[5]System CAPEX Units'!P85</f>
        <v>0</v>
      </c>
      <c r="Q85" s="82">
        <f>'[5]System CAPEX Units'!Q85</f>
        <v>0</v>
      </c>
      <c r="R85" s="82">
        <f>'[5]System CAPEX Units'!R85</f>
        <v>0</v>
      </c>
      <c r="S85" s="82">
        <f>'[5]System CAPEX Units'!S85</f>
        <v>0</v>
      </c>
      <c r="T85" s="82">
        <f>'[5]System CAPEX Units'!T85</f>
        <v>0</v>
      </c>
      <c r="U85" s="82">
        <f>'[5]System CAPEX Units'!U85</f>
        <v>0</v>
      </c>
      <c r="V85" s="82">
        <f>'[5]System CAPEX Units'!V85</f>
        <v>0</v>
      </c>
      <c r="W85" s="82">
        <f>'[5]System CAPEX Units'!W85</f>
        <v>0</v>
      </c>
      <c r="X85" s="82">
        <f>'[5]System CAPEX Units'!X85</f>
        <v>0</v>
      </c>
      <c r="Y85" s="82">
        <f>'[5]System CAPEX Units'!Y85</f>
        <v>0</v>
      </c>
      <c r="Z85" s="82">
        <f>'[5]System CAPEX Units'!Z85</f>
        <v>0</v>
      </c>
      <c r="AA85" s="82">
        <f>'[5]System CAPEX Units'!AA85</f>
        <v>0</v>
      </c>
      <c r="AB85" s="82">
        <f>'[5]System CAPEX Units'!AB85</f>
        <v>0</v>
      </c>
      <c r="AC85" s="82">
        <f>'[5]System CAPEX Units'!AC85</f>
        <v>0</v>
      </c>
      <c r="AD85" s="82">
        <f>'[5]System CAPEX Units'!AD85</f>
        <v>0</v>
      </c>
      <c r="AE85" s="11">
        <f>'[5]System CAPEX Units'!AE85</f>
        <v>0</v>
      </c>
      <c r="AF85" s="2">
        <f>'[5]System CAPEX Units'!AF85</f>
        <v>0</v>
      </c>
      <c r="AG85" s="85">
        <f>'[5]System CAPEX Units'!AG85</f>
        <v>0</v>
      </c>
      <c r="AH85" s="85">
        <f>'[5]System CAPEX Units'!AH85</f>
        <v>0</v>
      </c>
      <c r="AI85" s="85">
        <f>'[5]System CAPEX Units'!AI85</f>
        <v>0</v>
      </c>
      <c r="AJ85" s="3">
        <f>'[5]System CAPEX Units'!AJ85</f>
        <v>0</v>
      </c>
      <c r="AK85" s="91" t="str">
        <f t="shared" si="4"/>
        <v/>
      </c>
      <c r="AL85" s="84" t="str">
        <f t="shared" si="5"/>
        <v/>
      </c>
      <c r="AM85" s="84" t="str">
        <f t="shared" si="6"/>
        <v/>
      </c>
      <c r="AN85" s="92" t="str">
        <f t="shared" si="7"/>
        <v/>
      </c>
    </row>
    <row r="86" spans="1:40" x14ac:dyDescent="0.2">
      <c r="A86" s="113" t="str">
        <f>IF('[5]System CAPEX Units'!A86&gt;"",'[5]System CAPEX Units'!A86,"")</f>
        <v/>
      </c>
      <c r="B86" s="34">
        <f>'[5]System CAPEX Units'!B86</f>
        <v>0</v>
      </c>
      <c r="C86" s="24">
        <f>'[5]System CAPEX Units'!C86</f>
        <v>0</v>
      </c>
      <c r="D86" s="24">
        <f>'[5]System CAPEX Units'!D86</f>
        <v>0</v>
      </c>
      <c r="E86" s="24">
        <f>'[5]System CAPEX Units'!E86</f>
        <v>0</v>
      </c>
      <c r="F86" s="24">
        <f>'[5]System CAPEX Units'!F86</f>
        <v>0</v>
      </c>
      <c r="G86" s="24">
        <f>'[5]System CAPEX Units'!G86</f>
        <v>0</v>
      </c>
      <c r="H86" s="38">
        <f>'[5]System CAPEX Units'!H86</f>
        <v>0</v>
      </c>
      <c r="I86" s="109">
        <f>'[5]System CAPEX Units'!I86</f>
        <v>0</v>
      </c>
      <c r="J86" s="110">
        <f>'[5]System CAPEX Units'!J86</f>
        <v>0</v>
      </c>
      <c r="K86" s="110">
        <f>'[5]System CAPEX Units'!K86</f>
        <v>0</v>
      </c>
      <c r="L86" s="111">
        <f>'[5]System CAPEX Units'!L86</f>
        <v>0</v>
      </c>
      <c r="M86" s="4">
        <f>'[5]System CAPEX Units'!M86</f>
        <v>0</v>
      </c>
      <c r="N86" s="82">
        <f>'[5]System CAPEX Units'!N86</f>
        <v>0</v>
      </c>
      <c r="O86" s="82">
        <f>'[5]System CAPEX Units'!O86</f>
        <v>0</v>
      </c>
      <c r="P86" s="82">
        <f>'[5]System CAPEX Units'!P86</f>
        <v>0</v>
      </c>
      <c r="Q86" s="82">
        <f>'[5]System CAPEX Units'!Q86</f>
        <v>0</v>
      </c>
      <c r="R86" s="82">
        <f>'[5]System CAPEX Units'!R86</f>
        <v>0</v>
      </c>
      <c r="S86" s="82">
        <f>'[5]System CAPEX Units'!S86</f>
        <v>0</v>
      </c>
      <c r="T86" s="82">
        <f>'[5]System CAPEX Units'!T86</f>
        <v>0</v>
      </c>
      <c r="U86" s="82">
        <f>'[5]System CAPEX Units'!U86</f>
        <v>0</v>
      </c>
      <c r="V86" s="82">
        <f>'[5]System CAPEX Units'!V86</f>
        <v>0</v>
      </c>
      <c r="W86" s="82">
        <f>'[5]System CAPEX Units'!W86</f>
        <v>0</v>
      </c>
      <c r="X86" s="82">
        <f>'[5]System CAPEX Units'!X86</f>
        <v>0</v>
      </c>
      <c r="Y86" s="82">
        <f>'[5]System CAPEX Units'!Y86</f>
        <v>0</v>
      </c>
      <c r="Z86" s="82">
        <f>'[5]System CAPEX Units'!Z86</f>
        <v>0</v>
      </c>
      <c r="AA86" s="82">
        <f>'[5]System CAPEX Units'!AA86</f>
        <v>0</v>
      </c>
      <c r="AB86" s="82">
        <f>'[5]System CAPEX Units'!AB86</f>
        <v>0</v>
      </c>
      <c r="AC86" s="82">
        <f>'[5]System CAPEX Units'!AC86</f>
        <v>0</v>
      </c>
      <c r="AD86" s="82">
        <f>'[5]System CAPEX Units'!AD86</f>
        <v>0</v>
      </c>
      <c r="AE86" s="11">
        <f>'[5]System CAPEX Units'!AE86</f>
        <v>0</v>
      </c>
      <c r="AF86" s="2">
        <f>'[5]System CAPEX Units'!AF86</f>
        <v>0</v>
      </c>
      <c r="AG86" s="85">
        <f>'[5]System CAPEX Units'!AG86</f>
        <v>0</v>
      </c>
      <c r="AH86" s="85">
        <f>'[5]System CAPEX Units'!AH86</f>
        <v>0</v>
      </c>
      <c r="AI86" s="85">
        <f>'[5]System CAPEX Units'!AI86</f>
        <v>0</v>
      </c>
      <c r="AJ86" s="3">
        <f>'[5]System CAPEX Units'!AJ86</f>
        <v>0</v>
      </c>
      <c r="AK86" s="91" t="str">
        <f t="shared" si="4"/>
        <v/>
      </c>
      <c r="AL86" s="84" t="str">
        <f t="shared" si="5"/>
        <v/>
      </c>
      <c r="AM86" s="84" t="str">
        <f t="shared" si="6"/>
        <v/>
      </c>
      <c r="AN86" s="92" t="str">
        <f t="shared" si="7"/>
        <v/>
      </c>
    </row>
    <row r="87" spans="1:40" x14ac:dyDescent="0.2">
      <c r="A87" s="113" t="str">
        <f>IF('[5]System CAPEX Units'!A87&gt;"",'[5]System CAPEX Units'!A87,"")</f>
        <v/>
      </c>
      <c r="B87" s="34">
        <f>'[5]System CAPEX Units'!B87</f>
        <v>0</v>
      </c>
      <c r="C87" s="24">
        <f>'[5]System CAPEX Units'!C87</f>
        <v>0</v>
      </c>
      <c r="D87" s="24">
        <f>'[5]System CAPEX Units'!D87</f>
        <v>0</v>
      </c>
      <c r="E87" s="24">
        <f>'[5]System CAPEX Units'!E87</f>
        <v>0</v>
      </c>
      <c r="F87" s="24">
        <f>'[5]System CAPEX Units'!F87</f>
        <v>0</v>
      </c>
      <c r="G87" s="24">
        <f>'[5]System CAPEX Units'!G87</f>
        <v>0</v>
      </c>
      <c r="H87" s="38">
        <f>'[5]System CAPEX Units'!H87</f>
        <v>0</v>
      </c>
      <c r="I87" s="109">
        <f>'[5]System CAPEX Units'!I87</f>
        <v>0</v>
      </c>
      <c r="J87" s="110">
        <f>'[5]System CAPEX Units'!J87</f>
        <v>0</v>
      </c>
      <c r="K87" s="110">
        <f>'[5]System CAPEX Units'!K87</f>
        <v>0</v>
      </c>
      <c r="L87" s="111">
        <f>'[5]System CAPEX Units'!L87</f>
        <v>0</v>
      </c>
      <c r="M87" s="4">
        <f>'[5]System CAPEX Units'!M87</f>
        <v>0</v>
      </c>
      <c r="N87" s="82">
        <f>'[5]System CAPEX Units'!N87</f>
        <v>0</v>
      </c>
      <c r="O87" s="82">
        <f>'[5]System CAPEX Units'!O87</f>
        <v>0</v>
      </c>
      <c r="P87" s="82">
        <f>'[5]System CAPEX Units'!P87</f>
        <v>0</v>
      </c>
      <c r="Q87" s="82">
        <f>'[5]System CAPEX Units'!Q87</f>
        <v>0</v>
      </c>
      <c r="R87" s="82">
        <f>'[5]System CAPEX Units'!R87</f>
        <v>0</v>
      </c>
      <c r="S87" s="82">
        <f>'[5]System CAPEX Units'!S87</f>
        <v>0</v>
      </c>
      <c r="T87" s="82">
        <f>'[5]System CAPEX Units'!T87</f>
        <v>0</v>
      </c>
      <c r="U87" s="82">
        <f>'[5]System CAPEX Units'!U87</f>
        <v>0</v>
      </c>
      <c r="V87" s="82">
        <f>'[5]System CAPEX Units'!V87</f>
        <v>0</v>
      </c>
      <c r="W87" s="82">
        <f>'[5]System CAPEX Units'!W87</f>
        <v>0</v>
      </c>
      <c r="X87" s="82">
        <f>'[5]System CAPEX Units'!X87</f>
        <v>0</v>
      </c>
      <c r="Y87" s="82">
        <f>'[5]System CAPEX Units'!Y87</f>
        <v>0</v>
      </c>
      <c r="Z87" s="82">
        <f>'[5]System CAPEX Units'!Z87</f>
        <v>0</v>
      </c>
      <c r="AA87" s="82">
        <f>'[5]System CAPEX Units'!AA87</f>
        <v>0</v>
      </c>
      <c r="AB87" s="82">
        <f>'[5]System CAPEX Units'!AB87</f>
        <v>0</v>
      </c>
      <c r="AC87" s="82">
        <f>'[5]System CAPEX Units'!AC87</f>
        <v>0</v>
      </c>
      <c r="AD87" s="82">
        <f>'[5]System CAPEX Units'!AD87</f>
        <v>0</v>
      </c>
      <c r="AE87" s="11">
        <f>'[5]System CAPEX Units'!AE87</f>
        <v>0</v>
      </c>
      <c r="AF87" s="2">
        <f>'[5]System CAPEX Units'!AF87</f>
        <v>0</v>
      </c>
      <c r="AG87" s="85">
        <f>'[5]System CAPEX Units'!AG87</f>
        <v>0</v>
      </c>
      <c r="AH87" s="85">
        <f>'[5]System CAPEX Units'!AH87</f>
        <v>0</v>
      </c>
      <c r="AI87" s="85">
        <f>'[5]System CAPEX Units'!AI87</f>
        <v>0</v>
      </c>
      <c r="AJ87" s="3">
        <f>'[5]System CAPEX Units'!AJ87</f>
        <v>0</v>
      </c>
      <c r="AK87" s="91" t="str">
        <f t="shared" si="4"/>
        <v/>
      </c>
      <c r="AL87" s="84" t="str">
        <f t="shared" si="5"/>
        <v/>
      </c>
      <c r="AM87" s="84" t="str">
        <f t="shared" si="6"/>
        <v/>
      </c>
      <c r="AN87" s="92" t="str">
        <f t="shared" si="7"/>
        <v/>
      </c>
    </row>
    <row r="88" spans="1:40" x14ac:dyDescent="0.2">
      <c r="A88" s="113" t="str">
        <f>IF('[5]System CAPEX Units'!A88&gt;"",'[5]System CAPEX Units'!A88,"")</f>
        <v/>
      </c>
      <c r="B88" s="34">
        <f>'[5]System CAPEX Units'!B88</f>
        <v>0</v>
      </c>
      <c r="C88" s="24">
        <f>'[5]System CAPEX Units'!C88</f>
        <v>0</v>
      </c>
      <c r="D88" s="24">
        <f>'[5]System CAPEX Units'!D88</f>
        <v>0</v>
      </c>
      <c r="E88" s="24">
        <f>'[5]System CAPEX Units'!E88</f>
        <v>0</v>
      </c>
      <c r="F88" s="24">
        <f>'[5]System CAPEX Units'!F88</f>
        <v>0</v>
      </c>
      <c r="G88" s="24">
        <f>'[5]System CAPEX Units'!G88</f>
        <v>0</v>
      </c>
      <c r="H88" s="38">
        <f>'[5]System CAPEX Units'!H88</f>
        <v>0</v>
      </c>
      <c r="I88" s="109">
        <f>'[5]System CAPEX Units'!I88</f>
        <v>0</v>
      </c>
      <c r="J88" s="110">
        <f>'[5]System CAPEX Units'!J88</f>
        <v>0</v>
      </c>
      <c r="K88" s="110">
        <f>'[5]System CAPEX Units'!K88</f>
        <v>0</v>
      </c>
      <c r="L88" s="111">
        <f>'[5]System CAPEX Units'!L88</f>
        <v>0</v>
      </c>
      <c r="M88" s="4">
        <f>'[5]System CAPEX Units'!M88</f>
        <v>0</v>
      </c>
      <c r="N88" s="82">
        <f>'[5]System CAPEX Units'!N88</f>
        <v>0</v>
      </c>
      <c r="O88" s="82">
        <f>'[5]System CAPEX Units'!O88</f>
        <v>0</v>
      </c>
      <c r="P88" s="82">
        <f>'[5]System CAPEX Units'!P88</f>
        <v>0</v>
      </c>
      <c r="Q88" s="82">
        <f>'[5]System CAPEX Units'!Q88</f>
        <v>0</v>
      </c>
      <c r="R88" s="82">
        <f>'[5]System CAPEX Units'!R88</f>
        <v>0</v>
      </c>
      <c r="S88" s="82">
        <f>'[5]System CAPEX Units'!S88</f>
        <v>0</v>
      </c>
      <c r="T88" s="82">
        <f>'[5]System CAPEX Units'!T88</f>
        <v>0</v>
      </c>
      <c r="U88" s="82">
        <f>'[5]System CAPEX Units'!U88</f>
        <v>0</v>
      </c>
      <c r="V88" s="82">
        <f>'[5]System CAPEX Units'!V88</f>
        <v>0</v>
      </c>
      <c r="W88" s="82">
        <f>'[5]System CAPEX Units'!W88</f>
        <v>0</v>
      </c>
      <c r="X88" s="82">
        <f>'[5]System CAPEX Units'!X88</f>
        <v>0</v>
      </c>
      <c r="Y88" s="82">
        <f>'[5]System CAPEX Units'!Y88</f>
        <v>0</v>
      </c>
      <c r="Z88" s="82">
        <f>'[5]System CAPEX Units'!Z88</f>
        <v>0</v>
      </c>
      <c r="AA88" s="82">
        <f>'[5]System CAPEX Units'!AA88</f>
        <v>0</v>
      </c>
      <c r="AB88" s="82">
        <f>'[5]System CAPEX Units'!AB88</f>
        <v>0</v>
      </c>
      <c r="AC88" s="82">
        <f>'[5]System CAPEX Units'!AC88</f>
        <v>0</v>
      </c>
      <c r="AD88" s="82">
        <f>'[5]System CAPEX Units'!AD88</f>
        <v>0</v>
      </c>
      <c r="AE88" s="11">
        <f>'[5]System CAPEX Units'!AE88</f>
        <v>0</v>
      </c>
      <c r="AF88" s="2">
        <f>'[5]System CAPEX Units'!AF88</f>
        <v>0</v>
      </c>
      <c r="AG88" s="85">
        <f>'[5]System CAPEX Units'!AG88</f>
        <v>0</v>
      </c>
      <c r="AH88" s="85">
        <f>'[5]System CAPEX Units'!AH88</f>
        <v>0</v>
      </c>
      <c r="AI88" s="85">
        <f>'[5]System CAPEX Units'!AI88</f>
        <v>0</v>
      </c>
      <c r="AJ88" s="3">
        <f>'[5]System CAPEX Units'!AJ88</f>
        <v>0</v>
      </c>
      <c r="AK88" s="91" t="str">
        <f t="shared" si="4"/>
        <v/>
      </c>
      <c r="AL88" s="84" t="str">
        <f t="shared" si="5"/>
        <v/>
      </c>
      <c r="AM88" s="84" t="str">
        <f t="shared" si="6"/>
        <v/>
      </c>
      <c r="AN88" s="92" t="str">
        <f t="shared" si="7"/>
        <v/>
      </c>
    </row>
    <row r="89" spans="1:40" x14ac:dyDescent="0.2">
      <c r="A89" s="113" t="str">
        <f>IF('[5]System CAPEX Units'!A89&gt;"",'[5]System CAPEX Units'!A89,"")</f>
        <v/>
      </c>
      <c r="B89" s="34">
        <f>'[5]System CAPEX Units'!B89</f>
        <v>0</v>
      </c>
      <c r="C89" s="24">
        <f>'[5]System CAPEX Units'!C89</f>
        <v>0</v>
      </c>
      <c r="D89" s="24">
        <f>'[5]System CAPEX Units'!D89</f>
        <v>0</v>
      </c>
      <c r="E89" s="24">
        <f>'[5]System CAPEX Units'!E89</f>
        <v>0</v>
      </c>
      <c r="F89" s="24">
        <f>'[5]System CAPEX Units'!F89</f>
        <v>0</v>
      </c>
      <c r="G89" s="24">
        <f>'[5]System CAPEX Units'!G89</f>
        <v>0</v>
      </c>
      <c r="H89" s="38">
        <f>'[5]System CAPEX Units'!H89</f>
        <v>0</v>
      </c>
      <c r="I89" s="109">
        <f>'[5]System CAPEX Units'!I89</f>
        <v>0</v>
      </c>
      <c r="J89" s="110">
        <f>'[5]System CAPEX Units'!J89</f>
        <v>0</v>
      </c>
      <c r="K89" s="110">
        <f>'[5]System CAPEX Units'!K89</f>
        <v>0</v>
      </c>
      <c r="L89" s="111">
        <f>'[5]System CAPEX Units'!L89</f>
        <v>0</v>
      </c>
      <c r="M89" s="4">
        <f>'[5]System CAPEX Units'!M89</f>
        <v>0</v>
      </c>
      <c r="N89" s="82">
        <f>'[5]System CAPEX Units'!N89</f>
        <v>0</v>
      </c>
      <c r="O89" s="82">
        <f>'[5]System CAPEX Units'!O89</f>
        <v>0</v>
      </c>
      <c r="P89" s="82">
        <f>'[5]System CAPEX Units'!P89</f>
        <v>0</v>
      </c>
      <c r="Q89" s="82">
        <f>'[5]System CAPEX Units'!Q89</f>
        <v>0</v>
      </c>
      <c r="R89" s="82">
        <f>'[5]System CAPEX Units'!R89</f>
        <v>0</v>
      </c>
      <c r="S89" s="82">
        <f>'[5]System CAPEX Units'!S89</f>
        <v>0</v>
      </c>
      <c r="T89" s="82">
        <f>'[5]System CAPEX Units'!T89</f>
        <v>0</v>
      </c>
      <c r="U89" s="82">
        <f>'[5]System CAPEX Units'!U89</f>
        <v>0</v>
      </c>
      <c r="V89" s="82">
        <f>'[5]System CAPEX Units'!V89</f>
        <v>0</v>
      </c>
      <c r="W89" s="82">
        <f>'[5]System CAPEX Units'!W89</f>
        <v>0</v>
      </c>
      <c r="X89" s="82">
        <f>'[5]System CAPEX Units'!X89</f>
        <v>0</v>
      </c>
      <c r="Y89" s="82">
        <f>'[5]System CAPEX Units'!Y89</f>
        <v>0</v>
      </c>
      <c r="Z89" s="82">
        <f>'[5]System CAPEX Units'!Z89</f>
        <v>0</v>
      </c>
      <c r="AA89" s="82">
        <f>'[5]System CAPEX Units'!AA89</f>
        <v>0</v>
      </c>
      <c r="AB89" s="82">
        <f>'[5]System CAPEX Units'!AB89</f>
        <v>0</v>
      </c>
      <c r="AC89" s="82">
        <f>'[5]System CAPEX Units'!AC89</f>
        <v>0</v>
      </c>
      <c r="AD89" s="82">
        <f>'[5]System CAPEX Units'!AD89</f>
        <v>0</v>
      </c>
      <c r="AE89" s="11">
        <f>'[5]System CAPEX Units'!AE89</f>
        <v>0</v>
      </c>
      <c r="AF89" s="2">
        <f>'[5]System CAPEX Units'!AF89</f>
        <v>0</v>
      </c>
      <c r="AG89" s="85">
        <f>'[5]System CAPEX Units'!AG89</f>
        <v>0</v>
      </c>
      <c r="AH89" s="85">
        <f>'[5]System CAPEX Units'!AH89</f>
        <v>0</v>
      </c>
      <c r="AI89" s="85">
        <f>'[5]System CAPEX Units'!AI89</f>
        <v>0</v>
      </c>
      <c r="AJ89" s="3">
        <f>'[5]System CAPEX Units'!AJ89</f>
        <v>0</v>
      </c>
      <c r="AK89" s="91" t="str">
        <f t="shared" si="4"/>
        <v/>
      </c>
      <c r="AL89" s="84" t="str">
        <f t="shared" si="5"/>
        <v/>
      </c>
      <c r="AM89" s="84" t="str">
        <f t="shared" si="6"/>
        <v/>
      </c>
      <c r="AN89" s="92" t="str">
        <f t="shared" si="7"/>
        <v/>
      </c>
    </row>
    <row r="90" spans="1:40" x14ac:dyDescent="0.2">
      <c r="A90" s="113" t="str">
        <f>IF('[5]System CAPEX Units'!A90&gt;"",'[5]System CAPEX Units'!A90,"")</f>
        <v/>
      </c>
      <c r="B90" s="34">
        <f>'[5]System CAPEX Units'!B90</f>
        <v>0</v>
      </c>
      <c r="C90" s="24">
        <f>'[5]System CAPEX Units'!C90</f>
        <v>0</v>
      </c>
      <c r="D90" s="24">
        <f>'[5]System CAPEX Units'!D90</f>
        <v>0</v>
      </c>
      <c r="E90" s="24">
        <f>'[5]System CAPEX Units'!E90</f>
        <v>0</v>
      </c>
      <c r="F90" s="24">
        <f>'[5]System CAPEX Units'!F90</f>
        <v>0</v>
      </c>
      <c r="G90" s="24">
        <f>'[5]System CAPEX Units'!G90</f>
        <v>0</v>
      </c>
      <c r="H90" s="38">
        <f>'[5]System CAPEX Units'!H90</f>
        <v>0</v>
      </c>
      <c r="I90" s="109">
        <f>'[5]System CAPEX Units'!I90</f>
        <v>0</v>
      </c>
      <c r="J90" s="110">
        <f>'[5]System CAPEX Units'!J90</f>
        <v>0</v>
      </c>
      <c r="K90" s="110">
        <f>'[5]System CAPEX Units'!K90</f>
        <v>0</v>
      </c>
      <c r="L90" s="111">
        <f>'[5]System CAPEX Units'!L90</f>
        <v>0</v>
      </c>
      <c r="M90" s="4">
        <f>'[5]System CAPEX Units'!M90</f>
        <v>0</v>
      </c>
      <c r="N90" s="82">
        <f>'[5]System CAPEX Units'!N90</f>
        <v>0</v>
      </c>
      <c r="O90" s="82">
        <f>'[5]System CAPEX Units'!O90</f>
        <v>0</v>
      </c>
      <c r="P90" s="82">
        <f>'[5]System CAPEX Units'!P90</f>
        <v>0</v>
      </c>
      <c r="Q90" s="82">
        <f>'[5]System CAPEX Units'!Q90</f>
        <v>0</v>
      </c>
      <c r="R90" s="82">
        <f>'[5]System CAPEX Units'!R90</f>
        <v>0</v>
      </c>
      <c r="S90" s="82">
        <f>'[5]System CAPEX Units'!S90</f>
        <v>0</v>
      </c>
      <c r="T90" s="82">
        <f>'[5]System CAPEX Units'!T90</f>
        <v>0</v>
      </c>
      <c r="U90" s="82">
        <f>'[5]System CAPEX Units'!U90</f>
        <v>0</v>
      </c>
      <c r="V90" s="82">
        <f>'[5]System CAPEX Units'!V90</f>
        <v>0</v>
      </c>
      <c r="W90" s="82">
        <f>'[5]System CAPEX Units'!W90</f>
        <v>0</v>
      </c>
      <c r="X90" s="82">
        <f>'[5]System CAPEX Units'!X90</f>
        <v>0</v>
      </c>
      <c r="Y90" s="82">
        <f>'[5]System CAPEX Units'!Y90</f>
        <v>0</v>
      </c>
      <c r="Z90" s="82">
        <f>'[5]System CAPEX Units'!Z90</f>
        <v>0</v>
      </c>
      <c r="AA90" s="82">
        <f>'[5]System CAPEX Units'!AA90</f>
        <v>0</v>
      </c>
      <c r="AB90" s="82">
        <f>'[5]System CAPEX Units'!AB90</f>
        <v>0</v>
      </c>
      <c r="AC90" s="82">
        <f>'[5]System CAPEX Units'!AC90</f>
        <v>0</v>
      </c>
      <c r="AD90" s="82">
        <f>'[5]System CAPEX Units'!AD90</f>
        <v>0</v>
      </c>
      <c r="AE90" s="11">
        <f>'[5]System CAPEX Units'!AE90</f>
        <v>0</v>
      </c>
      <c r="AF90" s="2">
        <f>'[5]System CAPEX Units'!AF90</f>
        <v>0</v>
      </c>
      <c r="AG90" s="85">
        <f>'[5]System CAPEX Units'!AG90</f>
        <v>0</v>
      </c>
      <c r="AH90" s="85">
        <f>'[5]System CAPEX Units'!AH90</f>
        <v>0</v>
      </c>
      <c r="AI90" s="85">
        <f>'[5]System CAPEX Units'!AI90</f>
        <v>0</v>
      </c>
      <c r="AJ90" s="3">
        <f>'[5]System CAPEX Units'!AJ90</f>
        <v>0</v>
      </c>
      <c r="AK90" s="91" t="str">
        <f t="shared" si="4"/>
        <v/>
      </c>
      <c r="AL90" s="84" t="str">
        <f t="shared" si="5"/>
        <v/>
      </c>
      <c r="AM90" s="84" t="str">
        <f t="shared" si="6"/>
        <v/>
      </c>
      <c r="AN90" s="92" t="str">
        <f t="shared" si="7"/>
        <v/>
      </c>
    </row>
    <row r="91" spans="1:40" x14ac:dyDescent="0.2">
      <c r="A91" s="113" t="str">
        <f>IF('[5]System CAPEX Units'!A91&gt;"",'[5]System CAPEX Units'!A91,"")</f>
        <v/>
      </c>
      <c r="B91" s="34">
        <f>'[5]System CAPEX Units'!B91</f>
        <v>0</v>
      </c>
      <c r="C91" s="24">
        <f>'[5]System CAPEX Units'!C91</f>
        <v>0</v>
      </c>
      <c r="D91" s="24">
        <f>'[5]System CAPEX Units'!D91</f>
        <v>0</v>
      </c>
      <c r="E91" s="24">
        <f>'[5]System CAPEX Units'!E91</f>
        <v>0</v>
      </c>
      <c r="F91" s="24">
        <f>'[5]System CAPEX Units'!F91</f>
        <v>0</v>
      </c>
      <c r="G91" s="24">
        <f>'[5]System CAPEX Units'!G91</f>
        <v>0</v>
      </c>
      <c r="H91" s="38">
        <f>'[5]System CAPEX Units'!H91</f>
        <v>0</v>
      </c>
      <c r="I91" s="109">
        <f>'[5]System CAPEX Units'!I91</f>
        <v>0</v>
      </c>
      <c r="J91" s="110">
        <f>'[5]System CAPEX Units'!J91</f>
        <v>0</v>
      </c>
      <c r="K91" s="110">
        <f>'[5]System CAPEX Units'!K91</f>
        <v>0</v>
      </c>
      <c r="L91" s="111">
        <f>'[5]System CAPEX Units'!L91</f>
        <v>0</v>
      </c>
      <c r="M91" s="4">
        <f>'[5]System CAPEX Units'!M91</f>
        <v>0</v>
      </c>
      <c r="N91" s="82">
        <f>'[5]System CAPEX Units'!N91</f>
        <v>0</v>
      </c>
      <c r="O91" s="82">
        <f>'[5]System CAPEX Units'!O91</f>
        <v>0</v>
      </c>
      <c r="P91" s="82">
        <f>'[5]System CAPEX Units'!P91</f>
        <v>0</v>
      </c>
      <c r="Q91" s="82">
        <f>'[5]System CAPEX Units'!Q91</f>
        <v>0</v>
      </c>
      <c r="R91" s="82">
        <f>'[5]System CAPEX Units'!R91</f>
        <v>0</v>
      </c>
      <c r="S91" s="82">
        <f>'[5]System CAPEX Units'!S91</f>
        <v>0</v>
      </c>
      <c r="T91" s="82">
        <f>'[5]System CAPEX Units'!T91</f>
        <v>0</v>
      </c>
      <c r="U91" s="82">
        <f>'[5]System CAPEX Units'!U91</f>
        <v>0</v>
      </c>
      <c r="V91" s="82">
        <f>'[5]System CAPEX Units'!V91</f>
        <v>0</v>
      </c>
      <c r="W91" s="82">
        <f>'[5]System CAPEX Units'!W91</f>
        <v>0</v>
      </c>
      <c r="X91" s="82">
        <f>'[5]System CAPEX Units'!X91</f>
        <v>0</v>
      </c>
      <c r="Y91" s="82">
        <f>'[5]System CAPEX Units'!Y91</f>
        <v>0</v>
      </c>
      <c r="Z91" s="82">
        <f>'[5]System CAPEX Units'!Z91</f>
        <v>0</v>
      </c>
      <c r="AA91" s="82">
        <f>'[5]System CAPEX Units'!AA91</f>
        <v>0</v>
      </c>
      <c r="AB91" s="82">
        <f>'[5]System CAPEX Units'!AB91</f>
        <v>0</v>
      </c>
      <c r="AC91" s="82">
        <f>'[5]System CAPEX Units'!AC91</f>
        <v>0</v>
      </c>
      <c r="AD91" s="82">
        <f>'[5]System CAPEX Units'!AD91</f>
        <v>0</v>
      </c>
      <c r="AE91" s="11">
        <f>'[5]System CAPEX Units'!AE91</f>
        <v>0</v>
      </c>
      <c r="AF91" s="2">
        <f>'[5]System CAPEX Units'!AF91</f>
        <v>0</v>
      </c>
      <c r="AG91" s="85">
        <f>'[5]System CAPEX Units'!AG91</f>
        <v>0</v>
      </c>
      <c r="AH91" s="85">
        <f>'[5]System CAPEX Units'!AH91</f>
        <v>0</v>
      </c>
      <c r="AI91" s="85">
        <f>'[5]System CAPEX Units'!AI91</f>
        <v>0</v>
      </c>
      <c r="AJ91" s="3">
        <f>'[5]System CAPEX Units'!AJ91</f>
        <v>0</v>
      </c>
      <c r="AK91" s="91" t="str">
        <f t="shared" si="4"/>
        <v/>
      </c>
      <c r="AL91" s="84" t="str">
        <f t="shared" si="5"/>
        <v/>
      </c>
      <c r="AM91" s="84" t="str">
        <f t="shared" si="6"/>
        <v/>
      </c>
      <c r="AN91" s="92" t="str">
        <f t="shared" si="7"/>
        <v/>
      </c>
    </row>
    <row r="92" spans="1:40" x14ac:dyDescent="0.2">
      <c r="A92" s="113" t="str">
        <f>IF('[5]System CAPEX Units'!A92&gt;"",'[5]System CAPEX Units'!A92,"")</f>
        <v/>
      </c>
      <c r="B92" s="34">
        <f>'[5]System CAPEX Units'!B92</f>
        <v>0</v>
      </c>
      <c r="C92" s="24">
        <f>'[5]System CAPEX Units'!C92</f>
        <v>0</v>
      </c>
      <c r="D92" s="24">
        <f>'[5]System CAPEX Units'!D92</f>
        <v>0</v>
      </c>
      <c r="E92" s="24">
        <f>'[5]System CAPEX Units'!E92</f>
        <v>0</v>
      </c>
      <c r="F92" s="24">
        <f>'[5]System CAPEX Units'!F92</f>
        <v>0</v>
      </c>
      <c r="G92" s="24">
        <f>'[5]System CAPEX Units'!G92</f>
        <v>0</v>
      </c>
      <c r="H92" s="38">
        <f>'[5]System CAPEX Units'!H92</f>
        <v>0</v>
      </c>
      <c r="I92" s="109">
        <f>'[5]System CAPEX Units'!I92</f>
        <v>0</v>
      </c>
      <c r="J92" s="110">
        <f>'[5]System CAPEX Units'!J92</f>
        <v>0</v>
      </c>
      <c r="K92" s="110">
        <f>'[5]System CAPEX Units'!K92</f>
        <v>0</v>
      </c>
      <c r="L92" s="111">
        <f>'[5]System CAPEX Units'!L92</f>
        <v>0</v>
      </c>
      <c r="M92" s="4">
        <f>'[5]System CAPEX Units'!M92</f>
        <v>0</v>
      </c>
      <c r="N92" s="82">
        <f>'[5]System CAPEX Units'!N92</f>
        <v>0</v>
      </c>
      <c r="O92" s="82">
        <f>'[5]System CAPEX Units'!O92</f>
        <v>0</v>
      </c>
      <c r="P92" s="82">
        <f>'[5]System CAPEX Units'!P92</f>
        <v>0</v>
      </c>
      <c r="Q92" s="82">
        <f>'[5]System CAPEX Units'!Q92</f>
        <v>0</v>
      </c>
      <c r="R92" s="82">
        <f>'[5]System CAPEX Units'!R92</f>
        <v>0</v>
      </c>
      <c r="S92" s="82">
        <f>'[5]System CAPEX Units'!S92</f>
        <v>0</v>
      </c>
      <c r="T92" s="82">
        <f>'[5]System CAPEX Units'!T92</f>
        <v>0</v>
      </c>
      <c r="U92" s="82">
        <f>'[5]System CAPEX Units'!U92</f>
        <v>0</v>
      </c>
      <c r="V92" s="82">
        <f>'[5]System CAPEX Units'!V92</f>
        <v>0</v>
      </c>
      <c r="W92" s="82">
        <f>'[5]System CAPEX Units'!W92</f>
        <v>0</v>
      </c>
      <c r="X92" s="82">
        <f>'[5]System CAPEX Units'!X92</f>
        <v>0</v>
      </c>
      <c r="Y92" s="82">
        <f>'[5]System CAPEX Units'!Y92</f>
        <v>0</v>
      </c>
      <c r="Z92" s="82">
        <f>'[5]System CAPEX Units'!Z92</f>
        <v>0</v>
      </c>
      <c r="AA92" s="82">
        <f>'[5]System CAPEX Units'!AA92</f>
        <v>0</v>
      </c>
      <c r="AB92" s="82">
        <f>'[5]System CAPEX Units'!AB92</f>
        <v>0</v>
      </c>
      <c r="AC92" s="82">
        <f>'[5]System CAPEX Units'!AC92</f>
        <v>0</v>
      </c>
      <c r="AD92" s="82">
        <f>'[5]System CAPEX Units'!AD92</f>
        <v>0</v>
      </c>
      <c r="AE92" s="11">
        <f>'[5]System CAPEX Units'!AE92</f>
        <v>0</v>
      </c>
      <c r="AF92" s="2">
        <f>'[5]System CAPEX Units'!AF92</f>
        <v>0</v>
      </c>
      <c r="AG92" s="85">
        <f>'[5]System CAPEX Units'!AG92</f>
        <v>0</v>
      </c>
      <c r="AH92" s="85">
        <f>'[5]System CAPEX Units'!AH92</f>
        <v>0</v>
      </c>
      <c r="AI92" s="85">
        <f>'[5]System CAPEX Units'!AI92</f>
        <v>0</v>
      </c>
      <c r="AJ92" s="3">
        <f>'[5]System CAPEX Units'!AJ92</f>
        <v>0</v>
      </c>
      <c r="AK92" s="91" t="str">
        <f t="shared" si="4"/>
        <v/>
      </c>
      <c r="AL92" s="84" t="str">
        <f t="shared" si="5"/>
        <v/>
      </c>
      <c r="AM92" s="84" t="str">
        <f t="shared" si="6"/>
        <v/>
      </c>
      <c r="AN92" s="92" t="str">
        <f t="shared" si="7"/>
        <v/>
      </c>
    </row>
    <row r="93" spans="1:40" x14ac:dyDescent="0.2">
      <c r="A93" s="113" t="str">
        <f>IF('[5]System CAPEX Units'!A93&gt;"",'[5]System CAPEX Units'!A93,"")</f>
        <v/>
      </c>
      <c r="B93" s="34">
        <f>'[5]System CAPEX Units'!B93</f>
        <v>0</v>
      </c>
      <c r="C93" s="24">
        <f>'[5]System CAPEX Units'!C93</f>
        <v>0</v>
      </c>
      <c r="D93" s="24">
        <f>'[5]System CAPEX Units'!D93</f>
        <v>0</v>
      </c>
      <c r="E93" s="24">
        <f>'[5]System CAPEX Units'!E93</f>
        <v>0</v>
      </c>
      <c r="F93" s="24">
        <f>'[5]System CAPEX Units'!F93</f>
        <v>0</v>
      </c>
      <c r="G93" s="24">
        <f>'[5]System CAPEX Units'!G93</f>
        <v>0</v>
      </c>
      <c r="H93" s="38">
        <f>'[5]System CAPEX Units'!H93</f>
        <v>0</v>
      </c>
      <c r="I93" s="109">
        <f>'[5]System CAPEX Units'!I93</f>
        <v>0</v>
      </c>
      <c r="J93" s="110">
        <f>'[5]System CAPEX Units'!J93</f>
        <v>0</v>
      </c>
      <c r="K93" s="110">
        <f>'[5]System CAPEX Units'!K93</f>
        <v>0</v>
      </c>
      <c r="L93" s="111">
        <f>'[5]System CAPEX Units'!L93</f>
        <v>0</v>
      </c>
      <c r="M93" s="4">
        <f>'[5]System CAPEX Units'!M93</f>
        <v>0</v>
      </c>
      <c r="N93" s="82">
        <f>'[5]System CAPEX Units'!N93</f>
        <v>0</v>
      </c>
      <c r="O93" s="82">
        <f>'[5]System CAPEX Units'!O93</f>
        <v>0</v>
      </c>
      <c r="P93" s="82">
        <f>'[5]System CAPEX Units'!P93</f>
        <v>0</v>
      </c>
      <c r="Q93" s="82">
        <f>'[5]System CAPEX Units'!Q93</f>
        <v>0</v>
      </c>
      <c r="R93" s="82">
        <f>'[5]System CAPEX Units'!R93</f>
        <v>0</v>
      </c>
      <c r="S93" s="82">
        <f>'[5]System CAPEX Units'!S93</f>
        <v>0</v>
      </c>
      <c r="T93" s="82">
        <f>'[5]System CAPEX Units'!T93</f>
        <v>0</v>
      </c>
      <c r="U93" s="82">
        <f>'[5]System CAPEX Units'!U93</f>
        <v>0</v>
      </c>
      <c r="V93" s="82">
        <f>'[5]System CAPEX Units'!V93</f>
        <v>0</v>
      </c>
      <c r="W93" s="82">
        <f>'[5]System CAPEX Units'!W93</f>
        <v>0</v>
      </c>
      <c r="X93" s="82">
        <f>'[5]System CAPEX Units'!X93</f>
        <v>0</v>
      </c>
      <c r="Y93" s="82">
        <f>'[5]System CAPEX Units'!Y93</f>
        <v>0</v>
      </c>
      <c r="Z93" s="82">
        <f>'[5]System CAPEX Units'!Z93</f>
        <v>0</v>
      </c>
      <c r="AA93" s="82">
        <f>'[5]System CAPEX Units'!AA93</f>
        <v>0</v>
      </c>
      <c r="AB93" s="82">
        <f>'[5]System CAPEX Units'!AB93</f>
        <v>0</v>
      </c>
      <c r="AC93" s="82">
        <f>'[5]System CAPEX Units'!AC93</f>
        <v>0</v>
      </c>
      <c r="AD93" s="82">
        <f>'[5]System CAPEX Units'!AD93</f>
        <v>0</v>
      </c>
      <c r="AE93" s="11">
        <f>'[5]System CAPEX Units'!AE93</f>
        <v>0</v>
      </c>
      <c r="AF93" s="2">
        <f>'[5]System CAPEX Units'!AF93</f>
        <v>0</v>
      </c>
      <c r="AG93" s="85">
        <f>'[5]System CAPEX Units'!AG93</f>
        <v>0</v>
      </c>
      <c r="AH93" s="85">
        <f>'[5]System CAPEX Units'!AH93</f>
        <v>0</v>
      </c>
      <c r="AI93" s="85">
        <f>'[5]System CAPEX Units'!AI93</f>
        <v>0</v>
      </c>
      <c r="AJ93" s="3">
        <f>'[5]System CAPEX Units'!AJ93</f>
        <v>0</v>
      </c>
      <c r="AK93" s="91" t="str">
        <f t="shared" si="4"/>
        <v/>
      </c>
      <c r="AL93" s="84" t="str">
        <f t="shared" si="5"/>
        <v/>
      </c>
      <c r="AM93" s="84" t="str">
        <f t="shared" si="6"/>
        <v/>
      </c>
      <c r="AN93" s="92" t="str">
        <f t="shared" si="7"/>
        <v/>
      </c>
    </row>
    <row r="94" spans="1:40" x14ac:dyDescent="0.2">
      <c r="A94" s="113" t="str">
        <f>IF('[5]System CAPEX Units'!A94&gt;"",'[5]System CAPEX Units'!A94,"")</f>
        <v>Other System Capex - Baseline Plan 2014/15</v>
      </c>
      <c r="B94" s="34">
        <f>'[5]System CAPEX Units'!B94</f>
        <v>0</v>
      </c>
      <c r="C94" s="24">
        <f>'[5]System CAPEX Units'!C94</f>
        <v>29674349.152114522</v>
      </c>
      <c r="D94" s="24">
        <f>'[5]System CAPEX Units'!D94</f>
        <v>0</v>
      </c>
      <c r="E94" s="24">
        <f>'[5]System CAPEX Units'!E94</f>
        <v>0</v>
      </c>
      <c r="F94" s="24">
        <f>'[5]System CAPEX Units'!F94</f>
        <v>0</v>
      </c>
      <c r="G94" s="24">
        <f>'[5]System CAPEX Units'!G94</f>
        <v>0</v>
      </c>
      <c r="H94" s="38">
        <f>'[5]System CAPEX Units'!H94</f>
        <v>0</v>
      </c>
      <c r="I94" s="109">
        <f>'[5]System CAPEX Units'!I94</f>
        <v>0.13665262357056226</v>
      </c>
      <c r="J94" s="110">
        <f>'[5]System CAPEX Units'!J94</f>
        <v>0.81912325303423694</v>
      </c>
      <c r="K94" s="110">
        <f>'[5]System CAPEX Units'!K94</f>
        <v>1.8634448668713038E-2</v>
      </c>
      <c r="L94" s="111">
        <f>'[5]System CAPEX Units'!L94</f>
        <v>2.5589674726487665E-2</v>
      </c>
      <c r="M94" s="4">
        <f>'[5]System CAPEX Units'!M94</f>
        <v>0</v>
      </c>
      <c r="N94" s="82">
        <f>'[5]System CAPEX Units'!N94</f>
        <v>0</v>
      </c>
      <c r="O94" s="82">
        <f>'[5]System CAPEX Units'!O94</f>
        <v>0</v>
      </c>
      <c r="P94" s="82">
        <f>'[5]System CAPEX Units'!P94</f>
        <v>0</v>
      </c>
      <c r="Q94" s="82">
        <f>'[5]System CAPEX Units'!Q94</f>
        <v>0</v>
      </c>
      <c r="R94" s="82">
        <f>'[5]System CAPEX Units'!R94</f>
        <v>0</v>
      </c>
      <c r="S94" s="82">
        <f>'[5]System CAPEX Units'!S94</f>
        <v>0</v>
      </c>
      <c r="T94" s="82">
        <f>'[5]System CAPEX Units'!T94</f>
        <v>0</v>
      </c>
      <c r="U94" s="82">
        <f>'[5]System CAPEX Units'!U94</f>
        <v>1.2000194410896947E-2</v>
      </c>
      <c r="V94" s="82">
        <f>'[5]System CAPEX Units'!V94</f>
        <v>0</v>
      </c>
      <c r="W94" s="82">
        <f>'[5]System CAPEX Units'!W94</f>
        <v>0</v>
      </c>
      <c r="X94" s="82">
        <f>'[5]System CAPEX Units'!X94</f>
        <v>0</v>
      </c>
      <c r="Y94" s="82">
        <f>'[5]System CAPEX Units'!Y94</f>
        <v>4.0340468111000463E-2</v>
      </c>
      <c r="Z94" s="82">
        <f>'[5]System CAPEX Units'!Z94</f>
        <v>0</v>
      </c>
      <c r="AA94" s="82">
        <f>'[5]System CAPEX Units'!AA94</f>
        <v>0</v>
      </c>
      <c r="AB94" s="82">
        <f>'[5]System CAPEX Units'!AB94</f>
        <v>0.90599642407639158</v>
      </c>
      <c r="AC94" s="82">
        <f>'[5]System CAPEX Units'!AC94</f>
        <v>4.1662913401711056E-2</v>
      </c>
      <c r="AD94" s="82">
        <f>'[5]System CAPEX Units'!AD94</f>
        <v>0</v>
      </c>
      <c r="AE94" s="11">
        <f>'[5]System CAPEX Units'!AE94</f>
        <v>0</v>
      </c>
      <c r="AF94" s="2">
        <f>'[5]System CAPEX Units'!AF94</f>
        <v>0</v>
      </c>
      <c r="AG94" s="85">
        <f>'[5]System CAPEX Units'!AG94</f>
        <v>0</v>
      </c>
      <c r="AH94" s="85">
        <f>'[5]System CAPEX Units'!AH94</f>
        <v>0</v>
      </c>
      <c r="AI94" s="85">
        <f>'[5]System CAPEX Units'!AI94</f>
        <v>0</v>
      </c>
      <c r="AJ94" s="3">
        <f>'[5]System CAPEX Units'!AJ94</f>
        <v>1</v>
      </c>
      <c r="AK94" s="91" t="str">
        <f t="shared" si="4"/>
        <v/>
      </c>
      <c r="AL94" s="84" t="str">
        <f t="shared" si="5"/>
        <v/>
      </c>
      <c r="AM94" s="84" t="str">
        <f t="shared" si="6"/>
        <v/>
      </c>
      <c r="AN94" s="92" t="str">
        <f t="shared" si="7"/>
        <v/>
      </c>
    </row>
    <row r="95" spans="1:40" x14ac:dyDescent="0.2">
      <c r="A95" s="113" t="str">
        <f>IF('[5]System CAPEX Units'!A95&gt;"",'[5]System CAPEX Units'!A95,"")</f>
        <v/>
      </c>
      <c r="B95" s="34">
        <f>'[5]System CAPEX Units'!B95</f>
        <v>0</v>
      </c>
      <c r="C95" s="24">
        <f>'[5]System CAPEX Units'!C95</f>
        <v>0</v>
      </c>
      <c r="D95" s="24">
        <f>'[5]System CAPEX Units'!D95</f>
        <v>0</v>
      </c>
      <c r="E95" s="24">
        <f>'[5]System CAPEX Units'!E95</f>
        <v>0</v>
      </c>
      <c r="F95" s="24">
        <f>'[5]System CAPEX Units'!F95</f>
        <v>0</v>
      </c>
      <c r="G95" s="24">
        <f>'[5]System CAPEX Units'!G95</f>
        <v>0</v>
      </c>
      <c r="H95" s="38">
        <f>'[5]System CAPEX Units'!H95</f>
        <v>0</v>
      </c>
      <c r="I95" s="109">
        <f>'[5]System CAPEX Units'!I95</f>
        <v>0</v>
      </c>
      <c r="J95" s="110">
        <f>'[5]System CAPEX Units'!J95</f>
        <v>0</v>
      </c>
      <c r="K95" s="110">
        <f>'[5]System CAPEX Units'!K95</f>
        <v>0</v>
      </c>
      <c r="L95" s="111">
        <f>'[5]System CAPEX Units'!L95</f>
        <v>0</v>
      </c>
      <c r="M95" s="4">
        <f>'[5]System CAPEX Units'!M95</f>
        <v>0</v>
      </c>
      <c r="N95" s="82">
        <f>'[5]System CAPEX Units'!N95</f>
        <v>0</v>
      </c>
      <c r="O95" s="82">
        <f>'[5]System CAPEX Units'!O95</f>
        <v>0</v>
      </c>
      <c r="P95" s="82">
        <f>'[5]System CAPEX Units'!P95</f>
        <v>0</v>
      </c>
      <c r="Q95" s="82">
        <f>'[5]System CAPEX Units'!Q95</f>
        <v>0</v>
      </c>
      <c r="R95" s="82">
        <f>'[5]System CAPEX Units'!R95</f>
        <v>0</v>
      </c>
      <c r="S95" s="82">
        <f>'[5]System CAPEX Units'!S95</f>
        <v>0</v>
      </c>
      <c r="T95" s="82">
        <f>'[5]System CAPEX Units'!T95</f>
        <v>0</v>
      </c>
      <c r="U95" s="82">
        <f>'[5]System CAPEX Units'!U95</f>
        <v>0</v>
      </c>
      <c r="V95" s="82">
        <f>'[5]System CAPEX Units'!V95</f>
        <v>0</v>
      </c>
      <c r="W95" s="82">
        <f>'[5]System CAPEX Units'!W95</f>
        <v>0</v>
      </c>
      <c r="X95" s="82">
        <f>'[5]System CAPEX Units'!X95</f>
        <v>0</v>
      </c>
      <c r="Y95" s="82">
        <f>'[5]System CAPEX Units'!Y95</f>
        <v>0</v>
      </c>
      <c r="Z95" s="82">
        <f>'[5]System CAPEX Units'!Z95</f>
        <v>0</v>
      </c>
      <c r="AA95" s="82">
        <f>'[5]System CAPEX Units'!AA95</f>
        <v>0</v>
      </c>
      <c r="AB95" s="82">
        <f>'[5]System CAPEX Units'!AB95</f>
        <v>0</v>
      </c>
      <c r="AC95" s="82">
        <f>'[5]System CAPEX Units'!AC95</f>
        <v>0</v>
      </c>
      <c r="AD95" s="82">
        <f>'[5]System CAPEX Units'!AD95</f>
        <v>0</v>
      </c>
      <c r="AE95" s="11">
        <f>'[5]System CAPEX Units'!AE95</f>
        <v>0</v>
      </c>
      <c r="AF95" s="2">
        <f>'[5]System CAPEX Units'!AF95</f>
        <v>0</v>
      </c>
      <c r="AG95" s="85">
        <f>'[5]System CAPEX Units'!AG95</f>
        <v>0</v>
      </c>
      <c r="AH95" s="85">
        <f>'[5]System CAPEX Units'!AH95</f>
        <v>0</v>
      </c>
      <c r="AI95" s="85">
        <f>'[5]System CAPEX Units'!AI95</f>
        <v>0</v>
      </c>
      <c r="AJ95" s="3">
        <f>'[5]System CAPEX Units'!AJ95</f>
        <v>0</v>
      </c>
      <c r="AK95" s="91" t="str">
        <f t="shared" si="4"/>
        <v/>
      </c>
      <c r="AL95" s="84" t="str">
        <f t="shared" si="5"/>
        <v/>
      </c>
      <c r="AM95" s="84" t="str">
        <f t="shared" si="6"/>
        <v/>
      </c>
      <c r="AN95" s="92" t="str">
        <f t="shared" si="7"/>
        <v/>
      </c>
    </row>
    <row r="96" spans="1:40" x14ac:dyDescent="0.2">
      <c r="A96" s="113" t="str">
        <f>IF('[5]System CAPEX Units'!A96&gt;"",'[5]System CAPEX Units'!A96,"")</f>
        <v>AFLC Equipment Asset Replacement Plan</v>
      </c>
      <c r="B96" s="34">
        <f>'[5]System CAPEX Units'!B96</f>
        <v>0</v>
      </c>
      <c r="C96" s="24">
        <f>'[5]System CAPEX Units'!C96</f>
        <v>0</v>
      </c>
      <c r="D96" s="24">
        <f>'[5]System CAPEX Units'!D96</f>
        <v>2010304.0099754666</v>
      </c>
      <c r="E96" s="24">
        <f>'[5]System CAPEX Units'!E96</f>
        <v>2010304.0099754666</v>
      </c>
      <c r="F96" s="24">
        <f>'[5]System CAPEX Units'!F96</f>
        <v>1529063.4641621846</v>
      </c>
      <c r="G96" s="24">
        <f>'[5]System CAPEX Units'!G96</f>
        <v>1529063.4641621846</v>
      </c>
      <c r="H96" s="38">
        <f>'[5]System CAPEX Units'!H96</f>
        <v>2251722.9808933716</v>
      </c>
      <c r="I96" s="109">
        <f>'[5]System CAPEX Units'!I96</f>
        <v>0.28905728485601789</v>
      </c>
      <c r="J96" s="110">
        <f>'[5]System CAPEX Units'!J96</f>
        <v>0.58167927460807545</v>
      </c>
      <c r="K96" s="110">
        <f>'[5]System CAPEX Units'!K96</f>
        <v>3.9416902480366063E-2</v>
      </c>
      <c r="L96" s="111">
        <f>'[5]System CAPEX Units'!L96</f>
        <v>8.9846538055540673E-2</v>
      </c>
      <c r="M96" s="4">
        <f>'[5]System CAPEX Units'!M96</f>
        <v>0</v>
      </c>
      <c r="N96" s="82">
        <f>'[5]System CAPEX Units'!N96</f>
        <v>0</v>
      </c>
      <c r="O96" s="82">
        <f>'[5]System CAPEX Units'!O96</f>
        <v>0</v>
      </c>
      <c r="P96" s="82">
        <f>'[5]System CAPEX Units'!P96</f>
        <v>0</v>
      </c>
      <c r="Q96" s="82">
        <f>'[5]System CAPEX Units'!Q96</f>
        <v>0</v>
      </c>
      <c r="R96" s="82">
        <f>'[5]System CAPEX Units'!R96</f>
        <v>0.49415282057008947</v>
      </c>
      <c r="S96" s="82">
        <f>'[5]System CAPEX Units'!S96</f>
        <v>0</v>
      </c>
      <c r="T96" s="82">
        <f>'[5]System CAPEX Units'!T96</f>
        <v>0</v>
      </c>
      <c r="U96" s="82">
        <f>'[5]System CAPEX Units'!U96</f>
        <v>0</v>
      </c>
      <c r="V96" s="82">
        <f>'[5]System CAPEX Units'!V96</f>
        <v>0</v>
      </c>
      <c r="W96" s="82">
        <f>'[5]System CAPEX Units'!W96</f>
        <v>0</v>
      </c>
      <c r="X96" s="82">
        <f>'[5]System CAPEX Units'!X96</f>
        <v>0</v>
      </c>
      <c r="Y96" s="82">
        <f>'[5]System CAPEX Units'!Y96</f>
        <v>0</v>
      </c>
      <c r="Z96" s="82">
        <f>'[5]System CAPEX Units'!Z96</f>
        <v>0</v>
      </c>
      <c r="AA96" s="82">
        <f>'[5]System CAPEX Units'!AA96</f>
        <v>0</v>
      </c>
      <c r="AB96" s="82">
        <f>'[5]System CAPEX Units'!AB96</f>
        <v>0.50584717942991064</v>
      </c>
      <c r="AC96" s="82">
        <f>'[5]System CAPEX Units'!AC96</f>
        <v>0</v>
      </c>
      <c r="AD96" s="82">
        <f>'[5]System CAPEX Units'!AD96</f>
        <v>0</v>
      </c>
      <c r="AE96" s="11">
        <f>'[5]System CAPEX Units'!AE96</f>
        <v>0</v>
      </c>
      <c r="AF96" s="2">
        <f>'[5]System CAPEX Units'!AF96</f>
        <v>1</v>
      </c>
      <c r="AG96" s="85">
        <f>'[5]System CAPEX Units'!AG96</f>
        <v>0</v>
      </c>
      <c r="AH96" s="85">
        <f>'[5]System CAPEX Units'!AH96</f>
        <v>0</v>
      </c>
      <c r="AI96" s="85">
        <f>'[5]System CAPEX Units'!AI96</f>
        <v>0</v>
      </c>
      <c r="AJ96" s="3">
        <f>'[5]System CAPEX Units'!AJ96</f>
        <v>0</v>
      </c>
      <c r="AK96" s="91" t="str">
        <f t="shared" si="4"/>
        <v/>
      </c>
      <c r="AL96" s="84" t="str">
        <f t="shared" si="5"/>
        <v/>
      </c>
      <c r="AM96" s="84" t="str">
        <f t="shared" si="6"/>
        <v/>
      </c>
      <c r="AN96" s="92" t="str">
        <f t="shared" si="7"/>
        <v/>
      </c>
    </row>
    <row r="97" spans="1:40" x14ac:dyDescent="0.2">
      <c r="A97" s="113" t="str">
        <f>IF('[5]System CAPEX Units'!A97&gt;"",'[5]System CAPEX Units'!A97,"")</f>
        <v>RTU Replacement Program</v>
      </c>
      <c r="B97" s="34">
        <f>'[5]System CAPEX Units'!B97</f>
        <v>0</v>
      </c>
      <c r="C97" s="24">
        <f>'[5]System CAPEX Units'!C97</f>
        <v>0</v>
      </c>
      <c r="D97" s="24">
        <f>'[5]System CAPEX Units'!D97</f>
        <v>1488684.2253451566</v>
      </c>
      <c r="E97" s="24">
        <f>'[5]System CAPEX Units'!E97</f>
        <v>1575523.4719829103</v>
      </c>
      <c r="F97" s="24">
        <f>'[5]System CAPEX Units'!F97</f>
        <v>1364503.9027009553</v>
      </c>
      <c r="G97" s="24">
        <f>'[5]System CAPEX Units'!G97</f>
        <v>1647986.1544179134</v>
      </c>
      <c r="H97" s="38">
        <f>'[5]System CAPEX Units'!H97</f>
        <v>1500391.4274880085</v>
      </c>
      <c r="I97" s="109">
        <f>'[5]System CAPEX Units'!I97</f>
        <v>0.63945456626058761</v>
      </c>
      <c r="J97" s="110">
        <f>'[5]System CAPEX Units'!J97</f>
        <v>0.18350054573924612</v>
      </c>
      <c r="K97" s="110">
        <f>'[5]System CAPEX Units'!K97</f>
        <v>8.7198349944625594E-2</v>
      </c>
      <c r="L97" s="111">
        <f>'[5]System CAPEX Units'!L97</f>
        <v>8.9846538055540673E-2</v>
      </c>
      <c r="M97" s="4">
        <f>'[5]System CAPEX Units'!M97</f>
        <v>0</v>
      </c>
      <c r="N97" s="82">
        <f>'[5]System CAPEX Units'!N97</f>
        <v>0</v>
      </c>
      <c r="O97" s="82">
        <f>'[5]System CAPEX Units'!O97</f>
        <v>0</v>
      </c>
      <c r="P97" s="82">
        <f>'[5]System CAPEX Units'!P97</f>
        <v>0</v>
      </c>
      <c r="Q97" s="82">
        <f>'[5]System CAPEX Units'!Q97</f>
        <v>0</v>
      </c>
      <c r="R97" s="82">
        <f>'[5]System CAPEX Units'!R97</f>
        <v>0</v>
      </c>
      <c r="S97" s="82">
        <f>'[5]System CAPEX Units'!S97</f>
        <v>0</v>
      </c>
      <c r="T97" s="82">
        <f>'[5]System CAPEX Units'!T97</f>
        <v>0</v>
      </c>
      <c r="U97" s="82">
        <f>'[5]System CAPEX Units'!U97</f>
        <v>0</v>
      </c>
      <c r="V97" s="82">
        <f>'[5]System CAPEX Units'!V97</f>
        <v>0</v>
      </c>
      <c r="W97" s="82">
        <f>'[5]System CAPEX Units'!W97</f>
        <v>0</v>
      </c>
      <c r="X97" s="82">
        <f>'[5]System CAPEX Units'!X97</f>
        <v>0</v>
      </c>
      <c r="Y97" s="82">
        <f>'[5]System CAPEX Units'!Y97</f>
        <v>0</v>
      </c>
      <c r="Z97" s="82">
        <f>'[5]System CAPEX Units'!Z97</f>
        <v>0</v>
      </c>
      <c r="AA97" s="82">
        <f>'[5]System CAPEX Units'!AA97</f>
        <v>0</v>
      </c>
      <c r="AB97" s="82">
        <f>'[5]System CAPEX Units'!AB97</f>
        <v>1</v>
      </c>
      <c r="AC97" s="82">
        <f>'[5]System CAPEX Units'!AC97</f>
        <v>0</v>
      </c>
      <c r="AD97" s="82">
        <f>'[5]System CAPEX Units'!AD97</f>
        <v>0</v>
      </c>
      <c r="AE97" s="11">
        <f>'[5]System CAPEX Units'!AE97</f>
        <v>0</v>
      </c>
      <c r="AF97" s="2">
        <f>'[5]System CAPEX Units'!AF97</f>
        <v>1</v>
      </c>
      <c r="AG97" s="85">
        <f>'[5]System CAPEX Units'!AG97</f>
        <v>0</v>
      </c>
      <c r="AH97" s="85">
        <f>'[5]System CAPEX Units'!AH97</f>
        <v>0</v>
      </c>
      <c r="AI97" s="85">
        <f>'[5]System CAPEX Units'!AI97</f>
        <v>0</v>
      </c>
      <c r="AJ97" s="3">
        <f>'[5]System CAPEX Units'!AJ97</f>
        <v>0</v>
      </c>
      <c r="AK97" s="91" t="str">
        <f t="shared" si="4"/>
        <v/>
      </c>
      <c r="AL97" s="84" t="str">
        <f t="shared" si="5"/>
        <v/>
      </c>
      <c r="AM97" s="84" t="str">
        <f t="shared" si="6"/>
        <v/>
      </c>
      <c r="AN97" s="92" t="str">
        <f t="shared" si="7"/>
        <v/>
      </c>
    </row>
    <row r="98" spans="1:40" x14ac:dyDescent="0.2">
      <c r="A98" s="113" t="str">
        <f>IF('[5]System CAPEX Units'!A98&gt;"",'[5]System CAPEX Units'!A98,"")</f>
        <v>Operational Network Security</v>
      </c>
      <c r="B98" s="34">
        <f>'[5]System CAPEX Units'!B98</f>
        <v>0</v>
      </c>
      <c r="C98" s="24">
        <f>'[5]System CAPEX Units'!C98</f>
        <v>0</v>
      </c>
      <c r="D98" s="24">
        <f>'[5]System CAPEX Units'!D98</f>
        <v>3113999.9999999995</v>
      </c>
      <c r="E98" s="24">
        <f>'[5]System CAPEX Units'!E98</f>
        <v>1448000.0000000002</v>
      </c>
      <c r="F98" s="24">
        <f>'[5]System CAPEX Units'!F98</f>
        <v>0</v>
      </c>
      <c r="G98" s="24">
        <f>'[5]System CAPEX Units'!G98</f>
        <v>0</v>
      </c>
      <c r="H98" s="38">
        <f>'[5]System CAPEX Units'!H98</f>
        <v>0</v>
      </c>
      <c r="I98" s="109">
        <f>'[5]System CAPEX Units'!I98</f>
        <v>0.13295323878629639</v>
      </c>
      <c r="J98" s="110">
        <f>'[5]System CAPEX Units'!J98</f>
        <v>0.84891677410648148</v>
      </c>
      <c r="K98" s="110">
        <f>'[5]System CAPEX Units'!K98</f>
        <v>1.8129987107222235E-2</v>
      </c>
      <c r="L98" s="111">
        <f>'[5]System CAPEX Units'!L98</f>
        <v>0</v>
      </c>
      <c r="M98" s="4">
        <f>'[5]System CAPEX Units'!M98</f>
        <v>0</v>
      </c>
      <c r="N98" s="82">
        <f>'[5]System CAPEX Units'!N98</f>
        <v>0</v>
      </c>
      <c r="O98" s="82">
        <f>'[5]System CAPEX Units'!O98</f>
        <v>0</v>
      </c>
      <c r="P98" s="82">
        <f>'[5]System CAPEX Units'!P98</f>
        <v>0</v>
      </c>
      <c r="Q98" s="82">
        <f>'[5]System CAPEX Units'!Q98</f>
        <v>0</v>
      </c>
      <c r="R98" s="82">
        <f>'[5]System CAPEX Units'!R98</f>
        <v>0</v>
      </c>
      <c r="S98" s="82">
        <f>'[5]System CAPEX Units'!S98</f>
        <v>0</v>
      </c>
      <c r="T98" s="82">
        <f>'[5]System CAPEX Units'!T98</f>
        <v>0</v>
      </c>
      <c r="U98" s="82">
        <f>'[5]System CAPEX Units'!U98</f>
        <v>0</v>
      </c>
      <c r="V98" s="82">
        <f>'[5]System CAPEX Units'!V98</f>
        <v>0</v>
      </c>
      <c r="W98" s="82">
        <f>'[5]System CAPEX Units'!W98</f>
        <v>0</v>
      </c>
      <c r="X98" s="82">
        <f>'[5]System CAPEX Units'!X98</f>
        <v>0</v>
      </c>
      <c r="Y98" s="82">
        <f>'[5]System CAPEX Units'!Y98</f>
        <v>0</v>
      </c>
      <c r="Z98" s="82">
        <f>'[5]System CAPEX Units'!Z98</f>
        <v>0</v>
      </c>
      <c r="AA98" s="82">
        <f>'[5]System CAPEX Units'!AA98</f>
        <v>0</v>
      </c>
      <c r="AB98" s="82">
        <f>'[5]System CAPEX Units'!AB98</f>
        <v>1</v>
      </c>
      <c r="AC98" s="82">
        <f>'[5]System CAPEX Units'!AC98</f>
        <v>0</v>
      </c>
      <c r="AD98" s="82">
        <f>'[5]System CAPEX Units'!AD98</f>
        <v>0</v>
      </c>
      <c r="AE98" s="11">
        <f>'[5]System CAPEX Units'!AE98</f>
        <v>0</v>
      </c>
      <c r="AF98" s="2">
        <f>'[5]System CAPEX Units'!AF98</f>
        <v>0</v>
      </c>
      <c r="AG98" s="85">
        <f>'[5]System CAPEX Units'!AG98</f>
        <v>0</v>
      </c>
      <c r="AH98" s="85">
        <f>'[5]System CAPEX Units'!AH98</f>
        <v>0</v>
      </c>
      <c r="AI98" s="85">
        <f>'[5]System CAPEX Units'!AI98</f>
        <v>0</v>
      </c>
      <c r="AJ98" s="3">
        <f>'[5]System CAPEX Units'!AJ98</f>
        <v>1</v>
      </c>
      <c r="AK98" s="91" t="str">
        <f t="shared" si="4"/>
        <v/>
      </c>
      <c r="AL98" s="84" t="str">
        <f t="shared" si="5"/>
        <v/>
      </c>
      <c r="AM98" s="84" t="str">
        <f t="shared" si="6"/>
        <v/>
      </c>
      <c r="AN98" s="92" t="str">
        <f t="shared" si="7"/>
        <v/>
      </c>
    </row>
    <row r="99" spans="1:40" x14ac:dyDescent="0.2">
      <c r="A99" s="113" t="str">
        <f>IF('[5]System CAPEX Units'!A99&gt;"",'[5]System CAPEX Units'!A99,"")</f>
        <v>Intelligent Electronic Device Monitoring and Support</v>
      </c>
      <c r="B99" s="34">
        <f>'[5]System CAPEX Units'!B99</f>
        <v>0</v>
      </c>
      <c r="C99" s="24">
        <f>'[5]System CAPEX Units'!C99</f>
        <v>0</v>
      </c>
      <c r="D99" s="24">
        <f>'[5]System CAPEX Units'!D99</f>
        <v>616734.40000000014</v>
      </c>
      <c r="E99" s="24">
        <f>'[5]System CAPEX Units'!E99</f>
        <v>102115.04</v>
      </c>
      <c r="F99" s="24">
        <f>'[5]System CAPEX Units'!F99</f>
        <v>177943.04000000001</v>
      </c>
      <c r="G99" s="24">
        <f>'[5]System CAPEX Units'!G99</f>
        <v>294212.64000000007</v>
      </c>
      <c r="H99" s="38">
        <f>'[5]System CAPEX Units'!H99</f>
        <v>490354.4</v>
      </c>
      <c r="I99" s="109">
        <f>'[5]System CAPEX Units'!I99</f>
        <v>0.18077978854815174</v>
      </c>
      <c r="J99" s="110">
        <f>'[5]System CAPEX Units'!J99</f>
        <v>0.79456842210437295</v>
      </c>
      <c r="K99" s="110">
        <f>'[5]System CAPEX Units'!K99</f>
        <v>2.4651789347475233E-2</v>
      </c>
      <c r="L99" s="111">
        <f>'[5]System CAPEX Units'!L99</f>
        <v>0</v>
      </c>
      <c r="M99" s="4">
        <f>'[5]System CAPEX Units'!M99</f>
        <v>0</v>
      </c>
      <c r="N99" s="82">
        <f>'[5]System CAPEX Units'!N99</f>
        <v>0</v>
      </c>
      <c r="O99" s="82">
        <f>'[5]System CAPEX Units'!O99</f>
        <v>0</v>
      </c>
      <c r="P99" s="82">
        <f>'[5]System CAPEX Units'!P99</f>
        <v>0</v>
      </c>
      <c r="Q99" s="82">
        <f>'[5]System CAPEX Units'!Q99</f>
        <v>0</v>
      </c>
      <c r="R99" s="82">
        <f>'[5]System CAPEX Units'!R99</f>
        <v>0</v>
      </c>
      <c r="S99" s="82">
        <f>'[5]System CAPEX Units'!S99</f>
        <v>0</v>
      </c>
      <c r="T99" s="82">
        <f>'[5]System CAPEX Units'!T99</f>
        <v>0</v>
      </c>
      <c r="U99" s="82">
        <f>'[5]System CAPEX Units'!U99</f>
        <v>0</v>
      </c>
      <c r="V99" s="82">
        <f>'[5]System CAPEX Units'!V99</f>
        <v>0</v>
      </c>
      <c r="W99" s="82">
        <f>'[5]System CAPEX Units'!W99</f>
        <v>0</v>
      </c>
      <c r="X99" s="82">
        <f>'[5]System CAPEX Units'!X99</f>
        <v>0</v>
      </c>
      <c r="Y99" s="82">
        <f>'[5]System CAPEX Units'!Y99</f>
        <v>1</v>
      </c>
      <c r="Z99" s="82">
        <f>'[5]System CAPEX Units'!Z99</f>
        <v>0</v>
      </c>
      <c r="AA99" s="82">
        <f>'[5]System CAPEX Units'!AA99</f>
        <v>0</v>
      </c>
      <c r="AB99" s="82">
        <f>'[5]System CAPEX Units'!AB99</f>
        <v>0</v>
      </c>
      <c r="AC99" s="82">
        <f>'[5]System CAPEX Units'!AC99</f>
        <v>0</v>
      </c>
      <c r="AD99" s="82">
        <f>'[5]System CAPEX Units'!AD99</f>
        <v>0</v>
      </c>
      <c r="AE99" s="11">
        <f>'[5]System CAPEX Units'!AE99</f>
        <v>0</v>
      </c>
      <c r="AF99" s="2">
        <f>'[5]System CAPEX Units'!AF99</f>
        <v>0</v>
      </c>
      <c r="AG99" s="85">
        <f>'[5]System CAPEX Units'!AG99</f>
        <v>0</v>
      </c>
      <c r="AH99" s="85">
        <f>'[5]System CAPEX Units'!AH99</f>
        <v>0</v>
      </c>
      <c r="AI99" s="85">
        <f>'[5]System CAPEX Units'!AI99</f>
        <v>0</v>
      </c>
      <c r="AJ99" s="3">
        <f>'[5]System CAPEX Units'!AJ99</f>
        <v>1</v>
      </c>
      <c r="AK99" s="91" t="str">
        <f t="shared" si="4"/>
        <v/>
      </c>
      <c r="AL99" s="84" t="str">
        <f t="shared" si="5"/>
        <v/>
      </c>
      <c r="AM99" s="84" t="str">
        <f t="shared" si="6"/>
        <v/>
      </c>
      <c r="AN99" s="92" t="str">
        <f t="shared" si="7"/>
        <v/>
      </c>
    </row>
    <row r="100" spans="1:40" x14ac:dyDescent="0.2">
      <c r="A100" s="113" t="str">
        <f>IF('[5]System CAPEX Units'!A100&gt;"",'[5]System CAPEX Units'!A100,"")</f>
        <v>Alternative Data Aquisition Service - Phase 2</v>
      </c>
      <c r="B100" s="34">
        <f>'[5]System CAPEX Units'!B100</f>
        <v>0</v>
      </c>
      <c r="C100" s="24">
        <f>'[5]System CAPEX Units'!C100</f>
        <v>0</v>
      </c>
      <c r="D100" s="24">
        <f>'[5]System CAPEX Units'!D100</f>
        <v>1648432.0126028908</v>
      </c>
      <c r="E100" s="24">
        <f>'[5]System CAPEX Units'!E100</f>
        <v>0</v>
      </c>
      <c r="F100" s="24">
        <f>'[5]System CAPEX Units'!F100</f>
        <v>1164700.878263952</v>
      </c>
      <c r="G100" s="24">
        <f>'[5]System CAPEX Units'!G100</f>
        <v>0</v>
      </c>
      <c r="H100" s="38">
        <f>'[5]System CAPEX Units'!H100</f>
        <v>1194565.003347643</v>
      </c>
      <c r="I100" s="109">
        <f>'[5]System CAPEX Units'!I100</f>
        <v>2.3717216402324218E-2</v>
      </c>
      <c r="J100" s="110">
        <f>'[5]System CAPEX Units'!J100</f>
        <v>0.97304861772463169</v>
      </c>
      <c r="K100" s="110">
        <f>'[5]System CAPEX Units'!K100</f>
        <v>3.2341658730442109E-3</v>
      </c>
      <c r="L100" s="111">
        <f>'[5]System CAPEX Units'!L100</f>
        <v>0</v>
      </c>
      <c r="M100" s="4">
        <f>'[5]System CAPEX Units'!M100</f>
        <v>0</v>
      </c>
      <c r="N100" s="82">
        <f>'[5]System CAPEX Units'!N100</f>
        <v>0</v>
      </c>
      <c r="O100" s="82">
        <f>'[5]System CAPEX Units'!O100</f>
        <v>0</v>
      </c>
      <c r="P100" s="82">
        <f>'[5]System CAPEX Units'!P100</f>
        <v>0</v>
      </c>
      <c r="Q100" s="82">
        <f>'[5]System CAPEX Units'!Q100</f>
        <v>0</v>
      </c>
      <c r="R100" s="82">
        <f>'[5]System CAPEX Units'!R100</f>
        <v>0</v>
      </c>
      <c r="S100" s="82">
        <f>'[5]System CAPEX Units'!S100</f>
        <v>0</v>
      </c>
      <c r="T100" s="82">
        <f>'[5]System CAPEX Units'!T100</f>
        <v>0</v>
      </c>
      <c r="U100" s="82">
        <f>'[5]System CAPEX Units'!U100</f>
        <v>0</v>
      </c>
      <c r="V100" s="82">
        <f>'[5]System CAPEX Units'!V100</f>
        <v>0</v>
      </c>
      <c r="W100" s="82">
        <f>'[5]System CAPEX Units'!W100</f>
        <v>0</v>
      </c>
      <c r="X100" s="82">
        <f>'[5]System CAPEX Units'!X100</f>
        <v>0</v>
      </c>
      <c r="Y100" s="82">
        <f>'[5]System CAPEX Units'!Y100</f>
        <v>0</v>
      </c>
      <c r="Z100" s="82">
        <f>'[5]System CAPEX Units'!Z100</f>
        <v>0</v>
      </c>
      <c r="AA100" s="82">
        <f>'[5]System CAPEX Units'!AA100</f>
        <v>0</v>
      </c>
      <c r="AB100" s="82">
        <f>'[5]System CAPEX Units'!AB100</f>
        <v>1</v>
      </c>
      <c r="AC100" s="82">
        <f>'[5]System CAPEX Units'!AC100</f>
        <v>0</v>
      </c>
      <c r="AD100" s="82">
        <f>'[5]System CAPEX Units'!AD100</f>
        <v>0</v>
      </c>
      <c r="AE100" s="11">
        <f>'[5]System CAPEX Units'!AE100</f>
        <v>0</v>
      </c>
      <c r="AF100" s="2">
        <f>'[5]System CAPEX Units'!AF100</f>
        <v>0</v>
      </c>
      <c r="AG100" s="85">
        <f>'[5]System CAPEX Units'!AG100</f>
        <v>0</v>
      </c>
      <c r="AH100" s="85">
        <f>'[5]System CAPEX Units'!AH100</f>
        <v>0</v>
      </c>
      <c r="AI100" s="85">
        <f>'[5]System CAPEX Units'!AI100</f>
        <v>0</v>
      </c>
      <c r="AJ100" s="3">
        <f>'[5]System CAPEX Units'!AJ100</f>
        <v>1</v>
      </c>
      <c r="AK100" s="91" t="str">
        <f t="shared" si="4"/>
        <v/>
      </c>
      <c r="AL100" s="84" t="str">
        <f t="shared" si="5"/>
        <v/>
      </c>
      <c r="AM100" s="84" t="str">
        <f t="shared" si="6"/>
        <v/>
      </c>
      <c r="AN100" s="92" t="str">
        <f t="shared" si="7"/>
        <v/>
      </c>
    </row>
    <row r="101" spans="1:40" x14ac:dyDescent="0.2">
      <c r="A101" s="113" t="str">
        <f>IF('[5]System CAPEX Units'!A101&gt;"",'[5]System CAPEX Units'!A101,"")</f>
        <v>Regulator Remote Communications Strategy</v>
      </c>
      <c r="B101" s="34">
        <f>'[5]System CAPEX Units'!B101</f>
        <v>0</v>
      </c>
      <c r="C101" s="24">
        <f>'[5]System CAPEX Units'!C101</f>
        <v>0</v>
      </c>
      <c r="D101" s="24">
        <f>'[5]System CAPEX Units'!D101</f>
        <v>1100579.4213955612</v>
      </c>
      <c r="E101" s="24">
        <f>'[5]System CAPEX Units'!E101</f>
        <v>1078329.405504026</v>
      </c>
      <c r="F101" s="24">
        <f>'[5]System CAPEX Units'!F101</f>
        <v>721426.14482311171</v>
      </c>
      <c r="G101" s="24">
        <f>'[5]System CAPEX Units'!G101</f>
        <v>1188860.8011614971</v>
      </c>
      <c r="H101" s="38">
        <f>'[5]System CAPEX Units'!H101</f>
        <v>1148962.3030097468</v>
      </c>
      <c r="I101" s="109">
        <f>'[5]System CAPEX Units'!I101</f>
        <v>0.44017617428531769</v>
      </c>
      <c r="J101" s="110">
        <f>'[5]System CAPEX Units'!J101</f>
        <v>0.40995326389296211</v>
      </c>
      <c r="K101" s="110">
        <f>'[5]System CAPEX Units'!K101</f>
        <v>6.0024023766179685E-2</v>
      </c>
      <c r="L101" s="111">
        <f>'[5]System CAPEX Units'!L101</f>
        <v>8.9846538055540687E-2</v>
      </c>
      <c r="M101" s="4">
        <f>'[5]System CAPEX Units'!M101</f>
        <v>0</v>
      </c>
      <c r="N101" s="82">
        <f>'[5]System CAPEX Units'!N101</f>
        <v>0</v>
      </c>
      <c r="O101" s="82">
        <f>'[5]System CAPEX Units'!O101</f>
        <v>0</v>
      </c>
      <c r="P101" s="82">
        <f>'[5]System CAPEX Units'!P101</f>
        <v>0</v>
      </c>
      <c r="Q101" s="82">
        <f>'[5]System CAPEX Units'!Q101</f>
        <v>0</v>
      </c>
      <c r="R101" s="82">
        <f>'[5]System CAPEX Units'!R101</f>
        <v>0</v>
      </c>
      <c r="S101" s="82">
        <f>'[5]System CAPEX Units'!S101</f>
        <v>0</v>
      </c>
      <c r="T101" s="82">
        <f>'[5]System CAPEX Units'!T101</f>
        <v>0</v>
      </c>
      <c r="U101" s="82">
        <f>'[5]System CAPEX Units'!U101</f>
        <v>9.5483721064407487E-2</v>
      </c>
      <c r="V101" s="82">
        <f>'[5]System CAPEX Units'!V101</f>
        <v>0</v>
      </c>
      <c r="W101" s="82">
        <f>'[5]System CAPEX Units'!W101</f>
        <v>0</v>
      </c>
      <c r="X101" s="82">
        <f>'[5]System CAPEX Units'!X101</f>
        <v>0</v>
      </c>
      <c r="Y101" s="82">
        <f>'[5]System CAPEX Units'!Y101</f>
        <v>0</v>
      </c>
      <c r="Z101" s="82">
        <f>'[5]System CAPEX Units'!Z101</f>
        <v>0</v>
      </c>
      <c r="AA101" s="82">
        <f>'[5]System CAPEX Units'!AA101</f>
        <v>0</v>
      </c>
      <c r="AB101" s="82">
        <f>'[5]System CAPEX Units'!AB101</f>
        <v>0.57301081612682792</v>
      </c>
      <c r="AC101" s="82">
        <f>'[5]System CAPEX Units'!AC101</f>
        <v>0.33150546280876464</v>
      </c>
      <c r="AD101" s="82">
        <f>'[5]System CAPEX Units'!AD101</f>
        <v>0</v>
      </c>
      <c r="AE101" s="11">
        <f>'[5]System CAPEX Units'!AE101</f>
        <v>0</v>
      </c>
      <c r="AF101" s="2">
        <f>'[5]System CAPEX Units'!AF101</f>
        <v>0</v>
      </c>
      <c r="AG101" s="85">
        <f>'[5]System CAPEX Units'!AG101</f>
        <v>0</v>
      </c>
      <c r="AH101" s="85">
        <f>'[5]System CAPEX Units'!AH101</f>
        <v>0</v>
      </c>
      <c r="AI101" s="85">
        <f>'[5]System CAPEX Units'!AI101</f>
        <v>0</v>
      </c>
      <c r="AJ101" s="3">
        <f>'[5]System CAPEX Units'!AJ101</f>
        <v>1</v>
      </c>
      <c r="AK101" s="91" t="str">
        <f t="shared" si="4"/>
        <v/>
      </c>
      <c r="AL101" s="84" t="str">
        <f t="shared" si="5"/>
        <v/>
      </c>
      <c r="AM101" s="84" t="str">
        <f t="shared" si="6"/>
        <v/>
      </c>
      <c r="AN101" s="92" t="str">
        <f t="shared" si="7"/>
        <v/>
      </c>
    </row>
    <row r="102" spans="1:40" x14ac:dyDescent="0.2">
      <c r="A102" s="113" t="str">
        <f>IF('[5]System CAPEX Units'!A102&gt;"",'[5]System CAPEX Units'!A102,"")</f>
        <v>OT17B Master Station SCADA Strategy</v>
      </c>
      <c r="B102" s="34">
        <f>'[5]System CAPEX Units'!B102</f>
        <v>0</v>
      </c>
      <c r="C102" s="24">
        <f>'[5]System CAPEX Units'!C102</f>
        <v>0</v>
      </c>
      <c r="D102" s="24">
        <f>'[5]System CAPEX Units'!D102</f>
        <v>2583346.98416</v>
      </c>
      <c r="E102" s="24">
        <f>'[5]System CAPEX Units'!E102</f>
        <v>2745963.6352000004</v>
      </c>
      <c r="F102" s="24">
        <f>'[5]System CAPEX Units'!F102</f>
        <v>1814131.2838399999</v>
      </c>
      <c r="G102" s="24">
        <f>'[5]System CAPEX Units'!G102</f>
        <v>4384549.5076799998</v>
      </c>
      <c r="H102" s="38">
        <f>'[5]System CAPEX Units'!H102</f>
        <v>1620155.3993599999</v>
      </c>
      <c r="I102" s="109">
        <f>'[5]System CAPEX Units'!I102</f>
        <v>0.12081213774811853</v>
      </c>
      <c r="J102" s="110">
        <f>'[5]System CAPEX Units'!J102</f>
        <v>0.81738941275206434</v>
      </c>
      <c r="K102" s="110">
        <f>'[5]System CAPEX Units'!K102</f>
        <v>1.647438242019798E-2</v>
      </c>
      <c r="L102" s="111">
        <f>'[5]System CAPEX Units'!L102</f>
        <v>4.5324067079619286E-2</v>
      </c>
      <c r="M102" s="4">
        <f>'[5]System CAPEX Units'!M102</f>
        <v>0</v>
      </c>
      <c r="N102" s="82">
        <f>'[5]System CAPEX Units'!N102</f>
        <v>0</v>
      </c>
      <c r="O102" s="82">
        <f>'[5]System CAPEX Units'!O102</f>
        <v>0</v>
      </c>
      <c r="P102" s="82">
        <f>'[5]System CAPEX Units'!P102</f>
        <v>0</v>
      </c>
      <c r="Q102" s="82">
        <f>'[5]System CAPEX Units'!Q102</f>
        <v>0</v>
      </c>
      <c r="R102" s="82">
        <f>'[5]System CAPEX Units'!R102</f>
        <v>0</v>
      </c>
      <c r="S102" s="82">
        <f>'[5]System CAPEX Units'!S102</f>
        <v>0</v>
      </c>
      <c r="T102" s="82">
        <f>'[5]System CAPEX Units'!T102</f>
        <v>0</v>
      </c>
      <c r="U102" s="82">
        <f>'[5]System CAPEX Units'!U102</f>
        <v>0</v>
      </c>
      <c r="V102" s="82">
        <f>'[5]System CAPEX Units'!V102</f>
        <v>0</v>
      </c>
      <c r="W102" s="82">
        <f>'[5]System CAPEX Units'!W102</f>
        <v>0</v>
      </c>
      <c r="X102" s="82">
        <f>'[5]System CAPEX Units'!X102</f>
        <v>0</v>
      </c>
      <c r="Y102" s="82">
        <f>'[5]System CAPEX Units'!Y102</f>
        <v>0</v>
      </c>
      <c r="Z102" s="82">
        <f>'[5]System CAPEX Units'!Z102</f>
        <v>0</v>
      </c>
      <c r="AA102" s="82">
        <f>'[5]System CAPEX Units'!AA102</f>
        <v>0</v>
      </c>
      <c r="AB102" s="82">
        <f>'[5]System CAPEX Units'!AB102</f>
        <v>1</v>
      </c>
      <c r="AC102" s="82">
        <f>'[5]System CAPEX Units'!AC102</f>
        <v>0</v>
      </c>
      <c r="AD102" s="82">
        <f>'[5]System CAPEX Units'!AD102</f>
        <v>0</v>
      </c>
      <c r="AE102" s="11">
        <f>'[5]System CAPEX Units'!AE102</f>
        <v>0</v>
      </c>
      <c r="AF102" s="2">
        <f>'[5]System CAPEX Units'!AF102</f>
        <v>0</v>
      </c>
      <c r="AG102" s="85">
        <f>'[5]System CAPEX Units'!AG102</f>
        <v>0</v>
      </c>
      <c r="AH102" s="85">
        <f>'[5]System CAPEX Units'!AH102</f>
        <v>0</v>
      </c>
      <c r="AI102" s="85">
        <f>'[5]System CAPEX Units'!AI102</f>
        <v>0</v>
      </c>
      <c r="AJ102" s="3">
        <f>'[5]System CAPEX Units'!AJ102</f>
        <v>1</v>
      </c>
      <c r="AK102" s="91" t="str">
        <f t="shared" si="4"/>
        <v/>
      </c>
      <c r="AL102" s="84" t="str">
        <f t="shared" si="5"/>
        <v/>
      </c>
      <c r="AM102" s="84" t="str">
        <f t="shared" si="6"/>
        <v/>
      </c>
      <c r="AN102" s="92" t="str">
        <f t="shared" si="7"/>
        <v/>
      </c>
    </row>
    <row r="103" spans="1:40" x14ac:dyDescent="0.2">
      <c r="A103" s="113" t="str">
        <f>IF('[5]System CAPEX Units'!A103&gt;"",'[5]System CAPEX Units'!A103,"")</f>
        <v>BC - DMS ID 508 (old BC tool)</v>
      </c>
      <c r="B103" s="34">
        <f>'[5]System CAPEX Units'!B103</f>
        <v>0</v>
      </c>
      <c r="C103" s="24">
        <f>'[5]System CAPEX Units'!C103</f>
        <v>0</v>
      </c>
      <c r="D103" s="24">
        <f>'[5]System CAPEX Units'!D103</f>
        <v>8604046.5624827687</v>
      </c>
      <c r="E103" s="24">
        <f>'[5]System CAPEX Units'!E103</f>
        <v>4437817.9466740182</v>
      </c>
      <c r="F103" s="24">
        <f>'[5]System CAPEX Units'!F103</f>
        <v>0</v>
      </c>
      <c r="G103" s="24">
        <f>'[5]System CAPEX Units'!G103</f>
        <v>0</v>
      </c>
      <c r="H103" s="38">
        <f>'[5]System CAPEX Units'!H103</f>
        <v>0</v>
      </c>
      <c r="I103" s="109">
        <f>'[5]System CAPEX Units'!I103</f>
        <v>6.1024070105800667E-2</v>
      </c>
      <c r="J103" s="110">
        <f>'[5]System CAPEX Units'!J103</f>
        <v>0.93065446578886279</v>
      </c>
      <c r="K103" s="110">
        <f>'[5]System CAPEX Units'!K103</f>
        <v>8.3214641053364555E-3</v>
      </c>
      <c r="L103" s="111">
        <f>'[5]System CAPEX Units'!L103</f>
        <v>0</v>
      </c>
      <c r="M103" s="4">
        <f>'[5]System CAPEX Units'!M103</f>
        <v>0</v>
      </c>
      <c r="N103" s="82">
        <f>'[5]System CAPEX Units'!N103</f>
        <v>0</v>
      </c>
      <c r="O103" s="82">
        <f>'[5]System CAPEX Units'!O103</f>
        <v>0</v>
      </c>
      <c r="P103" s="82">
        <f>'[5]System CAPEX Units'!P103</f>
        <v>0</v>
      </c>
      <c r="Q103" s="82">
        <f>'[5]System CAPEX Units'!Q103</f>
        <v>0</v>
      </c>
      <c r="R103" s="82">
        <f>'[5]System CAPEX Units'!R103</f>
        <v>0</v>
      </c>
      <c r="S103" s="82">
        <f>'[5]System CAPEX Units'!S103</f>
        <v>0</v>
      </c>
      <c r="T103" s="82">
        <f>'[5]System CAPEX Units'!T103</f>
        <v>0</v>
      </c>
      <c r="U103" s="82">
        <f>'[5]System CAPEX Units'!U103</f>
        <v>0</v>
      </c>
      <c r="V103" s="82">
        <f>'[5]System CAPEX Units'!V103</f>
        <v>0</v>
      </c>
      <c r="W103" s="82">
        <f>'[5]System CAPEX Units'!W103</f>
        <v>0</v>
      </c>
      <c r="X103" s="82">
        <f>'[5]System CAPEX Units'!X103</f>
        <v>0</v>
      </c>
      <c r="Y103" s="82">
        <f>'[5]System CAPEX Units'!Y103</f>
        <v>0</v>
      </c>
      <c r="Z103" s="82">
        <f>'[5]System CAPEX Units'!Z103</f>
        <v>0</v>
      </c>
      <c r="AA103" s="82">
        <f>'[5]System CAPEX Units'!AA103</f>
        <v>0</v>
      </c>
      <c r="AB103" s="82">
        <f>'[5]System CAPEX Units'!AB103</f>
        <v>1</v>
      </c>
      <c r="AC103" s="82">
        <f>'[5]System CAPEX Units'!AC103</f>
        <v>0</v>
      </c>
      <c r="AD103" s="82">
        <f>'[5]System CAPEX Units'!AD103</f>
        <v>0</v>
      </c>
      <c r="AE103" s="11">
        <f>'[5]System CAPEX Units'!AE103</f>
        <v>0</v>
      </c>
      <c r="AF103" s="2">
        <f>'[5]System CAPEX Units'!AF103</f>
        <v>0</v>
      </c>
      <c r="AG103" s="85">
        <f>'[5]System CAPEX Units'!AG103</f>
        <v>0</v>
      </c>
      <c r="AH103" s="85">
        <f>'[5]System CAPEX Units'!AH103</f>
        <v>0</v>
      </c>
      <c r="AI103" s="85">
        <f>'[5]System CAPEX Units'!AI103</f>
        <v>0</v>
      </c>
      <c r="AJ103" s="3">
        <f>'[5]System CAPEX Units'!AJ103</f>
        <v>1</v>
      </c>
      <c r="AK103" s="91" t="str">
        <f t="shared" si="4"/>
        <v/>
      </c>
      <c r="AL103" s="84" t="str">
        <f t="shared" si="5"/>
        <v/>
      </c>
      <c r="AM103" s="84" t="str">
        <f t="shared" si="6"/>
        <v/>
      </c>
      <c r="AN103" s="92" t="str">
        <f t="shared" si="7"/>
        <v/>
      </c>
    </row>
    <row r="104" spans="1:40" x14ac:dyDescent="0.2">
      <c r="A104" s="113" t="str">
        <f>IF('[5]System CAPEX Units'!A104&gt;"",'[5]System CAPEX Units'!A104,"")</f>
        <v>End of life radio refurbishment Mackay to Maryborough</v>
      </c>
      <c r="B104" s="34">
        <f>'[5]System CAPEX Units'!B104</f>
        <v>0</v>
      </c>
      <c r="C104" s="24">
        <f>'[5]System CAPEX Units'!C104</f>
        <v>0</v>
      </c>
      <c r="D104" s="24">
        <f>'[5]System CAPEX Units'!D104</f>
        <v>7314958</v>
      </c>
      <c r="E104" s="24">
        <f>'[5]System CAPEX Units'!E104</f>
        <v>8171117.9999999991</v>
      </c>
      <c r="F104" s="24">
        <f>'[5]System CAPEX Units'!F104</f>
        <v>0</v>
      </c>
      <c r="G104" s="24">
        <f>'[5]System CAPEX Units'!G104</f>
        <v>0</v>
      </c>
      <c r="H104" s="38">
        <f>'[5]System CAPEX Units'!H104</f>
        <v>0</v>
      </c>
      <c r="I104" s="109">
        <f>'[5]System CAPEX Units'!I104</f>
        <v>0.10722971502181221</v>
      </c>
      <c r="J104" s="110">
        <f>'[5]System CAPEX Units'!J104</f>
        <v>0.87814805111157701</v>
      </c>
      <c r="K104" s="110">
        <f>'[5]System CAPEX Units'!K104</f>
        <v>1.4622233866610754E-2</v>
      </c>
      <c r="L104" s="111">
        <f>'[5]System CAPEX Units'!L104</f>
        <v>0</v>
      </c>
      <c r="M104" s="4">
        <f>'[5]System CAPEX Units'!M104</f>
        <v>0</v>
      </c>
      <c r="N104" s="82">
        <f>'[5]System CAPEX Units'!N104</f>
        <v>0</v>
      </c>
      <c r="O104" s="82">
        <f>'[5]System CAPEX Units'!O104</f>
        <v>0</v>
      </c>
      <c r="P104" s="82">
        <f>'[5]System CAPEX Units'!P104</f>
        <v>0</v>
      </c>
      <c r="Q104" s="82">
        <f>'[5]System CAPEX Units'!Q104</f>
        <v>0</v>
      </c>
      <c r="R104" s="82">
        <f>'[5]System CAPEX Units'!R104</f>
        <v>0</v>
      </c>
      <c r="S104" s="82">
        <f>'[5]System CAPEX Units'!S104</f>
        <v>0</v>
      </c>
      <c r="T104" s="82">
        <f>'[5]System CAPEX Units'!T104</f>
        <v>0</v>
      </c>
      <c r="U104" s="82">
        <f>'[5]System CAPEX Units'!U104</f>
        <v>0</v>
      </c>
      <c r="V104" s="82">
        <f>'[5]System CAPEX Units'!V104</f>
        <v>0</v>
      </c>
      <c r="W104" s="82">
        <f>'[5]System CAPEX Units'!W104</f>
        <v>0</v>
      </c>
      <c r="X104" s="82">
        <f>'[5]System CAPEX Units'!X104</f>
        <v>0</v>
      </c>
      <c r="Y104" s="82">
        <f>'[5]System CAPEX Units'!Y104</f>
        <v>1</v>
      </c>
      <c r="Z104" s="82">
        <f>'[5]System CAPEX Units'!Z104</f>
        <v>0</v>
      </c>
      <c r="AA104" s="82">
        <f>'[5]System CAPEX Units'!AA104</f>
        <v>0</v>
      </c>
      <c r="AB104" s="82">
        <f>'[5]System CAPEX Units'!AB104</f>
        <v>0</v>
      </c>
      <c r="AC104" s="82">
        <f>'[5]System CAPEX Units'!AC104</f>
        <v>0</v>
      </c>
      <c r="AD104" s="82">
        <f>'[5]System CAPEX Units'!AD104</f>
        <v>0</v>
      </c>
      <c r="AE104" s="11">
        <f>'[5]System CAPEX Units'!AE104</f>
        <v>0</v>
      </c>
      <c r="AF104" s="2">
        <f>'[5]System CAPEX Units'!AF104</f>
        <v>1</v>
      </c>
      <c r="AG104" s="85">
        <f>'[5]System CAPEX Units'!AG104</f>
        <v>0</v>
      </c>
      <c r="AH104" s="85">
        <f>'[5]System CAPEX Units'!AH104</f>
        <v>0</v>
      </c>
      <c r="AI104" s="85">
        <f>'[5]System CAPEX Units'!AI104</f>
        <v>0</v>
      </c>
      <c r="AJ104" s="3">
        <f>'[5]System CAPEX Units'!AJ104</f>
        <v>0</v>
      </c>
      <c r="AK104" s="91" t="str">
        <f t="shared" si="4"/>
        <v/>
      </c>
      <c r="AL104" s="84" t="str">
        <f t="shared" si="5"/>
        <v/>
      </c>
      <c r="AM104" s="84" t="str">
        <f t="shared" si="6"/>
        <v/>
      </c>
      <c r="AN104" s="92" t="str">
        <f t="shared" si="7"/>
        <v/>
      </c>
    </row>
    <row r="105" spans="1:40" x14ac:dyDescent="0.2">
      <c r="A105" s="113" t="str">
        <f>IF('[5]System CAPEX Units'!A105&gt;"",'[5]System CAPEX Units'!A105,"")</f>
        <v>Active Equipment Replacement</v>
      </c>
      <c r="B105" s="34">
        <f>'[5]System CAPEX Units'!B105</f>
        <v>0</v>
      </c>
      <c r="C105" s="24">
        <f>'[5]System CAPEX Units'!C105</f>
        <v>0</v>
      </c>
      <c r="D105" s="24">
        <f>'[5]System CAPEX Units'!D105</f>
        <v>1822383</v>
      </c>
      <c r="E105" s="24">
        <f>'[5]System CAPEX Units'!E105</f>
        <v>4487173</v>
      </c>
      <c r="F105" s="24">
        <f>'[5]System CAPEX Units'!F105</f>
        <v>4453474</v>
      </c>
      <c r="G105" s="24">
        <f>'[5]System CAPEX Units'!G105</f>
        <v>4275250</v>
      </c>
      <c r="H105" s="38">
        <f>'[5]System CAPEX Units'!H105</f>
        <v>2418121</v>
      </c>
      <c r="I105" s="109">
        <f>'[5]System CAPEX Units'!I105</f>
        <v>0.18787303790435489</v>
      </c>
      <c r="J105" s="110">
        <f>'[5]System CAPEX Units'!J105</f>
        <v>0.73948777631885376</v>
      </c>
      <c r="K105" s="110">
        <f>'[5]System CAPEX Units'!K105</f>
        <v>2.5619050623321121E-2</v>
      </c>
      <c r="L105" s="111">
        <f>'[5]System CAPEX Units'!L105</f>
        <v>4.702013515347004E-2</v>
      </c>
      <c r="M105" s="4">
        <f>'[5]System CAPEX Units'!M105</f>
        <v>0</v>
      </c>
      <c r="N105" s="82">
        <f>'[5]System CAPEX Units'!N105</f>
        <v>0</v>
      </c>
      <c r="O105" s="82">
        <f>'[5]System CAPEX Units'!O105</f>
        <v>0</v>
      </c>
      <c r="P105" s="82">
        <f>'[5]System CAPEX Units'!P105</f>
        <v>0</v>
      </c>
      <c r="Q105" s="82">
        <f>'[5]System CAPEX Units'!Q105</f>
        <v>0</v>
      </c>
      <c r="R105" s="82">
        <f>'[5]System CAPEX Units'!R105</f>
        <v>0</v>
      </c>
      <c r="S105" s="82">
        <f>'[5]System CAPEX Units'!S105</f>
        <v>0</v>
      </c>
      <c r="T105" s="82">
        <f>'[5]System CAPEX Units'!T105</f>
        <v>0</v>
      </c>
      <c r="U105" s="82">
        <f>'[5]System CAPEX Units'!U105</f>
        <v>0</v>
      </c>
      <c r="V105" s="82">
        <f>'[5]System CAPEX Units'!V105</f>
        <v>0</v>
      </c>
      <c r="W105" s="82">
        <f>'[5]System CAPEX Units'!W105</f>
        <v>0</v>
      </c>
      <c r="X105" s="82">
        <f>'[5]System CAPEX Units'!X105</f>
        <v>0</v>
      </c>
      <c r="Y105" s="82">
        <f>'[5]System CAPEX Units'!Y105</f>
        <v>1</v>
      </c>
      <c r="Z105" s="82">
        <f>'[5]System CAPEX Units'!Z105</f>
        <v>0</v>
      </c>
      <c r="AA105" s="82">
        <f>'[5]System CAPEX Units'!AA105</f>
        <v>0</v>
      </c>
      <c r="AB105" s="82">
        <f>'[5]System CAPEX Units'!AB105</f>
        <v>0</v>
      </c>
      <c r="AC105" s="82">
        <f>'[5]System CAPEX Units'!AC105</f>
        <v>0</v>
      </c>
      <c r="AD105" s="82">
        <f>'[5]System CAPEX Units'!AD105</f>
        <v>0</v>
      </c>
      <c r="AE105" s="11">
        <f>'[5]System CAPEX Units'!AE105</f>
        <v>0</v>
      </c>
      <c r="AF105" s="2">
        <f>'[5]System CAPEX Units'!AF105</f>
        <v>1</v>
      </c>
      <c r="AG105" s="85">
        <f>'[5]System CAPEX Units'!AG105</f>
        <v>0</v>
      </c>
      <c r="AH105" s="85">
        <f>'[5]System CAPEX Units'!AH105</f>
        <v>0</v>
      </c>
      <c r="AI105" s="85">
        <f>'[5]System CAPEX Units'!AI105</f>
        <v>0</v>
      </c>
      <c r="AJ105" s="3">
        <f>'[5]System CAPEX Units'!AJ105</f>
        <v>0</v>
      </c>
      <c r="AK105" s="91" t="str">
        <f t="shared" si="4"/>
        <v/>
      </c>
      <c r="AL105" s="84" t="str">
        <f t="shared" si="5"/>
        <v/>
      </c>
      <c r="AM105" s="84" t="str">
        <f t="shared" si="6"/>
        <v/>
      </c>
      <c r="AN105" s="92" t="str">
        <f t="shared" si="7"/>
        <v/>
      </c>
    </row>
    <row r="106" spans="1:40" x14ac:dyDescent="0.2">
      <c r="A106" s="113" t="str">
        <f>IF('[5]System CAPEX Units'!A106&gt;"",'[5]System CAPEX Units'!A106,"")</f>
        <v>NRP EW  Replace, Corenet Site Infrastructure Replacement</v>
      </c>
      <c r="B106" s="34">
        <f>'[5]System CAPEX Units'!B106</f>
        <v>0</v>
      </c>
      <c r="C106" s="24">
        <f>'[5]System CAPEX Units'!C106</f>
        <v>0</v>
      </c>
      <c r="D106" s="24">
        <f>'[5]System CAPEX Units'!D106</f>
        <v>599977</v>
      </c>
      <c r="E106" s="24">
        <f>'[5]System CAPEX Units'!E106</f>
        <v>1313065</v>
      </c>
      <c r="F106" s="24">
        <f>'[5]System CAPEX Units'!F106</f>
        <v>1762466</v>
      </c>
      <c r="G106" s="24">
        <f>'[5]System CAPEX Units'!G106</f>
        <v>2568825</v>
      </c>
      <c r="H106" s="38">
        <f>'[5]System CAPEX Units'!H106</f>
        <v>1672635</v>
      </c>
      <c r="I106" s="109">
        <f>'[5]System CAPEX Units'!I106</f>
        <v>9.8592606522718104E-2</v>
      </c>
      <c r="J106" s="110">
        <f>'[5]System CAPEX Units'!J106</f>
        <v>0.84094281197980481</v>
      </c>
      <c r="K106" s="110">
        <f>'[5]System CAPEX Units'!K106</f>
        <v>1.3444446344007013E-2</v>
      </c>
      <c r="L106" s="111">
        <f>'[5]System CAPEX Units'!L106</f>
        <v>4.7020135153470047E-2</v>
      </c>
      <c r="M106" s="4">
        <f>'[5]System CAPEX Units'!M106</f>
        <v>0</v>
      </c>
      <c r="N106" s="82">
        <f>'[5]System CAPEX Units'!N106</f>
        <v>0</v>
      </c>
      <c r="O106" s="82">
        <f>'[5]System CAPEX Units'!O106</f>
        <v>0</v>
      </c>
      <c r="P106" s="82">
        <f>'[5]System CAPEX Units'!P106</f>
        <v>0</v>
      </c>
      <c r="Q106" s="82">
        <f>'[5]System CAPEX Units'!Q106</f>
        <v>0</v>
      </c>
      <c r="R106" s="82">
        <f>'[5]System CAPEX Units'!R106</f>
        <v>0</v>
      </c>
      <c r="S106" s="82">
        <f>'[5]System CAPEX Units'!S106</f>
        <v>0</v>
      </c>
      <c r="T106" s="82">
        <f>'[5]System CAPEX Units'!T106</f>
        <v>0</v>
      </c>
      <c r="U106" s="82">
        <f>'[5]System CAPEX Units'!U106</f>
        <v>0</v>
      </c>
      <c r="V106" s="82">
        <f>'[5]System CAPEX Units'!V106</f>
        <v>0</v>
      </c>
      <c r="W106" s="82">
        <f>'[5]System CAPEX Units'!W106</f>
        <v>0</v>
      </c>
      <c r="X106" s="82">
        <f>'[5]System CAPEX Units'!X106</f>
        <v>0</v>
      </c>
      <c r="Y106" s="82">
        <f>'[5]System CAPEX Units'!Y106</f>
        <v>1</v>
      </c>
      <c r="Z106" s="82">
        <f>'[5]System CAPEX Units'!Z106</f>
        <v>0</v>
      </c>
      <c r="AA106" s="82">
        <f>'[5]System CAPEX Units'!AA106</f>
        <v>0</v>
      </c>
      <c r="AB106" s="82">
        <f>'[5]System CAPEX Units'!AB106</f>
        <v>0</v>
      </c>
      <c r="AC106" s="82">
        <f>'[5]System CAPEX Units'!AC106</f>
        <v>0</v>
      </c>
      <c r="AD106" s="82">
        <f>'[5]System CAPEX Units'!AD106</f>
        <v>0</v>
      </c>
      <c r="AE106" s="11">
        <f>'[5]System CAPEX Units'!AE106</f>
        <v>0</v>
      </c>
      <c r="AF106" s="2">
        <f>'[5]System CAPEX Units'!AF106</f>
        <v>1</v>
      </c>
      <c r="AG106" s="85">
        <f>'[5]System CAPEX Units'!AG106</f>
        <v>0</v>
      </c>
      <c r="AH106" s="85">
        <f>'[5]System CAPEX Units'!AH106</f>
        <v>0</v>
      </c>
      <c r="AI106" s="85">
        <f>'[5]System CAPEX Units'!AI106</f>
        <v>0</v>
      </c>
      <c r="AJ106" s="3">
        <f>'[5]System CAPEX Units'!AJ106</f>
        <v>0</v>
      </c>
      <c r="AK106" s="91" t="str">
        <f t="shared" si="4"/>
        <v/>
      </c>
      <c r="AL106" s="84" t="str">
        <f t="shared" si="5"/>
        <v/>
      </c>
      <c r="AM106" s="84" t="str">
        <f t="shared" si="6"/>
        <v/>
      </c>
      <c r="AN106" s="92" t="str">
        <f t="shared" si="7"/>
        <v/>
      </c>
    </row>
    <row r="107" spans="1:40" x14ac:dyDescent="0.2">
      <c r="A107" s="113" t="str">
        <f>IF('[5]System CAPEX Units'!A107&gt;"",'[5]System CAPEX Units'!A107,"")</f>
        <v>End of life Radio refurbishment Western Queensland</v>
      </c>
      <c r="B107" s="34">
        <f>'[5]System CAPEX Units'!B107</f>
        <v>0</v>
      </c>
      <c r="C107" s="24">
        <f>'[5]System CAPEX Units'!C107</f>
        <v>0</v>
      </c>
      <c r="D107" s="24">
        <f>'[5]System CAPEX Units'!D107</f>
        <v>8688217</v>
      </c>
      <c r="E107" s="24">
        <f>'[5]System CAPEX Units'!E107</f>
        <v>3723521</v>
      </c>
      <c r="F107" s="24">
        <f>'[5]System CAPEX Units'!F107</f>
        <v>0</v>
      </c>
      <c r="G107" s="24">
        <f>'[5]System CAPEX Units'!G107</f>
        <v>0</v>
      </c>
      <c r="H107" s="38">
        <f>'[5]System CAPEX Units'!H107</f>
        <v>0</v>
      </c>
      <c r="I107" s="109">
        <f>'[5]System CAPEX Units'!I107</f>
        <v>0.10722971502181221</v>
      </c>
      <c r="J107" s="110">
        <f>'[5]System CAPEX Units'!J107</f>
        <v>0.8781480511115769</v>
      </c>
      <c r="K107" s="110">
        <f>'[5]System CAPEX Units'!K107</f>
        <v>1.4622233866610754E-2</v>
      </c>
      <c r="L107" s="111">
        <f>'[5]System CAPEX Units'!L107</f>
        <v>0</v>
      </c>
      <c r="M107" s="4">
        <f>'[5]System CAPEX Units'!M107</f>
        <v>0</v>
      </c>
      <c r="N107" s="82">
        <f>'[5]System CAPEX Units'!N107</f>
        <v>0</v>
      </c>
      <c r="O107" s="82">
        <f>'[5]System CAPEX Units'!O107</f>
        <v>0</v>
      </c>
      <c r="P107" s="82">
        <f>'[5]System CAPEX Units'!P107</f>
        <v>0</v>
      </c>
      <c r="Q107" s="82">
        <f>'[5]System CAPEX Units'!Q107</f>
        <v>0</v>
      </c>
      <c r="R107" s="82">
        <f>'[5]System CAPEX Units'!R107</f>
        <v>0</v>
      </c>
      <c r="S107" s="82">
        <f>'[5]System CAPEX Units'!S107</f>
        <v>0</v>
      </c>
      <c r="T107" s="82">
        <f>'[5]System CAPEX Units'!T107</f>
        <v>0</v>
      </c>
      <c r="U107" s="82">
        <f>'[5]System CAPEX Units'!U107</f>
        <v>0</v>
      </c>
      <c r="V107" s="82">
        <f>'[5]System CAPEX Units'!V107</f>
        <v>0</v>
      </c>
      <c r="W107" s="82">
        <f>'[5]System CAPEX Units'!W107</f>
        <v>0</v>
      </c>
      <c r="X107" s="82">
        <f>'[5]System CAPEX Units'!X107</f>
        <v>0</v>
      </c>
      <c r="Y107" s="82">
        <f>'[5]System CAPEX Units'!Y107</f>
        <v>1</v>
      </c>
      <c r="Z107" s="82">
        <f>'[5]System CAPEX Units'!Z107</f>
        <v>0</v>
      </c>
      <c r="AA107" s="82">
        <f>'[5]System CAPEX Units'!AA107</f>
        <v>0</v>
      </c>
      <c r="AB107" s="82">
        <f>'[5]System CAPEX Units'!AB107</f>
        <v>0</v>
      </c>
      <c r="AC107" s="82">
        <f>'[5]System CAPEX Units'!AC107</f>
        <v>0</v>
      </c>
      <c r="AD107" s="82">
        <f>'[5]System CAPEX Units'!AD107</f>
        <v>0</v>
      </c>
      <c r="AE107" s="11">
        <f>'[5]System CAPEX Units'!AE107</f>
        <v>0</v>
      </c>
      <c r="AF107" s="2">
        <f>'[5]System CAPEX Units'!AF107</f>
        <v>1</v>
      </c>
      <c r="AG107" s="85">
        <f>'[5]System CAPEX Units'!AG107</f>
        <v>0</v>
      </c>
      <c r="AH107" s="85">
        <f>'[5]System CAPEX Units'!AH107</f>
        <v>0</v>
      </c>
      <c r="AI107" s="85">
        <f>'[5]System CAPEX Units'!AI107</f>
        <v>0</v>
      </c>
      <c r="AJ107" s="3">
        <f>'[5]System CAPEX Units'!AJ107</f>
        <v>0</v>
      </c>
      <c r="AK107" s="91" t="str">
        <f t="shared" si="4"/>
        <v/>
      </c>
      <c r="AL107" s="84" t="str">
        <f t="shared" si="5"/>
        <v/>
      </c>
      <c r="AM107" s="84" t="str">
        <f t="shared" si="6"/>
        <v/>
      </c>
      <c r="AN107" s="92" t="str">
        <f t="shared" si="7"/>
        <v/>
      </c>
    </row>
    <row r="108" spans="1:40" x14ac:dyDescent="0.2">
      <c r="A108" s="113" t="str">
        <f>IF('[5]System CAPEX Units'!A108&gt;"",'[5]System CAPEX Units'!A108,"")</f>
        <v>Reliability and PQ Capex - Baseline Plan 2014/15</v>
      </c>
      <c r="B108" s="34">
        <f>'[5]System CAPEX Units'!B108</f>
        <v>0</v>
      </c>
      <c r="C108" s="24">
        <f>'[5]System CAPEX Units'!C108</f>
        <v>37466850.714115843</v>
      </c>
      <c r="D108" s="24">
        <f>'[5]System CAPEX Units'!D108</f>
        <v>0</v>
      </c>
      <c r="E108" s="24">
        <f>'[5]System CAPEX Units'!E108</f>
        <v>0</v>
      </c>
      <c r="F108" s="24">
        <f>'[5]System CAPEX Units'!F108</f>
        <v>0</v>
      </c>
      <c r="G108" s="24">
        <f>'[5]System CAPEX Units'!G108</f>
        <v>0</v>
      </c>
      <c r="H108" s="38">
        <f>'[5]System CAPEX Units'!H108</f>
        <v>0</v>
      </c>
      <c r="I108" s="109">
        <f>'[5]System CAPEX Units'!I108</f>
        <v>0.31081494047190428</v>
      </c>
      <c r="J108" s="110">
        <f>'[5]System CAPEX Units'!J108</f>
        <v>0.5398395955478037</v>
      </c>
      <c r="K108" s="110">
        <f>'[5]System CAPEX Units'!K108</f>
        <v>4.2383855518896042E-2</v>
      </c>
      <c r="L108" s="111">
        <f>'[5]System CAPEX Units'!L108</f>
        <v>0.10696160846139606</v>
      </c>
      <c r="M108" s="4">
        <f>'[5]System CAPEX Units'!M108</f>
        <v>0</v>
      </c>
      <c r="N108" s="82">
        <f>'[5]System CAPEX Units'!N108</f>
        <v>0</v>
      </c>
      <c r="O108" s="82">
        <f>'[5]System CAPEX Units'!O108</f>
        <v>0</v>
      </c>
      <c r="P108" s="82">
        <f>'[5]System CAPEX Units'!P108</f>
        <v>0</v>
      </c>
      <c r="Q108" s="82">
        <f>'[5]System CAPEX Units'!Q108</f>
        <v>0.45088962941716637</v>
      </c>
      <c r="R108" s="82">
        <f>'[5]System CAPEX Units'!R108</f>
        <v>0</v>
      </c>
      <c r="S108" s="82">
        <f>'[5]System CAPEX Units'!S108</f>
        <v>0</v>
      </c>
      <c r="T108" s="82">
        <f>'[5]System CAPEX Units'!T108</f>
        <v>0</v>
      </c>
      <c r="U108" s="82">
        <f>'[5]System CAPEX Units'!U108</f>
        <v>0</v>
      </c>
      <c r="V108" s="82">
        <f>'[5]System CAPEX Units'!V108</f>
        <v>0</v>
      </c>
      <c r="W108" s="82">
        <f>'[5]System CAPEX Units'!W108</f>
        <v>0</v>
      </c>
      <c r="X108" s="82">
        <f>'[5]System CAPEX Units'!X108</f>
        <v>0.5399085414110546</v>
      </c>
      <c r="Y108" s="82">
        <f>'[5]System CAPEX Units'!Y108</f>
        <v>0</v>
      </c>
      <c r="Z108" s="82">
        <f>'[5]System CAPEX Units'!Z108</f>
        <v>0</v>
      </c>
      <c r="AA108" s="82">
        <f>'[5]System CAPEX Units'!AA108</f>
        <v>0</v>
      </c>
      <c r="AB108" s="82">
        <f>'[5]System CAPEX Units'!AB108</f>
        <v>0</v>
      </c>
      <c r="AC108" s="82">
        <f>'[5]System CAPEX Units'!AC108</f>
        <v>9.201829171778907E-3</v>
      </c>
      <c r="AD108" s="82">
        <f>'[5]System CAPEX Units'!AD108</f>
        <v>0</v>
      </c>
      <c r="AE108" s="11">
        <f>'[5]System CAPEX Units'!AE108</f>
        <v>0</v>
      </c>
      <c r="AF108" s="2">
        <f>'[5]System CAPEX Units'!AF108</f>
        <v>0</v>
      </c>
      <c r="AG108" s="85">
        <f>'[5]System CAPEX Units'!AG108</f>
        <v>0</v>
      </c>
      <c r="AH108" s="85">
        <f>'[5]System CAPEX Units'!AH108</f>
        <v>0</v>
      </c>
      <c r="AI108" s="85">
        <f>'[5]System CAPEX Units'!AI108</f>
        <v>1</v>
      </c>
      <c r="AJ108" s="3">
        <f>'[5]System CAPEX Units'!AJ108</f>
        <v>0</v>
      </c>
      <c r="AK108" s="91" t="str">
        <f t="shared" si="4"/>
        <v/>
      </c>
      <c r="AL108" s="84" t="str">
        <f t="shared" si="5"/>
        <v/>
      </c>
      <c r="AM108" s="84" t="str">
        <f t="shared" si="6"/>
        <v/>
      </c>
      <c r="AN108" s="92" t="str">
        <f t="shared" si="7"/>
        <v/>
      </c>
    </row>
    <row r="109" spans="1:40" x14ac:dyDescent="0.2">
      <c r="A109" s="113" t="str">
        <f>IF('[5]System CAPEX Units'!A109&gt;"",'[5]System CAPEX Units'!A109,"")</f>
        <v>Worst Performing Feeders</v>
      </c>
      <c r="B109" s="34">
        <f>'[5]System CAPEX Units'!B109</f>
        <v>0</v>
      </c>
      <c r="C109" s="24">
        <f>'[5]System CAPEX Units'!C109</f>
        <v>0</v>
      </c>
      <c r="D109" s="24">
        <f>'[5]System CAPEX Units'!D109</f>
        <v>1024882.9578</v>
      </c>
      <c r="E109" s="24">
        <f>'[5]System CAPEX Units'!E109</f>
        <v>1024882.9578</v>
      </c>
      <c r="F109" s="24">
        <f>'[5]System CAPEX Units'!F109</f>
        <v>1024882.9578</v>
      </c>
      <c r="G109" s="24">
        <f>'[5]System CAPEX Units'!G109</f>
        <v>1024882.9578</v>
      </c>
      <c r="H109" s="38">
        <f>'[5]System CAPEX Units'!H109</f>
        <v>1024882.9578</v>
      </c>
      <c r="I109" s="109">
        <f>'[5]System CAPEX Units'!I109</f>
        <v>0.43308414548407076</v>
      </c>
      <c r="J109" s="110">
        <f>'[5]System CAPEX Units'!J109</f>
        <v>0.38518251961902222</v>
      </c>
      <c r="K109" s="110">
        <f>'[5]System CAPEX Units'!K109</f>
        <v>5.9056928929646015E-2</v>
      </c>
      <c r="L109" s="111">
        <f>'[5]System CAPEX Units'!L109</f>
        <v>0.12267640596726098</v>
      </c>
      <c r="M109" s="4">
        <f>'[5]System CAPEX Units'!M109</f>
        <v>0</v>
      </c>
      <c r="N109" s="82">
        <f>'[5]System CAPEX Units'!N109</f>
        <v>0</v>
      </c>
      <c r="O109" s="82">
        <f>'[5]System CAPEX Units'!O109</f>
        <v>0</v>
      </c>
      <c r="P109" s="82">
        <f>'[5]System CAPEX Units'!P109</f>
        <v>0</v>
      </c>
      <c r="Q109" s="82">
        <f>'[5]System CAPEX Units'!Q109</f>
        <v>0.98</v>
      </c>
      <c r="R109" s="82">
        <f>'[5]System CAPEX Units'!R109</f>
        <v>0</v>
      </c>
      <c r="S109" s="82">
        <f>'[5]System CAPEX Units'!S109</f>
        <v>0</v>
      </c>
      <c r="T109" s="82">
        <f>'[5]System CAPEX Units'!T109</f>
        <v>0</v>
      </c>
      <c r="U109" s="82">
        <f>'[5]System CAPEX Units'!U109</f>
        <v>0</v>
      </c>
      <c r="V109" s="82">
        <f>'[5]System CAPEX Units'!V109</f>
        <v>0</v>
      </c>
      <c r="W109" s="82">
        <f>'[5]System CAPEX Units'!W109</f>
        <v>0</v>
      </c>
      <c r="X109" s="82">
        <f>'[5]System CAPEX Units'!X109</f>
        <v>0</v>
      </c>
      <c r="Y109" s="82">
        <f>'[5]System CAPEX Units'!Y109</f>
        <v>0</v>
      </c>
      <c r="Z109" s="82">
        <f>'[5]System CAPEX Units'!Z109</f>
        <v>0</v>
      </c>
      <c r="AA109" s="82">
        <f>'[5]System CAPEX Units'!AA109</f>
        <v>0</v>
      </c>
      <c r="AB109" s="82">
        <f>'[5]System CAPEX Units'!AB109</f>
        <v>0</v>
      </c>
      <c r="AC109" s="82">
        <f>'[5]System CAPEX Units'!AC109</f>
        <v>2.0000000000000004E-2</v>
      </c>
      <c r="AD109" s="82">
        <f>'[5]System CAPEX Units'!AD109</f>
        <v>0</v>
      </c>
      <c r="AE109" s="11">
        <f>'[5]System CAPEX Units'!AE109</f>
        <v>0</v>
      </c>
      <c r="AF109" s="2">
        <f>'[5]System CAPEX Units'!AF109</f>
        <v>0</v>
      </c>
      <c r="AG109" s="85">
        <f>'[5]System CAPEX Units'!AG109</f>
        <v>0</v>
      </c>
      <c r="AH109" s="85">
        <f>'[5]System CAPEX Units'!AH109</f>
        <v>0</v>
      </c>
      <c r="AI109" s="85">
        <f>'[5]System CAPEX Units'!AI109</f>
        <v>1</v>
      </c>
      <c r="AJ109" s="3">
        <f>'[5]System CAPEX Units'!AJ109</f>
        <v>0</v>
      </c>
      <c r="AK109" s="91" t="str">
        <f t="shared" si="4"/>
        <v/>
      </c>
      <c r="AL109" s="84" t="str">
        <f t="shared" si="5"/>
        <v/>
      </c>
      <c r="AM109" s="84" t="str">
        <f t="shared" si="6"/>
        <v/>
      </c>
      <c r="AN109" s="92" t="str">
        <f t="shared" si="7"/>
        <v/>
      </c>
    </row>
    <row r="110" spans="1:40" x14ac:dyDescent="0.2">
      <c r="A110" s="113" t="str">
        <f>IF('[5]System CAPEX Units'!A110&gt;"",'[5]System CAPEX Units'!A110,"")</f>
        <v>Install Power Quality Monitors Units (Next G)</v>
      </c>
      <c r="B110" s="34">
        <f>'[5]System CAPEX Units'!B110</f>
        <v>0</v>
      </c>
      <c r="C110" s="24">
        <f>'[5]System CAPEX Units'!C110</f>
        <v>0</v>
      </c>
      <c r="D110" s="24">
        <f>'[5]System CAPEX Units'!D110</f>
        <v>201033.76</v>
      </c>
      <c r="E110" s="24">
        <f>'[5]System CAPEX Units'!E110</f>
        <v>201033.76</v>
      </c>
      <c r="F110" s="24">
        <f>'[5]System CAPEX Units'!F110</f>
        <v>201033.76</v>
      </c>
      <c r="G110" s="24">
        <f>'[5]System CAPEX Units'!G110</f>
        <v>201033.76</v>
      </c>
      <c r="H110" s="38">
        <f>'[5]System CAPEX Units'!H110</f>
        <v>201033.76</v>
      </c>
      <c r="I110" s="109">
        <f>'[5]System CAPEX Units'!I110</f>
        <v>0.20693493868890478</v>
      </c>
      <c r="J110" s="110">
        <f>'[5]System CAPEX Units'!J110</f>
        <v>0.76484666058078998</v>
      </c>
      <c r="K110" s="110">
        <f>'[5]System CAPEX Units'!K110</f>
        <v>2.8218400730305199E-2</v>
      </c>
      <c r="L110" s="111">
        <f>'[5]System CAPEX Units'!L110</f>
        <v>0</v>
      </c>
      <c r="M110" s="4">
        <f>'[5]System CAPEX Units'!M110</f>
        <v>0</v>
      </c>
      <c r="N110" s="82">
        <f>'[5]System CAPEX Units'!N110</f>
        <v>0</v>
      </c>
      <c r="O110" s="82">
        <f>'[5]System CAPEX Units'!O110</f>
        <v>0</v>
      </c>
      <c r="P110" s="82">
        <f>'[5]System CAPEX Units'!P110</f>
        <v>0</v>
      </c>
      <c r="Q110" s="82">
        <f>'[5]System CAPEX Units'!Q110</f>
        <v>0</v>
      </c>
      <c r="R110" s="82">
        <f>'[5]System CAPEX Units'!R110</f>
        <v>0</v>
      </c>
      <c r="S110" s="82">
        <f>'[5]System CAPEX Units'!S110</f>
        <v>0</v>
      </c>
      <c r="T110" s="82">
        <f>'[5]System CAPEX Units'!T110</f>
        <v>0</v>
      </c>
      <c r="U110" s="82">
        <f>'[5]System CAPEX Units'!U110</f>
        <v>0</v>
      </c>
      <c r="V110" s="82">
        <f>'[5]System CAPEX Units'!V110</f>
        <v>0</v>
      </c>
      <c r="W110" s="82">
        <f>'[5]System CAPEX Units'!W110</f>
        <v>0</v>
      </c>
      <c r="X110" s="82">
        <f>'[5]System CAPEX Units'!X110</f>
        <v>1</v>
      </c>
      <c r="Y110" s="82">
        <f>'[5]System CAPEX Units'!Y110</f>
        <v>0</v>
      </c>
      <c r="Z110" s="82">
        <f>'[5]System CAPEX Units'!Z110</f>
        <v>0</v>
      </c>
      <c r="AA110" s="82">
        <f>'[5]System CAPEX Units'!AA110</f>
        <v>0</v>
      </c>
      <c r="AB110" s="82">
        <f>'[5]System CAPEX Units'!AB110</f>
        <v>0</v>
      </c>
      <c r="AC110" s="82">
        <f>'[5]System CAPEX Units'!AC110</f>
        <v>0</v>
      </c>
      <c r="AD110" s="82">
        <f>'[5]System CAPEX Units'!AD110</f>
        <v>0</v>
      </c>
      <c r="AE110" s="11">
        <f>'[5]System CAPEX Units'!AE110</f>
        <v>0</v>
      </c>
      <c r="AF110" s="2">
        <f>'[5]System CAPEX Units'!AF110</f>
        <v>0</v>
      </c>
      <c r="AG110" s="85">
        <f>'[5]System CAPEX Units'!AG110</f>
        <v>0</v>
      </c>
      <c r="AH110" s="85">
        <f>'[5]System CAPEX Units'!AH110</f>
        <v>0</v>
      </c>
      <c r="AI110" s="85">
        <f>'[5]System CAPEX Units'!AI110</f>
        <v>1</v>
      </c>
      <c r="AJ110" s="3">
        <f>'[5]System CAPEX Units'!AJ110</f>
        <v>0</v>
      </c>
      <c r="AK110" s="91" t="str">
        <f t="shared" si="4"/>
        <v/>
      </c>
      <c r="AL110" s="84" t="str">
        <f t="shared" si="5"/>
        <v/>
      </c>
      <c r="AM110" s="84" t="str">
        <f t="shared" si="6"/>
        <v/>
      </c>
      <c r="AN110" s="92" t="str">
        <f t="shared" si="7"/>
        <v/>
      </c>
    </row>
    <row r="111" spans="1:40" x14ac:dyDescent="0.2">
      <c r="A111" s="113" t="str">
        <f>IF('[5]System CAPEX Units'!A111&gt;"",'[5]System CAPEX Units'!A111,"")</f>
        <v>Install Power Quality Monitors Units (Satellite)</v>
      </c>
      <c r="B111" s="34">
        <f>'[5]System CAPEX Units'!B111</f>
        <v>0</v>
      </c>
      <c r="C111" s="24">
        <f>'[5]System CAPEX Units'!C111</f>
        <v>0</v>
      </c>
      <c r="D111" s="24">
        <f>'[5]System CAPEX Units'!D111</f>
        <v>332148.8582033671</v>
      </c>
      <c r="E111" s="24">
        <f>'[5]System CAPEX Units'!E111</f>
        <v>332148.8582033671</v>
      </c>
      <c r="F111" s="24">
        <f>'[5]System CAPEX Units'!F111</f>
        <v>332148.8582033671</v>
      </c>
      <c r="G111" s="24">
        <f>'[5]System CAPEX Units'!G111</f>
        <v>332148.8582033671</v>
      </c>
      <c r="H111" s="38">
        <f>'[5]System CAPEX Units'!H111</f>
        <v>332148.8582033671</v>
      </c>
      <c r="I111" s="109">
        <f>'[5]System CAPEX Units'!I111</f>
        <v>0.13467503769834285</v>
      </c>
      <c r="J111" s="110">
        <f>'[5]System CAPEX Units'!J111</f>
        <v>0.73461038318730099</v>
      </c>
      <c r="K111" s="110">
        <f>'[5]System CAPEX Units'!K111</f>
        <v>1.8364777867955845E-2</v>
      </c>
      <c r="L111" s="111">
        <f>'[5]System CAPEX Units'!L111</f>
        <v>0.11234980124640023</v>
      </c>
      <c r="M111" s="4">
        <f>'[5]System CAPEX Units'!M111</f>
        <v>0</v>
      </c>
      <c r="N111" s="82">
        <f>'[5]System CAPEX Units'!N111</f>
        <v>0</v>
      </c>
      <c r="O111" s="82">
        <f>'[5]System CAPEX Units'!O111</f>
        <v>0</v>
      </c>
      <c r="P111" s="82">
        <f>'[5]System CAPEX Units'!P111</f>
        <v>0</v>
      </c>
      <c r="Q111" s="82">
        <f>'[5]System CAPEX Units'!Q111</f>
        <v>0</v>
      </c>
      <c r="R111" s="82">
        <f>'[5]System CAPEX Units'!R111</f>
        <v>0</v>
      </c>
      <c r="S111" s="82">
        <f>'[5]System CAPEX Units'!S111</f>
        <v>0</v>
      </c>
      <c r="T111" s="82">
        <f>'[5]System CAPEX Units'!T111</f>
        <v>0</v>
      </c>
      <c r="U111" s="82">
        <f>'[5]System CAPEX Units'!U111</f>
        <v>0</v>
      </c>
      <c r="V111" s="82">
        <f>'[5]System CAPEX Units'!V111</f>
        <v>0</v>
      </c>
      <c r="W111" s="82">
        <f>'[5]System CAPEX Units'!W111</f>
        <v>0</v>
      </c>
      <c r="X111" s="82">
        <f>'[5]System CAPEX Units'!X111</f>
        <v>1</v>
      </c>
      <c r="Y111" s="82">
        <f>'[5]System CAPEX Units'!Y111</f>
        <v>0</v>
      </c>
      <c r="Z111" s="82">
        <f>'[5]System CAPEX Units'!Z111</f>
        <v>0</v>
      </c>
      <c r="AA111" s="82">
        <f>'[5]System CAPEX Units'!AA111</f>
        <v>0</v>
      </c>
      <c r="AB111" s="82">
        <f>'[5]System CAPEX Units'!AB111</f>
        <v>0</v>
      </c>
      <c r="AC111" s="82">
        <f>'[5]System CAPEX Units'!AC111</f>
        <v>0</v>
      </c>
      <c r="AD111" s="82">
        <f>'[5]System CAPEX Units'!AD111</f>
        <v>0</v>
      </c>
      <c r="AE111" s="11">
        <f>'[5]System CAPEX Units'!AE111</f>
        <v>0</v>
      </c>
      <c r="AF111" s="2">
        <f>'[5]System CAPEX Units'!AF111</f>
        <v>0</v>
      </c>
      <c r="AG111" s="85">
        <f>'[5]System CAPEX Units'!AG111</f>
        <v>0</v>
      </c>
      <c r="AH111" s="85">
        <f>'[5]System CAPEX Units'!AH111</f>
        <v>0</v>
      </c>
      <c r="AI111" s="85">
        <f>'[5]System CAPEX Units'!AI111</f>
        <v>1</v>
      </c>
      <c r="AJ111" s="3">
        <f>'[5]System CAPEX Units'!AJ111</f>
        <v>0</v>
      </c>
      <c r="AK111" s="91" t="str">
        <f t="shared" si="4"/>
        <v/>
      </c>
      <c r="AL111" s="84" t="str">
        <f t="shared" si="5"/>
        <v/>
      </c>
      <c r="AM111" s="84" t="str">
        <f t="shared" si="6"/>
        <v/>
      </c>
      <c r="AN111" s="92" t="str">
        <f t="shared" si="7"/>
        <v/>
      </c>
    </row>
    <row r="112" spans="1:40" x14ac:dyDescent="0.2">
      <c r="A112" s="113" t="str">
        <f>IF('[5]System CAPEX Units'!A112&gt;"",'[5]System CAPEX Units'!A112,"")</f>
        <v>Install PQ Analysers</v>
      </c>
      <c r="B112" s="34">
        <f>'[5]System CAPEX Units'!B112</f>
        <v>0</v>
      </c>
      <c r="C112" s="24">
        <f>'[5]System CAPEX Units'!C112</f>
        <v>0</v>
      </c>
      <c r="D112" s="24">
        <f>'[5]System CAPEX Units'!D112</f>
        <v>669497.96308778215</v>
      </c>
      <c r="E112" s="24">
        <f>'[5]System CAPEX Units'!E112</f>
        <v>669497.96308778215</v>
      </c>
      <c r="F112" s="24">
        <f>'[5]System CAPEX Units'!F112</f>
        <v>669497.96308778215</v>
      </c>
      <c r="G112" s="24">
        <f>'[5]System CAPEX Units'!G112</f>
        <v>669497.96308778215</v>
      </c>
      <c r="H112" s="38">
        <f>'[5]System CAPEX Units'!H112</f>
        <v>669497.96308778215</v>
      </c>
      <c r="I112" s="109">
        <f>'[5]System CAPEX Units'!I112</f>
        <v>0.24222090124378362</v>
      </c>
      <c r="J112" s="110">
        <f>'[5]System CAPEX Units'!J112</f>
        <v>0.61239917461293636</v>
      </c>
      <c r="K112" s="110">
        <f>'[5]System CAPEX Units'!K112</f>
        <v>3.3030122896879587E-2</v>
      </c>
      <c r="L112" s="111">
        <f>'[5]System CAPEX Units'!L112</f>
        <v>0.11234980124640025</v>
      </c>
      <c r="M112" s="4">
        <f>'[5]System CAPEX Units'!M112</f>
        <v>0</v>
      </c>
      <c r="N112" s="82">
        <f>'[5]System CAPEX Units'!N112</f>
        <v>0</v>
      </c>
      <c r="O112" s="82">
        <f>'[5]System CAPEX Units'!O112</f>
        <v>0</v>
      </c>
      <c r="P112" s="82">
        <f>'[5]System CAPEX Units'!P112</f>
        <v>0</v>
      </c>
      <c r="Q112" s="82">
        <f>'[5]System CAPEX Units'!Q112</f>
        <v>0</v>
      </c>
      <c r="R112" s="82">
        <f>'[5]System CAPEX Units'!R112</f>
        <v>0</v>
      </c>
      <c r="S112" s="82">
        <f>'[5]System CAPEX Units'!S112</f>
        <v>0</v>
      </c>
      <c r="T112" s="82">
        <f>'[5]System CAPEX Units'!T112</f>
        <v>0</v>
      </c>
      <c r="U112" s="82">
        <f>'[5]System CAPEX Units'!U112</f>
        <v>0</v>
      </c>
      <c r="V112" s="82">
        <f>'[5]System CAPEX Units'!V112</f>
        <v>0</v>
      </c>
      <c r="W112" s="82">
        <f>'[5]System CAPEX Units'!W112</f>
        <v>0</v>
      </c>
      <c r="X112" s="82">
        <f>'[5]System CAPEX Units'!X112</f>
        <v>1</v>
      </c>
      <c r="Y112" s="82">
        <f>'[5]System CAPEX Units'!Y112</f>
        <v>0</v>
      </c>
      <c r="Z112" s="82">
        <f>'[5]System CAPEX Units'!Z112</f>
        <v>0</v>
      </c>
      <c r="AA112" s="82">
        <f>'[5]System CAPEX Units'!AA112</f>
        <v>0</v>
      </c>
      <c r="AB112" s="82">
        <f>'[5]System CAPEX Units'!AB112</f>
        <v>0</v>
      </c>
      <c r="AC112" s="82">
        <f>'[5]System CAPEX Units'!AC112</f>
        <v>0</v>
      </c>
      <c r="AD112" s="82">
        <f>'[5]System CAPEX Units'!AD112</f>
        <v>0</v>
      </c>
      <c r="AE112" s="11">
        <f>'[5]System CAPEX Units'!AE112</f>
        <v>0</v>
      </c>
      <c r="AF112" s="2">
        <f>'[5]System CAPEX Units'!AF112</f>
        <v>0</v>
      </c>
      <c r="AG112" s="85">
        <f>'[5]System CAPEX Units'!AG112</f>
        <v>0</v>
      </c>
      <c r="AH112" s="85">
        <f>'[5]System CAPEX Units'!AH112</f>
        <v>0</v>
      </c>
      <c r="AI112" s="85">
        <f>'[5]System CAPEX Units'!AI112</f>
        <v>1</v>
      </c>
      <c r="AJ112" s="3">
        <f>'[5]System CAPEX Units'!AJ112</f>
        <v>0</v>
      </c>
      <c r="AK112" s="91" t="str">
        <f t="shared" si="4"/>
        <v/>
      </c>
      <c r="AL112" s="84" t="str">
        <f t="shared" si="5"/>
        <v/>
      </c>
      <c r="AM112" s="84" t="str">
        <f t="shared" si="6"/>
        <v/>
      </c>
      <c r="AN112" s="92" t="str">
        <f t="shared" si="7"/>
        <v/>
      </c>
    </row>
    <row r="113" spans="1:40" x14ac:dyDescent="0.2">
      <c r="A113" s="113" t="str">
        <f>IF('[5]System CAPEX Units'!A113&gt;"",'[5]System CAPEX Units'!A113,"")</f>
        <v/>
      </c>
      <c r="B113" s="34">
        <f>'[5]System CAPEX Units'!B113</f>
        <v>0</v>
      </c>
      <c r="C113" s="24">
        <f>'[5]System CAPEX Units'!C113</f>
        <v>0</v>
      </c>
      <c r="D113" s="24">
        <f>'[5]System CAPEX Units'!D113</f>
        <v>0</v>
      </c>
      <c r="E113" s="24">
        <f>'[5]System CAPEX Units'!E113</f>
        <v>0</v>
      </c>
      <c r="F113" s="24">
        <f>'[5]System CAPEX Units'!F113</f>
        <v>0</v>
      </c>
      <c r="G113" s="24">
        <f>'[5]System CAPEX Units'!G113</f>
        <v>0</v>
      </c>
      <c r="H113" s="38">
        <f>'[5]System CAPEX Units'!H113</f>
        <v>0</v>
      </c>
      <c r="I113" s="109">
        <f>'[5]System CAPEX Units'!I113</f>
        <v>0</v>
      </c>
      <c r="J113" s="110">
        <f>'[5]System CAPEX Units'!J113</f>
        <v>0</v>
      </c>
      <c r="K113" s="110">
        <f>'[5]System CAPEX Units'!K113</f>
        <v>0</v>
      </c>
      <c r="L113" s="111">
        <f>'[5]System CAPEX Units'!L113</f>
        <v>0</v>
      </c>
      <c r="M113" s="4">
        <f>'[5]System CAPEX Units'!M113</f>
        <v>0</v>
      </c>
      <c r="N113" s="82">
        <f>'[5]System CAPEX Units'!N113</f>
        <v>0</v>
      </c>
      <c r="O113" s="82">
        <f>'[5]System CAPEX Units'!O113</f>
        <v>0</v>
      </c>
      <c r="P113" s="82">
        <f>'[5]System CAPEX Units'!P113</f>
        <v>0</v>
      </c>
      <c r="Q113" s="82">
        <f>'[5]System CAPEX Units'!Q113</f>
        <v>0</v>
      </c>
      <c r="R113" s="82">
        <f>'[5]System CAPEX Units'!R113</f>
        <v>0</v>
      </c>
      <c r="S113" s="82">
        <f>'[5]System CAPEX Units'!S113</f>
        <v>0</v>
      </c>
      <c r="T113" s="82">
        <f>'[5]System CAPEX Units'!T113</f>
        <v>0</v>
      </c>
      <c r="U113" s="82">
        <f>'[5]System CAPEX Units'!U113</f>
        <v>0</v>
      </c>
      <c r="V113" s="82">
        <f>'[5]System CAPEX Units'!V113</f>
        <v>0</v>
      </c>
      <c r="W113" s="82">
        <f>'[5]System CAPEX Units'!W113</f>
        <v>0</v>
      </c>
      <c r="X113" s="82">
        <f>'[5]System CAPEX Units'!X113</f>
        <v>0</v>
      </c>
      <c r="Y113" s="82">
        <f>'[5]System CAPEX Units'!Y113</f>
        <v>0</v>
      </c>
      <c r="Z113" s="82">
        <f>'[5]System CAPEX Units'!Z113</f>
        <v>0</v>
      </c>
      <c r="AA113" s="82">
        <f>'[5]System CAPEX Units'!AA113</f>
        <v>0</v>
      </c>
      <c r="AB113" s="82">
        <f>'[5]System CAPEX Units'!AB113</f>
        <v>0</v>
      </c>
      <c r="AC113" s="82">
        <f>'[5]System CAPEX Units'!AC113</f>
        <v>0</v>
      </c>
      <c r="AD113" s="82">
        <f>'[5]System CAPEX Units'!AD113</f>
        <v>0</v>
      </c>
      <c r="AE113" s="11">
        <f>'[5]System CAPEX Units'!AE113</f>
        <v>0</v>
      </c>
      <c r="AF113" s="2">
        <f>'[5]System CAPEX Units'!AF113</f>
        <v>0</v>
      </c>
      <c r="AG113" s="85">
        <f>'[5]System CAPEX Units'!AG113</f>
        <v>0</v>
      </c>
      <c r="AH113" s="85">
        <f>'[5]System CAPEX Units'!AH113</f>
        <v>0</v>
      </c>
      <c r="AI113" s="85">
        <f>'[5]System CAPEX Units'!AI113</f>
        <v>0</v>
      </c>
      <c r="AJ113" s="3">
        <f>'[5]System CAPEX Units'!AJ113</f>
        <v>0</v>
      </c>
      <c r="AK113" s="91" t="str">
        <f t="shared" si="4"/>
        <v/>
      </c>
      <c r="AL113" s="84" t="str">
        <f t="shared" si="5"/>
        <v/>
      </c>
      <c r="AM113" s="84" t="str">
        <f t="shared" si="6"/>
        <v/>
      </c>
      <c r="AN113" s="92" t="str">
        <f t="shared" si="7"/>
        <v/>
      </c>
    </row>
    <row r="114" spans="1:40" x14ac:dyDescent="0.2">
      <c r="A114" s="6" t="str">
        <f>IF('[5]System CAPEX Units'!A114&gt;"",'[5]System CAPEX Units'!A114,"")</f>
        <v/>
      </c>
      <c r="B114" s="34">
        <f>'[5]System CAPEX Units'!B114</f>
        <v>0</v>
      </c>
      <c r="C114" s="24">
        <f>'[5]System CAPEX Units'!C114</f>
        <v>0</v>
      </c>
      <c r="D114" s="24">
        <f>'[5]System CAPEX Units'!D114</f>
        <v>0</v>
      </c>
      <c r="E114" s="24">
        <f>'[5]System CAPEX Units'!E114</f>
        <v>0</v>
      </c>
      <c r="F114" s="24">
        <f>'[5]System CAPEX Units'!F114</f>
        <v>0</v>
      </c>
      <c r="G114" s="24">
        <f>'[5]System CAPEX Units'!G114</f>
        <v>0</v>
      </c>
      <c r="H114" s="38">
        <f>'[5]System CAPEX Units'!H114</f>
        <v>0</v>
      </c>
      <c r="I114" s="109">
        <f>'[5]System CAPEX Units'!I114</f>
        <v>0</v>
      </c>
      <c r="J114" s="110">
        <f>'[5]System CAPEX Units'!J114</f>
        <v>0</v>
      </c>
      <c r="K114" s="110">
        <f>'[5]System CAPEX Units'!K114</f>
        <v>0</v>
      </c>
      <c r="L114" s="111">
        <f>'[5]System CAPEX Units'!L114</f>
        <v>0</v>
      </c>
      <c r="M114" s="4">
        <f>'[5]System CAPEX Units'!M114</f>
        <v>0</v>
      </c>
      <c r="N114" s="82">
        <f>'[5]System CAPEX Units'!N114</f>
        <v>0</v>
      </c>
      <c r="O114" s="82">
        <f>'[5]System CAPEX Units'!O114</f>
        <v>0</v>
      </c>
      <c r="P114" s="82">
        <f>'[5]System CAPEX Units'!P114</f>
        <v>0</v>
      </c>
      <c r="Q114" s="82">
        <f>'[5]System CAPEX Units'!Q114</f>
        <v>0</v>
      </c>
      <c r="R114" s="82">
        <f>'[5]System CAPEX Units'!R114</f>
        <v>0</v>
      </c>
      <c r="S114" s="82">
        <f>'[5]System CAPEX Units'!S114</f>
        <v>0</v>
      </c>
      <c r="T114" s="82">
        <f>'[5]System CAPEX Units'!T114</f>
        <v>0</v>
      </c>
      <c r="U114" s="82">
        <f>'[5]System CAPEX Units'!U114</f>
        <v>0</v>
      </c>
      <c r="V114" s="82">
        <f>'[5]System CAPEX Units'!V114</f>
        <v>0</v>
      </c>
      <c r="W114" s="82">
        <f>'[5]System CAPEX Units'!W114</f>
        <v>0</v>
      </c>
      <c r="X114" s="82">
        <f>'[5]System CAPEX Units'!X114</f>
        <v>0</v>
      </c>
      <c r="Y114" s="82">
        <f>'[5]System CAPEX Units'!Y114</f>
        <v>0</v>
      </c>
      <c r="Z114" s="82">
        <f>'[5]System CAPEX Units'!Z114</f>
        <v>0</v>
      </c>
      <c r="AA114" s="82">
        <f>'[5]System CAPEX Units'!AA114</f>
        <v>0</v>
      </c>
      <c r="AB114" s="82">
        <f>'[5]System CAPEX Units'!AB114</f>
        <v>0</v>
      </c>
      <c r="AC114" s="82">
        <f>'[5]System CAPEX Units'!AC114</f>
        <v>0</v>
      </c>
      <c r="AD114" s="82">
        <f>'[5]System CAPEX Units'!AD114</f>
        <v>0</v>
      </c>
      <c r="AE114" s="11">
        <f>'[5]System CAPEX Units'!AE114</f>
        <v>0</v>
      </c>
      <c r="AF114" s="2">
        <f>'[5]System CAPEX Units'!AF114</f>
        <v>0</v>
      </c>
      <c r="AG114" s="85">
        <f>'[5]System CAPEX Units'!AG114</f>
        <v>0</v>
      </c>
      <c r="AH114" s="85">
        <f>'[5]System CAPEX Units'!AH114</f>
        <v>0</v>
      </c>
      <c r="AI114" s="85">
        <f>'[5]System CAPEX Units'!AI114</f>
        <v>0</v>
      </c>
      <c r="AJ114" s="3">
        <f>'[5]System CAPEX Units'!AJ114</f>
        <v>0</v>
      </c>
      <c r="AK114" s="91" t="str">
        <f t="shared" si="4"/>
        <v/>
      </c>
      <c r="AL114" s="84" t="str">
        <f t="shared" si="5"/>
        <v/>
      </c>
      <c r="AM114" s="84" t="str">
        <f t="shared" si="6"/>
        <v/>
      </c>
      <c r="AN114" s="92" t="str">
        <f t="shared" si="7"/>
        <v/>
      </c>
    </row>
    <row r="115" spans="1:40" x14ac:dyDescent="0.2">
      <c r="A115" s="6" t="str">
        <f>IF('[5]System CAPEX Units'!A115&gt;"",'[5]System CAPEX Units'!A115,"")</f>
        <v/>
      </c>
      <c r="B115" s="34">
        <f>'[5]System CAPEX Units'!B115</f>
        <v>0</v>
      </c>
      <c r="C115" s="24">
        <f>'[5]System CAPEX Units'!C115</f>
        <v>0</v>
      </c>
      <c r="D115" s="24">
        <f>'[5]System CAPEX Units'!D115</f>
        <v>0</v>
      </c>
      <c r="E115" s="24">
        <f>'[5]System CAPEX Units'!E115</f>
        <v>0</v>
      </c>
      <c r="F115" s="24">
        <f>'[5]System CAPEX Units'!F115</f>
        <v>0</v>
      </c>
      <c r="G115" s="24">
        <f>'[5]System CAPEX Units'!G115</f>
        <v>0</v>
      </c>
      <c r="H115" s="38">
        <f>'[5]System CAPEX Units'!H115</f>
        <v>0</v>
      </c>
      <c r="I115" s="109">
        <f>'[5]System CAPEX Units'!I115</f>
        <v>0</v>
      </c>
      <c r="J115" s="110">
        <f>'[5]System CAPEX Units'!J115</f>
        <v>0</v>
      </c>
      <c r="K115" s="110">
        <f>'[5]System CAPEX Units'!K115</f>
        <v>0</v>
      </c>
      <c r="L115" s="111">
        <f>'[5]System CAPEX Units'!L115</f>
        <v>0</v>
      </c>
      <c r="M115" s="4">
        <f>'[5]System CAPEX Units'!M115</f>
        <v>0</v>
      </c>
      <c r="N115" s="82">
        <f>'[5]System CAPEX Units'!N115</f>
        <v>0</v>
      </c>
      <c r="O115" s="82">
        <f>'[5]System CAPEX Units'!O115</f>
        <v>0</v>
      </c>
      <c r="P115" s="82">
        <f>'[5]System CAPEX Units'!P115</f>
        <v>0</v>
      </c>
      <c r="Q115" s="82">
        <f>'[5]System CAPEX Units'!Q115</f>
        <v>0</v>
      </c>
      <c r="R115" s="82">
        <f>'[5]System CAPEX Units'!R115</f>
        <v>0</v>
      </c>
      <c r="S115" s="82">
        <f>'[5]System CAPEX Units'!S115</f>
        <v>0</v>
      </c>
      <c r="T115" s="82">
        <f>'[5]System CAPEX Units'!T115</f>
        <v>0</v>
      </c>
      <c r="U115" s="82">
        <f>'[5]System CAPEX Units'!U115</f>
        <v>0</v>
      </c>
      <c r="V115" s="82">
        <f>'[5]System CAPEX Units'!V115</f>
        <v>0</v>
      </c>
      <c r="W115" s="82">
        <f>'[5]System CAPEX Units'!W115</f>
        <v>0</v>
      </c>
      <c r="X115" s="82">
        <f>'[5]System CAPEX Units'!X115</f>
        <v>0</v>
      </c>
      <c r="Y115" s="82">
        <f>'[5]System CAPEX Units'!Y115</f>
        <v>0</v>
      </c>
      <c r="Z115" s="82">
        <f>'[5]System CAPEX Units'!Z115</f>
        <v>0</v>
      </c>
      <c r="AA115" s="82">
        <f>'[5]System CAPEX Units'!AA115</f>
        <v>0</v>
      </c>
      <c r="AB115" s="82">
        <f>'[5]System CAPEX Units'!AB115</f>
        <v>0</v>
      </c>
      <c r="AC115" s="82">
        <f>'[5]System CAPEX Units'!AC115</f>
        <v>0</v>
      </c>
      <c r="AD115" s="82">
        <f>'[5]System CAPEX Units'!AD115</f>
        <v>0</v>
      </c>
      <c r="AE115" s="11">
        <f>'[5]System CAPEX Units'!AE115</f>
        <v>0</v>
      </c>
      <c r="AF115" s="2">
        <f>'[5]System CAPEX Units'!AF115</f>
        <v>0</v>
      </c>
      <c r="AG115" s="85">
        <f>'[5]System CAPEX Units'!AG115</f>
        <v>0</v>
      </c>
      <c r="AH115" s="85">
        <f>'[5]System CAPEX Units'!AH115</f>
        <v>0</v>
      </c>
      <c r="AI115" s="85">
        <f>'[5]System CAPEX Units'!AI115</f>
        <v>0</v>
      </c>
      <c r="AJ115" s="3">
        <f>'[5]System CAPEX Units'!AJ115</f>
        <v>0</v>
      </c>
      <c r="AK115" s="91" t="str">
        <f t="shared" si="4"/>
        <v/>
      </c>
      <c r="AL115" s="84" t="str">
        <f t="shared" si="5"/>
        <v/>
      </c>
      <c r="AM115" s="84" t="str">
        <f t="shared" si="6"/>
        <v/>
      </c>
      <c r="AN115" s="92" t="str">
        <f t="shared" si="7"/>
        <v/>
      </c>
    </row>
    <row r="116" spans="1:40" x14ac:dyDescent="0.2">
      <c r="A116" s="6" t="str">
        <f>IF('[5]System CAPEX Units'!A116&gt;"",'[5]System CAPEX Units'!A116,"")</f>
        <v>CICW - Commercial and industrial- Rural (remaining capex after deducting cap cons) - SCS</v>
      </c>
      <c r="B116" s="34">
        <f>'[5]System CAPEX Units'!B116</f>
        <v>0</v>
      </c>
      <c r="C116" s="24">
        <f>'[5]System CAPEX Units'!C116</f>
        <v>12017702.819115657</v>
      </c>
      <c r="D116" s="24">
        <f>'[5]System CAPEX Units'!D116</f>
        <v>15427309.287843347</v>
      </c>
      <c r="E116" s="24">
        <f>'[5]System CAPEX Units'!E116</f>
        <v>15415865.661986236</v>
      </c>
      <c r="F116" s="24">
        <f>'[5]System CAPEX Units'!F116</f>
        <v>15433348.807108792</v>
      </c>
      <c r="G116" s="24">
        <f>'[5]System CAPEX Units'!G116</f>
        <v>15432306.082568999</v>
      </c>
      <c r="H116" s="38">
        <f>'[5]System CAPEX Units'!H116</f>
        <v>15408879.81764763</v>
      </c>
      <c r="I116" s="109">
        <f>'[5]System CAPEX Units'!I116</f>
        <v>0.29775738348949526</v>
      </c>
      <c r="J116" s="110">
        <f>'[5]System CAPEX Units'!J116</f>
        <v>0.38463488279190283</v>
      </c>
      <c r="K116" s="110">
        <f>'[5]System CAPEX Units'!K116</f>
        <v>0.23350743611148383</v>
      </c>
      <c r="L116" s="111">
        <f>'[5]System CAPEX Units'!L116</f>
        <v>8.4100297607117916E-2</v>
      </c>
      <c r="M116" s="4">
        <f>'[5]System CAPEX Units'!M116</f>
        <v>6.3802281038918204E-2</v>
      </c>
      <c r="N116" s="82">
        <f>'[5]System CAPEX Units'!N116</f>
        <v>1.7483048384227947E-3</v>
      </c>
      <c r="O116" s="82">
        <f>'[5]System CAPEX Units'!O116</f>
        <v>0.24641987948409824</v>
      </c>
      <c r="P116" s="82">
        <f>'[5]System CAPEX Units'!P116</f>
        <v>0.1921964001405585</v>
      </c>
      <c r="Q116" s="82">
        <f>'[5]System CAPEX Units'!Q116</f>
        <v>5.7655015639302585E-3</v>
      </c>
      <c r="R116" s="82">
        <f>'[5]System CAPEX Units'!R116</f>
        <v>6.5619997483829268E-2</v>
      </c>
      <c r="S116" s="82">
        <f>'[5]System CAPEX Units'!S116</f>
        <v>2.8415376406127311E-3</v>
      </c>
      <c r="T116" s="82">
        <f>'[5]System CAPEX Units'!T116</f>
        <v>5.1152015756434667E-2</v>
      </c>
      <c r="U116" s="82">
        <f>'[5]System CAPEX Units'!U116</f>
        <v>1.0316300014316144E-2</v>
      </c>
      <c r="V116" s="82">
        <f>'[5]System CAPEX Units'!V116</f>
        <v>0.33730570172965046</v>
      </c>
      <c r="W116" s="82">
        <f>'[5]System CAPEX Units'!W116</f>
        <v>1.3049382019790985E-2</v>
      </c>
      <c r="X116" s="82">
        <f>'[5]System CAPEX Units'!X116</f>
        <v>3.4705803244124955E-5</v>
      </c>
      <c r="Y116" s="82">
        <f>'[5]System CAPEX Units'!Y116</f>
        <v>4.7720479460671816E-4</v>
      </c>
      <c r="Z116" s="82">
        <f>'[5]System CAPEX Units'!Z116</f>
        <v>0</v>
      </c>
      <c r="AA116" s="82">
        <f>'[5]System CAPEX Units'!AA116</f>
        <v>0</v>
      </c>
      <c r="AB116" s="82">
        <f>'[5]System CAPEX Units'!AB116</f>
        <v>0</v>
      </c>
      <c r="AC116" s="82">
        <f>'[5]System CAPEX Units'!AC116</f>
        <v>1.344849875709842E-4</v>
      </c>
      <c r="AD116" s="82">
        <f>'[5]System CAPEX Units'!AD116</f>
        <v>9.1363027040158949E-3</v>
      </c>
      <c r="AE116" s="11">
        <f>'[5]System CAPEX Units'!AE116</f>
        <v>0</v>
      </c>
      <c r="AF116" s="2">
        <f>'[5]System CAPEX Units'!AF116</f>
        <v>0</v>
      </c>
      <c r="AG116" s="85">
        <f>'[5]System CAPEX Units'!AG116</f>
        <v>0</v>
      </c>
      <c r="AH116" s="85">
        <f>'[5]System CAPEX Units'!AH116</f>
        <v>1</v>
      </c>
      <c r="AI116" s="85">
        <f>'[5]System CAPEX Units'!AI116</f>
        <v>0</v>
      </c>
      <c r="AJ116" s="3">
        <f>'[5]System CAPEX Units'!AJ116</f>
        <v>0</v>
      </c>
      <c r="AK116" s="91" t="str">
        <f t="shared" si="4"/>
        <v/>
      </c>
      <c r="AL116" s="84" t="str">
        <f t="shared" si="5"/>
        <v/>
      </c>
      <c r="AM116" s="84" t="str">
        <f t="shared" si="6"/>
        <v/>
      </c>
      <c r="AN116" s="92" t="str">
        <f t="shared" si="7"/>
        <v/>
      </c>
    </row>
    <row r="117" spans="1:40" x14ac:dyDescent="0.2">
      <c r="A117" s="6" t="str">
        <f>IF('[5]System CAPEX Units'!A117&gt;"",'[5]System CAPEX Units'!A117,"")</f>
        <v>CICW - Commercial &amp; Industrial- Urban (remaining capex after deducting cap cons) - SCS</v>
      </c>
      <c r="B117" s="34">
        <f>'[5]System CAPEX Units'!B117</f>
        <v>0</v>
      </c>
      <c r="C117" s="24">
        <f>'[5]System CAPEX Units'!C117</f>
        <v>18443044.31709829</v>
      </c>
      <c r="D117" s="24">
        <f>'[5]System CAPEX Units'!D117</f>
        <v>23399801.785258681</v>
      </c>
      <c r="E117" s="24">
        <f>'[5]System CAPEX Units'!E117</f>
        <v>23521373.981413245</v>
      </c>
      <c r="F117" s="24">
        <f>'[5]System CAPEX Units'!F117</f>
        <v>23677878.534133211</v>
      </c>
      <c r="G117" s="24">
        <f>'[5]System CAPEX Units'!G117</f>
        <v>23777650.722678676</v>
      </c>
      <c r="H117" s="38">
        <f>'[5]System CAPEX Units'!H117</f>
        <v>23829642.808117393</v>
      </c>
      <c r="I117" s="109">
        <f>'[5]System CAPEX Units'!I117</f>
        <v>0.23921344277310036</v>
      </c>
      <c r="J117" s="110">
        <f>'[5]System CAPEX Units'!J117</f>
        <v>0.48915390847923335</v>
      </c>
      <c r="K117" s="110">
        <f>'[5]System CAPEX Units'!K117</f>
        <v>0.21047493571000808</v>
      </c>
      <c r="L117" s="111">
        <f>'[5]System CAPEX Units'!L117</f>
        <v>6.115771303765806E-2</v>
      </c>
      <c r="M117" s="4">
        <f>'[5]System CAPEX Units'!M117</f>
        <v>6.3802281038918218E-2</v>
      </c>
      <c r="N117" s="82">
        <f>'[5]System CAPEX Units'!N117</f>
        <v>1.7483048384227952E-3</v>
      </c>
      <c r="O117" s="82">
        <f>'[5]System CAPEX Units'!O117</f>
        <v>0.2464198794840983</v>
      </c>
      <c r="P117" s="82">
        <f>'[5]System CAPEX Units'!P117</f>
        <v>0.19219640014055853</v>
      </c>
      <c r="Q117" s="82">
        <f>'[5]System CAPEX Units'!Q117</f>
        <v>5.7655015639302594E-3</v>
      </c>
      <c r="R117" s="82">
        <f>'[5]System CAPEX Units'!R117</f>
        <v>6.5619997483829282E-2</v>
      </c>
      <c r="S117" s="82">
        <f>'[5]System CAPEX Units'!S117</f>
        <v>2.8415376406127316E-3</v>
      </c>
      <c r="T117" s="82">
        <f>'[5]System CAPEX Units'!T117</f>
        <v>5.1152015756434681E-2</v>
      </c>
      <c r="U117" s="82">
        <f>'[5]System CAPEX Units'!U117</f>
        <v>1.0316300014316146E-2</v>
      </c>
      <c r="V117" s="82">
        <f>'[5]System CAPEX Units'!V117</f>
        <v>0.33730570172965058</v>
      </c>
      <c r="W117" s="82">
        <f>'[5]System CAPEX Units'!W117</f>
        <v>1.3049382019790988E-2</v>
      </c>
      <c r="X117" s="82">
        <f>'[5]System CAPEX Units'!X117</f>
        <v>3.4705803244124955E-5</v>
      </c>
      <c r="Y117" s="82">
        <f>'[5]System CAPEX Units'!Y117</f>
        <v>4.7720479460671827E-4</v>
      </c>
      <c r="Z117" s="82">
        <f>'[5]System CAPEX Units'!Z117</f>
        <v>0</v>
      </c>
      <c r="AA117" s="82">
        <f>'[5]System CAPEX Units'!AA117</f>
        <v>0</v>
      </c>
      <c r="AB117" s="82">
        <f>'[5]System CAPEX Units'!AB117</f>
        <v>0</v>
      </c>
      <c r="AC117" s="82">
        <f>'[5]System CAPEX Units'!AC117</f>
        <v>1.3448498757098423E-4</v>
      </c>
      <c r="AD117" s="82">
        <f>'[5]System CAPEX Units'!AD117</f>
        <v>9.1363027040158966E-3</v>
      </c>
      <c r="AE117" s="11">
        <f>'[5]System CAPEX Units'!AE117</f>
        <v>0</v>
      </c>
      <c r="AF117" s="2">
        <f>'[5]System CAPEX Units'!AF117</f>
        <v>0</v>
      </c>
      <c r="AG117" s="85">
        <f>'[5]System CAPEX Units'!AG117</f>
        <v>0</v>
      </c>
      <c r="AH117" s="85">
        <f>'[5]System CAPEX Units'!AH117</f>
        <v>1</v>
      </c>
      <c r="AI117" s="85">
        <f>'[5]System CAPEX Units'!AI117</f>
        <v>0</v>
      </c>
      <c r="AJ117" s="3">
        <f>'[5]System CAPEX Units'!AJ117</f>
        <v>0</v>
      </c>
      <c r="AK117" s="91" t="str">
        <f t="shared" si="4"/>
        <v/>
      </c>
      <c r="AL117" s="84" t="str">
        <f t="shared" si="5"/>
        <v/>
      </c>
      <c r="AM117" s="84" t="str">
        <f t="shared" si="6"/>
        <v/>
      </c>
      <c r="AN117" s="92" t="str">
        <f t="shared" si="7"/>
        <v/>
      </c>
    </row>
    <row r="118" spans="1:40" x14ac:dyDescent="0.2">
      <c r="A118" s="6" t="str">
        <f>IF('[5]System CAPEX Units'!A118&gt;"",'[5]System CAPEX Units'!A118,"")</f>
        <v>CICW - Domestic and rural- Rural (remaining capex after deducting cap cons) - SCS</v>
      </c>
      <c r="B118" s="34">
        <f>'[5]System CAPEX Units'!B118</f>
        <v>0</v>
      </c>
      <c r="C118" s="24">
        <f>'[5]System CAPEX Units'!C118</f>
        <v>8495523.8006055411</v>
      </c>
      <c r="D118" s="24">
        <f>'[5]System CAPEX Units'!D118</f>
        <v>9976975.2285455372</v>
      </c>
      <c r="E118" s="24">
        <f>'[5]System CAPEX Units'!E118</f>
        <v>10029524.774926107</v>
      </c>
      <c r="F118" s="24">
        <f>'[5]System CAPEX Units'!F118</f>
        <v>10090067.373022944</v>
      </c>
      <c r="G118" s="24">
        <f>'[5]System CAPEX Units'!G118</f>
        <v>10118858.431212114</v>
      </c>
      <c r="H118" s="38">
        <f>'[5]System CAPEX Units'!H118</f>
        <v>10119400.948647365</v>
      </c>
      <c r="I118" s="109">
        <f>'[5]System CAPEX Units'!I118</f>
        <v>0.34677757155389083</v>
      </c>
      <c r="J118" s="110">
        <f>'[5]System CAPEX Units'!J118</f>
        <v>0.29442941642714299</v>
      </c>
      <c r="K118" s="110">
        <f>'[5]System CAPEX Units'!K118</f>
        <v>0.26064599475915534</v>
      </c>
      <c r="L118" s="111">
        <f>'[5]System CAPEX Units'!L118</f>
        <v>9.8147017259811092E-2</v>
      </c>
      <c r="M118" s="4">
        <f>'[5]System CAPEX Units'!M118</f>
        <v>4.7457357876134303E-3</v>
      </c>
      <c r="N118" s="82">
        <f>'[5]System CAPEX Units'!N118</f>
        <v>0</v>
      </c>
      <c r="O118" s="82">
        <f>'[5]System CAPEX Units'!O118</f>
        <v>0.36896606501062323</v>
      </c>
      <c r="P118" s="82">
        <f>'[5]System CAPEX Units'!P118</f>
        <v>3.5811441393141519E-2</v>
      </c>
      <c r="Q118" s="82">
        <f>'[5]System CAPEX Units'!Q118</f>
        <v>8.0419372133198322E-4</v>
      </c>
      <c r="R118" s="82">
        <f>'[5]System CAPEX Units'!R118</f>
        <v>0</v>
      </c>
      <c r="S118" s="82">
        <f>'[5]System CAPEX Units'!S118</f>
        <v>0</v>
      </c>
      <c r="T118" s="82">
        <f>'[5]System CAPEX Units'!T118</f>
        <v>6.4534064057504802E-3</v>
      </c>
      <c r="U118" s="82">
        <f>'[5]System CAPEX Units'!U118</f>
        <v>0</v>
      </c>
      <c r="V118" s="82">
        <f>'[5]System CAPEX Units'!V118</f>
        <v>0.32338515915093025</v>
      </c>
      <c r="W118" s="82">
        <f>'[5]System CAPEX Units'!W118</f>
        <v>0.25983399853060907</v>
      </c>
      <c r="X118" s="82">
        <f>'[5]System CAPEX Units'!X118</f>
        <v>0</v>
      </c>
      <c r="Y118" s="82">
        <f>'[5]System CAPEX Units'!Y118</f>
        <v>0</v>
      </c>
      <c r="Z118" s="82">
        <f>'[5]System CAPEX Units'!Z118</f>
        <v>0</v>
      </c>
      <c r="AA118" s="82">
        <f>'[5]System CAPEX Units'!AA118</f>
        <v>0</v>
      </c>
      <c r="AB118" s="82">
        <f>'[5]System CAPEX Units'!AB118</f>
        <v>0</v>
      </c>
      <c r="AC118" s="82">
        <f>'[5]System CAPEX Units'!AC118</f>
        <v>0</v>
      </c>
      <c r="AD118" s="82">
        <f>'[5]System CAPEX Units'!AD118</f>
        <v>0</v>
      </c>
      <c r="AE118" s="11">
        <f>'[5]System CAPEX Units'!AE118</f>
        <v>0</v>
      </c>
      <c r="AF118" s="2">
        <f>'[5]System CAPEX Units'!AF118</f>
        <v>0</v>
      </c>
      <c r="AG118" s="85">
        <f>'[5]System CAPEX Units'!AG118</f>
        <v>0</v>
      </c>
      <c r="AH118" s="85">
        <f>'[5]System CAPEX Units'!AH118</f>
        <v>1</v>
      </c>
      <c r="AI118" s="85">
        <f>'[5]System CAPEX Units'!AI118</f>
        <v>0</v>
      </c>
      <c r="AJ118" s="3">
        <f>'[5]System CAPEX Units'!AJ118</f>
        <v>0</v>
      </c>
      <c r="AK118" s="91" t="str">
        <f t="shared" si="4"/>
        <v/>
      </c>
      <c r="AL118" s="84" t="str">
        <f t="shared" si="5"/>
        <v/>
      </c>
      <c r="AM118" s="84" t="str">
        <f t="shared" si="6"/>
        <v/>
      </c>
      <c r="AN118" s="92" t="str">
        <f t="shared" si="7"/>
        <v/>
      </c>
    </row>
    <row r="119" spans="1:40" x14ac:dyDescent="0.2">
      <c r="A119" s="6" t="str">
        <f>IF('[5]System CAPEX Units'!A119&gt;"",'[5]System CAPEX Units'!A119,"")</f>
        <v>CICW - Domestic and rural- Urban (remaining capex after deducting cap cons) - SCS</v>
      </c>
      <c r="B119" s="34">
        <f>'[5]System CAPEX Units'!B119</f>
        <v>0</v>
      </c>
      <c r="C119" s="24">
        <f>'[5]System CAPEX Units'!C119</f>
        <v>903700.5550916912</v>
      </c>
      <c r="D119" s="24">
        <f>'[5]System CAPEX Units'!D119</f>
        <v>1112212.4906453423</v>
      </c>
      <c r="E119" s="24">
        <f>'[5]System CAPEX Units'!E119</f>
        <v>1100456.8228895003</v>
      </c>
      <c r="F119" s="24">
        <f>'[5]System CAPEX Units'!F119</f>
        <v>1089621.4179326992</v>
      </c>
      <c r="G119" s="24">
        <f>'[5]System CAPEX Units'!G119</f>
        <v>1076707.9595202054</v>
      </c>
      <c r="H119" s="38">
        <f>'[5]System CAPEX Units'!H119</f>
        <v>1063885.3969824663</v>
      </c>
      <c r="I119" s="109">
        <f>'[5]System CAPEX Units'!I119</f>
        <v>0.34160063177982991</v>
      </c>
      <c r="J119" s="110">
        <f>'[5]System CAPEX Units'!J119</f>
        <v>0.30169613601981543</v>
      </c>
      <c r="K119" s="110">
        <f>'[5]System CAPEX Units'!K119</f>
        <v>0.2641069375266728</v>
      </c>
      <c r="L119" s="111">
        <f>'[5]System CAPEX Units'!L119</f>
        <v>9.259629467368205E-2</v>
      </c>
      <c r="M119" s="4">
        <f>'[5]System CAPEX Units'!M119</f>
        <v>4.7457357876134294E-3</v>
      </c>
      <c r="N119" s="82">
        <f>'[5]System CAPEX Units'!N119</f>
        <v>0</v>
      </c>
      <c r="O119" s="82">
        <f>'[5]System CAPEX Units'!O119</f>
        <v>0.36896606501062318</v>
      </c>
      <c r="P119" s="82">
        <f>'[5]System CAPEX Units'!P119</f>
        <v>3.5811441393141512E-2</v>
      </c>
      <c r="Q119" s="82">
        <f>'[5]System CAPEX Units'!Q119</f>
        <v>8.0419372133198311E-4</v>
      </c>
      <c r="R119" s="82">
        <f>'[5]System CAPEX Units'!R119</f>
        <v>0</v>
      </c>
      <c r="S119" s="82">
        <f>'[5]System CAPEX Units'!S119</f>
        <v>0</v>
      </c>
      <c r="T119" s="82">
        <f>'[5]System CAPEX Units'!T119</f>
        <v>6.4534064057504802E-3</v>
      </c>
      <c r="U119" s="82">
        <f>'[5]System CAPEX Units'!U119</f>
        <v>0</v>
      </c>
      <c r="V119" s="82">
        <f>'[5]System CAPEX Units'!V119</f>
        <v>0.32338515915093025</v>
      </c>
      <c r="W119" s="82">
        <f>'[5]System CAPEX Units'!W119</f>
        <v>0.25983399853060901</v>
      </c>
      <c r="X119" s="82">
        <f>'[5]System CAPEX Units'!X119</f>
        <v>0</v>
      </c>
      <c r="Y119" s="82">
        <f>'[5]System CAPEX Units'!Y119</f>
        <v>0</v>
      </c>
      <c r="Z119" s="82">
        <f>'[5]System CAPEX Units'!Z119</f>
        <v>0</v>
      </c>
      <c r="AA119" s="82">
        <f>'[5]System CAPEX Units'!AA119</f>
        <v>0</v>
      </c>
      <c r="AB119" s="82">
        <f>'[5]System CAPEX Units'!AB119</f>
        <v>0</v>
      </c>
      <c r="AC119" s="82">
        <f>'[5]System CAPEX Units'!AC119</f>
        <v>0</v>
      </c>
      <c r="AD119" s="82">
        <f>'[5]System CAPEX Units'!AD119</f>
        <v>0</v>
      </c>
      <c r="AE119" s="11">
        <f>'[5]System CAPEX Units'!AE119</f>
        <v>0</v>
      </c>
      <c r="AF119" s="2">
        <f>'[5]System CAPEX Units'!AF119</f>
        <v>0</v>
      </c>
      <c r="AG119" s="85">
        <f>'[5]System CAPEX Units'!AG119</f>
        <v>0</v>
      </c>
      <c r="AH119" s="85">
        <f>'[5]System CAPEX Units'!AH119</f>
        <v>1</v>
      </c>
      <c r="AI119" s="85">
        <f>'[5]System CAPEX Units'!AI119</f>
        <v>0</v>
      </c>
      <c r="AJ119" s="3">
        <f>'[5]System CAPEX Units'!AJ119</f>
        <v>0</v>
      </c>
      <c r="AK119" s="91" t="str">
        <f t="shared" si="4"/>
        <v/>
      </c>
      <c r="AL119" s="84" t="str">
        <f t="shared" si="5"/>
        <v/>
      </c>
      <c r="AM119" s="84" t="str">
        <f t="shared" si="6"/>
        <v/>
      </c>
      <c r="AN119" s="92" t="str">
        <f t="shared" si="7"/>
        <v/>
      </c>
    </row>
    <row r="120" spans="1:40" x14ac:dyDescent="0.2">
      <c r="A120" s="6" t="str">
        <f>IF('[5]System CAPEX Units'!A120&gt;"",'[5]System CAPEX Units'!A120,"")</f>
        <v>CICW Metering (remaining capex after deducting cap cons) - SCS</v>
      </c>
      <c r="B120" s="34">
        <f>'[5]System CAPEX Units'!B120</f>
        <v>0</v>
      </c>
      <c r="C120" s="24">
        <f>'[5]System CAPEX Units'!C120</f>
        <v>7084082.2085865913</v>
      </c>
      <c r="D120" s="24">
        <f>'[5]System CAPEX Units'!D120</f>
        <v>741467.68203681172</v>
      </c>
      <c r="E120" s="24">
        <f>'[5]System CAPEX Units'!E120</f>
        <v>740780.90467937873</v>
      </c>
      <c r="F120" s="24">
        <f>'[5]System CAPEX Units'!F120</f>
        <v>741160.79051974753</v>
      </c>
      <c r="G120" s="24">
        <f>'[5]System CAPEX Units'!G120</f>
        <v>740558.77267416019</v>
      </c>
      <c r="H120" s="38">
        <f>'[5]System CAPEX Units'!H120</f>
        <v>740119.42856283544</v>
      </c>
      <c r="I120" s="109">
        <f>'[5]System CAPEX Units'!I120</f>
        <v>0</v>
      </c>
      <c r="J120" s="110">
        <f>'[5]System CAPEX Units'!J120</f>
        <v>1</v>
      </c>
      <c r="K120" s="110">
        <f>'[5]System CAPEX Units'!K120</f>
        <v>0</v>
      </c>
      <c r="L120" s="111">
        <f>'[5]System CAPEX Units'!L120</f>
        <v>0</v>
      </c>
      <c r="M120" s="4">
        <f>'[5]System CAPEX Units'!M120</f>
        <v>0</v>
      </c>
      <c r="N120" s="82">
        <f>'[5]System CAPEX Units'!N120</f>
        <v>0</v>
      </c>
      <c r="O120" s="82">
        <f>'[5]System CAPEX Units'!O120</f>
        <v>0</v>
      </c>
      <c r="P120" s="82">
        <f>'[5]System CAPEX Units'!P120</f>
        <v>0</v>
      </c>
      <c r="Q120" s="82">
        <f>'[5]System CAPEX Units'!Q120</f>
        <v>0</v>
      </c>
      <c r="R120" s="82">
        <f>'[5]System CAPEX Units'!R120</f>
        <v>0</v>
      </c>
      <c r="S120" s="82">
        <f>'[5]System CAPEX Units'!S120</f>
        <v>0</v>
      </c>
      <c r="T120" s="82">
        <f>'[5]System CAPEX Units'!T120</f>
        <v>0</v>
      </c>
      <c r="U120" s="82">
        <f>'[5]System CAPEX Units'!U120</f>
        <v>0</v>
      </c>
      <c r="V120" s="82">
        <f>'[5]System CAPEX Units'!V120</f>
        <v>0</v>
      </c>
      <c r="W120" s="82">
        <f>'[5]System CAPEX Units'!W120</f>
        <v>0</v>
      </c>
      <c r="X120" s="82">
        <f>'[5]System CAPEX Units'!X120</f>
        <v>0.98</v>
      </c>
      <c r="Y120" s="82">
        <f>'[5]System CAPEX Units'!Y120</f>
        <v>0</v>
      </c>
      <c r="Z120" s="82">
        <f>'[5]System CAPEX Units'!Z120</f>
        <v>0</v>
      </c>
      <c r="AA120" s="82">
        <f>'[5]System CAPEX Units'!AA120</f>
        <v>0</v>
      </c>
      <c r="AB120" s="82">
        <f>'[5]System CAPEX Units'!AB120</f>
        <v>0.02</v>
      </c>
      <c r="AC120" s="82">
        <f>'[5]System CAPEX Units'!AC120</f>
        <v>0</v>
      </c>
      <c r="AD120" s="82">
        <f>'[5]System CAPEX Units'!AD120</f>
        <v>0</v>
      </c>
      <c r="AE120" s="11">
        <f>'[5]System CAPEX Units'!AE120</f>
        <v>0</v>
      </c>
      <c r="AF120" s="2">
        <f>'[5]System CAPEX Units'!AF120</f>
        <v>0</v>
      </c>
      <c r="AG120" s="85">
        <f>'[5]System CAPEX Units'!AG120</f>
        <v>0</v>
      </c>
      <c r="AH120" s="85">
        <f>'[5]System CAPEX Units'!AH120</f>
        <v>1</v>
      </c>
      <c r="AI120" s="85">
        <f>'[5]System CAPEX Units'!AI120</f>
        <v>0</v>
      </c>
      <c r="AJ120" s="3">
        <f>'[5]System CAPEX Units'!AJ120</f>
        <v>0</v>
      </c>
      <c r="AK120" s="91" t="str">
        <f t="shared" si="4"/>
        <v/>
      </c>
      <c r="AL120" s="84" t="str">
        <f t="shared" si="5"/>
        <v/>
      </c>
      <c r="AM120" s="84" t="str">
        <f t="shared" si="6"/>
        <v/>
      </c>
      <c r="AN120" s="92" t="str">
        <f t="shared" si="7"/>
        <v/>
      </c>
    </row>
    <row r="121" spans="1:40" x14ac:dyDescent="0.2">
      <c r="A121" s="6" t="str">
        <f>IF('[5]System CAPEX Units'!A121&gt;"",'[5]System CAPEX Units'!A121,"")</f>
        <v>CICW Services (remaining capex after deducting cap cons) - SCS</v>
      </c>
      <c r="B121" s="34">
        <f>'[5]System CAPEX Units'!B121</f>
        <v>0</v>
      </c>
      <c r="C121" s="24">
        <f>'[5]System CAPEX Units'!C121</f>
        <v>4560816.374812304</v>
      </c>
      <c r="D121" s="24">
        <f>'[5]System CAPEX Units'!D121</f>
        <v>4682130.2059146641</v>
      </c>
      <c r="E121" s="24">
        <f>'[5]System CAPEX Units'!E121</f>
        <v>4747453.4135345183</v>
      </c>
      <c r="F121" s="24">
        <f>'[5]System CAPEX Units'!F121</f>
        <v>4832284.1678080633</v>
      </c>
      <c r="G121" s="24">
        <f>'[5]System CAPEX Units'!G121</f>
        <v>4893917.5695253322</v>
      </c>
      <c r="H121" s="38">
        <f>'[5]System CAPEX Units'!H121</f>
        <v>4936295.9292505635</v>
      </c>
      <c r="I121" s="109">
        <f>'[5]System CAPEX Units'!I121</f>
        <v>0.26960885608856083</v>
      </c>
      <c r="J121" s="110">
        <f>'[5]System CAPEX Units'!J121</f>
        <v>0.59123247232472309</v>
      </c>
      <c r="K121" s="110">
        <f>'[5]System CAPEX Units'!K121</f>
        <v>0</v>
      </c>
      <c r="L121" s="111">
        <f>'[5]System CAPEX Units'!L121</f>
        <v>0.13915867158671585</v>
      </c>
      <c r="M121" s="4">
        <f>'[5]System CAPEX Units'!M121</f>
        <v>0</v>
      </c>
      <c r="N121" s="82">
        <f>'[5]System CAPEX Units'!N121</f>
        <v>0</v>
      </c>
      <c r="O121" s="82">
        <f>'[5]System CAPEX Units'!O121</f>
        <v>0</v>
      </c>
      <c r="P121" s="82">
        <f>'[5]System CAPEX Units'!P121</f>
        <v>0</v>
      </c>
      <c r="Q121" s="82">
        <f>'[5]System CAPEX Units'!Q121</f>
        <v>0</v>
      </c>
      <c r="R121" s="82">
        <f>'[5]System CAPEX Units'!R121</f>
        <v>0</v>
      </c>
      <c r="S121" s="82">
        <f>'[5]System CAPEX Units'!S121</f>
        <v>0</v>
      </c>
      <c r="T121" s="82">
        <f>'[5]System CAPEX Units'!T121</f>
        <v>0</v>
      </c>
      <c r="U121" s="82">
        <f>'[5]System CAPEX Units'!U121</f>
        <v>0</v>
      </c>
      <c r="V121" s="82">
        <f>'[5]System CAPEX Units'!V121</f>
        <v>0</v>
      </c>
      <c r="W121" s="82">
        <f>'[5]System CAPEX Units'!W121</f>
        <v>0.79999999999999993</v>
      </c>
      <c r="X121" s="82">
        <f>'[5]System CAPEX Units'!X121</f>
        <v>0.10999999999999999</v>
      </c>
      <c r="Y121" s="82">
        <f>'[5]System CAPEX Units'!Y121</f>
        <v>0</v>
      </c>
      <c r="Z121" s="82">
        <f>'[5]System CAPEX Units'!Z121</f>
        <v>0</v>
      </c>
      <c r="AA121" s="82">
        <f>'[5]System CAPEX Units'!AA121</f>
        <v>0</v>
      </c>
      <c r="AB121" s="82">
        <f>'[5]System CAPEX Units'!AB121</f>
        <v>0.09</v>
      </c>
      <c r="AC121" s="82">
        <f>'[5]System CAPEX Units'!AC121</f>
        <v>0</v>
      </c>
      <c r="AD121" s="82">
        <f>'[5]System CAPEX Units'!AD121</f>
        <v>0</v>
      </c>
      <c r="AE121" s="11">
        <f>'[5]System CAPEX Units'!AE121</f>
        <v>0</v>
      </c>
      <c r="AF121" s="2">
        <f>'[5]System CAPEX Units'!AF121</f>
        <v>0</v>
      </c>
      <c r="AG121" s="85">
        <f>'[5]System CAPEX Units'!AG121</f>
        <v>0</v>
      </c>
      <c r="AH121" s="85">
        <f>'[5]System CAPEX Units'!AH121</f>
        <v>1</v>
      </c>
      <c r="AI121" s="85">
        <f>'[5]System CAPEX Units'!AI121</f>
        <v>0</v>
      </c>
      <c r="AJ121" s="3">
        <f>'[5]System CAPEX Units'!AJ121</f>
        <v>0</v>
      </c>
      <c r="AK121" s="91" t="str">
        <f t="shared" si="4"/>
        <v/>
      </c>
      <c r="AL121" s="84" t="str">
        <f t="shared" si="5"/>
        <v/>
      </c>
      <c r="AM121" s="84" t="str">
        <f t="shared" si="6"/>
        <v/>
      </c>
      <c r="AN121" s="92" t="str">
        <f t="shared" si="7"/>
        <v/>
      </c>
    </row>
    <row r="122" spans="1:40" x14ac:dyDescent="0.2">
      <c r="A122" s="6" t="str">
        <f>IF('[5]System CAPEX Units'!A122&gt;"",'[5]System CAPEX Units'!A122,"")</f>
        <v>CICW Large Customer - Design, construct of shared network - SCS</v>
      </c>
      <c r="B122" s="34">
        <f>'[5]System CAPEX Units'!B122</f>
        <v>0</v>
      </c>
      <c r="C122" s="24">
        <f>'[5]System CAPEX Units'!C122</f>
        <v>671609.60392382031</v>
      </c>
      <c r="D122" s="24">
        <f>'[5]System CAPEX Units'!D122</f>
        <v>3316291.1268199999</v>
      </c>
      <c r="E122" s="24">
        <f>'[5]System CAPEX Units'!E122</f>
        <v>3316291.1268199999</v>
      </c>
      <c r="F122" s="24">
        <f>'[5]System CAPEX Units'!F122</f>
        <v>3316291.1268199999</v>
      </c>
      <c r="G122" s="24">
        <f>'[5]System CAPEX Units'!G122</f>
        <v>3316291.1268199999</v>
      </c>
      <c r="H122" s="38">
        <f>'[5]System CAPEX Units'!H122</f>
        <v>3316291.1268199999</v>
      </c>
      <c r="I122" s="109">
        <f>'[5]System CAPEX Units'!I122</f>
        <v>0.20708416889241413</v>
      </c>
      <c r="J122" s="110">
        <f>'[5]System CAPEX Units'!J122</f>
        <v>0.3234140707454502</v>
      </c>
      <c r="K122" s="110">
        <f>'[5]System CAPEX Units'!K122</f>
        <v>0.40669379418716406</v>
      </c>
      <c r="L122" s="111">
        <f>'[5]System CAPEX Units'!L122</f>
        <v>6.2807966174971488E-2</v>
      </c>
      <c r="M122" s="4">
        <f>'[5]System CAPEX Units'!M122</f>
        <v>3.5298836742880063E-2</v>
      </c>
      <c r="N122" s="82">
        <f>'[5]System CAPEX Units'!N122</f>
        <v>0.12474929803449661</v>
      </c>
      <c r="O122" s="82">
        <f>'[5]System CAPEX Units'!O122</f>
        <v>0.22864019253910953</v>
      </c>
      <c r="P122" s="82">
        <f>'[5]System CAPEX Units'!P122</f>
        <v>6.1371841155234662E-2</v>
      </c>
      <c r="Q122" s="82">
        <f>'[5]System CAPEX Units'!Q122</f>
        <v>0</v>
      </c>
      <c r="R122" s="82">
        <f>'[5]System CAPEX Units'!R122</f>
        <v>0.23666265543521864</v>
      </c>
      <c r="S122" s="82">
        <f>'[5]System CAPEX Units'!S122</f>
        <v>4.4123545928600086E-2</v>
      </c>
      <c r="T122" s="82">
        <f>'[5]System CAPEX Units'!T122</f>
        <v>0.16646610509426393</v>
      </c>
      <c r="U122" s="82">
        <f>'[5]System CAPEX Units'!U122</f>
        <v>0</v>
      </c>
      <c r="V122" s="82">
        <f>'[5]System CAPEX Units'!V122</f>
        <v>9.827517047733654E-2</v>
      </c>
      <c r="W122" s="82">
        <f>'[5]System CAPEX Units'!W122</f>
        <v>0</v>
      </c>
      <c r="X122" s="82">
        <f>'[5]System CAPEX Units'!X122</f>
        <v>0</v>
      </c>
      <c r="Y122" s="82">
        <f>'[5]System CAPEX Units'!Y122</f>
        <v>0</v>
      </c>
      <c r="Z122" s="82">
        <f>'[5]System CAPEX Units'!Z122</f>
        <v>0</v>
      </c>
      <c r="AA122" s="82">
        <f>'[5]System CAPEX Units'!AA122</f>
        <v>0</v>
      </c>
      <c r="AB122" s="82">
        <f>'[5]System CAPEX Units'!AB122</f>
        <v>0</v>
      </c>
      <c r="AC122" s="82">
        <f>'[5]System CAPEX Units'!AC122</f>
        <v>4.4123545928600079E-3</v>
      </c>
      <c r="AD122" s="82">
        <f>'[5]System CAPEX Units'!AD122</f>
        <v>0</v>
      </c>
      <c r="AE122" s="11">
        <f>'[5]System CAPEX Units'!AE122</f>
        <v>0</v>
      </c>
      <c r="AF122" s="2">
        <f>'[5]System CAPEX Units'!AF122</f>
        <v>0</v>
      </c>
      <c r="AG122" s="85">
        <f>'[5]System CAPEX Units'!AG122</f>
        <v>0</v>
      </c>
      <c r="AH122" s="85">
        <f>'[5]System CAPEX Units'!AH122</f>
        <v>1</v>
      </c>
      <c r="AI122" s="85">
        <f>'[5]System CAPEX Units'!AI122</f>
        <v>0</v>
      </c>
      <c r="AJ122" s="3">
        <f>'[5]System CAPEX Units'!AJ122</f>
        <v>0</v>
      </c>
      <c r="AK122" s="91" t="str">
        <f t="shared" si="4"/>
        <v/>
      </c>
      <c r="AL122" s="84" t="str">
        <f t="shared" si="5"/>
        <v/>
      </c>
      <c r="AM122" s="84" t="str">
        <f t="shared" si="6"/>
        <v/>
      </c>
      <c r="AN122" s="92" t="str">
        <f t="shared" si="7"/>
        <v/>
      </c>
    </row>
    <row r="123" spans="1:40" x14ac:dyDescent="0.2">
      <c r="A123" s="6" t="str">
        <f>IF('[5]System CAPEX Units'!A123&gt;"",'[5]System CAPEX Units'!A123,"")</f>
        <v>CICW - Real Estate Developer - SCS (2014/15 only)</v>
      </c>
      <c r="B123" s="34">
        <f>'[5]System CAPEX Units'!B123</f>
        <v>0</v>
      </c>
      <c r="C123" s="24">
        <f>'[5]System CAPEX Units'!C123</f>
        <v>2486305.895119071</v>
      </c>
      <c r="D123" s="24">
        <f>'[5]System CAPEX Units'!D123</f>
        <v>0</v>
      </c>
      <c r="E123" s="24">
        <f>'[5]System CAPEX Units'!E123</f>
        <v>0</v>
      </c>
      <c r="F123" s="24">
        <f>'[5]System CAPEX Units'!F123</f>
        <v>0</v>
      </c>
      <c r="G123" s="24">
        <f>'[5]System CAPEX Units'!G123</f>
        <v>0</v>
      </c>
      <c r="H123" s="38">
        <f>'[5]System CAPEX Units'!H123</f>
        <v>0</v>
      </c>
      <c r="I123" s="109">
        <f>'[5]System CAPEX Units'!I123</f>
        <v>0.17930104276013623</v>
      </c>
      <c r="J123" s="110">
        <f>'[5]System CAPEX Units'!J123</f>
        <v>0.30433595117049267</v>
      </c>
      <c r="K123" s="110">
        <f>'[5]System CAPEX Units'!K123</f>
        <v>0.20244924077252274</v>
      </c>
      <c r="L123" s="111">
        <f>'[5]System CAPEX Units'!L123</f>
        <v>0.31391376529684845</v>
      </c>
      <c r="M123" s="4">
        <f>'[5]System CAPEX Units'!M123</f>
        <v>2.2432309159514035E-2</v>
      </c>
      <c r="N123" s="82">
        <f>'[5]System CAPEX Units'!N123</f>
        <v>4.0358806374479967E-3</v>
      </c>
      <c r="O123" s="82">
        <f>'[5]System CAPEX Units'!O123</f>
        <v>0.29625022459952172</v>
      </c>
      <c r="P123" s="82">
        <f>'[5]System CAPEX Units'!P123</f>
        <v>0.35945598540448659</v>
      </c>
      <c r="Q123" s="82">
        <f>'[5]System CAPEX Units'!Q123</f>
        <v>0</v>
      </c>
      <c r="R123" s="82">
        <f>'[5]System CAPEX Units'!R123</f>
        <v>0</v>
      </c>
      <c r="S123" s="82">
        <f>'[5]System CAPEX Units'!S123</f>
        <v>0</v>
      </c>
      <c r="T123" s="82">
        <f>'[5]System CAPEX Units'!T123</f>
        <v>4.710370278226976E-2</v>
      </c>
      <c r="U123" s="82">
        <f>'[5]System CAPEX Units'!U123</f>
        <v>0</v>
      </c>
      <c r="V123" s="82">
        <f>'[5]System CAPEX Units'!V123</f>
        <v>0.24309270086107998</v>
      </c>
      <c r="W123" s="82">
        <f>'[5]System CAPEX Units'!W123</f>
        <v>2.7629196555679948E-2</v>
      </c>
      <c r="X123" s="82">
        <f>'[5]System CAPEX Units'!X123</f>
        <v>0</v>
      </c>
      <c r="Y123" s="82">
        <f>'[5]System CAPEX Units'!Y123</f>
        <v>0</v>
      </c>
      <c r="Z123" s="82">
        <f>'[5]System CAPEX Units'!Z123</f>
        <v>0</v>
      </c>
      <c r="AA123" s="82">
        <f>'[5]System CAPEX Units'!AA123</f>
        <v>0</v>
      </c>
      <c r="AB123" s="82">
        <f>'[5]System CAPEX Units'!AB123</f>
        <v>0</v>
      </c>
      <c r="AC123" s="82">
        <f>'[5]System CAPEX Units'!AC123</f>
        <v>0</v>
      </c>
      <c r="AD123" s="82">
        <f>'[5]System CAPEX Units'!AD123</f>
        <v>0</v>
      </c>
      <c r="AE123" s="11">
        <f>'[5]System CAPEX Units'!AE123</f>
        <v>0</v>
      </c>
      <c r="AF123" s="2">
        <f>'[5]System CAPEX Units'!AF123</f>
        <v>0</v>
      </c>
      <c r="AG123" s="85">
        <f>'[5]System CAPEX Units'!AG123</f>
        <v>0</v>
      </c>
      <c r="AH123" s="85">
        <f>'[5]System CAPEX Units'!AH123</f>
        <v>1</v>
      </c>
      <c r="AI123" s="85">
        <f>'[5]System CAPEX Units'!AI123</f>
        <v>0</v>
      </c>
      <c r="AJ123" s="3">
        <f>'[5]System CAPEX Units'!AJ123</f>
        <v>0</v>
      </c>
      <c r="AK123" s="91" t="str">
        <f t="shared" si="4"/>
        <v/>
      </c>
      <c r="AL123" s="84" t="str">
        <f t="shared" si="5"/>
        <v/>
      </c>
      <c r="AM123" s="84" t="str">
        <f t="shared" si="6"/>
        <v/>
      </c>
      <c r="AN123" s="92" t="str">
        <f t="shared" si="7"/>
        <v/>
      </c>
    </row>
    <row r="124" spans="1:40" x14ac:dyDescent="0.2">
      <c r="A124" s="6" t="str">
        <f>IF('[5]System CAPEX Units'!A124&gt;"",'[5]System CAPEX Units'!A124,"")</f>
        <v>CICW - Remove network constraint for EG &gt;30kVA (2014/15 only)</v>
      </c>
      <c r="B124" s="34">
        <f>'[5]System CAPEX Units'!B124</f>
        <v>0</v>
      </c>
      <c r="C124" s="24">
        <f>'[5]System CAPEX Units'!C124</f>
        <v>32474.89720294693</v>
      </c>
      <c r="D124" s="34">
        <f>'[5]System CAPEX Units'!D124</f>
        <v>0</v>
      </c>
      <c r="E124" s="24">
        <f>'[5]System CAPEX Units'!E124</f>
        <v>0</v>
      </c>
      <c r="F124" s="24">
        <f>'[5]System CAPEX Units'!F124</f>
        <v>0</v>
      </c>
      <c r="G124" s="24">
        <f>'[5]System CAPEX Units'!G124</f>
        <v>0</v>
      </c>
      <c r="H124" s="38">
        <f>'[5]System CAPEX Units'!H124</f>
        <v>0</v>
      </c>
      <c r="I124" s="109">
        <f>'[5]System CAPEX Units'!I124</f>
        <v>0.20708416889241413</v>
      </c>
      <c r="J124" s="110">
        <f>'[5]System CAPEX Units'!J124</f>
        <v>0.3234140707454502</v>
      </c>
      <c r="K124" s="110">
        <f>'[5]System CAPEX Units'!K124</f>
        <v>0.40669379418716406</v>
      </c>
      <c r="L124" s="111">
        <f>'[5]System CAPEX Units'!L124</f>
        <v>6.2807966174971488E-2</v>
      </c>
      <c r="M124" s="4">
        <f>'[5]System CAPEX Units'!M124</f>
        <v>3.5298836742880063E-2</v>
      </c>
      <c r="N124" s="82">
        <f>'[5]System CAPEX Units'!N124</f>
        <v>0.12474929803449661</v>
      </c>
      <c r="O124" s="82">
        <f>'[5]System CAPEX Units'!O124</f>
        <v>0.22864019253910953</v>
      </c>
      <c r="P124" s="82">
        <f>'[5]System CAPEX Units'!P124</f>
        <v>6.1371841155234662E-2</v>
      </c>
      <c r="Q124" s="82">
        <f>'[5]System CAPEX Units'!Q124</f>
        <v>0</v>
      </c>
      <c r="R124" s="82">
        <f>'[5]System CAPEX Units'!R124</f>
        <v>0.23666265543521864</v>
      </c>
      <c r="S124" s="82">
        <f>'[5]System CAPEX Units'!S124</f>
        <v>4.4123545928600086E-2</v>
      </c>
      <c r="T124" s="82">
        <f>'[5]System CAPEX Units'!T124</f>
        <v>0.16646610509426393</v>
      </c>
      <c r="U124" s="82">
        <f>'[5]System CAPEX Units'!U124</f>
        <v>0</v>
      </c>
      <c r="V124" s="82">
        <f>'[5]System CAPEX Units'!V124</f>
        <v>9.827517047733654E-2</v>
      </c>
      <c r="W124" s="82">
        <f>'[5]System CAPEX Units'!W124</f>
        <v>0</v>
      </c>
      <c r="X124" s="82">
        <f>'[5]System CAPEX Units'!X124</f>
        <v>0</v>
      </c>
      <c r="Y124" s="82">
        <f>'[5]System CAPEX Units'!Y124</f>
        <v>0</v>
      </c>
      <c r="Z124" s="82">
        <f>'[5]System CAPEX Units'!Z124</f>
        <v>0</v>
      </c>
      <c r="AA124" s="82">
        <f>'[5]System CAPEX Units'!AA124</f>
        <v>0</v>
      </c>
      <c r="AB124" s="82">
        <f>'[5]System CAPEX Units'!AB124</f>
        <v>0</v>
      </c>
      <c r="AC124" s="82">
        <f>'[5]System CAPEX Units'!AC124</f>
        <v>4.4123545928600079E-3</v>
      </c>
      <c r="AD124" s="82">
        <f>'[5]System CAPEX Units'!AD124</f>
        <v>0</v>
      </c>
      <c r="AE124" s="11">
        <f>'[5]System CAPEX Units'!AE124</f>
        <v>0</v>
      </c>
      <c r="AF124" s="2">
        <f>'[5]System CAPEX Units'!AF124</f>
        <v>0</v>
      </c>
      <c r="AG124" s="85">
        <f>'[5]System CAPEX Units'!AG124</f>
        <v>0</v>
      </c>
      <c r="AH124" s="85">
        <f>'[5]System CAPEX Units'!AH124</f>
        <v>1</v>
      </c>
      <c r="AI124" s="85">
        <f>'[5]System CAPEX Units'!AI124</f>
        <v>0</v>
      </c>
      <c r="AJ124" s="3">
        <f>'[5]System CAPEX Units'!AJ124</f>
        <v>0</v>
      </c>
      <c r="AK124" s="91" t="str">
        <f t="shared" si="4"/>
        <v/>
      </c>
      <c r="AL124" s="84" t="str">
        <f t="shared" si="5"/>
        <v/>
      </c>
      <c r="AM124" s="84" t="str">
        <f t="shared" si="6"/>
        <v/>
      </c>
      <c r="AN124" s="92" t="str">
        <f t="shared" si="7"/>
        <v/>
      </c>
    </row>
    <row r="125" spans="1:40" x14ac:dyDescent="0.2">
      <c r="A125" s="6" t="str">
        <f>IF('[5]System CAPEX Units'!A125&gt;"",'[5]System CAPEX Units'!A125,"")</f>
        <v/>
      </c>
      <c r="B125" s="34">
        <f>'[5]System CAPEX Units'!B125</f>
        <v>0</v>
      </c>
      <c r="C125" s="24">
        <f>'[5]System CAPEX Units'!C125</f>
        <v>0</v>
      </c>
      <c r="D125" s="24">
        <f>'[5]System CAPEX Units'!D125</f>
        <v>0</v>
      </c>
      <c r="E125" s="24">
        <f>'[5]System CAPEX Units'!E125</f>
        <v>0</v>
      </c>
      <c r="F125" s="24">
        <f>'[5]System CAPEX Units'!F125</f>
        <v>0</v>
      </c>
      <c r="G125" s="24">
        <f>'[5]System CAPEX Units'!G125</f>
        <v>0</v>
      </c>
      <c r="H125" s="38">
        <f>'[5]System CAPEX Units'!H125</f>
        <v>0</v>
      </c>
      <c r="I125" s="109">
        <f>'[5]System CAPEX Units'!I125</f>
        <v>0</v>
      </c>
      <c r="J125" s="110">
        <f>'[5]System CAPEX Units'!J125</f>
        <v>0</v>
      </c>
      <c r="K125" s="110">
        <f>'[5]System CAPEX Units'!K125</f>
        <v>0</v>
      </c>
      <c r="L125" s="111">
        <f>'[5]System CAPEX Units'!L125</f>
        <v>0</v>
      </c>
      <c r="M125" s="4">
        <f>'[5]System CAPEX Units'!M125</f>
        <v>0</v>
      </c>
      <c r="N125" s="82">
        <f>'[5]System CAPEX Units'!N125</f>
        <v>0</v>
      </c>
      <c r="O125" s="82">
        <f>'[5]System CAPEX Units'!O125</f>
        <v>0</v>
      </c>
      <c r="P125" s="82">
        <f>'[5]System CAPEX Units'!P125</f>
        <v>0</v>
      </c>
      <c r="Q125" s="82">
        <f>'[5]System CAPEX Units'!Q125</f>
        <v>0</v>
      </c>
      <c r="R125" s="82">
        <f>'[5]System CAPEX Units'!R125</f>
        <v>0</v>
      </c>
      <c r="S125" s="82">
        <f>'[5]System CAPEX Units'!S125</f>
        <v>0</v>
      </c>
      <c r="T125" s="82">
        <f>'[5]System CAPEX Units'!T125</f>
        <v>0</v>
      </c>
      <c r="U125" s="82">
        <f>'[5]System CAPEX Units'!U125</f>
        <v>0</v>
      </c>
      <c r="V125" s="82">
        <f>'[5]System CAPEX Units'!V125</f>
        <v>0</v>
      </c>
      <c r="W125" s="82">
        <f>'[5]System CAPEX Units'!W125</f>
        <v>0</v>
      </c>
      <c r="X125" s="82">
        <f>'[5]System CAPEX Units'!X125</f>
        <v>0</v>
      </c>
      <c r="Y125" s="82">
        <f>'[5]System CAPEX Units'!Y125</f>
        <v>0</v>
      </c>
      <c r="Z125" s="82">
        <f>'[5]System CAPEX Units'!Z125</f>
        <v>0</v>
      </c>
      <c r="AA125" s="82">
        <f>'[5]System CAPEX Units'!AA125</f>
        <v>0</v>
      </c>
      <c r="AB125" s="82">
        <f>'[5]System CAPEX Units'!AB125</f>
        <v>0</v>
      </c>
      <c r="AC125" s="82">
        <f>'[5]System CAPEX Units'!AC125</f>
        <v>0</v>
      </c>
      <c r="AD125" s="82">
        <f>'[5]System CAPEX Units'!AD125</f>
        <v>0</v>
      </c>
      <c r="AE125" s="11">
        <f>'[5]System CAPEX Units'!AE125</f>
        <v>0</v>
      </c>
      <c r="AF125" s="2">
        <f>'[5]System CAPEX Units'!AF125</f>
        <v>0</v>
      </c>
      <c r="AG125" s="85">
        <f>'[5]System CAPEX Units'!AG125</f>
        <v>0</v>
      </c>
      <c r="AH125" s="85">
        <f>'[5]System CAPEX Units'!AH125</f>
        <v>0</v>
      </c>
      <c r="AI125" s="85">
        <f>'[5]System CAPEX Units'!AI125</f>
        <v>0</v>
      </c>
      <c r="AJ125" s="3">
        <f>'[5]System CAPEX Units'!AJ125</f>
        <v>0</v>
      </c>
      <c r="AK125" s="91" t="str">
        <f t="shared" si="4"/>
        <v/>
      </c>
      <c r="AL125" s="84" t="str">
        <f t="shared" si="5"/>
        <v/>
      </c>
      <c r="AM125" s="84" t="str">
        <f t="shared" si="6"/>
        <v/>
      </c>
      <c r="AN125" s="92" t="str">
        <f t="shared" si="7"/>
        <v/>
      </c>
    </row>
    <row r="126" spans="1:40" x14ac:dyDescent="0.2">
      <c r="A126" s="6" t="str">
        <f>IF('[5]System CAPEX Units'!A126&gt;"",'[5]System CAPEX Units'!A126,"")</f>
        <v>Street Lighting Refurbishment  - BLR Program - Baseline Plan 2014/15 and forecast - ACS</v>
      </c>
      <c r="B126" s="34">
        <f>'[5]System CAPEX Units'!B126</f>
        <v>0</v>
      </c>
      <c r="C126" s="24">
        <f>'[5]System CAPEX Units'!C126</f>
        <v>1112507.771520366</v>
      </c>
      <c r="D126" s="24">
        <f>'[5]System CAPEX Units'!D126</f>
        <v>1346533.444955952</v>
      </c>
      <c r="E126" s="24">
        <f>'[5]System CAPEX Units'!E126</f>
        <v>1346533.444955952</v>
      </c>
      <c r="F126" s="24">
        <f>'[5]System CAPEX Units'!F126</f>
        <v>1346533.444955952</v>
      </c>
      <c r="G126" s="24">
        <f>'[5]System CAPEX Units'!G126</f>
        <v>1346533.444955952</v>
      </c>
      <c r="H126" s="38">
        <f>'[5]System CAPEX Units'!H126</f>
        <v>1346533.444955952</v>
      </c>
      <c r="I126" s="109">
        <f>'[5]System CAPEX Units'!I126</f>
        <v>0.32233542418142475</v>
      </c>
      <c r="J126" s="110">
        <f>'[5]System CAPEX Units'!J126</f>
        <v>0.44769284481524335</v>
      </c>
      <c r="K126" s="110">
        <f>'[5]System CAPEX Units'!K126</f>
        <v>0</v>
      </c>
      <c r="L126" s="111">
        <f>'[5]System CAPEX Units'!L126</f>
        <v>0.2299717310033319</v>
      </c>
      <c r="M126" s="4">
        <f>'[5]System CAPEX Units'!M126</f>
        <v>0</v>
      </c>
      <c r="N126" s="82">
        <f>'[5]System CAPEX Units'!N126</f>
        <v>0</v>
      </c>
      <c r="O126" s="82">
        <f>'[5]System CAPEX Units'!O126</f>
        <v>0</v>
      </c>
      <c r="P126" s="82">
        <f>'[5]System CAPEX Units'!P126</f>
        <v>0</v>
      </c>
      <c r="Q126" s="82">
        <f>'[5]System CAPEX Units'!Q126</f>
        <v>0</v>
      </c>
      <c r="R126" s="82">
        <f>'[5]System CAPEX Units'!R126</f>
        <v>0</v>
      </c>
      <c r="S126" s="82">
        <f>'[5]System CAPEX Units'!S126</f>
        <v>0</v>
      </c>
      <c r="T126" s="82">
        <f>'[5]System CAPEX Units'!T126</f>
        <v>0</v>
      </c>
      <c r="U126" s="82">
        <f>'[5]System CAPEX Units'!U126</f>
        <v>0</v>
      </c>
      <c r="V126" s="82">
        <f>'[5]System CAPEX Units'!V126</f>
        <v>0</v>
      </c>
      <c r="W126" s="82">
        <f>'[5]System CAPEX Units'!W126</f>
        <v>0</v>
      </c>
      <c r="X126" s="82">
        <f>'[5]System CAPEX Units'!X126</f>
        <v>0</v>
      </c>
      <c r="Y126" s="82">
        <f>'[5]System CAPEX Units'!Y126</f>
        <v>0</v>
      </c>
      <c r="Z126" s="82">
        <f>'[5]System CAPEX Units'!Z126</f>
        <v>0</v>
      </c>
      <c r="AA126" s="82">
        <f>'[5]System CAPEX Units'!AA126</f>
        <v>1</v>
      </c>
      <c r="AB126" s="82">
        <f>'[5]System CAPEX Units'!AB126</f>
        <v>0</v>
      </c>
      <c r="AC126" s="82">
        <f>'[5]System CAPEX Units'!AC126</f>
        <v>0</v>
      </c>
      <c r="AD126" s="82">
        <f>'[5]System CAPEX Units'!AD126</f>
        <v>0</v>
      </c>
      <c r="AE126" s="11">
        <f>'[5]System CAPEX Units'!AE126</f>
        <v>0</v>
      </c>
      <c r="AF126" s="2">
        <f>'[5]System CAPEX Units'!AF126</f>
        <v>1</v>
      </c>
      <c r="AG126" s="85">
        <f>'[5]System CAPEX Units'!AG126</f>
        <v>0</v>
      </c>
      <c r="AH126" s="85">
        <f>'[5]System CAPEX Units'!AH126</f>
        <v>0</v>
      </c>
      <c r="AI126" s="85">
        <f>'[5]System CAPEX Units'!AI126</f>
        <v>0</v>
      </c>
      <c r="AJ126" s="3">
        <f>'[5]System CAPEX Units'!AJ126</f>
        <v>0</v>
      </c>
      <c r="AK126" s="91" t="str">
        <f t="shared" si="4"/>
        <v/>
      </c>
      <c r="AL126" s="84" t="str">
        <f t="shared" si="5"/>
        <v/>
      </c>
      <c r="AM126" s="84" t="str">
        <f t="shared" si="6"/>
        <v/>
      </c>
      <c r="AN126" s="92" t="str">
        <f t="shared" si="7"/>
        <v/>
      </c>
    </row>
    <row r="127" spans="1:40" x14ac:dyDescent="0.2">
      <c r="A127" s="6" t="str">
        <f>IF('[5]System CAPEX Units'!A127&gt;"",'[5]System CAPEX Units'!A127,"")</f>
        <v>CICW Street lighting- New (Ergon capex after deducting cap cons) - ACS</v>
      </c>
      <c r="B127" s="34">
        <f>'[5]System CAPEX Units'!B127</f>
        <v>0</v>
      </c>
      <c r="C127" s="24">
        <f>'[5]System CAPEX Units'!C127</f>
        <v>3034468.2303356812</v>
      </c>
      <c r="D127" s="24">
        <f>'[5]System CAPEX Units'!D127</f>
        <v>4222921.6870122738</v>
      </c>
      <c r="E127" s="24">
        <f>'[5]System CAPEX Units'!E127</f>
        <v>4306782.4234829238</v>
      </c>
      <c r="F127" s="24">
        <f>'[5]System CAPEX Units'!F127</f>
        <v>4379922.6778925685</v>
      </c>
      <c r="G127" s="24">
        <f>'[5]System CAPEX Units'!G127</f>
        <v>4445738.6591185937</v>
      </c>
      <c r="H127" s="38">
        <f>'[5]System CAPEX Units'!H127</f>
        <v>4500090.2936403835</v>
      </c>
      <c r="I127" s="109">
        <f>'[5]System CAPEX Units'!I127</f>
        <v>0.23084599023590546</v>
      </c>
      <c r="J127" s="110">
        <f>'[5]System CAPEX Units'!J127</f>
        <v>0.30419141843965064</v>
      </c>
      <c r="K127" s="110">
        <f>'[5]System CAPEX Units'!K127</f>
        <v>0.29436367320165896</v>
      </c>
      <c r="L127" s="111">
        <f>'[5]System CAPEX Units'!L127</f>
        <v>0.17059891812278477</v>
      </c>
      <c r="M127" s="4">
        <f>'[5]System CAPEX Units'!M127</f>
        <v>0</v>
      </c>
      <c r="N127" s="82">
        <f>'[5]System CAPEX Units'!N127</f>
        <v>0</v>
      </c>
      <c r="O127" s="82">
        <f>'[5]System CAPEX Units'!O127</f>
        <v>0</v>
      </c>
      <c r="P127" s="82">
        <f>'[5]System CAPEX Units'!P127</f>
        <v>0</v>
      </c>
      <c r="Q127" s="82">
        <f>'[5]System CAPEX Units'!Q127</f>
        <v>0</v>
      </c>
      <c r="R127" s="82">
        <f>'[5]System CAPEX Units'!R127</f>
        <v>0</v>
      </c>
      <c r="S127" s="82">
        <f>'[5]System CAPEX Units'!S127</f>
        <v>0</v>
      </c>
      <c r="T127" s="82">
        <f>'[5]System CAPEX Units'!T127</f>
        <v>0</v>
      </c>
      <c r="U127" s="82">
        <f>'[5]System CAPEX Units'!U127</f>
        <v>0</v>
      </c>
      <c r="V127" s="82">
        <f>'[5]System CAPEX Units'!V127</f>
        <v>0</v>
      </c>
      <c r="W127" s="82">
        <f>'[5]System CAPEX Units'!W127</f>
        <v>0</v>
      </c>
      <c r="X127" s="82">
        <f>'[5]System CAPEX Units'!X127</f>
        <v>0</v>
      </c>
      <c r="Y127" s="82">
        <f>'[5]System CAPEX Units'!Y127</f>
        <v>0</v>
      </c>
      <c r="Z127" s="82">
        <f>'[5]System CAPEX Units'!Z127</f>
        <v>0</v>
      </c>
      <c r="AA127" s="82">
        <f>'[5]System CAPEX Units'!AA127</f>
        <v>1</v>
      </c>
      <c r="AB127" s="82">
        <f>'[5]System CAPEX Units'!AB127</f>
        <v>0</v>
      </c>
      <c r="AC127" s="82">
        <f>'[5]System CAPEX Units'!AC127</f>
        <v>0</v>
      </c>
      <c r="AD127" s="82">
        <f>'[5]System CAPEX Units'!AD127</f>
        <v>0</v>
      </c>
      <c r="AE127" s="11">
        <f>'[5]System CAPEX Units'!AE127</f>
        <v>0</v>
      </c>
      <c r="AF127" s="2">
        <f>'[5]System CAPEX Units'!AF127</f>
        <v>0</v>
      </c>
      <c r="AG127" s="85">
        <f>'[5]System CAPEX Units'!AG127</f>
        <v>0</v>
      </c>
      <c r="AH127" s="85">
        <f>'[5]System CAPEX Units'!AH127</f>
        <v>1</v>
      </c>
      <c r="AI127" s="85">
        <f>'[5]System CAPEX Units'!AI127</f>
        <v>0</v>
      </c>
      <c r="AJ127" s="3">
        <f>'[5]System CAPEX Units'!AJ127</f>
        <v>0</v>
      </c>
      <c r="AK127" s="91" t="str">
        <f t="shared" si="4"/>
        <v/>
      </c>
      <c r="AL127" s="84" t="str">
        <f t="shared" si="5"/>
        <v/>
      </c>
      <c r="AM127" s="84" t="str">
        <f t="shared" si="6"/>
        <v/>
      </c>
      <c r="AN127" s="92" t="str">
        <f t="shared" si="7"/>
        <v/>
      </c>
    </row>
    <row r="128" spans="1:40" x14ac:dyDescent="0.2">
      <c r="A128" s="6" t="str">
        <f>IF('[5]System CAPEX Units'!A128&gt;"",'[5]System CAPEX Units'!A128,"")</f>
        <v>CICW Street lighting- Upgrade (Ergon capex after deducting cap cons) - ACS</v>
      </c>
      <c r="B128" s="34">
        <f>'[5]System CAPEX Units'!B128</f>
        <v>0</v>
      </c>
      <c r="C128" s="24">
        <f>'[5]System CAPEX Units'!C128</f>
        <v>8772.906700552252</v>
      </c>
      <c r="D128" s="24">
        <f>'[5]System CAPEX Units'!D128</f>
        <v>31790.053275624654</v>
      </c>
      <c r="E128" s="24">
        <f>'[5]System CAPEX Units'!E128</f>
        <v>31990.80046821032</v>
      </c>
      <c r="F128" s="24">
        <f>'[5]System CAPEX Units'!F128</f>
        <v>32098.754009192751</v>
      </c>
      <c r="G128" s="24">
        <f>'[5]System CAPEX Units'!G128</f>
        <v>32204.661441679229</v>
      </c>
      <c r="H128" s="38">
        <f>'[5]System CAPEX Units'!H128</f>
        <v>32304.939785035967</v>
      </c>
      <c r="I128" s="109">
        <f>'[5]System CAPEX Units'!I128</f>
        <v>0.38321463399669231</v>
      </c>
      <c r="J128" s="110">
        <f>'[5]System CAPEX Units'!J128</f>
        <v>0.31153950916948892</v>
      </c>
      <c r="K128" s="110">
        <f>'[5]System CAPEX Units'!K128</f>
        <v>0.16750783452807366</v>
      </c>
      <c r="L128" s="111">
        <f>'[5]System CAPEX Units'!L128</f>
        <v>0.13773802230574508</v>
      </c>
      <c r="M128" s="4">
        <f>'[5]System CAPEX Units'!M128</f>
        <v>0</v>
      </c>
      <c r="N128" s="82">
        <f>'[5]System CAPEX Units'!N128</f>
        <v>0</v>
      </c>
      <c r="O128" s="82">
        <f>'[5]System CAPEX Units'!O128</f>
        <v>0</v>
      </c>
      <c r="P128" s="82">
        <f>'[5]System CAPEX Units'!P128</f>
        <v>0</v>
      </c>
      <c r="Q128" s="82">
        <f>'[5]System CAPEX Units'!Q128</f>
        <v>0</v>
      </c>
      <c r="R128" s="82">
        <f>'[5]System CAPEX Units'!R128</f>
        <v>0</v>
      </c>
      <c r="S128" s="82">
        <f>'[5]System CAPEX Units'!S128</f>
        <v>0</v>
      </c>
      <c r="T128" s="82">
        <f>'[5]System CAPEX Units'!T128</f>
        <v>0</v>
      </c>
      <c r="U128" s="82">
        <f>'[5]System CAPEX Units'!U128</f>
        <v>0</v>
      </c>
      <c r="V128" s="82">
        <f>'[5]System CAPEX Units'!V128</f>
        <v>0</v>
      </c>
      <c r="W128" s="82">
        <f>'[5]System CAPEX Units'!W128</f>
        <v>0</v>
      </c>
      <c r="X128" s="82">
        <f>'[5]System CAPEX Units'!X128</f>
        <v>0</v>
      </c>
      <c r="Y128" s="82">
        <f>'[5]System CAPEX Units'!Y128</f>
        <v>0</v>
      </c>
      <c r="Z128" s="82">
        <f>'[5]System CAPEX Units'!Z128</f>
        <v>0</v>
      </c>
      <c r="AA128" s="82">
        <f>'[5]System CAPEX Units'!AA128</f>
        <v>1</v>
      </c>
      <c r="AB128" s="82">
        <f>'[5]System CAPEX Units'!AB128</f>
        <v>0</v>
      </c>
      <c r="AC128" s="82">
        <f>'[5]System CAPEX Units'!AC128</f>
        <v>0</v>
      </c>
      <c r="AD128" s="82">
        <f>'[5]System CAPEX Units'!AD128</f>
        <v>0</v>
      </c>
      <c r="AE128" s="11">
        <f>'[5]System CAPEX Units'!AE128</f>
        <v>0</v>
      </c>
      <c r="AF128" s="2">
        <f>'[5]System CAPEX Units'!AF128</f>
        <v>0</v>
      </c>
      <c r="AG128" s="85">
        <f>'[5]System CAPEX Units'!AG128</f>
        <v>0</v>
      </c>
      <c r="AH128" s="85">
        <f>'[5]System CAPEX Units'!AH128</f>
        <v>1</v>
      </c>
      <c r="AI128" s="85">
        <f>'[5]System CAPEX Units'!AI128</f>
        <v>0</v>
      </c>
      <c r="AJ128" s="3">
        <f>'[5]System CAPEX Units'!AJ128</f>
        <v>0</v>
      </c>
      <c r="AK128" s="91" t="str">
        <f t="shared" si="4"/>
        <v/>
      </c>
      <c r="AL128" s="84" t="str">
        <f t="shared" si="5"/>
        <v/>
      </c>
      <c r="AM128" s="84" t="str">
        <f t="shared" si="6"/>
        <v/>
      </c>
      <c r="AN128" s="92" t="str">
        <f t="shared" si="7"/>
        <v/>
      </c>
    </row>
    <row r="129" spans="1:40" x14ac:dyDescent="0.2">
      <c r="A129" s="6" t="str">
        <f>IF('[5]System CAPEX Units'!A129&gt;"",'[5]System CAPEX Units'!A129,"")</f>
        <v>Defect Refurb - Street Lighting - ACS</v>
      </c>
      <c r="B129" s="34">
        <f>'[5]System CAPEX Units'!B129</f>
        <v>0</v>
      </c>
      <c r="C129" s="24">
        <f>'[5]System CAPEX Units'!C129</f>
        <v>0</v>
      </c>
      <c r="D129" s="24">
        <f>'[5]System CAPEX Units'!D129</f>
        <v>992947.26451200002</v>
      </c>
      <c r="E129" s="24">
        <f>'[5]System CAPEX Units'!E129</f>
        <v>938627.65516800003</v>
      </c>
      <c r="F129" s="24">
        <f>'[5]System CAPEX Units'!F129</f>
        <v>603973.27872000006</v>
      </c>
      <c r="G129" s="24">
        <f>'[5]System CAPEX Units'!G129</f>
        <v>675006.61401600007</v>
      </c>
      <c r="H129" s="38">
        <f>'[5]System CAPEX Units'!H129</f>
        <v>969016.24780800007</v>
      </c>
      <c r="I129" s="109">
        <f>'[5]System CAPEX Units'!I129</f>
        <v>0.38903439640171517</v>
      </c>
      <c r="J129" s="110">
        <f>'[5]System CAPEX Units'!J129</f>
        <v>0.21587047737660553</v>
      </c>
      <c r="K129" s="110">
        <f>'[5]System CAPEX Units'!K129</f>
        <v>5.3050144963870234E-2</v>
      </c>
      <c r="L129" s="111">
        <f>'[5]System CAPEX Units'!L129</f>
        <v>0.34204498125780919</v>
      </c>
      <c r="M129" s="4">
        <f>'[5]System CAPEX Units'!M129</f>
        <v>0</v>
      </c>
      <c r="N129" s="82">
        <f>'[5]System CAPEX Units'!N129</f>
        <v>0</v>
      </c>
      <c r="O129" s="82">
        <f>'[5]System CAPEX Units'!O129</f>
        <v>0</v>
      </c>
      <c r="P129" s="82">
        <f>'[5]System CAPEX Units'!P129</f>
        <v>0</v>
      </c>
      <c r="Q129" s="82">
        <f>'[5]System CAPEX Units'!Q129</f>
        <v>0</v>
      </c>
      <c r="R129" s="82">
        <f>'[5]System CAPEX Units'!R129</f>
        <v>0</v>
      </c>
      <c r="S129" s="82">
        <f>'[5]System CAPEX Units'!S129</f>
        <v>0</v>
      </c>
      <c r="T129" s="82">
        <f>'[5]System CAPEX Units'!T129</f>
        <v>0</v>
      </c>
      <c r="U129" s="82">
        <f>'[5]System CAPEX Units'!U129</f>
        <v>0</v>
      </c>
      <c r="V129" s="82">
        <f>'[5]System CAPEX Units'!V129</f>
        <v>0</v>
      </c>
      <c r="W129" s="82">
        <f>'[5]System CAPEX Units'!W129</f>
        <v>0</v>
      </c>
      <c r="X129" s="82">
        <f>'[5]System CAPEX Units'!X129</f>
        <v>0</v>
      </c>
      <c r="Y129" s="82">
        <f>'[5]System CAPEX Units'!Y129</f>
        <v>0</v>
      </c>
      <c r="Z129" s="82">
        <f>'[5]System CAPEX Units'!Z129</f>
        <v>0</v>
      </c>
      <c r="AA129" s="82">
        <f>'[5]System CAPEX Units'!AA129</f>
        <v>1</v>
      </c>
      <c r="AB129" s="82">
        <f>'[5]System CAPEX Units'!AB129</f>
        <v>0</v>
      </c>
      <c r="AC129" s="82">
        <f>'[5]System CAPEX Units'!AC129</f>
        <v>0</v>
      </c>
      <c r="AD129" s="82">
        <f>'[5]System CAPEX Units'!AD129</f>
        <v>0</v>
      </c>
      <c r="AE129" s="11">
        <f>'[5]System CAPEX Units'!AE129</f>
        <v>0</v>
      </c>
      <c r="AF129" s="2">
        <f>'[5]System CAPEX Units'!AF129</f>
        <v>1</v>
      </c>
      <c r="AG129" s="85">
        <f>'[5]System CAPEX Units'!AG129</f>
        <v>0</v>
      </c>
      <c r="AH129" s="85">
        <f>'[5]System CAPEX Units'!AH129</f>
        <v>0</v>
      </c>
      <c r="AI129" s="85">
        <f>'[5]System CAPEX Units'!AI129</f>
        <v>0</v>
      </c>
      <c r="AJ129" s="3">
        <f>'[5]System CAPEX Units'!AJ129</f>
        <v>0</v>
      </c>
      <c r="AK129" s="91" t="str">
        <f t="shared" si="4"/>
        <v/>
      </c>
      <c r="AL129" s="84" t="str">
        <f t="shared" si="5"/>
        <v/>
      </c>
      <c r="AM129" s="84" t="str">
        <f t="shared" si="6"/>
        <v/>
      </c>
      <c r="AN129" s="92" t="str">
        <f t="shared" si="7"/>
        <v/>
      </c>
    </row>
    <row r="130" spans="1:40" x14ac:dyDescent="0.2">
      <c r="A130" s="6" t="str">
        <f>IF('[5]System CAPEX Units'!A130&gt;"",'[5]System CAPEX Units'!A130,"")</f>
        <v/>
      </c>
      <c r="B130" s="34">
        <f>'[5]System CAPEX Units'!B130</f>
        <v>0</v>
      </c>
      <c r="C130" s="24">
        <f>'[5]System CAPEX Units'!C130</f>
        <v>0</v>
      </c>
      <c r="D130" s="24">
        <f>'[5]System CAPEX Units'!D130</f>
        <v>0</v>
      </c>
      <c r="E130" s="24">
        <f>'[5]System CAPEX Units'!E130</f>
        <v>0</v>
      </c>
      <c r="F130" s="24">
        <f>'[5]System CAPEX Units'!F130</f>
        <v>0</v>
      </c>
      <c r="G130" s="24">
        <f>'[5]System CAPEX Units'!G130</f>
        <v>0</v>
      </c>
      <c r="H130" s="38">
        <f>'[5]System CAPEX Units'!H130</f>
        <v>0</v>
      </c>
      <c r="I130" s="109">
        <f>'[5]System CAPEX Units'!I130</f>
        <v>0</v>
      </c>
      <c r="J130" s="110">
        <f>'[5]System CAPEX Units'!J130</f>
        <v>0</v>
      </c>
      <c r="K130" s="110">
        <f>'[5]System CAPEX Units'!K130</f>
        <v>0</v>
      </c>
      <c r="L130" s="111">
        <f>'[5]System CAPEX Units'!L130</f>
        <v>0</v>
      </c>
      <c r="M130" s="4">
        <f>'[5]System CAPEX Units'!M130</f>
        <v>0</v>
      </c>
      <c r="N130" s="82">
        <f>'[5]System CAPEX Units'!N130</f>
        <v>0</v>
      </c>
      <c r="O130" s="82">
        <f>'[5]System CAPEX Units'!O130</f>
        <v>0</v>
      </c>
      <c r="P130" s="82">
        <f>'[5]System CAPEX Units'!P130</f>
        <v>0</v>
      </c>
      <c r="Q130" s="82">
        <f>'[5]System CAPEX Units'!Q130</f>
        <v>0</v>
      </c>
      <c r="R130" s="82">
        <f>'[5]System CAPEX Units'!R130</f>
        <v>0</v>
      </c>
      <c r="S130" s="82">
        <f>'[5]System CAPEX Units'!S130</f>
        <v>0</v>
      </c>
      <c r="T130" s="82">
        <f>'[5]System CAPEX Units'!T130</f>
        <v>0</v>
      </c>
      <c r="U130" s="82">
        <f>'[5]System CAPEX Units'!U130</f>
        <v>0</v>
      </c>
      <c r="V130" s="82">
        <f>'[5]System CAPEX Units'!V130</f>
        <v>0</v>
      </c>
      <c r="W130" s="82">
        <f>'[5]System CAPEX Units'!W130</f>
        <v>0</v>
      </c>
      <c r="X130" s="82">
        <f>'[5]System CAPEX Units'!X130</f>
        <v>0</v>
      </c>
      <c r="Y130" s="82">
        <f>'[5]System CAPEX Units'!Y130</f>
        <v>0</v>
      </c>
      <c r="Z130" s="82">
        <f>'[5]System CAPEX Units'!Z130</f>
        <v>0</v>
      </c>
      <c r="AA130" s="82">
        <f>'[5]System CAPEX Units'!AA130</f>
        <v>0</v>
      </c>
      <c r="AB130" s="82">
        <f>'[5]System CAPEX Units'!AB130</f>
        <v>0</v>
      </c>
      <c r="AC130" s="82">
        <f>'[5]System CAPEX Units'!AC130</f>
        <v>0</v>
      </c>
      <c r="AD130" s="82">
        <f>'[5]System CAPEX Units'!AD130</f>
        <v>0</v>
      </c>
      <c r="AE130" s="11">
        <f>'[5]System CAPEX Units'!AE130</f>
        <v>0</v>
      </c>
      <c r="AF130" s="2">
        <f>'[5]System CAPEX Units'!AF130</f>
        <v>0</v>
      </c>
      <c r="AG130" s="85">
        <f>'[5]System CAPEX Units'!AG130</f>
        <v>0</v>
      </c>
      <c r="AH130" s="85">
        <f>'[5]System CAPEX Units'!AH130</f>
        <v>0</v>
      </c>
      <c r="AI130" s="85">
        <f>'[5]System CAPEX Units'!AI130</f>
        <v>0</v>
      </c>
      <c r="AJ130" s="3">
        <f>'[5]System CAPEX Units'!AJ130</f>
        <v>0</v>
      </c>
      <c r="AK130" s="91" t="str">
        <f t="shared" si="4"/>
        <v/>
      </c>
      <c r="AL130" s="84" t="str">
        <f t="shared" si="5"/>
        <v/>
      </c>
      <c r="AM130" s="84" t="str">
        <f t="shared" si="6"/>
        <v/>
      </c>
      <c r="AN130" s="92" t="str">
        <f t="shared" si="7"/>
        <v/>
      </c>
    </row>
    <row r="131" spans="1:40" x14ac:dyDescent="0.2">
      <c r="A131" s="6" t="str">
        <f>IF('[5]System CAPEX Units'!A131&gt;"",'[5]System CAPEX Units'!A131,"")</f>
        <v/>
      </c>
      <c r="B131" s="34">
        <f>'[5]System CAPEX Units'!B131</f>
        <v>0</v>
      </c>
      <c r="C131" s="24">
        <f>'[5]System CAPEX Units'!C131</f>
        <v>0</v>
      </c>
      <c r="D131" s="24">
        <f>'[5]System CAPEX Units'!D131</f>
        <v>0</v>
      </c>
      <c r="E131" s="24">
        <f>'[5]System CAPEX Units'!E131</f>
        <v>0</v>
      </c>
      <c r="F131" s="24">
        <f>'[5]System CAPEX Units'!F131</f>
        <v>0</v>
      </c>
      <c r="G131" s="24">
        <f>'[5]System CAPEX Units'!G131</f>
        <v>0</v>
      </c>
      <c r="H131" s="38">
        <f>'[5]System CAPEX Units'!H131</f>
        <v>0</v>
      </c>
      <c r="I131" s="109">
        <f>'[5]System CAPEX Units'!I131</f>
        <v>0</v>
      </c>
      <c r="J131" s="110">
        <f>'[5]System CAPEX Units'!J131</f>
        <v>0</v>
      </c>
      <c r="K131" s="110">
        <f>'[5]System CAPEX Units'!K131</f>
        <v>0</v>
      </c>
      <c r="L131" s="111">
        <f>'[5]System CAPEX Units'!L131</f>
        <v>0</v>
      </c>
      <c r="M131" s="4">
        <f>'[5]System CAPEX Units'!M131</f>
        <v>0</v>
      </c>
      <c r="N131" s="82">
        <f>'[5]System CAPEX Units'!N131</f>
        <v>0</v>
      </c>
      <c r="O131" s="82">
        <f>'[5]System CAPEX Units'!O131</f>
        <v>0</v>
      </c>
      <c r="P131" s="82">
        <f>'[5]System CAPEX Units'!P131</f>
        <v>0</v>
      </c>
      <c r="Q131" s="82">
        <f>'[5]System CAPEX Units'!Q131</f>
        <v>0</v>
      </c>
      <c r="R131" s="82">
        <f>'[5]System CAPEX Units'!R131</f>
        <v>0</v>
      </c>
      <c r="S131" s="82">
        <f>'[5]System CAPEX Units'!S131</f>
        <v>0</v>
      </c>
      <c r="T131" s="82">
        <f>'[5]System CAPEX Units'!T131</f>
        <v>0</v>
      </c>
      <c r="U131" s="82">
        <f>'[5]System CAPEX Units'!U131</f>
        <v>0</v>
      </c>
      <c r="V131" s="82">
        <f>'[5]System CAPEX Units'!V131</f>
        <v>0</v>
      </c>
      <c r="W131" s="82">
        <f>'[5]System CAPEX Units'!W131</f>
        <v>0</v>
      </c>
      <c r="X131" s="82">
        <f>'[5]System CAPEX Units'!X131</f>
        <v>0</v>
      </c>
      <c r="Y131" s="82">
        <f>'[5]System CAPEX Units'!Y131</f>
        <v>0</v>
      </c>
      <c r="Z131" s="82">
        <f>'[5]System CAPEX Units'!Z131</f>
        <v>0</v>
      </c>
      <c r="AA131" s="82">
        <f>'[5]System CAPEX Units'!AA131</f>
        <v>0</v>
      </c>
      <c r="AB131" s="82">
        <f>'[5]System CAPEX Units'!AB131</f>
        <v>0</v>
      </c>
      <c r="AC131" s="82">
        <f>'[5]System CAPEX Units'!AC131</f>
        <v>0</v>
      </c>
      <c r="AD131" s="82">
        <f>'[5]System CAPEX Units'!AD131</f>
        <v>0</v>
      </c>
      <c r="AE131" s="11">
        <f>'[5]System CAPEX Units'!AE131</f>
        <v>0</v>
      </c>
      <c r="AF131" s="2">
        <f>'[5]System CAPEX Units'!AF131</f>
        <v>0</v>
      </c>
      <c r="AG131" s="85">
        <f>'[5]System CAPEX Units'!AG131</f>
        <v>0</v>
      </c>
      <c r="AH131" s="85">
        <f>'[5]System CAPEX Units'!AH131</f>
        <v>0</v>
      </c>
      <c r="AI131" s="85">
        <f>'[5]System CAPEX Units'!AI131</f>
        <v>0</v>
      </c>
      <c r="AJ131" s="3">
        <f>'[5]System CAPEX Units'!AJ131</f>
        <v>0</v>
      </c>
      <c r="AK131" s="91" t="str">
        <f t="shared" si="4"/>
        <v/>
      </c>
      <c r="AL131" s="84" t="str">
        <f t="shared" si="5"/>
        <v/>
      </c>
      <c r="AM131" s="84" t="str">
        <f t="shared" si="6"/>
        <v/>
      </c>
      <c r="AN131" s="92" t="str">
        <f t="shared" si="7"/>
        <v/>
      </c>
    </row>
    <row r="132" spans="1:40" x14ac:dyDescent="0.2">
      <c r="A132" s="6" t="str">
        <f>IF('[5]System CAPEX Units'!A132&gt;"",'[5]System CAPEX Units'!A132,"")</f>
        <v>End of Life for Meters - Metering ACS</v>
      </c>
      <c r="B132" s="34">
        <f>'[5]System CAPEX Units'!B132</f>
        <v>0</v>
      </c>
      <c r="C132" s="24">
        <f>'[5]System CAPEX Units'!C132</f>
        <v>0</v>
      </c>
      <c r="D132" s="24">
        <f>'[5]System CAPEX Units'!D132</f>
        <v>2213056.4719472001</v>
      </c>
      <c r="E132" s="24">
        <f>'[5]System CAPEX Units'!E132</f>
        <v>2213056.4719472001</v>
      </c>
      <c r="F132" s="24">
        <f>'[5]System CAPEX Units'!F132</f>
        <v>2213056.4719472001</v>
      </c>
      <c r="G132" s="24">
        <f>'[5]System CAPEX Units'!G132</f>
        <v>2213056.4719472001</v>
      </c>
      <c r="H132" s="38">
        <f>'[5]System CAPEX Units'!H132</f>
        <v>2213056.4719472001</v>
      </c>
      <c r="I132" s="109">
        <f>'[5]System CAPEX Units'!I132</f>
        <v>0.24785777733183073</v>
      </c>
      <c r="J132" s="110">
        <f>'[5]System CAPEX Units'!J132</f>
        <v>0.43273816648581587</v>
      </c>
      <c r="K132" s="110">
        <f>'[5]System CAPEX Units'!K132</f>
        <v>3.3798787817976912E-2</v>
      </c>
      <c r="L132" s="111">
        <f>'[5]System CAPEX Units'!L132</f>
        <v>0.28560526836437639</v>
      </c>
      <c r="M132" s="4">
        <f>'[5]System CAPEX Units'!M132</f>
        <v>0</v>
      </c>
      <c r="N132" s="82">
        <f>'[5]System CAPEX Units'!N132</f>
        <v>0</v>
      </c>
      <c r="O132" s="82">
        <f>'[5]System CAPEX Units'!O132</f>
        <v>0</v>
      </c>
      <c r="P132" s="82">
        <f>'[5]System CAPEX Units'!P132</f>
        <v>0</v>
      </c>
      <c r="Q132" s="82">
        <f>'[5]System CAPEX Units'!Q132</f>
        <v>0</v>
      </c>
      <c r="R132" s="82">
        <f>'[5]System CAPEX Units'!R132</f>
        <v>0</v>
      </c>
      <c r="S132" s="82">
        <f>'[5]System CAPEX Units'!S132</f>
        <v>0</v>
      </c>
      <c r="T132" s="82">
        <f>'[5]System CAPEX Units'!T132</f>
        <v>0</v>
      </c>
      <c r="U132" s="82">
        <f>'[5]System CAPEX Units'!U132</f>
        <v>0</v>
      </c>
      <c r="V132" s="82">
        <f>'[5]System CAPEX Units'!V132</f>
        <v>0</v>
      </c>
      <c r="W132" s="82">
        <f>'[5]System CAPEX Units'!W132</f>
        <v>0</v>
      </c>
      <c r="X132" s="82">
        <f>'[5]System CAPEX Units'!X132</f>
        <v>0</v>
      </c>
      <c r="Y132" s="82">
        <f>'[5]System CAPEX Units'!Y132</f>
        <v>0</v>
      </c>
      <c r="Z132" s="82">
        <f>'[5]System CAPEX Units'!Z132</f>
        <v>0</v>
      </c>
      <c r="AA132" s="82">
        <f>'[5]System CAPEX Units'!AA132</f>
        <v>0</v>
      </c>
      <c r="AB132" s="82">
        <f>'[5]System CAPEX Units'!AB132</f>
        <v>0</v>
      </c>
      <c r="AC132" s="82">
        <f>'[5]System CAPEX Units'!AC132</f>
        <v>0</v>
      </c>
      <c r="AD132" s="82">
        <f>'[5]System CAPEX Units'!AD132</f>
        <v>0</v>
      </c>
      <c r="AE132" s="11">
        <f>'[5]System CAPEX Units'!AE132</f>
        <v>1</v>
      </c>
      <c r="AF132" s="2">
        <f>'[5]System CAPEX Units'!AF132</f>
        <v>1</v>
      </c>
      <c r="AG132" s="85">
        <f>'[5]System CAPEX Units'!AG132</f>
        <v>0</v>
      </c>
      <c r="AH132" s="85">
        <f>'[5]System CAPEX Units'!AH132</f>
        <v>0</v>
      </c>
      <c r="AI132" s="85">
        <f>'[5]System CAPEX Units'!AI132</f>
        <v>0</v>
      </c>
      <c r="AJ132" s="3">
        <f>'[5]System CAPEX Units'!AJ132</f>
        <v>0</v>
      </c>
      <c r="AK132" s="91" t="str">
        <f t="shared" ref="AK132:AK172" si="8">IF(SUM(M132:AE132)&gt;0%,IF(SUM(M132:AE132)&gt;100%," AC Split &gt; 100%",""),"")</f>
        <v/>
      </c>
      <c r="AL132" s="84" t="str">
        <f t="shared" ref="AL132:AL172" si="9">IF(SUM(AF132:AJ132)&gt;0%,IF(SUM(AF132:AJ132)&gt;100%," Activity Split &gt; 100%",""),"")</f>
        <v/>
      </c>
      <c r="AM132" s="84" t="str">
        <f t="shared" ref="AM132:AM172" si="10">IF(SUM(M132:AE132)&gt;0%,IF(SUM(M132:AE132)&lt;100%," AC Split &lt; 100%",""),"")</f>
        <v/>
      </c>
      <c r="AN132" s="92" t="str">
        <f t="shared" ref="AN132:AN172" si="11">IF(SUM(AF132:AJ132)&gt;0%,IF(SUM(AF132:AJ132)&lt;100%," Activity Split &lt;100%",""),"")</f>
        <v/>
      </c>
    </row>
    <row r="133" spans="1:40" x14ac:dyDescent="0.2">
      <c r="A133" s="6" t="str">
        <f>IF('[5]System CAPEX Units'!A133&gt;"",'[5]System CAPEX Units'!A133,"")</f>
        <v>In-situ driven non-compliant meter families - Metering ACS</v>
      </c>
      <c r="B133" s="34">
        <f>'[5]System CAPEX Units'!B133</f>
        <v>0</v>
      </c>
      <c r="C133" s="24">
        <f>'[5]System CAPEX Units'!C133</f>
        <v>0</v>
      </c>
      <c r="D133" s="24">
        <f>'[5]System CAPEX Units'!D133</f>
        <v>3250316.4937408003</v>
      </c>
      <c r="E133" s="24">
        <f>'[5]System CAPEX Units'!E133</f>
        <v>3250316.4937408003</v>
      </c>
      <c r="F133" s="24">
        <f>'[5]System CAPEX Units'!F133</f>
        <v>3250316.4937408003</v>
      </c>
      <c r="G133" s="24">
        <f>'[5]System CAPEX Units'!G133</f>
        <v>3250316.4937408003</v>
      </c>
      <c r="H133" s="38">
        <f>'[5]System CAPEX Units'!H133</f>
        <v>3250316.4937408003</v>
      </c>
      <c r="I133" s="109">
        <f>'[5]System CAPEX Units'!I133</f>
        <v>0.2478577773318307</v>
      </c>
      <c r="J133" s="110">
        <f>'[5]System CAPEX Units'!J133</f>
        <v>0.43273816648581592</v>
      </c>
      <c r="K133" s="110">
        <f>'[5]System CAPEX Units'!K133</f>
        <v>3.3798787817976912E-2</v>
      </c>
      <c r="L133" s="111">
        <f>'[5]System CAPEX Units'!L133</f>
        <v>0.28560526836437633</v>
      </c>
      <c r="M133" s="4">
        <f>'[5]System CAPEX Units'!M133</f>
        <v>0</v>
      </c>
      <c r="N133" s="82">
        <f>'[5]System CAPEX Units'!N133</f>
        <v>0</v>
      </c>
      <c r="O133" s="82">
        <f>'[5]System CAPEX Units'!O133</f>
        <v>0</v>
      </c>
      <c r="P133" s="82">
        <f>'[5]System CAPEX Units'!P133</f>
        <v>0</v>
      </c>
      <c r="Q133" s="82">
        <f>'[5]System CAPEX Units'!Q133</f>
        <v>0</v>
      </c>
      <c r="R133" s="82">
        <f>'[5]System CAPEX Units'!R133</f>
        <v>0</v>
      </c>
      <c r="S133" s="82">
        <f>'[5]System CAPEX Units'!S133</f>
        <v>0</v>
      </c>
      <c r="T133" s="82">
        <f>'[5]System CAPEX Units'!T133</f>
        <v>0</v>
      </c>
      <c r="U133" s="82">
        <f>'[5]System CAPEX Units'!U133</f>
        <v>0</v>
      </c>
      <c r="V133" s="82">
        <f>'[5]System CAPEX Units'!V133</f>
        <v>0</v>
      </c>
      <c r="W133" s="82">
        <f>'[5]System CAPEX Units'!W133</f>
        <v>0</v>
      </c>
      <c r="X133" s="82">
        <f>'[5]System CAPEX Units'!X133</f>
        <v>0</v>
      </c>
      <c r="Y133" s="82">
        <f>'[5]System CAPEX Units'!Y133</f>
        <v>0</v>
      </c>
      <c r="Z133" s="82">
        <f>'[5]System CAPEX Units'!Z133</f>
        <v>0</v>
      </c>
      <c r="AA133" s="82">
        <f>'[5]System CAPEX Units'!AA133</f>
        <v>0</v>
      </c>
      <c r="AB133" s="82">
        <f>'[5]System CAPEX Units'!AB133</f>
        <v>0</v>
      </c>
      <c r="AC133" s="82">
        <f>'[5]System CAPEX Units'!AC133</f>
        <v>0</v>
      </c>
      <c r="AD133" s="82">
        <f>'[5]System CAPEX Units'!AD133</f>
        <v>0</v>
      </c>
      <c r="AE133" s="11">
        <f>'[5]System CAPEX Units'!AE133</f>
        <v>1</v>
      </c>
      <c r="AF133" s="2">
        <f>'[5]System CAPEX Units'!AF133</f>
        <v>1</v>
      </c>
      <c r="AG133" s="85">
        <f>'[5]System CAPEX Units'!AG133</f>
        <v>0</v>
      </c>
      <c r="AH133" s="85">
        <f>'[5]System CAPEX Units'!AH133</f>
        <v>0</v>
      </c>
      <c r="AI133" s="85">
        <f>'[5]System CAPEX Units'!AI133</f>
        <v>0</v>
      </c>
      <c r="AJ133" s="3">
        <f>'[5]System CAPEX Units'!AJ133</f>
        <v>0</v>
      </c>
      <c r="AK133" s="91" t="str">
        <f t="shared" si="8"/>
        <v/>
      </c>
      <c r="AL133" s="84" t="str">
        <f t="shared" si="9"/>
        <v/>
      </c>
      <c r="AM133" s="84" t="str">
        <f t="shared" si="10"/>
        <v/>
      </c>
      <c r="AN133" s="92" t="str">
        <f t="shared" si="11"/>
        <v/>
      </c>
    </row>
    <row r="134" spans="1:40" x14ac:dyDescent="0.2">
      <c r="A134" s="6" t="str">
        <f>IF('[5]System CAPEX Units'!A134&gt;"",'[5]System CAPEX Units'!A134,"")</f>
        <v>Obsolete Meter Technology - Metering ACS</v>
      </c>
      <c r="B134" s="34">
        <f>'[5]System CAPEX Units'!B134</f>
        <v>0</v>
      </c>
      <c r="C134" s="24">
        <f>'[5]System CAPEX Units'!C134</f>
        <v>0</v>
      </c>
      <c r="D134" s="24">
        <f>'[5]System CAPEX Units'!D134</f>
        <v>585540.70199680002</v>
      </c>
      <c r="E134" s="24">
        <f>'[5]System CAPEX Units'!E134</f>
        <v>585540.70199680002</v>
      </c>
      <c r="F134" s="24">
        <f>'[5]System CAPEX Units'!F134</f>
        <v>585540.70199680002</v>
      </c>
      <c r="G134" s="24">
        <f>'[5]System CAPEX Units'!G134</f>
        <v>585540.70199680002</v>
      </c>
      <c r="H134" s="38">
        <f>'[5]System CAPEX Units'!H134</f>
        <v>585540.70199680002</v>
      </c>
      <c r="I134" s="109">
        <f>'[5]System CAPEX Units'!I134</f>
        <v>0.34694793558227188</v>
      </c>
      <c r="J134" s="110">
        <f>'[5]System CAPEX Units'!J134</f>
        <v>0.60574098229287288</v>
      </c>
      <c r="K134" s="110">
        <f>'[5]System CAPEX Units'!K134</f>
        <v>4.7311082124855248E-2</v>
      </c>
      <c r="L134" s="111">
        <f>'[5]System CAPEX Units'!L134</f>
        <v>0</v>
      </c>
      <c r="M134" s="4">
        <f>'[5]System CAPEX Units'!M134</f>
        <v>0</v>
      </c>
      <c r="N134" s="82">
        <f>'[5]System CAPEX Units'!N134</f>
        <v>0</v>
      </c>
      <c r="O134" s="82">
        <f>'[5]System CAPEX Units'!O134</f>
        <v>0</v>
      </c>
      <c r="P134" s="82">
        <f>'[5]System CAPEX Units'!P134</f>
        <v>0</v>
      </c>
      <c r="Q134" s="82">
        <f>'[5]System CAPEX Units'!Q134</f>
        <v>0</v>
      </c>
      <c r="R134" s="82">
        <f>'[5]System CAPEX Units'!R134</f>
        <v>0</v>
      </c>
      <c r="S134" s="82">
        <f>'[5]System CAPEX Units'!S134</f>
        <v>0</v>
      </c>
      <c r="T134" s="82">
        <f>'[5]System CAPEX Units'!T134</f>
        <v>0</v>
      </c>
      <c r="U134" s="82">
        <f>'[5]System CAPEX Units'!U134</f>
        <v>0</v>
      </c>
      <c r="V134" s="82">
        <f>'[5]System CAPEX Units'!V134</f>
        <v>0</v>
      </c>
      <c r="W134" s="82">
        <f>'[5]System CAPEX Units'!W134</f>
        <v>0</v>
      </c>
      <c r="X134" s="82">
        <f>'[5]System CAPEX Units'!X134</f>
        <v>0</v>
      </c>
      <c r="Y134" s="82">
        <f>'[5]System CAPEX Units'!Y134</f>
        <v>0</v>
      </c>
      <c r="Z134" s="82">
        <f>'[5]System CAPEX Units'!Z134</f>
        <v>0</v>
      </c>
      <c r="AA134" s="82">
        <f>'[5]System CAPEX Units'!AA134</f>
        <v>0</v>
      </c>
      <c r="AB134" s="82">
        <f>'[5]System CAPEX Units'!AB134</f>
        <v>0</v>
      </c>
      <c r="AC134" s="82">
        <f>'[5]System CAPEX Units'!AC134</f>
        <v>0</v>
      </c>
      <c r="AD134" s="82">
        <f>'[5]System CAPEX Units'!AD134</f>
        <v>0</v>
      </c>
      <c r="AE134" s="11">
        <f>'[5]System CAPEX Units'!AE134</f>
        <v>1</v>
      </c>
      <c r="AF134" s="2">
        <f>'[5]System CAPEX Units'!AF134</f>
        <v>1</v>
      </c>
      <c r="AG134" s="85">
        <f>'[5]System CAPEX Units'!AG134</f>
        <v>0</v>
      </c>
      <c r="AH134" s="85">
        <f>'[5]System CAPEX Units'!AH134</f>
        <v>0</v>
      </c>
      <c r="AI134" s="85">
        <f>'[5]System CAPEX Units'!AI134</f>
        <v>0</v>
      </c>
      <c r="AJ134" s="3">
        <f>'[5]System CAPEX Units'!AJ134</f>
        <v>0</v>
      </c>
      <c r="AK134" s="91" t="str">
        <f t="shared" si="8"/>
        <v/>
      </c>
      <c r="AL134" s="84" t="str">
        <f t="shared" si="9"/>
        <v/>
      </c>
      <c r="AM134" s="84" t="str">
        <f t="shared" si="10"/>
        <v/>
      </c>
      <c r="AN134" s="92" t="str">
        <f t="shared" si="11"/>
        <v/>
      </c>
    </row>
    <row r="135" spans="1:40" x14ac:dyDescent="0.2">
      <c r="A135" s="6" t="str">
        <f>IF('[5]System CAPEX Units'!A135&gt;"",'[5]System CAPEX Units'!A135,"")</f>
        <v>Configuration Management (Handheld Units - HHU) - Metering SCS</v>
      </c>
      <c r="B135" s="34">
        <f>'[5]System CAPEX Units'!B135</f>
        <v>0</v>
      </c>
      <c r="C135" s="24">
        <f>'[5]System CAPEX Units'!C135</f>
        <v>0</v>
      </c>
      <c r="D135" s="24">
        <f>'[5]System CAPEX Units'!D135</f>
        <v>498221.93919519999</v>
      </c>
      <c r="E135" s="24">
        <f>'[5]System CAPEX Units'!E135</f>
        <v>1082344.2127344001</v>
      </c>
      <c r="F135" s="24">
        <f>'[5]System CAPEX Units'!F135</f>
        <v>936313.64434960007</v>
      </c>
      <c r="G135" s="24">
        <f>'[5]System CAPEX Units'!G135</f>
        <v>188980.73555680001</v>
      </c>
      <c r="H135" s="38">
        <f>'[5]System CAPEX Units'!H135</f>
        <v>0</v>
      </c>
      <c r="I135" s="109">
        <f>'[5]System CAPEX Units'!I135</f>
        <v>7.2234855313498658E-2</v>
      </c>
      <c r="J135" s="110">
        <f>'[5]System CAPEX Units'!J135</f>
        <v>0.91791493714375116</v>
      </c>
      <c r="K135" s="110">
        <f>'[5]System CAPEX Units'!K135</f>
        <v>9.8502075427498153E-3</v>
      </c>
      <c r="L135" s="111">
        <f>'[5]System CAPEX Units'!L135</f>
        <v>0</v>
      </c>
      <c r="M135" s="4">
        <f>'[5]System CAPEX Units'!M135</f>
        <v>0</v>
      </c>
      <c r="N135" s="82">
        <f>'[5]System CAPEX Units'!N135</f>
        <v>0</v>
      </c>
      <c r="O135" s="82">
        <f>'[5]System CAPEX Units'!O135</f>
        <v>0</v>
      </c>
      <c r="P135" s="82">
        <f>'[5]System CAPEX Units'!P135</f>
        <v>0</v>
      </c>
      <c r="Q135" s="82">
        <f>'[5]System CAPEX Units'!Q135</f>
        <v>0</v>
      </c>
      <c r="R135" s="82">
        <f>'[5]System CAPEX Units'!R135</f>
        <v>0</v>
      </c>
      <c r="S135" s="82">
        <f>'[5]System CAPEX Units'!S135</f>
        <v>0</v>
      </c>
      <c r="T135" s="82">
        <f>'[5]System CAPEX Units'!T135</f>
        <v>0</v>
      </c>
      <c r="U135" s="82">
        <f>'[5]System CAPEX Units'!U135</f>
        <v>0</v>
      </c>
      <c r="V135" s="82">
        <f>'[5]System CAPEX Units'!V135</f>
        <v>0</v>
      </c>
      <c r="W135" s="82">
        <f>'[5]System CAPEX Units'!W135</f>
        <v>0</v>
      </c>
      <c r="X135" s="82">
        <f>'[5]System CAPEX Units'!X135</f>
        <v>1</v>
      </c>
      <c r="Y135" s="82">
        <f>'[5]System CAPEX Units'!Y135</f>
        <v>0</v>
      </c>
      <c r="Z135" s="82">
        <f>'[5]System CAPEX Units'!Z135</f>
        <v>0</v>
      </c>
      <c r="AA135" s="82">
        <f>'[5]System CAPEX Units'!AA135</f>
        <v>0</v>
      </c>
      <c r="AB135" s="82">
        <f>'[5]System CAPEX Units'!AB135</f>
        <v>0</v>
      </c>
      <c r="AC135" s="82">
        <f>'[5]System CAPEX Units'!AC135</f>
        <v>0</v>
      </c>
      <c r="AD135" s="82">
        <f>'[5]System CAPEX Units'!AD135</f>
        <v>0</v>
      </c>
      <c r="AE135" s="11">
        <f>'[5]System CAPEX Units'!AE135</f>
        <v>0</v>
      </c>
      <c r="AF135" s="2">
        <f>'[5]System CAPEX Units'!AF135</f>
        <v>0</v>
      </c>
      <c r="AG135" s="85">
        <f>'[5]System CAPEX Units'!AG135</f>
        <v>0</v>
      </c>
      <c r="AH135" s="85">
        <f>'[5]System CAPEX Units'!AH135</f>
        <v>0</v>
      </c>
      <c r="AI135" s="85">
        <f>'[5]System CAPEX Units'!AI135</f>
        <v>0</v>
      </c>
      <c r="AJ135" s="3">
        <f>'[5]System CAPEX Units'!AJ135</f>
        <v>1</v>
      </c>
      <c r="AK135" s="91" t="str">
        <f t="shared" si="8"/>
        <v/>
      </c>
      <c r="AL135" s="84" t="str">
        <f t="shared" si="9"/>
        <v/>
      </c>
      <c r="AM135" s="84" t="str">
        <f t="shared" si="10"/>
        <v/>
      </c>
      <c r="AN135" s="92" t="str">
        <f t="shared" si="11"/>
        <v/>
      </c>
    </row>
    <row r="136" spans="1:40" x14ac:dyDescent="0.2">
      <c r="A136" s="6" t="str">
        <f>IF('[5]System CAPEX Units'!A136&gt;"",'[5]System CAPEX Units'!A136,"")</f>
        <v>Configuration Management (Handheld Units - HHU) - Metering ACS</v>
      </c>
      <c r="B136" s="34">
        <f>'[5]System CAPEX Units'!B136</f>
        <v>0</v>
      </c>
      <c r="C136" s="24">
        <f>'[5]System CAPEX Units'!C136</f>
        <v>0</v>
      </c>
      <c r="D136" s="24">
        <f>'[5]System CAPEX Units'!D136</f>
        <v>498221.93919519999</v>
      </c>
      <c r="E136" s="24">
        <f>'[5]System CAPEX Units'!E136</f>
        <v>1082344.2127344001</v>
      </c>
      <c r="F136" s="24">
        <f>'[5]System CAPEX Units'!F136</f>
        <v>936313.64434960007</v>
      </c>
      <c r="G136" s="24">
        <f>'[5]System CAPEX Units'!G136</f>
        <v>188980.73555680001</v>
      </c>
      <c r="H136" s="38">
        <f>'[5]System CAPEX Units'!H136</f>
        <v>0</v>
      </c>
      <c r="I136" s="109">
        <f>'[5]System CAPEX Units'!I136</f>
        <v>7.2234855313498658E-2</v>
      </c>
      <c r="J136" s="110">
        <f>'[5]System CAPEX Units'!J136</f>
        <v>0.91791493714375116</v>
      </c>
      <c r="K136" s="110">
        <f>'[5]System CAPEX Units'!K136</f>
        <v>9.8502075427498153E-3</v>
      </c>
      <c r="L136" s="111">
        <f>'[5]System CAPEX Units'!L136</f>
        <v>0</v>
      </c>
      <c r="M136" s="4">
        <f>'[5]System CAPEX Units'!M136</f>
        <v>0</v>
      </c>
      <c r="N136" s="82">
        <f>'[5]System CAPEX Units'!N136</f>
        <v>0</v>
      </c>
      <c r="O136" s="82">
        <f>'[5]System CAPEX Units'!O136</f>
        <v>0</v>
      </c>
      <c r="P136" s="82">
        <f>'[5]System CAPEX Units'!P136</f>
        <v>0</v>
      </c>
      <c r="Q136" s="82">
        <f>'[5]System CAPEX Units'!Q136</f>
        <v>0</v>
      </c>
      <c r="R136" s="82">
        <f>'[5]System CAPEX Units'!R136</f>
        <v>0</v>
      </c>
      <c r="S136" s="82">
        <f>'[5]System CAPEX Units'!S136</f>
        <v>0</v>
      </c>
      <c r="T136" s="82">
        <f>'[5]System CAPEX Units'!T136</f>
        <v>0</v>
      </c>
      <c r="U136" s="82">
        <f>'[5]System CAPEX Units'!U136</f>
        <v>0</v>
      </c>
      <c r="V136" s="82">
        <f>'[5]System CAPEX Units'!V136</f>
        <v>0</v>
      </c>
      <c r="W136" s="82">
        <f>'[5]System CAPEX Units'!W136</f>
        <v>0</v>
      </c>
      <c r="X136" s="82">
        <f>'[5]System CAPEX Units'!X136</f>
        <v>0</v>
      </c>
      <c r="Y136" s="82">
        <f>'[5]System CAPEX Units'!Y136</f>
        <v>0</v>
      </c>
      <c r="Z136" s="82">
        <f>'[5]System CAPEX Units'!Z136</f>
        <v>0</v>
      </c>
      <c r="AA136" s="82">
        <f>'[5]System CAPEX Units'!AA136</f>
        <v>0</v>
      </c>
      <c r="AB136" s="82">
        <f>'[5]System CAPEX Units'!AB136</f>
        <v>0</v>
      </c>
      <c r="AC136" s="82">
        <f>'[5]System CAPEX Units'!AC136</f>
        <v>0</v>
      </c>
      <c r="AD136" s="82">
        <f>'[5]System CAPEX Units'!AD136</f>
        <v>0</v>
      </c>
      <c r="AE136" s="11">
        <f>'[5]System CAPEX Units'!AE136</f>
        <v>1</v>
      </c>
      <c r="AF136" s="2">
        <f>'[5]System CAPEX Units'!AF136</f>
        <v>0</v>
      </c>
      <c r="AG136" s="85">
        <f>'[5]System CAPEX Units'!AG136</f>
        <v>0</v>
      </c>
      <c r="AH136" s="85">
        <f>'[5]System CAPEX Units'!AH136</f>
        <v>0</v>
      </c>
      <c r="AI136" s="85">
        <f>'[5]System CAPEX Units'!AI136</f>
        <v>0</v>
      </c>
      <c r="AJ136" s="3">
        <f>'[5]System CAPEX Units'!AJ136</f>
        <v>1</v>
      </c>
      <c r="AK136" s="91" t="str">
        <f t="shared" si="8"/>
        <v/>
      </c>
      <c r="AL136" s="84" t="str">
        <f t="shared" si="9"/>
        <v/>
      </c>
      <c r="AM136" s="84" t="str">
        <f t="shared" si="10"/>
        <v/>
      </c>
      <c r="AN136" s="92" t="str">
        <f t="shared" si="11"/>
        <v/>
      </c>
    </row>
    <row r="137" spans="1:40" x14ac:dyDescent="0.2">
      <c r="A137" s="6" t="str">
        <f>IF('[5]System CAPEX Units'!A137&gt;"",'[5]System CAPEX Units'!A137,"")</f>
        <v>Metering Project Support and Mgt - EoL Meters - Metering ACS</v>
      </c>
      <c r="B137" s="34">
        <f>'[5]System CAPEX Units'!B137</f>
        <v>0</v>
      </c>
      <c r="C137" s="24">
        <f>'[5]System CAPEX Units'!C137</f>
        <v>0</v>
      </c>
      <c r="D137" s="24">
        <f>'[5]System CAPEX Units'!D137</f>
        <v>423896.63783679996</v>
      </c>
      <c r="E137" s="24">
        <f>'[5]System CAPEX Units'!E137</f>
        <v>423896.63783679996</v>
      </c>
      <c r="F137" s="24">
        <f>'[5]System CAPEX Units'!F137</f>
        <v>423896.63783679996</v>
      </c>
      <c r="G137" s="24">
        <f>'[5]System CAPEX Units'!G137</f>
        <v>423896.63783679996</v>
      </c>
      <c r="H137" s="38">
        <f>'[5]System CAPEX Units'!H137</f>
        <v>423896.63783679996</v>
      </c>
      <c r="I137" s="109">
        <f>'[5]System CAPEX Units'!I137</f>
        <v>0.73937314081044836</v>
      </c>
      <c r="J137" s="110">
        <f>'[5]System CAPEX Units'!J137</f>
        <v>0.15980324907903584</v>
      </c>
      <c r="K137" s="110">
        <f>'[5]System CAPEX Units'!K137</f>
        <v>0.10082361011051569</v>
      </c>
      <c r="L137" s="111">
        <f>'[5]System CAPEX Units'!L137</f>
        <v>0</v>
      </c>
      <c r="M137" s="4">
        <f>'[5]System CAPEX Units'!M137</f>
        <v>0</v>
      </c>
      <c r="N137" s="82">
        <f>'[5]System CAPEX Units'!N137</f>
        <v>0</v>
      </c>
      <c r="O137" s="82">
        <f>'[5]System CAPEX Units'!O137</f>
        <v>0</v>
      </c>
      <c r="P137" s="82">
        <f>'[5]System CAPEX Units'!P137</f>
        <v>0</v>
      </c>
      <c r="Q137" s="82">
        <f>'[5]System CAPEX Units'!Q137</f>
        <v>0</v>
      </c>
      <c r="R137" s="82">
        <f>'[5]System CAPEX Units'!R137</f>
        <v>0</v>
      </c>
      <c r="S137" s="82">
        <f>'[5]System CAPEX Units'!S137</f>
        <v>0</v>
      </c>
      <c r="T137" s="82">
        <f>'[5]System CAPEX Units'!T137</f>
        <v>0</v>
      </c>
      <c r="U137" s="82">
        <f>'[5]System CAPEX Units'!U137</f>
        <v>0</v>
      </c>
      <c r="V137" s="82">
        <f>'[5]System CAPEX Units'!V137</f>
        <v>0</v>
      </c>
      <c r="W137" s="82">
        <f>'[5]System CAPEX Units'!W137</f>
        <v>0</v>
      </c>
      <c r="X137" s="82">
        <f>'[5]System CAPEX Units'!X137</f>
        <v>0</v>
      </c>
      <c r="Y137" s="82">
        <f>'[5]System CAPEX Units'!Y137</f>
        <v>0</v>
      </c>
      <c r="Z137" s="82">
        <f>'[5]System CAPEX Units'!Z137</f>
        <v>0</v>
      </c>
      <c r="AA137" s="82">
        <f>'[5]System CAPEX Units'!AA137</f>
        <v>0</v>
      </c>
      <c r="AB137" s="82">
        <f>'[5]System CAPEX Units'!AB137</f>
        <v>0</v>
      </c>
      <c r="AC137" s="82">
        <f>'[5]System CAPEX Units'!AC137</f>
        <v>0</v>
      </c>
      <c r="AD137" s="82">
        <f>'[5]System CAPEX Units'!AD137</f>
        <v>0</v>
      </c>
      <c r="AE137" s="11">
        <f>'[5]System CAPEX Units'!AE137</f>
        <v>1</v>
      </c>
      <c r="AF137" s="2">
        <f>'[5]System CAPEX Units'!AF137</f>
        <v>1</v>
      </c>
      <c r="AG137" s="85">
        <f>'[5]System CAPEX Units'!AG137</f>
        <v>0</v>
      </c>
      <c r="AH137" s="85">
        <f>'[5]System CAPEX Units'!AH137</f>
        <v>0</v>
      </c>
      <c r="AI137" s="85">
        <f>'[5]System CAPEX Units'!AI137</f>
        <v>0</v>
      </c>
      <c r="AJ137" s="3">
        <f>'[5]System CAPEX Units'!AJ137</f>
        <v>0</v>
      </c>
      <c r="AK137" s="91" t="str">
        <f t="shared" si="8"/>
        <v/>
      </c>
      <c r="AL137" s="84" t="str">
        <f t="shared" si="9"/>
        <v/>
      </c>
      <c r="AM137" s="84" t="str">
        <f t="shared" si="10"/>
        <v/>
      </c>
      <c r="AN137" s="92" t="str">
        <f t="shared" si="11"/>
        <v/>
      </c>
    </row>
    <row r="138" spans="1:40" x14ac:dyDescent="0.2">
      <c r="A138" s="6" t="str">
        <f>IF('[5]System CAPEX Units'!A138&gt;"",'[5]System CAPEX Units'!A138,"")</f>
        <v>Metering Project Support and Mgt - In-situ - Metering ACS</v>
      </c>
      <c r="B138" s="34">
        <f>'[5]System CAPEX Units'!B138</f>
        <v>0</v>
      </c>
      <c r="C138" s="24">
        <f>'[5]System CAPEX Units'!C138</f>
        <v>0</v>
      </c>
      <c r="D138" s="24">
        <f>'[5]System CAPEX Units'!D138</f>
        <v>622577.07883519994</v>
      </c>
      <c r="E138" s="24">
        <f>'[5]System CAPEX Units'!E138</f>
        <v>622577.07883519994</v>
      </c>
      <c r="F138" s="24">
        <f>'[5]System CAPEX Units'!F138</f>
        <v>622577.07883519994</v>
      </c>
      <c r="G138" s="24">
        <f>'[5]System CAPEX Units'!G138</f>
        <v>622577.07883519994</v>
      </c>
      <c r="H138" s="38">
        <f>'[5]System CAPEX Units'!H138</f>
        <v>622577.07883519994</v>
      </c>
      <c r="I138" s="109">
        <f>'[5]System CAPEX Units'!I138</f>
        <v>0.73937314081044847</v>
      </c>
      <c r="J138" s="110">
        <f>'[5]System CAPEX Units'!J138</f>
        <v>0.1598032490790359</v>
      </c>
      <c r="K138" s="110">
        <f>'[5]System CAPEX Units'!K138</f>
        <v>0.1008236101105157</v>
      </c>
      <c r="L138" s="111">
        <f>'[5]System CAPEX Units'!L138</f>
        <v>0</v>
      </c>
      <c r="M138" s="4">
        <f>'[5]System CAPEX Units'!M138</f>
        <v>0</v>
      </c>
      <c r="N138" s="82">
        <f>'[5]System CAPEX Units'!N138</f>
        <v>0</v>
      </c>
      <c r="O138" s="82">
        <f>'[5]System CAPEX Units'!O138</f>
        <v>0</v>
      </c>
      <c r="P138" s="82">
        <f>'[5]System CAPEX Units'!P138</f>
        <v>0</v>
      </c>
      <c r="Q138" s="82">
        <f>'[5]System CAPEX Units'!Q138</f>
        <v>0</v>
      </c>
      <c r="R138" s="82">
        <f>'[5]System CAPEX Units'!R138</f>
        <v>0</v>
      </c>
      <c r="S138" s="82">
        <f>'[5]System CAPEX Units'!S138</f>
        <v>0</v>
      </c>
      <c r="T138" s="82">
        <f>'[5]System CAPEX Units'!T138</f>
        <v>0</v>
      </c>
      <c r="U138" s="82">
        <f>'[5]System CAPEX Units'!U138</f>
        <v>0</v>
      </c>
      <c r="V138" s="82">
        <f>'[5]System CAPEX Units'!V138</f>
        <v>0</v>
      </c>
      <c r="W138" s="82">
        <f>'[5]System CAPEX Units'!W138</f>
        <v>0</v>
      </c>
      <c r="X138" s="82">
        <f>'[5]System CAPEX Units'!X138</f>
        <v>0</v>
      </c>
      <c r="Y138" s="82">
        <f>'[5]System CAPEX Units'!Y138</f>
        <v>0</v>
      </c>
      <c r="Z138" s="82">
        <f>'[5]System CAPEX Units'!Z138</f>
        <v>0</v>
      </c>
      <c r="AA138" s="82">
        <f>'[5]System CAPEX Units'!AA138</f>
        <v>0</v>
      </c>
      <c r="AB138" s="82">
        <f>'[5]System CAPEX Units'!AB138</f>
        <v>0</v>
      </c>
      <c r="AC138" s="82">
        <f>'[5]System CAPEX Units'!AC138</f>
        <v>0</v>
      </c>
      <c r="AD138" s="82">
        <f>'[5]System CAPEX Units'!AD138</f>
        <v>0</v>
      </c>
      <c r="AE138" s="11">
        <f>'[5]System CAPEX Units'!AE138</f>
        <v>1</v>
      </c>
      <c r="AF138" s="2">
        <f>'[5]System CAPEX Units'!AF138</f>
        <v>1</v>
      </c>
      <c r="AG138" s="85">
        <f>'[5]System CAPEX Units'!AG138</f>
        <v>0</v>
      </c>
      <c r="AH138" s="85">
        <f>'[5]System CAPEX Units'!AH138</f>
        <v>0</v>
      </c>
      <c r="AI138" s="85">
        <f>'[5]System CAPEX Units'!AI138</f>
        <v>0</v>
      </c>
      <c r="AJ138" s="3">
        <f>'[5]System CAPEX Units'!AJ138</f>
        <v>0</v>
      </c>
      <c r="AK138" s="91" t="str">
        <f t="shared" si="8"/>
        <v/>
      </c>
      <c r="AL138" s="84" t="str">
        <f t="shared" si="9"/>
        <v/>
      </c>
      <c r="AM138" s="84" t="str">
        <f t="shared" si="10"/>
        <v/>
      </c>
      <c r="AN138" s="92" t="str">
        <f t="shared" si="11"/>
        <v/>
      </c>
    </row>
    <row r="139" spans="1:40" x14ac:dyDescent="0.2">
      <c r="A139" s="6" t="str">
        <f>IF('[5]System CAPEX Units'!A139&gt;"",'[5]System CAPEX Units'!A139,"")</f>
        <v>Metering Project Support and Mgt - obsolete meters - Metering ACS</v>
      </c>
      <c r="B139" s="34">
        <f>'[5]System CAPEX Units'!B139</f>
        <v>0</v>
      </c>
      <c r="C139" s="24">
        <f>'[5]System CAPEX Units'!C139</f>
        <v>0</v>
      </c>
      <c r="D139" s="24">
        <f>'[5]System CAPEX Units'!D139</f>
        <v>156995.18091519998</v>
      </c>
      <c r="E139" s="24">
        <f>'[5]System CAPEX Units'!E139</f>
        <v>156995.18091519998</v>
      </c>
      <c r="F139" s="24">
        <f>'[5]System CAPEX Units'!F139</f>
        <v>156995.18091519998</v>
      </c>
      <c r="G139" s="24">
        <f>'[5]System CAPEX Units'!G139</f>
        <v>156995.18091519998</v>
      </c>
      <c r="H139" s="38">
        <f>'[5]System CAPEX Units'!H139</f>
        <v>156995.18091519998</v>
      </c>
      <c r="I139" s="109">
        <f>'[5]System CAPEX Units'!I139</f>
        <v>0.73937314081044836</v>
      </c>
      <c r="J139" s="110">
        <f>'[5]System CAPEX Units'!J139</f>
        <v>0.15980324907903587</v>
      </c>
      <c r="K139" s="110">
        <f>'[5]System CAPEX Units'!K139</f>
        <v>0.10082361011051569</v>
      </c>
      <c r="L139" s="111">
        <f>'[5]System CAPEX Units'!L139</f>
        <v>0</v>
      </c>
      <c r="M139" s="4">
        <f>'[5]System CAPEX Units'!M139</f>
        <v>0</v>
      </c>
      <c r="N139" s="82">
        <f>'[5]System CAPEX Units'!N139</f>
        <v>0</v>
      </c>
      <c r="O139" s="82">
        <f>'[5]System CAPEX Units'!O139</f>
        <v>0</v>
      </c>
      <c r="P139" s="82">
        <f>'[5]System CAPEX Units'!P139</f>
        <v>0</v>
      </c>
      <c r="Q139" s="82">
        <f>'[5]System CAPEX Units'!Q139</f>
        <v>0</v>
      </c>
      <c r="R139" s="82">
        <f>'[5]System CAPEX Units'!R139</f>
        <v>0</v>
      </c>
      <c r="S139" s="82">
        <f>'[5]System CAPEX Units'!S139</f>
        <v>0</v>
      </c>
      <c r="T139" s="82">
        <f>'[5]System CAPEX Units'!T139</f>
        <v>0</v>
      </c>
      <c r="U139" s="82">
        <f>'[5]System CAPEX Units'!U139</f>
        <v>0</v>
      </c>
      <c r="V139" s="82">
        <f>'[5]System CAPEX Units'!V139</f>
        <v>0</v>
      </c>
      <c r="W139" s="82">
        <f>'[5]System CAPEX Units'!W139</f>
        <v>0</v>
      </c>
      <c r="X139" s="82">
        <f>'[5]System CAPEX Units'!X139</f>
        <v>0</v>
      </c>
      <c r="Y139" s="82">
        <f>'[5]System CAPEX Units'!Y139</f>
        <v>0</v>
      </c>
      <c r="Z139" s="82">
        <f>'[5]System CAPEX Units'!Z139</f>
        <v>0</v>
      </c>
      <c r="AA139" s="82">
        <f>'[5]System CAPEX Units'!AA139</f>
        <v>0</v>
      </c>
      <c r="AB139" s="82">
        <f>'[5]System CAPEX Units'!AB139</f>
        <v>0</v>
      </c>
      <c r="AC139" s="82">
        <f>'[5]System CAPEX Units'!AC139</f>
        <v>0</v>
      </c>
      <c r="AD139" s="82">
        <f>'[5]System CAPEX Units'!AD139</f>
        <v>0</v>
      </c>
      <c r="AE139" s="11">
        <f>'[5]System CAPEX Units'!AE139</f>
        <v>1</v>
      </c>
      <c r="AF139" s="2">
        <f>'[5]System CAPEX Units'!AF139</f>
        <v>1</v>
      </c>
      <c r="AG139" s="85">
        <f>'[5]System CAPEX Units'!AG139</f>
        <v>0</v>
      </c>
      <c r="AH139" s="85">
        <f>'[5]System CAPEX Units'!AH139</f>
        <v>0</v>
      </c>
      <c r="AI139" s="85">
        <f>'[5]System CAPEX Units'!AI139</f>
        <v>0</v>
      </c>
      <c r="AJ139" s="3">
        <f>'[5]System CAPEX Units'!AJ139</f>
        <v>0</v>
      </c>
      <c r="AK139" s="91" t="str">
        <f t="shared" si="8"/>
        <v/>
      </c>
      <c r="AL139" s="84" t="str">
        <f t="shared" si="9"/>
        <v/>
      </c>
      <c r="AM139" s="84" t="str">
        <f t="shared" si="10"/>
        <v/>
      </c>
      <c r="AN139" s="92" t="str">
        <f t="shared" si="11"/>
        <v/>
      </c>
    </row>
    <row r="140" spans="1:40" x14ac:dyDescent="0.2">
      <c r="A140" s="6" t="str">
        <f>IF('[5]System CAPEX Units'!A140&gt;"",'[5]System CAPEX Units'!A140,"")</f>
        <v/>
      </c>
      <c r="B140" s="34">
        <f>'[5]System CAPEX Units'!B140</f>
        <v>0</v>
      </c>
      <c r="C140" s="24">
        <f>'[5]System CAPEX Units'!C140</f>
        <v>0</v>
      </c>
      <c r="D140" s="24">
        <f>'[5]System CAPEX Units'!D140</f>
        <v>0</v>
      </c>
      <c r="E140" s="24">
        <f>'[5]System CAPEX Units'!E140</f>
        <v>0</v>
      </c>
      <c r="F140" s="24">
        <f>'[5]System CAPEX Units'!F140</f>
        <v>0</v>
      </c>
      <c r="G140" s="24">
        <f>'[5]System CAPEX Units'!G140</f>
        <v>0</v>
      </c>
      <c r="H140" s="38">
        <f>'[5]System CAPEX Units'!H140</f>
        <v>0</v>
      </c>
      <c r="I140" s="109">
        <f>'[5]System CAPEX Units'!I140</f>
        <v>0</v>
      </c>
      <c r="J140" s="110">
        <f>'[5]System CAPEX Units'!J140</f>
        <v>0</v>
      </c>
      <c r="K140" s="110">
        <f>'[5]System CAPEX Units'!K140</f>
        <v>0</v>
      </c>
      <c r="L140" s="111">
        <f>'[5]System CAPEX Units'!L140</f>
        <v>0</v>
      </c>
      <c r="M140" s="4">
        <f>'[5]System CAPEX Units'!M140</f>
        <v>0</v>
      </c>
      <c r="N140" s="82">
        <f>'[5]System CAPEX Units'!N140</f>
        <v>0</v>
      </c>
      <c r="O140" s="82">
        <f>'[5]System CAPEX Units'!O140</f>
        <v>0</v>
      </c>
      <c r="P140" s="82">
        <f>'[5]System CAPEX Units'!P140</f>
        <v>0</v>
      </c>
      <c r="Q140" s="82">
        <f>'[5]System CAPEX Units'!Q140</f>
        <v>0</v>
      </c>
      <c r="R140" s="82">
        <f>'[5]System CAPEX Units'!R140</f>
        <v>0</v>
      </c>
      <c r="S140" s="82">
        <f>'[5]System CAPEX Units'!S140</f>
        <v>0</v>
      </c>
      <c r="T140" s="82">
        <f>'[5]System CAPEX Units'!T140</f>
        <v>0</v>
      </c>
      <c r="U140" s="82">
        <f>'[5]System CAPEX Units'!U140</f>
        <v>0</v>
      </c>
      <c r="V140" s="82">
        <f>'[5]System CAPEX Units'!V140</f>
        <v>0</v>
      </c>
      <c r="W140" s="82">
        <f>'[5]System CAPEX Units'!W140</f>
        <v>0</v>
      </c>
      <c r="X140" s="82">
        <f>'[5]System CAPEX Units'!X140</f>
        <v>0</v>
      </c>
      <c r="Y140" s="82">
        <f>'[5]System CAPEX Units'!Y140</f>
        <v>0</v>
      </c>
      <c r="Z140" s="82">
        <f>'[5]System CAPEX Units'!Z140</f>
        <v>0</v>
      </c>
      <c r="AA140" s="82">
        <f>'[5]System CAPEX Units'!AA140</f>
        <v>0</v>
      </c>
      <c r="AB140" s="82">
        <f>'[5]System CAPEX Units'!AB140</f>
        <v>0</v>
      </c>
      <c r="AC140" s="82">
        <f>'[5]System CAPEX Units'!AC140</f>
        <v>0</v>
      </c>
      <c r="AD140" s="82">
        <f>'[5]System CAPEX Units'!AD140</f>
        <v>0</v>
      </c>
      <c r="AE140" s="11">
        <f>'[5]System CAPEX Units'!AE140</f>
        <v>0</v>
      </c>
      <c r="AF140" s="2">
        <f>'[5]System CAPEX Units'!AF140</f>
        <v>0</v>
      </c>
      <c r="AG140" s="85">
        <f>'[5]System CAPEX Units'!AG140</f>
        <v>0</v>
      </c>
      <c r="AH140" s="85">
        <f>'[5]System CAPEX Units'!AH140</f>
        <v>0</v>
      </c>
      <c r="AI140" s="85">
        <f>'[5]System CAPEX Units'!AI140</f>
        <v>0</v>
      </c>
      <c r="AJ140" s="3">
        <f>'[5]System CAPEX Units'!AJ140</f>
        <v>0</v>
      </c>
      <c r="AK140" s="91" t="str">
        <f t="shared" si="8"/>
        <v/>
      </c>
      <c r="AL140" s="84" t="str">
        <f t="shared" si="9"/>
        <v/>
      </c>
      <c r="AM140" s="84" t="str">
        <f t="shared" si="10"/>
        <v/>
      </c>
      <c r="AN140" s="92" t="str">
        <f t="shared" si="11"/>
        <v/>
      </c>
    </row>
    <row r="141" spans="1:40" x14ac:dyDescent="0.2">
      <c r="A141" s="6" t="str">
        <f>IF('[5]System CAPEX Units'!A141&gt;"",'[5]System CAPEX Units'!A141,"")</f>
        <v>CICW Metering (remaining capex after deducting cap cons) - ACS</v>
      </c>
      <c r="B141" s="34">
        <f>'[5]System CAPEX Units'!B141</f>
        <v>0</v>
      </c>
      <c r="C141" s="24">
        <f>'[5]System CAPEX Units'!C141</f>
        <v>0</v>
      </c>
      <c r="D141" s="24">
        <f>'[5]System CAPEX Units'!D141</f>
        <v>1420199.9999999998</v>
      </c>
      <c r="E141" s="24">
        <f>'[5]System CAPEX Units'!E141</f>
        <v>1418884.553316812</v>
      </c>
      <c r="F141" s="24">
        <f>'[5]System CAPEX Units'!F141</f>
        <v>1419612.1829675199</v>
      </c>
      <c r="G141" s="24">
        <f>'[5]System CAPEX Units'!G141</f>
        <v>1418459.0838304751</v>
      </c>
      <c r="H141" s="38">
        <f>'[5]System CAPEX Units'!H141</f>
        <v>1417617.5683847994</v>
      </c>
      <c r="I141" s="109">
        <f>'[5]System CAPEX Units'!I141</f>
        <v>0.18669201520912548</v>
      </c>
      <c r="J141" s="110">
        <f>'[5]System CAPEX Units'!J141</f>
        <v>0.78054499366286445</v>
      </c>
      <c r="K141" s="110">
        <f>'[5]System CAPEX Units'!K141</f>
        <v>0</v>
      </c>
      <c r="L141" s="111">
        <f>'[5]System CAPEX Units'!L141</f>
        <v>3.2762991128010142E-2</v>
      </c>
      <c r="M141" s="4">
        <f>'[5]System CAPEX Units'!M141</f>
        <v>0</v>
      </c>
      <c r="N141" s="82">
        <f>'[5]System CAPEX Units'!N141</f>
        <v>0</v>
      </c>
      <c r="O141" s="82">
        <f>'[5]System CAPEX Units'!O141</f>
        <v>0</v>
      </c>
      <c r="P141" s="82">
        <f>'[5]System CAPEX Units'!P141</f>
        <v>0</v>
      </c>
      <c r="Q141" s="82">
        <f>'[5]System CAPEX Units'!Q141</f>
        <v>0</v>
      </c>
      <c r="R141" s="82">
        <f>'[5]System CAPEX Units'!R141</f>
        <v>0</v>
      </c>
      <c r="S141" s="82">
        <f>'[5]System CAPEX Units'!S141</f>
        <v>0</v>
      </c>
      <c r="T141" s="82">
        <f>'[5]System CAPEX Units'!T141</f>
        <v>0</v>
      </c>
      <c r="U141" s="82">
        <f>'[5]System CAPEX Units'!U141</f>
        <v>0</v>
      </c>
      <c r="V141" s="82">
        <f>'[5]System CAPEX Units'!V141</f>
        <v>0</v>
      </c>
      <c r="W141" s="82">
        <f>'[5]System CAPEX Units'!W141</f>
        <v>0</v>
      </c>
      <c r="X141" s="82">
        <f>'[5]System CAPEX Units'!X141</f>
        <v>0</v>
      </c>
      <c r="Y141" s="82">
        <f>'[5]System CAPEX Units'!Y141</f>
        <v>0</v>
      </c>
      <c r="Z141" s="82">
        <f>'[5]System CAPEX Units'!Z141</f>
        <v>0</v>
      </c>
      <c r="AA141" s="82">
        <f>'[5]System CAPEX Units'!AA141</f>
        <v>0</v>
      </c>
      <c r="AB141" s="82">
        <f>'[5]System CAPEX Units'!AB141</f>
        <v>0</v>
      </c>
      <c r="AC141" s="82">
        <f>'[5]System CAPEX Units'!AC141</f>
        <v>0</v>
      </c>
      <c r="AD141" s="82">
        <f>'[5]System CAPEX Units'!AD141</f>
        <v>0</v>
      </c>
      <c r="AE141" s="11">
        <f>'[5]System CAPEX Units'!AE141</f>
        <v>1</v>
      </c>
      <c r="AF141" s="2">
        <f>'[5]System CAPEX Units'!AF141</f>
        <v>0</v>
      </c>
      <c r="AG141" s="85">
        <f>'[5]System CAPEX Units'!AG141</f>
        <v>0</v>
      </c>
      <c r="AH141" s="85">
        <f>'[5]System CAPEX Units'!AH141</f>
        <v>1</v>
      </c>
      <c r="AI141" s="85">
        <f>'[5]System CAPEX Units'!AI141</f>
        <v>0</v>
      </c>
      <c r="AJ141" s="3">
        <f>'[5]System CAPEX Units'!AJ141</f>
        <v>0</v>
      </c>
      <c r="AK141" s="91" t="str">
        <f t="shared" si="8"/>
        <v/>
      </c>
      <c r="AL141" s="84" t="str">
        <f t="shared" si="9"/>
        <v/>
      </c>
      <c r="AM141" s="84" t="str">
        <f t="shared" si="10"/>
        <v/>
      </c>
      <c r="AN141" s="92" t="str">
        <f t="shared" si="11"/>
        <v/>
      </c>
    </row>
    <row r="142" spans="1:40" x14ac:dyDescent="0.2">
      <c r="A142" s="6" t="str">
        <f>IF('[5]System CAPEX Units'!A142&gt;"",'[5]System CAPEX Units'!A142,"")</f>
        <v>CICW Services (remaining capex after deducting cap cons) - ACS</v>
      </c>
      <c r="B142" s="34">
        <f>'[5]System CAPEX Units'!B142</f>
        <v>0</v>
      </c>
      <c r="C142" s="24">
        <f>'[5]System CAPEX Units'!C142</f>
        <v>0</v>
      </c>
      <c r="D142" s="24">
        <f>'[5]System CAPEX Units'!D142</f>
        <v>749193.69294760772</v>
      </c>
      <c r="E142" s="24">
        <f>'[5]System CAPEX Units'!E142</f>
        <v>759646.14364837622</v>
      </c>
      <c r="F142" s="24">
        <f>'[5]System CAPEX Units'!F142</f>
        <v>773220.02204873401</v>
      </c>
      <c r="G142" s="24">
        <f>'[5]System CAPEX Units'!G142</f>
        <v>783082.06214816438</v>
      </c>
      <c r="H142" s="38">
        <f>'[5]System CAPEX Units'!H142</f>
        <v>789863.07814458001</v>
      </c>
      <c r="I142" s="109">
        <f>'[5]System CAPEX Units'!I142</f>
        <v>1</v>
      </c>
      <c r="J142" s="110">
        <f>'[5]System CAPEX Units'!J142</f>
        <v>0</v>
      </c>
      <c r="K142" s="110">
        <f>'[5]System CAPEX Units'!K142</f>
        <v>0</v>
      </c>
      <c r="L142" s="111">
        <f>'[5]System CAPEX Units'!L142</f>
        <v>0</v>
      </c>
      <c r="M142" s="4">
        <f>'[5]System CAPEX Units'!M142</f>
        <v>0</v>
      </c>
      <c r="N142" s="82">
        <f>'[5]System CAPEX Units'!N142</f>
        <v>0</v>
      </c>
      <c r="O142" s="82">
        <f>'[5]System CAPEX Units'!O142</f>
        <v>0</v>
      </c>
      <c r="P142" s="82">
        <f>'[5]System CAPEX Units'!P142</f>
        <v>0</v>
      </c>
      <c r="Q142" s="82">
        <f>'[5]System CAPEX Units'!Q142</f>
        <v>0</v>
      </c>
      <c r="R142" s="82">
        <f>'[5]System CAPEX Units'!R142</f>
        <v>0</v>
      </c>
      <c r="S142" s="82">
        <f>'[5]System CAPEX Units'!S142</f>
        <v>0</v>
      </c>
      <c r="T142" s="82">
        <f>'[5]System CAPEX Units'!T142</f>
        <v>0</v>
      </c>
      <c r="U142" s="82">
        <f>'[5]System CAPEX Units'!U142</f>
        <v>0</v>
      </c>
      <c r="V142" s="82">
        <f>'[5]System CAPEX Units'!V142</f>
        <v>0</v>
      </c>
      <c r="W142" s="82">
        <f>'[5]System CAPEX Units'!W142</f>
        <v>0</v>
      </c>
      <c r="X142" s="82">
        <f>'[5]System CAPEX Units'!X142</f>
        <v>0</v>
      </c>
      <c r="Y142" s="82">
        <f>'[5]System CAPEX Units'!Y142</f>
        <v>0</v>
      </c>
      <c r="Z142" s="82">
        <f>'[5]System CAPEX Units'!Z142</f>
        <v>0</v>
      </c>
      <c r="AA142" s="82">
        <f>'[5]System CAPEX Units'!AA142</f>
        <v>0</v>
      </c>
      <c r="AB142" s="82">
        <f>'[5]System CAPEX Units'!AB142</f>
        <v>0</v>
      </c>
      <c r="AC142" s="82">
        <f>'[5]System CAPEX Units'!AC142</f>
        <v>0</v>
      </c>
      <c r="AD142" s="82">
        <f>'[5]System CAPEX Units'!AD142</f>
        <v>0</v>
      </c>
      <c r="AE142" s="11">
        <f>'[5]System CAPEX Units'!AE142</f>
        <v>1</v>
      </c>
      <c r="AF142" s="2">
        <f>'[5]System CAPEX Units'!AF142</f>
        <v>0</v>
      </c>
      <c r="AG142" s="85">
        <f>'[5]System CAPEX Units'!AG142</f>
        <v>0</v>
      </c>
      <c r="AH142" s="85">
        <f>'[5]System CAPEX Units'!AH142</f>
        <v>1</v>
      </c>
      <c r="AI142" s="85">
        <f>'[5]System CAPEX Units'!AI142</f>
        <v>0</v>
      </c>
      <c r="AJ142" s="3">
        <f>'[5]System CAPEX Units'!AJ142</f>
        <v>0</v>
      </c>
      <c r="AK142" s="91" t="str">
        <f t="shared" si="8"/>
        <v/>
      </c>
      <c r="AL142" s="84" t="str">
        <f t="shared" si="9"/>
        <v/>
      </c>
      <c r="AM142" s="84" t="str">
        <f t="shared" si="10"/>
        <v/>
      </c>
      <c r="AN142" s="92" t="str">
        <f t="shared" si="11"/>
        <v/>
      </c>
    </row>
    <row r="143" spans="1:40" x14ac:dyDescent="0.2">
      <c r="A143" s="6" t="str">
        <f>IF('[5]System CAPEX Units'!A143&gt;"",'[5]System CAPEX Units'!A143,"")</f>
        <v/>
      </c>
      <c r="B143" s="34">
        <f>'[5]System CAPEX Units'!B143</f>
        <v>0</v>
      </c>
      <c r="C143" s="24">
        <f>'[5]System CAPEX Units'!C143</f>
        <v>0</v>
      </c>
      <c r="D143" s="24">
        <f>'[5]System CAPEX Units'!D143</f>
        <v>0</v>
      </c>
      <c r="E143" s="24">
        <f>'[5]System CAPEX Units'!E143</f>
        <v>0</v>
      </c>
      <c r="F143" s="24">
        <f>'[5]System CAPEX Units'!F143</f>
        <v>0</v>
      </c>
      <c r="G143" s="24">
        <f>'[5]System CAPEX Units'!G143</f>
        <v>0</v>
      </c>
      <c r="H143" s="38">
        <f>'[5]System CAPEX Units'!H143</f>
        <v>0</v>
      </c>
      <c r="I143" s="109">
        <f>'[5]System CAPEX Units'!I143</f>
        <v>0</v>
      </c>
      <c r="J143" s="110">
        <f>'[5]System CAPEX Units'!J143</f>
        <v>0</v>
      </c>
      <c r="K143" s="110">
        <f>'[5]System CAPEX Units'!K143</f>
        <v>0</v>
      </c>
      <c r="L143" s="111">
        <f>'[5]System CAPEX Units'!L143</f>
        <v>0</v>
      </c>
      <c r="M143" s="4">
        <f>'[5]System CAPEX Units'!M143</f>
        <v>0</v>
      </c>
      <c r="N143" s="82">
        <f>'[5]System CAPEX Units'!N143</f>
        <v>0</v>
      </c>
      <c r="O143" s="82">
        <f>'[5]System CAPEX Units'!O143</f>
        <v>0</v>
      </c>
      <c r="P143" s="82">
        <f>'[5]System CAPEX Units'!P143</f>
        <v>0</v>
      </c>
      <c r="Q143" s="82">
        <f>'[5]System CAPEX Units'!Q143</f>
        <v>0</v>
      </c>
      <c r="R143" s="82">
        <f>'[5]System CAPEX Units'!R143</f>
        <v>0</v>
      </c>
      <c r="S143" s="82">
        <f>'[5]System CAPEX Units'!S143</f>
        <v>0</v>
      </c>
      <c r="T143" s="82">
        <f>'[5]System CAPEX Units'!T143</f>
        <v>0</v>
      </c>
      <c r="U143" s="82">
        <f>'[5]System CAPEX Units'!U143</f>
        <v>0</v>
      </c>
      <c r="V143" s="82">
        <f>'[5]System CAPEX Units'!V143</f>
        <v>0</v>
      </c>
      <c r="W143" s="82">
        <f>'[5]System CAPEX Units'!W143</f>
        <v>0</v>
      </c>
      <c r="X143" s="82">
        <f>'[5]System CAPEX Units'!X143</f>
        <v>0</v>
      </c>
      <c r="Y143" s="82">
        <f>'[5]System CAPEX Units'!Y143</f>
        <v>0</v>
      </c>
      <c r="Z143" s="82">
        <f>'[5]System CAPEX Units'!Z143</f>
        <v>0</v>
      </c>
      <c r="AA143" s="82">
        <f>'[5]System CAPEX Units'!AA143</f>
        <v>0</v>
      </c>
      <c r="AB143" s="82">
        <f>'[5]System CAPEX Units'!AB143</f>
        <v>0</v>
      </c>
      <c r="AC143" s="82">
        <f>'[5]System CAPEX Units'!AC143</f>
        <v>0</v>
      </c>
      <c r="AD143" s="82">
        <f>'[5]System CAPEX Units'!AD143</f>
        <v>0</v>
      </c>
      <c r="AE143" s="11">
        <f>'[5]System CAPEX Units'!AE143</f>
        <v>0</v>
      </c>
      <c r="AF143" s="2">
        <f>'[5]System CAPEX Units'!AF143</f>
        <v>0</v>
      </c>
      <c r="AG143" s="85">
        <f>'[5]System CAPEX Units'!AG143</f>
        <v>0</v>
      </c>
      <c r="AH143" s="85">
        <f>'[5]System CAPEX Units'!AH143</f>
        <v>0</v>
      </c>
      <c r="AI143" s="85">
        <f>'[5]System CAPEX Units'!AI143</f>
        <v>0</v>
      </c>
      <c r="AJ143" s="3">
        <f>'[5]System CAPEX Units'!AJ143</f>
        <v>0</v>
      </c>
      <c r="AK143" s="91" t="str">
        <f t="shared" si="8"/>
        <v/>
      </c>
      <c r="AL143" s="84" t="str">
        <f t="shared" si="9"/>
        <v/>
      </c>
      <c r="AM143" s="84" t="str">
        <f t="shared" si="10"/>
        <v/>
      </c>
      <c r="AN143" s="92" t="str">
        <f t="shared" si="11"/>
        <v/>
      </c>
    </row>
    <row r="144" spans="1:40" x14ac:dyDescent="0.2">
      <c r="A144" s="6" t="str">
        <f>IF('[5]System CAPEX Units'!A144&gt;"",'[5]System CAPEX Units'!A144,"")</f>
        <v/>
      </c>
      <c r="B144" s="34">
        <f>'[5]System CAPEX Units'!B144</f>
        <v>0</v>
      </c>
      <c r="C144" s="24">
        <f>'[5]System CAPEX Units'!C144</f>
        <v>0</v>
      </c>
      <c r="D144" s="24">
        <f>'[5]System CAPEX Units'!D144</f>
        <v>0</v>
      </c>
      <c r="E144" s="24">
        <f>'[5]System CAPEX Units'!E144</f>
        <v>0</v>
      </c>
      <c r="F144" s="24">
        <f>'[5]System CAPEX Units'!F144</f>
        <v>0</v>
      </c>
      <c r="G144" s="24">
        <f>'[5]System CAPEX Units'!G144</f>
        <v>0</v>
      </c>
      <c r="H144" s="38">
        <f>'[5]System CAPEX Units'!H144</f>
        <v>0</v>
      </c>
      <c r="I144" s="109">
        <f>'[5]System CAPEX Units'!I144</f>
        <v>0</v>
      </c>
      <c r="J144" s="110">
        <f>'[5]System CAPEX Units'!J144</f>
        <v>0</v>
      </c>
      <c r="K144" s="110">
        <f>'[5]System CAPEX Units'!K144</f>
        <v>0</v>
      </c>
      <c r="L144" s="111">
        <f>'[5]System CAPEX Units'!L144</f>
        <v>0</v>
      </c>
      <c r="M144" s="4">
        <f>'[5]System CAPEX Units'!M144</f>
        <v>0</v>
      </c>
      <c r="N144" s="82">
        <f>'[5]System CAPEX Units'!N144</f>
        <v>0</v>
      </c>
      <c r="O144" s="82">
        <f>'[5]System CAPEX Units'!O144</f>
        <v>0</v>
      </c>
      <c r="P144" s="82">
        <f>'[5]System CAPEX Units'!P144</f>
        <v>0</v>
      </c>
      <c r="Q144" s="82">
        <f>'[5]System CAPEX Units'!Q144</f>
        <v>0</v>
      </c>
      <c r="R144" s="82">
        <f>'[5]System CAPEX Units'!R144</f>
        <v>0</v>
      </c>
      <c r="S144" s="82">
        <f>'[5]System CAPEX Units'!S144</f>
        <v>0</v>
      </c>
      <c r="T144" s="82">
        <f>'[5]System CAPEX Units'!T144</f>
        <v>0</v>
      </c>
      <c r="U144" s="82">
        <f>'[5]System CAPEX Units'!U144</f>
        <v>0</v>
      </c>
      <c r="V144" s="82">
        <f>'[5]System CAPEX Units'!V144</f>
        <v>0</v>
      </c>
      <c r="W144" s="82">
        <f>'[5]System CAPEX Units'!W144</f>
        <v>0</v>
      </c>
      <c r="X144" s="82">
        <f>'[5]System CAPEX Units'!X144</f>
        <v>0</v>
      </c>
      <c r="Y144" s="82">
        <f>'[5]System CAPEX Units'!Y144</f>
        <v>0</v>
      </c>
      <c r="Z144" s="82">
        <f>'[5]System CAPEX Units'!Z144</f>
        <v>0</v>
      </c>
      <c r="AA144" s="82">
        <f>'[5]System CAPEX Units'!AA144</f>
        <v>0</v>
      </c>
      <c r="AB144" s="82">
        <f>'[5]System CAPEX Units'!AB144</f>
        <v>0</v>
      </c>
      <c r="AC144" s="82">
        <f>'[5]System CAPEX Units'!AC144</f>
        <v>0</v>
      </c>
      <c r="AD144" s="82">
        <f>'[5]System CAPEX Units'!AD144</f>
        <v>0</v>
      </c>
      <c r="AE144" s="11">
        <f>'[5]System CAPEX Units'!AE144</f>
        <v>0</v>
      </c>
      <c r="AF144" s="2">
        <f>'[5]System CAPEX Units'!AF144</f>
        <v>0</v>
      </c>
      <c r="AG144" s="85">
        <f>'[5]System CAPEX Units'!AG144</f>
        <v>0</v>
      </c>
      <c r="AH144" s="85">
        <f>'[5]System CAPEX Units'!AH144</f>
        <v>0</v>
      </c>
      <c r="AI144" s="85">
        <f>'[5]System CAPEX Units'!AI144</f>
        <v>0</v>
      </c>
      <c r="AJ144" s="3">
        <f>'[5]System CAPEX Units'!AJ144</f>
        <v>0</v>
      </c>
      <c r="AK144" s="91" t="str">
        <f t="shared" si="8"/>
        <v/>
      </c>
      <c r="AL144" s="84" t="str">
        <f t="shared" si="9"/>
        <v/>
      </c>
      <c r="AM144" s="84" t="str">
        <f t="shared" si="10"/>
        <v/>
      </c>
      <c r="AN144" s="92" t="str">
        <f t="shared" si="11"/>
        <v/>
      </c>
    </row>
    <row r="145" spans="1:40" x14ac:dyDescent="0.2">
      <c r="A145" s="6" t="str">
        <f>IF('[5]System CAPEX Units'!A145&gt;"",'[5]System CAPEX Units'!A145,"")</f>
        <v/>
      </c>
      <c r="B145" s="34">
        <f>'[5]System CAPEX Units'!B145</f>
        <v>0</v>
      </c>
      <c r="C145" s="24">
        <f>'[5]System CAPEX Units'!C145</f>
        <v>0</v>
      </c>
      <c r="D145" s="24">
        <f>'[5]System CAPEX Units'!D145</f>
        <v>0</v>
      </c>
      <c r="E145" s="24">
        <f>'[5]System CAPEX Units'!E145</f>
        <v>0</v>
      </c>
      <c r="F145" s="24">
        <f>'[5]System CAPEX Units'!F145</f>
        <v>0</v>
      </c>
      <c r="G145" s="24">
        <f>'[5]System CAPEX Units'!G145</f>
        <v>0</v>
      </c>
      <c r="H145" s="38">
        <f>'[5]System CAPEX Units'!H145</f>
        <v>0</v>
      </c>
      <c r="I145" s="109">
        <f>'[5]System CAPEX Units'!I145</f>
        <v>0</v>
      </c>
      <c r="J145" s="110">
        <f>'[5]System CAPEX Units'!J145</f>
        <v>0</v>
      </c>
      <c r="K145" s="110">
        <f>'[5]System CAPEX Units'!K145</f>
        <v>0</v>
      </c>
      <c r="L145" s="111">
        <f>'[5]System CAPEX Units'!L145</f>
        <v>0</v>
      </c>
      <c r="M145" s="4">
        <f>'[5]System CAPEX Units'!M145</f>
        <v>0</v>
      </c>
      <c r="N145" s="82">
        <f>'[5]System CAPEX Units'!N145</f>
        <v>0</v>
      </c>
      <c r="O145" s="82">
        <f>'[5]System CAPEX Units'!O145</f>
        <v>0</v>
      </c>
      <c r="P145" s="82">
        <f>'[5]System CAPEX Units'!P145</f>
        <v>0</v>
      </c>
      <c r="Q145" s="82">
        <f>'[5]System CAPEX Units'!Q145</f>
        <v>0</v>
      </c>
      <c r="R145" s="82">
        <f>'[5]System CAPEX Units'!R145</f>
        <v>0</v>
      </c>
      <c r="S145" s="82">
        <f>'[5]System CAPEX Units'!S145</f>
        <v>0</v>
      </c>
      <c r="T145" s="82">
        <f>'[5]System CAPEX Units'!T145</f>
        <v>0</v>
      </c>
      <c r="U145" s="82">
        <f>'[5]System CAPEX Units'!U145</f>
        <v>0</v>
      </c>
      <c r="V145" s="82">
        <f>'[5]System CAPEX Units'!V145</f>
        <v>0</v>
      </c>
      <c r="W145" s="82">
        <f>'[5]System CAPEX Units'!W145</f>
        <v>0</v>
      </c>
      <c r="X145" s="82">
        <f>'[5]System CAPEX Units'!X145</f>
        <v>0</v>
      </c>
      <c r="Y145" s="82">
        <f>'[5]System CAPEX Units'!Y145</f>
        <v>0</v>
      </c>
      <c r="Z145" s="82">
        <f>'[5]System CAPEX Units'!Z145</f>
        <v>0</v>
      </c>
      <c r="AA145" s="82">
        <f>'[5]System CAPEX Units'!AA145</f>
        <v>0</v>
      </c>
      <c r="AB145" s="82">
        <f>'[5]System CAPEX Units'!AB145</f>
        <v>0</v>
      </c>
      <c r="AC145" s="82">
        <f>'[5]System CAPEX Units'!AC145</f>
        <v>0</v>
      </c>
      <c r="AD145" s="82">
        <f>'[5]System CAPEX Units'!AD145</f>
        <v>0</v>
      </c>
      <c r="AE145" s="11">
        <f>'[5]System CAPEX Units'!AE145</f>
        <v>0</v>
      </c>
      <c r="AF145" s="2">
        <f>'[5]System CAPEX Units'!AF145</f>
        <v>0</v>
      </c>
      <c r="AG145" s="85">
        <f>'[5]System CAPEX Units'!AG145</f>
        <v>0</v>
      </c>
      <c r="AH145" s="85">
        <f>'[5]System CAPEX Units'!AH145</f>
        <v>0</v>
      </c>
      <c r="AI145" s="85">
        <f>'[5]System CAPEX Units'!AI145</f>
        <v>0</v>
      </c>
      <c r="AJ145" s="3">
        <f>'[5]System CAPEX Units'!AJ145</f>
        <v>0</v>
      </c>
      <c r="AK145" s="91" t="str">
        <f t="shared" si="8"/>
        <v/>
      </c>
      <c r="AL145" s="84" t="str">
        <f t="shared" si="9"/>
        <v/>
      </c>
      <c r="AM145" s="84" t="str">
        <f t="shared" si="10"/>
        <v/>
      </c>
      <c r="AN145" s="92" t="str">
        <f t="shared" si="11"/>
        <v/>
      </c>
    </row>
    <row r="146" spans="1:40" x14ac:dyDescent="0.2">
      <c r="A146" s="6" t="str">
        <f>IF('[5]System CAPEX Units'!A146&gt;"",'[5]System CAPEX Units'!A146,"")</f>
        <v/>
      </c>
      <c r="B146" s="34">
        <f>'[5]System CAPEX Units'!B146</f>
        <v>0</v>
      </c>
      <c r="C146" s="24">
        <f>'[5]System CAPEX Units'!C146</f>
        <v>0</v>
      </c>
      <c r="D146" s="24">
        <f>'[5]System CAPEX Units'!D146</f>
        <v>0</v>
      </c>
      <c r="E146" s="24">
        <f>'[5]System CAPEX Units'!E146</f>
        <v>0</v>
      </c>
      <c r="F146" s="24">
        <f>'[5]System CAPEX Units'!F146</f>
        <v>0</v>
      </c>
      <c r="G146" s="24">
        <f>'[5]System CAPEX Units'!G146</f>
        <v>0</v>
      </c>
      <c r="H146" s="38">
        <f>'[5]System CAPEX Units'!H146</f>
        <v>0</v>
      </c>
      <c r="I146" s="109">
        <f>'[5]System CAPEX Units'!I146</f>
        <v>0</v>
      </c>
      <c r="J146" s="110">
        <f>'[5]System CAPEX Units'!J146</f>
        <v>0</v>
      </c>
      <c r="K146" s="110">
        <f>'[5]System CAPEX Units'!K146</f>
        <v>0</v>
      </c>
      <c r="L146" s="111">
        <f>'[5]System CAPEX Units'!L146</f>
        <v>0</v>
      </c>
      <c r="M146" s="4">
        <f>'[5]System CAPEX Units'!M146</f>
        <v>0</v>
      </c>
      <c r="N146" s="82">
        <f>'[5]System CAPEX Units'!N146</f>
        <v>0</v>
      </c>
      <c r="O146" s="82">
        <f>'[5]System CAPEX Units'!O146</f>
        <v>0</v>
      </c>
      <c r="P146" s="82">
        <f>'[5]System CAPEX Units'!P146</f>
        <v>0</v>
      </c>
      <c r="Q146" s="82">
        <f>'[5]System CAPEX Units'!Q146</f>
        <v>0</v>
      </c>
      <c r="R146" s="82">
        <f>'[5]System CAPEX Units'!R146</f>
        <v>0</v>
      </c>
      <c r="S146" s="82">
        <f>'[5]System CAPEX Units'!S146</f>
        <v>0</v>
      </c>
      <c r="T146" s="82">
        <f>'[5]System CAPEX Units'!T146</f>
        <v>0</v>
      </c>
      <c r="U146" s="82">
        <f>'[5]System CAPEX Units'!U146</f>
        <v>0</v>
      </c>
      <c r="V146" s="82">
        <f>'[5]System CAPEX Units'!V146</f>
        <v>0</v>
      </c>
      <c r="W146" s="82">
        <f>'[5]System CAPEX Units'!W146</f>
        <v>0</v>
      </c>
      <c r="X146" s="82">
        <f>'[5]System CAPEX Units'!X146</f>
        <v>0</v>
      </c>
      <c r="Y146" s="82">
        <f>'[5]System CAPEX Units'!Y146</f>
        <v>0</v>
      </c>
      <c r="Z146" s="82">
        <f>'[5]System CAPEX Units'!Z146</f>
        <v>0</v>
      </c>
      <c r="AA146" s="82">
        <f>'[5]System CAPEX Units'!AA146</f>
        <v>0</v>
      </c>
      <c r="AB146" s="82">
        <f>'[5]System CAPEX Units'!AB146</f>
        <v>0</v>
      </c>
      <c r="AC146" s="82">
        <f>'[5]System CAPEX Units'!AC146</f>
        <v>0</v>
      </c>
      <c r="AD146" s="82">
        <f>'[5]System CAPEX Units'!AD146</f>
        <v>0</v>
      </c>
      <c r="AE146" s="11">
        <f>'[5]System CAPEX Units'!AE146</f>
        <v>0</v>
      </c>
      <c r="AF146" s="2">
        <f>'[5]System CAPEX Units'!AF146</f>
        <v>0</v>
      </c>
      <c r="AG146" s="85">
        <f>'[5]System CAPEX Units'!AG146</f>
        <v>0</v>
      </c>
      <c r="AH146" s="85">
        <f>'[5]System CAPEX Units'!AH146</f>
        <v>0</v>
      </c>
      <c r="AI146" s="85">
        <f>'[5]System CAPEX Units'!AI146</f>
        <v>0</v>
      </c>
      <c r="AJ146" s="3">
        <f>'[5]System CAPEX Units'!AJ146</f>
        <v>0</v>
      </c>
      <c r="AK146" s="91" t="str">
        <f t="shared" si="8"/>
        <v/>
      </c>
      <c r="AL146" s="84" t="str">
        <f t="shared" si="9"/>
        <v/>
      </c>
      <c r="AM146" s="84" t="str">
        <f t="shared" si="10"/>
        <v/>
      </c>
      <c r="AN146" s="92" t="str">
        <f t="shared" si="11"/>
        <v/>
      </c>
    </row>
    <row r="147" spans="1:40" x14ac:dyDescent="0.2">
      <c r="A147" s="6" t="str">
        <f>IF('[5]System CAPEX Units'!A147&gt;"",'[5]System CAPEX Units'!A147,"")</f>
        <v/>
      </c>
      <c r="B147" s="34">
        <f>'[5]System CAPEX Units'!B147</f>
        <v>0</v>
      </c>
      <c r="C147" s="24">
        <f>'[5]System CAPEX Units'!C147</f>
        <v>0</v>
      </c>
      <c r="D147" s="24">
        <f>'[5]System CAPEX Units'!D147</f>
        <v>0</v>
      </c>
      <c r="E147" s="24">
        <f>'[5]System CAPEX Units'!E147</f>
        <v>0</v>
      </c>
      <c r="F147" s="24">
        <f>'[5]System CAPEX Units'!F147</f>
        <v>0</v>
      </c>
      <c r="G147" s="24">
        <f>'[5]System CAPEX Units'!G147</f>
        <v>0</v>
      </c>
      <c r="H147" s="38">
        <f>'[5]System CAPEX Units'!H147</f>
        <v>0</v>
      </c>
      <c r="I147" s="109">
        <f>'[5]System CAPEX Units'!I147</f>
        <v>0</v>
      </c>
      <c r="J147" s="110">
        <f>'[5]System CAPEX Units'!J147</f>
        <v>0</v>
      </c>
      <c r="K147" s="110">
        <f>'[5]System CAPEX Units'!K147</f>
        <v>0</v>
      </c>
      <c r="L147" s="111">
        <f>'[5]System CAPEX Units'!L147</f>
        <v>0</v>
      </c>
      <c r="M147" s="4">
        <f>'[5]System CAPEX Units'!M147</f>
        <v>0</v>
      </c>
      <c r="N147" s="82">
        <f>'[5]System CAPEX Units'!N147</f>
        <v>0</v>
      </c>
      <c r="O147" s="82">
        <f>'[5]System CAPEX Units'!O147</f>
        <v>0</v>
      </c>
      <c r="P147" s="82">
        <f>'[5]System CAPEX Units'!P147</f>
        <v>0</v>
      </c>
      <c r="Q147" s="82">
        <f>'[5]System CAPEX Units'!Q147</f>
        <v>0</v>
      </c>
      <c r="R147" s="82">
        <f>'[5]System CAPEX Units'!R147</f>
        <v>0</v>
      </c>
      <c r="S147" s="82">
        <f>'[5]System CAPEX Units'!S147</f>
        <v>0</v>
      </c>
      <c r="T147" s="82">
        <f>'[5]System CAPEX Units'!T147</f>
        <v>0</v>
      </c>
      <c r="U147" s="82">
        <f>'[5]System CAPEX Units'!U147</f>
        <v>0</v>
      </c>
      <c r="V147" s="82">
        <f>'[5]System CAPEX Units'!V147</f>
        <v>0</v>
      </c>
      <c r="W147" s="82">
        <f>'[5]System CAPEX Units'!W147</f>
        <v>0</v>
      </c>
      <c r="X147" s="82">
        <f>'[5]System CAPEX Units'!X147</f>
        <v>0</v>
      </c>
      <c r="Y147" s="82">
        <f>'[5]System CAPEX Units'!Y147</f>
        <v>0</v>
      </c>
      <c r="Z147" s="82">
        <f>'[5]System CAPEX Units'!Z147</f>
        <v>0</v>
      </c>
      <c r="AA147" s="82">
        <f>'[5]System CAPEX Units'!AA147</f>
        <v>0</v>
      </c>
      <c r="AB147" s="82">
        <f>'[5]System CAPEX Units'!AB147</f>
        <v>0</v>
      </c>
      <c r="AC147" s="82">
        <f>'[5]System CAPEX Units'!AC147</f>
        <v>0</v>
      </c>
      <c r="AD147" s="82">
        <f>'[5]System CAPEX Units'!AD147</f>
        <v>0</v>
      </c>
      <c r="AE147" s="11">
        <f>'[5]System CAPEX Units'!AE147</f>
        <v>0</v>
      </c>
      <c r="AF147" s="2">
        <f>'[5]System CAPEX Units'!AF147</f>
        <v>0</v>
      </c>
      <c r="AG147" s="85">
        <f>'[5]System CAPEX Units'!AG147</f>
        <v>0</v>
      </c>
      <c r="AH147" s="85">
        <f>'[5]System CAPEX Units'!AH147</f>
        <v>0</v>
      </c>
      <c r="AI147" s="85">
        <f>'[5]System CAPEX Units'!AI147</f>
        <v>0</v>
      </c>
      <c r="AJ147" s="3">
        <f>'[5]System CAPEX Units'!AJ147</f>
        <v>0</v>
      </c>
      <c r="AK147" s="91" t="str">
        <f t="shared" si="8"/>
        <v/>
      </c>
      <c r="AL147" s="84" t="str">
        <f t="shared" si="9"/>
        <v/>
      </c>
      <c r="AM147" s="84" t="str">
        <f t="shared" si="10"/>
        <v/>
      </c>
      <c r="AN147" s="92" t="str">
        <f t="shared" si="11"/>
        <v/>
      </c>
    </row>
    <row r="148" spans="1:40" x14ac:dyDescent="0.2">
      <c r="A148" s="6" t="str">
        <f>IF('[5]System CAPEX Units'!A148&gt;"",'[5]System CAPEX Units'!A148,"")</f>
        <v/>
      </c>
      <c r="B148" s="34">
        <f>'[5]System CAPEX Units'!B148</f>
        <v>0</v>
      </c>
      <c r="C148" s="24">
        <f>'[5]System CAPEX Units'!C148</f>
        <v>0</v>
      </c>
      <c r="D148" s="24">
        <f>'[5]System CAPEX Units'!D148</f>
        <v>0</v>
      </c>
      <c r="E148" s="24">
        <f>'[5]System CAPEX Units'!E148</f>
        <v>0</v>
      </c>
      <c r="F148" s="24">
        <f>'[5]System CAPEX Units'!F148</f>
        <v>0</v>
      </c>
      <c r="G148" s="24">
        <f>'[5]System CAPEX Units'!G148</f>
        <v>0</v>
      </c>
      <c r="H148" s="38">
        <f>'[5]System CAPEX Units'!H148</f>
        <v>0</v>
      </c>
      <c r="I148" s="109">
        <f>'[5]System CAPEX Units'!I148</f>
        <v>0</v>
      </c>
      <c r="J148" s="110">
        <f>'[5]System CAPEX Units'!J148</f>
        <v>0</v>
      </c>
      <c r="K148" s="110">
        <f>'[5]System CAPEX Units'!K148</f>
        <v>0</v>
      </c>
      <c r="L148" s="111">
        <f>'[5]System CAPEX Units'!L148</f>
        <v>0</v>
      </c>
      <c r="M148" s="4">
        <f>'[5]System CAPEX Units'!M148</f>
        <v>0</v>
      </c>
      <c r="N148" s="82">
        <f>'[5]System CAPEX Units'!N148</f>
        <v>0</v>
      </c>
      <c r="O148" s="82">
        <f>'[5]System CAPEX Units'!O148</f>
        <v>0</v>
      </c>
      <c r="P148" s="82">
        <f>'[5]System CAPEX Units'!P148</f>
        <v>0</v>
      </c>
      <c r="Q148" s="82">
        <f>'[5]System CAPEX Units'!Q148</f>
        <v>0</v>
      </c>
      <c r="R148" s="82">
        <f>'[5]System CAPEX Units'!R148</f>
        <v>0</v>
      </c>
      <c r="S148" s="82">
        <f>'[5]System CAPEX Units'!S148</f>
        <v>0</v>
      </c>
      <c r="T148" s="82">
        <f>'[5]System CAPEX Units'!T148</f>
        <v>0</v>
      </c>
      <c r="U148" s="82">
        <f>'[5]System CAPEX Units'!U148</f>
        <v>0</v>
      </c>
      <c r="V148" s="82">
        <f>'[5]System CAPEX Units'!V148</f>
        <v>0</v>
      </c>
      <c r="W148" s="82">
        <f>'[5]System CAPEX Units'!W148</f>
        <v>0</v>
      </c>
      <c r="X148" s="82">
        <f>'[5]System CAPEX Units'!X148</f>
        <v>0</v>
      </c>
      <c r="Y148" s="82">
        <f>'[5]System CAPEX Units'!Y148</f>
        <v>0</v>
      </c>
      <c r="Z148" s="82">
        <f>'[5]System CAPEX Units'!Z148</f>
        <v>0</v>
      </c>
      <c r="AA148" s="82">
        <f>'[5]System CAPEX Units'!AA148</f>
        <v>0</v>
      </c>
      <c r="AB148" s="82">
        <f>'[5]System CAPEX Units'!AB148</f>
        <v>0</v>
      </c>
      <c r="AC148" s="82">
        <f>'[5]System CAPEX Units'!AC148</f>
        <v>0</v>
      </c>
      <c r="AD148" s="82">
        <f>'[5]System CAPEX Units'!AD148</f>
        <v>0</v>
      </c>
      <c r="AE148" s="11">
        <f>'[5]System CAPEX Units'!AE148</f>
        <v>0</v>
      </c>
      <c r="AF148" s="2">
        <f>'[5]System CAPEX Units'!AF148</f>
        <v>0</v>
      </c>
      <c r="AG148" s="85">
        <f>'[5]System CAPEX Units'!AG148</f>
        <v>0</v>
      </c>
      <c r="AH148" s="85">
        <f>'[5]System CAPEX Units'!AH148</f>
        <v>0</v>
      </c>
      <c r="AI148" s="85">
        <f>'[5]System CAPEX Units'!AI148</f>
        <v>0</v>
      </c>
      <c r="AJ148" s="3">
        <f>'[5]System CAPEX Units'!AJ148</f>
        <v>0</v>
      </c>
      <c r="AK148" s="91" t="str">
        <f t="shared" si="8"/>
        <v/>
      </c>
      <c r="AL148" s="84" t="str">
        <f t="shared" si="9"/>
        <v/>
      </c>
      <c r="AM148" s="84" t="str">
        <f t="shared" si="10"/>
        <v/>
      </c>
      <c r="AN148" s="92" t="str">
        <f t="shared" si="11"/>
        <v/>
      </c>
    </row>
    <row r="149" spans="1:40" x14ac:dyDescent="0.2">
      <c r="A149" s="6" t="str">
        <f>IF('[5]System CAPEX Units'!A149&gt;"",'[5]System CAPEX Units'!A149,"")</f>
        <v/>
      </c>
      <c r="B149" s="34">
        <f>'[5]System CAPEX Units'!B149</f>
        <v>0</v>
      </c>
      <c r="C149" s="24">
        <f>'[5]System CAPEX Units'!C149</f>
        <v>0</v>
      </c>
      <c r="D149" s="24">
        <f>'[5]System CAPEX Units'!D149</f>
        <v>0</v>
      </c>
      <c r="E149" s="24">
        <f>'[5]System CAPEX Units'!E149</f>
        <v>0</v>
      </c>
      <c r="F149" s="24">
        <f>'[5]System CAPEX Units'!F149</f>
        <v>0</v>
      </c>
      <c r="G149" s="24">
        <f>'[5]System CAPEX Units'!G149</f>
        <v>0</v>
      </c>
      <c r="H149" s="38">
        <f>'[5]System CAPEX Units'!H149</f>
        <v>0</v>
      </c>
      <c r="I149" s="109">
        <f>'[5]System CAPEX Units'!I149</f>
        <v>0</v>
      </c>
      <c r="J149" s="110">
        <f>'[5]System CAPEX Units'!J149</f>
        <v>0</v>
      </c>
      <c r="K149" s="110">
        <f>'[5]System CAPEX Units'!K149</f>
        <v>0</v>
      </c>
      <c r="L149" s="111">
        <f>'[5]System CAPEX Units'!L149</f>
        <v>0</v>
      </c>
      <c r="M149" s="4">
        <f>'[5]System CAPEX Units'!M149</f>
        <v>0</v>
      </c>
      <c r="N149" s="82">
        <f>'[5]System CAPEX Units'!N149</f>
        <v>0</v>
      </c>
      <c r="O149" s="82">
        <f>'[5]System CAPEX Units'!O149</f>
        <v>0</v>
      </c>
      <c r="P149" s="82">
        <f>'[5]System CAPEX Units'!P149</f>
        <v>0</v>
      </c>
      <c r="Q149" s="82">
        <f>'[5]System CAPEX Units'!Q149</f>
        <v>0</v>
      </c>
      <c r="R149" s="82">
        <f>'[5]System CAPEX Units'!R149</f>
        <v>0</v>
      </c>
      <c r="S149" s="82">
        <f>'[5]System CAPEX Units'!S149</f>
        <v>0</v>
      </c>
      <c r="T149" s="82">
        <f>'[5]System CAPEX Units'!T149</f>
        <v>0</v>
      </c>
      <c r="U149" s="82">
        <f>'[5]System CAPEX Units'!U149</f>
        <v>0</v>
      </c>
      <c r="V149" s="82">
        <f>'[5]System CAPEX Units'!V149</f>
        <v>0</v>
      </c>
      <c r="W149" s="82">
        <f>'[5]System CAPEX Units'!W149</f>
        <v>0</v>
      </c>
      <c r="X149" s="82">
        <f>'[5]System CAPEX Units'!X149</f>
        <v>0</v>
      </c>
      <c r="Y149" s="82">
        <f>'[5]System CAPEX Units'!Y149</f>
        <v>0</v>
      </c>
      <c r="Z149" s="82">
        <f>'[5]System CAPEX Units'!Z149</f>
        <v>0</v>
      </c>
      <c r="AA149" s="82">
        <f>'[5]System CAPEX Units'!AA149</f>
        <v>0</v>
      </c>
      <c r="AB149" s="82">
        <f>'[5]System CAPEX Units'!AB149</f>
        <v>0</v>
      </c>
      <c r="AC149" s="82">
        <f>'[5]System CAPEX Units'!AC149</f>
        <v>0</v>
      </c>
      <c r="AD149" s="82">
        <f>'[5]System CAPEX Units'!AD149</f>
        <v>0</v>
      </c>
      <c r="AE149" s="11">
        <f>'[5]System CAPEX Units'!AE149</f>
        <v>0</v>
      </c>
      <c r="AF149" s="2">
        <f>'[5]System CAPEX Units'!AF149</f>
        <v>0</v>
      </c>
      <c r="AG149" s="85">
        <f>'[5]System CAPEX Units'!AG149</f>
        <v>0</v>
      </c>
      <c r="AH149" s="85">
        <f>'[5]System CAPEX Units'!AH149</f>
        <v>0</v>
      </c>
      <c r="AI149" s="85">
        <f>'[5]System CAPEX Units'!AI149</f>
        <v>0</v>
      </c>
      <c r="AJ149" s="3">
        <f>'[5]System CAPEX Units'!AJ149</f>
        <v>0</v>
      </c>
      <c r="AK149" s="91" t="str">
        <f t="shared" si="8"/>
        <v/>
      </c>
      <c r="AL149" s="84" t="str">
        <f t="shared" si="9"/>
        <v/>
      </c>
      <c r="AM149" s="84" t="str">
        <f t="shared" si="10"/>
        <v/>
      </c>
      <c r="AN149" s="92" t="str">
        <f t="shared" si="11"/>
        <v/>
      </c>
    </row>
    <row r="150" spans="1:40" x14ac:dyDescent="0.2">
      <c r="A150" s="6" t="str">
        <f>IF('[5]System CAPEX Units'!A150&gt;"",'[5]System CAPEX Units'!A150,"")</f>
        <v/>
      </c>
      <c r="B150" s="34">
        <f>'[5]System CAPEX Units'!B150</f>
        <v>0</v>
      </c>
      <c r="C150" s="24">
        <f>'[5]System CAPEX Units'!C150</f>
        <v>0</v>
      </c>
      <c r="D150" s="24">
        <f>'[5]System CAPEX Units'!D150</f>
        <v>0</v>
      </c>
      <c r="E150" s="24">
        <f>'[5]System CAPEX Units'!E150</f>
        <v>0</v>
      </c>
      <c r="F150" s="24">
        <f>'[5]System CAPEX Units'!F150</f>
        <v>0</v>
      </c>
      <c r="G150" s="24">
        <f>'[5]System CAPEX Units'!G150</f>
        <v>0</v>
      </c>
      <c r="H150" s="38">
        <f>'[5]System CAPEX Units'!H150</f>
        <v>0</v>
      </c>
      <c r="I150" s="109">
        <f>'[5]System CAPEX Units'!I150</f>
        <v>0</v>
      </c>
      <c r="J150" s="110">
        <f>'[5]System CAPEX Units'!J150</f>
        <v>0</v>
      </c>
      <c r="K150" s="110">
        <f>'[5]System CAPEX Units'!K150</f>
        <v>0</v>
      </c>
      <c r="L150" s="111">
        <f>'[5]System CAPEX Units'!L150</f>
        <v>0</v>
      </c>
      <c r="M150" s="4">
        <f>'[5]System CAPEX Units'!M150</f>
        <v>0</v>
      </c>
      <c r="N150" s="82">
        <f>'[5]System CAPEX Units'!N150</f>
        <v>0</v>
      </c>
      <c r="O150" s="82">
        <f>'[5]System CAPEX Units'!O150</f>
        <v>0</v>
      </c>
      <c r="P150" s="82">
        <f>'[5]System CAPEX Units'!P150</f>
        <v>0</v>
      </c>
      <c r="Q150" s="82">
        <f>'[5]System CAPEX Units'!Q150</f>
        <v>0</v>
      </c>
      <c r="R150" s="82">
        <f>'[5]System CAPEX Units'!R150</f>
        <v>0</v>
      </c>
      <c r="S150" s="82">
        <f>'[5]System CAPEX Units'!S150</f>
        <v>0</v>
      </c>
      <c r="T150" s="82">
        <f>'[5]System CAPEX Units'!T150</f>
        <v>0</v>
      </c>
      <c r="U150" s="82">
        <f>'[5]System CAPEX Units'!U150</f>
        <v>0</v>
      </c>
      <c r="V150" s="82">
        <f>'[5]System CAPEX Units'!V150</f>
        <v>0</v>
      </c>
      <c r="W150" s="82">
        <f>'[5]System CAPEX Units'!W150</f>
        <v>0</v>
      </c>
      <c r="X150" s="82">
        <f>'[5]System CAPEX Units'!X150</f>
        <v>0</v>
      </c>
      <c r="Y150" s="82">
        <f>'[5]System CAPEX Units'!Y150</f>
        <v>0</v>
      </c>
      <c r="Z150" s="82">
        <f>'[5]System CAPEX Units'!Z150</f>
        <v>0</v>
      </c>
      <c r="AA150" s="82">
        <f>'[5]System CAPEX Units'!AA150</f>
        <v>0</v>
      </c>
      <c r="AB150" s="82">
        <f>'[5]System CAPEX Units'!AB150</f>
        <v>0</v>
      </c>
      <c r="AC150" s="82">
        <f>'[5]System CAPEX Units'!AC150</f>
        <v>0</v>
      </c>
      <c r="AD150" s="82">
        <f>'[5]System CAPEX Units'!AD150</f>
        <v>0</v>
      </c>
      <c r="AE150" s="11">
        <f>'[5]System CAPEX Units'!AE150</f>
        <v>0</v>
      </c>
      <c r="AF150" s="2">
        <f>'[5]System CAPEX Units'!AF150</f>
        <v>0</v>
      </c>
      <c r="AG150" s="85">
        <f>'[5]System CAPEX Units'!AG150</f>
        <v>0</v>
      </c>
      <c r="AH150" s="85">
        <f>'[5]System CAPEX Units'!AH150</f>
        <v>0</v>
      </c>
      <c r="AI150" s="85">
        <f>'[5]System CAPEX Units'!AI150</f>
        <v>0</v>
      </c>
      <c r="AJ150" s="3">
        <f>'[5]System CAPEX Units'!AJ150</f>
        <v>0</v>
      </c>
      <c r="AK150" s="91" t="str">
        <f t="shared" si="8"/>
        <v/>
      </c>
      <c r="AL150" s="84" t="str">
        <f t="shared" si="9"/>
        <v/>
      </c>
      <c r="AM150" s="84" t="str">
        <f t="shared" si="10"/>
        <v/>
      </c>
      <c r="AN150" s="92" t="str">
        <f t="shared" si="11"/>
        <v/>
      </c>
    </row>
    <row r="151" spans="1:40" x14ac:dyDescent="0.2">
      <c r="A151" s="6" t="str">
        <f>IF('[5]System CAPEX Units'!A151&gt;"",'[5]System CAPEX Units'!A151,"")</f>
        <v/>
      </c>
      <c r="B151" s="34">
        <f>'[5]System CAPEX Units'!B151</f>
        <v>0</v>
      </c>
      <c r="C151" s="24">
        <f>'[5]System CAPEX Units'!C151</f>
        <v>0</v>
      </c>
      <c r="D151" s="24">
        <f>'[5]System CAPEX Units'!D151</f>
        <v>0</v>
      </c>
      <c r="E151" s="24">
        <f>'[5]System CAPEX Units'!E151</f>
        <v>0</v>
      </c>
      <c r="F151" s="24">
        <f>'[5]System CAPEX Units'!F151</f>
        <v>0</v>
      </c>
      <c r="G151" s="24">
        <f>'[5]System CAPEX Units'!G151</f>
        <v>0</v>
      </c>
      <c r="H151" s="38">
        <f>'[5]System CAPEX Units'!H151</f>
        <v>0</v>
      </c>
      <c r="I151" s="109">
        <f>'[5]System CAPEX Units'!I151</f>
        <v>0</v>
      </c>
      <c r="J151" s="110">
        <f>'[5]System CAPEX Units'!J151</f>
        <v>0</v>
      </c>
      <c r="K151" s="110">
        <f>'[5]System CAPEX Units'!K151</f>
        <v>0</v>
      </c>
      <c r="L151" s="111">
        <f>'[5]System CAPEX Units'!L151</f>
        <v>0</v>
      </c>
      <c r="M151" s="4">
        <f>'[5]System CAPEX Units'!M151</f>
        <v>0</v>
      </c>
      <c r="N151" s="82">
        <f>'[5]System CAPEX Units'!N151</f>
        <v>0</v>
      </c>
      <c r="O151" s="82">
        <f>'[5]System CAPEX Units'!O151</f>
        <v>0</v>
      </c>
      <c r="P151" s="82">
        <f>'[5]System CAPEX Units'!P151</f>
        <v>0</v>
      </c>
      <c r="Q151" s="82">
        <f>'[5]System CAPEX Units'!Q151</f>
        <v>0</v>
      </c>
      <c r="R151" s="82">
        <f>'[5]System CAPEX Units'!R151</f>
        <v>0</v>
      </c>
      <c r="S151" s="82">
        <f>'[5]System CAPEX Units'!S151</f>
        <v>0</v>
      </c>
      <c r="T151" s="82">
        <f>'[5]System CAPEX Units'!T151</f>
        <v>0</v>
      </c>
      <c r="U151" s="82">
        <f>'[5]System CAPEX Units'!U151</f>
        <v>0</v>
      </c>
      <c r="V151" s="82">
        <f>'[5]System CAPEX Units'!V151</f>
        <v>0</v>
      </c>
      <c r="W151" s="82">
        <f>'[5]System CAPEX Units'!W151</f>
        <v>0</v>
      </c>
      <c r="X151" s="82">
        <f>'[5]System CAPEX Units'!X151</f>
        <v>0</v>
      </c>
      <c r="Y151" s="82">
        <f>'[5]System CAPEX Units'!Y151</f>
        <v>0</v>
      </c>
      <c r="Z151" s="82">
        <f>'[5]System CAPEX Units'!Z151</f>
        <v>0</v>
      </c>
      <c r="AA151" s="82">
        <f>'[5]System CAPEX Units'!AA151</f>
        <v>0</v>
      </c>
      <c r="AB151" s="82">
        <f>'[5]System CAPEX Units'!AB151</f>
        <v>0</v>
      </c>
      <c r="AC151" s="82">
        <f>'[5]System CAPEX Units'!AC151</f>
        <v>0</v>
      </c>
      <c r="AD151" s="82">
        <f>'[5]System CAPEX Units'!AD151</f>
        <v>0</v>
      </c>
      <c r="AE151" s="11">
        <f>'[5]System CAPEX Units'!AE151</f>
        <v>0</v>
      </c>
      <c r="AF151" s="2">
        <f>'[5]System CAPEX Units'!AF151</f>
        <v>0</v>
      </c>
      <c r="AG151" s="85">
        <f>'[5]System CAPEX Units'!AG151</f>
        <v>0</v>
      </c>
      <c r="AH151" s="85">
        <f>'[5]System CAPEX Units'!AH151</f>
        <v>0</v>
      </c>
      <c r="AI151" s="85">
        <f>'[5]System CAPEX Units'!AI151</f>
        <v>0</v>
      </c>
      <c r="AJ151" s="3">
        <f>'[5]System CAPEX Units'!AJ151</f>
        <v>0</v>
      </c>
      <c r="AK151" s="91" t="str">
        <f t="shared" si="8"/>
        <v/>
      </c>
      <c r="AL151" s="84" t="str">
        <f t="shared" si="9"/>
        <v/>
      </c>
      <c r="AM151" s="84" t="str">
        <f t="shared" si="10"/>
        <v/>
      </c>
      <c r="AN151" s="92" t="str">
        <f t="shared" si="11"/>
        <v/>
      </c>
    </row>
    <row r="152" spans="1:40" x14ac:dyDescent="0.2">
      <c r="A152" s="6" t="str">
        <f>IF('[5]System CAPEX Units'!A152&gt;"",'[5]System CAPEX Units'!A152,"")</f>
        <v/>
      </c>
      <c r="B152" s="34">
        <f>'[5]System CAPEX Units'!B152</f>
        <v>0</v>
      </c>
      <c r="C152" s="24">
        <f>'[5]System CAPEX Units'!C152</f>
        <v>0</v>
      </c>
      <c r="D152" s="24">
        <f>'[5]System CAPEX Units'!D152</f>
        <v>0</v>
      </c>
      <c r="E152" s="24">
        <f>'[5]System CAPEX Units'!E152</f>
        <v>0</v>
      </c>
      <c r="F152" s="24">
        <f>'[5]System CAPEX Units'!F152</f>
        <v>0</v>
      </c>
      <c r="G152" s="24">
        <f>'[5]System CAPEX Units'!G152</f>
        <v>0</v>
      </c>
      <c r="H152" s="38">
        <f>'[5]System CAPEX Units'!H152</f>
        <v>0</v>
      </c>
      <c r="I152" s="109">
        <f>'[5]System CAPEX Units'!I152</f>
        <v>0</v>
      </c>
      <c r="J152" s="110">
        <f>'[5]System CAPEX Units'!J152</f>
        <v>0</v>
      </c>
      <c r="K152" s="110">
        <f>'[5]System CAPEX Units'!K152</f>
        <v>0</v>
      </c>
      <c r="L152" s="111">
        <f>'[5]System CAPEX Units'!L152</f>
        <v>0</v>
      </c>
      <c r="M152" s="4">
        <f>'[5]System CAPEX Units'!M152</f>
        <v>0</v>
      </c>
      <c r="N152" s="82">
        <f>'[5]System CAPEX Units'!N152</f>
        <v>0</v>
      </c>
      <c r="O152" s="82">
        <f>'[5]System CAPEX Units'!O152</f>
        <v>0</v>
      </c>
      <c r="P152" s="82">
        <f>'[5]System CAPEX Units'!P152</f>
        <v>0</v>
      </c>
      <c r="Q152" s="82">
        <f>'[5]System CAPEX Units'!Q152</f>
        <v>0</v>
      </c>
      <c r="R152" s="82">
        <f>'[5]System CAPEX Units'!R152</f>
        <v>0</v>
      </c>
      <c r="S152" s="82">
        <f>'[5]System CAPEX Units'!S152</f>
        <v>0</v>
      </c>
      <c r="T152" s="82">
        <f>'[5]System CAPEX Units'!T152</f>
        <v>0</v>
      </c>
      <c r="U152" s="82">
        <f>'[5]System CAPEX Units'!U152</f>
        <v>0</v>
      </c>
      <c r="V152" s="82">
        <f>'[5]System CAPEX Units'!V152</f>
        <v>0</v>
      </c>
      <c r="W152" s="82">
        <f>'[5]System CAPEX Units'!W152</f>
        <v>0</v>
      </c>
      <c r="X152" s="82">
        <f>'[5]System CAPEX Units'!X152</f>
        <v>0</v>
      </c>
      <c r="Y152" s="82">
        <f>'[5]System CAPEX Units'!Y152</f>
        <v>0</v>
      </c>
      <c r="Z152" s="82">
        <f>'[5]System CAPEX Units'!Z152</f>
        <v>0</v>
      </c>
      <c r="AA152" s="82">
        <f>'[5]System CAPEX Units'!AA152</f>
        <v>0</v>
      </c>
      <c r="AB152" s="82">
        <f>'[5]System CAPEX Units'!AB152</f>
        <v>0</v>
      </c>
      <c r="AC152" s="82">
        <f>'[5]System CAPEX Units'!AC152</f>
        <v>0</v>
      </c>
      <c r="AD152" s="82">
        <f>'[5]System CAPEX Units'!AD152</f>
        <v>0</v>
      </c>
      <c r="AE152" s="11">
        <f>'[5]System CAPEX Units'!AE152</f>
        <v>0</v>
      </c>
      <c r="AF152" s="2">
        <f>'[5]System CAPEX Units'!AF152</f>
        <v>0</v>
      </c>
      <c r="AG152" s="85">
        <f>'[5]System CAPEX Units'!AG152</f>
        <v>0</v>
      </c>
      <c r="AH152" s="85">
        <f>'[5]System CAPEX Units'!AH152</f>
        <v>0</v>
      </c>
      <c r="AI152" s="85">
        <f>'[5]System CAPEX Units'!AI152</f>
        <v>0</v>
      </c>
      <c r="AJ152" s="3">
        <f>'[5]System CAPEX Units'!AJ152</f>
        <v>0</v>
      </c>
      <c r="AK152" s="91" t="str">
        <f t="shared" si="8"/>
        <v/>
      </c>
      <c r="AL152" s="84" t="str">
        <f t="shared" si="9"/>
        <v/>
      </c>
      <c r="AM152" s="84" t="str">
        <f t="shared" si="10"/>
        <v/>
      </c>
      <c r="AN152" s="92" t="str">
        <f t="shared" si="11"/>
        <v/>
      </c>
    </row>
    <row r="153" spans="1:40" x14ac:dyDescent="0.2">
      <c r="A153" s="6" t="str">
        <f>IF('[5]System CAPEX Units'!A153&gt;"",'[5]System CAPEX Units'!A153,"")</f>
        <v/>
      </c>
      <c r="B153" s="34">
        <f>'[5]System CAPEX Units'!B153</f>
        <v>0</v>
      </c>
      <c r="C153" s="24">
        <f>'[5]System CAPEX Units'!C153</f>
        <v>0</v>
      </c>
      <c r="D153" s="24">
        <f>'[5]System CAPEX Units'!D153</f>
        <v>0</v>
      </c>
      <c r="E153" s="24">
        <f>'[5]System CAPEX Units'!E153</f>
        <v>0</v>
      </c>
      <c r="F153" s="24">
        <f>'[5]System CAPEX Units'!F153</f>
        <v>0</v>
      </c>
      <c r="G153" s="24">
        <f>'[5]System CAPEX Units'!G153</f>
        <v>0</v>
      </c>
      <c r="H153" s="38">
        <f>'[5]System CAPEX Units'!H153</f>
        <v>0</v>
      </c>
      <c r="I153" s="109">
        <f>'[5]System CAPEX Units'!I153</f>
        <v>0</v>
      </c>
      <c r="J153" s="110">
        <f>'[5]System CAPEX Units'!J153</f>
        <v>0</v>
      </c>
      <c r="K153" s="110">
        <f>'[5]System CAPEX Units'!K153</f>
        <v>0</v>
      </c>
      <c r="L153" s="111">
        <f>'[5]System CAPEX Units'!L153</f>
        <v>0</v>
      </c>
      <c r="M153" s="4">
        <f>'[5]System CAPEX Units'!M153</f>
        <v>0</v>
      </c>
      <c r="N153" s="82">
        <f>'[5]System CAPEX Units'!N153</f>
        <v>0</v>
      </c>
      <c r="O153" s="82">
        <f>'[5]System CAPEX Units'!O153</f>
        <v>0</v>
      </c>
      <c r="P153" s="82">
        <f>'[5]System CAPEX Units'!P153</f>
        <v>0</v>
      </c>
      <c r="Q153" s="82">
        <f>'[5]System CAPEX Units'!Q153</f>
        <v>0</v>
      </c>
      <c r="R153" s="82">
        <f>'[5]System CAPEX Units'!R153</f>
        <v>0</v>
      </c>
      <c r="S153" s="82">
        <f>'[5]System CAPEX Units'!S153</f>
        <v>0</v>
      </c>
      <c r="T153" s="82">
        <f>'[5]System CAPEX Units'!T153</f>
        <v>0</v>
      </c>
      <c r="U153" s="82">
        <f>'[5]System CAPEX Units'!U153</f>
        <v>0</v>
      </c>
      <c r="V153" s="82">
        <f>'[5]System CAPEX Units'!V153</f>
        <v>0</v>
      </c>
      <c r="W153" s="82">
        <f>'[5]System CAPEX Units'!W153</f>
        <v>0</v>
      </c>
      <c r="X153" s="82">
        <f>'[5]System CAPEX Units'!X153</f>
        <v>0</v>
      </c>
      <c r="Y153" s="82">
        <f>'[5]System CAPEX Units'!Y153</f>
        <v>0</v>
      </c>
      <c r="Z153" s="82">
        <f>'[5]System CAPEX Units'!Z153</f>
        <v>0</v>
      </c>
      <c r="AA153" s="82">
        <f>'[5]System CAPEX Units'!AA153</f>
        <v>0</v>
      </c>
      <c r="AB153" s="82">
        <f>'[5]System CAPEX Units'!AB153</f>
        <v>0</v>
      </c>
      <c r="AC153" s="82">
        <f>'[5]System CAPEX Units'!AC153</f>
        <v>0</v>
      </c>
      <c r="AD153" s="82">
        <f>'[5]System CAPEX Units'!AD153</f>
        <v>0</v>
      </c>
      <c r="AE153" s="11">
        <f>'[5]System CAPEX Units'!AE153</f>
        <v>0</v>
      </c>
      <c r="AF153" s="2">
        <f>'[5]System CAPEX Units'!AF153</f>
        <v>0</v>
      </c>
      <c r="AG153" s="85">
        <f>'[5]System CAPEX Units'!AG153</f>
        <v>0</v>
      </c>
      <c r="AH153" s="85">
        <f>'[5]System CAPEX Units'!AH153</f>
        <v>0</v>
      </c>
      <c r="AI153" s="85">
        <f>'[5]System CAPEX Units'!AI153</f>
        <v>0</v>
      </c>
      <c r="AJ153" s="3">
        <f>'[5]System CAPEX Units'!AJ153</f>
        <v>0</v>
      </c>
      <c r="AK153" s="91" t="str">
        <f t="shared" si="8"/>
        <v/>
      </c>
      <c r="AL153" s="84" t="str">
        <f t="shared" si="9"/>
        <v/>
      </c>
      <c r="AM153" s="84" t="str">
        <f t="shared" si="10"/>
        <v/>
      </c>
      <c r="AN153" s="92" t="str">
        <f t="shared" si="11"/>
        <v/>
      </c>
    </row>
    <row r="154" spans="1:40" x14ac:dyDescent="0.2">
      <c r="A154" s="6" t="str">
        <f>IF('[5]System CAPEX Units'!A154&gt;"",'[5]System CAPEX Units'!A154,"")</f>
        <v/>
      </c>
      <c r="B154" s="34">
        <f>'[5]System CAPEX Units'!B154</f>
        <v>0</v>
      </c>
      <c r="C154" s="24">
        <f>'[5]System CAPEX Units'!C154</f>
        <v>0</v>
      </c>
      <c r="D154" s="24">
        <f>'[5]System CAPEX Units'!D154</f>
        <v>0</v>
      </c>
      <c r="E154" s="24">
        <f>'[5]System CAPEX Units'!E154</f>
        <v>0</v>
      </c>
      <c r="F154" s="24">
        <f>'[5]System CAPEX Units'!F154</f>
        <v>0</v>
      </c>
      <c r="G154" s="24">
        <f>'[5]System CAPEX Units'!G154</f>
        <v>0</v>
      </c>
      <c r="H154" s="38">
        <f>'[5]System CAPEX Units'!H154</f>
        <v>0</v>
      </c>
      <c r="I154" s="109">
        <f>'[5]System CAPEX Units'!I154</f>
        <v>0</v>
      </c>
      <c r="J154" s="110">
        <f>'[5]System CAPEX Units'!J154</f>
        <v>0</v>
      </c>
      <c r="K154" s="110">
        <f>'[5]System CAPEX Units'!K154</f>
        <v>0</v>
      </c>
      <c r="L154" s="111">
        <f>'[5]System CAPEX Units'!L154</f>
        <v>0</v>
      </c>
      <c r="M154" s="4">
        <f>'[5]System CAPEX Units'!M154</f>
        <v>0</v>
      </c>
      <c r="N154" s="82">
        <f>'[5]System CAPEX Units'!N154</f>
        <v>0</v>
      </c>
      <c r="O154" s="82">
        <f>'[5]System CAPEX Units'!O154</f>
        <v>0</v>
      </c>
      <c r="P154" s="82">
        <f>'[5]System CAPEX Units'!P154</f>
        <v>0</v>
      </c>
      <c r="Q154" s="82">
        <f>'[5]System CAPEX Units'!Q154</f>
        <v>0</v>
      </c>
      <c r="R154" s="82">
        <f>'[5]System CAPEX Units'!R154</f>
        <v>0</v>
      </c>
      <c r="S154" s="82">
        <f>'[5]System CAPEX Units'!S154</f>
        <v>0</v>
      </c>
      <c r="T154" s="82">
        <f>'[5]System CAPEX Units'!T154</f>
        <v>0</v>
      </c>
      <c r="U154" s="82">
        <f>'[5]System CAPEX Units'!U154</f>
        <v>0</v>
      </c>
      <c r="V154" s="82">
        <f>'[5]System CAPEX Units'!V154</f>
        <v>0</v>
      </c>
      <c r="W154" s="82">
        <f>'[5]System CAPEX Units'!W154</f>
        <v>0</v>
      </c>
      <c r="X154" s="82">
        <f>'[5]System CAPEX Units'!X154</f>
        <v>0</v>
      </c>
      <c r="Y154" s="82">
        <f>'[5]System CAPEX Units'!Y154</f>
        <v>0</v>
      </c>
      <c r="Z154" s="82">
        <f>'[5]System CAPEX Units'!Z154</f>
        <v>0</v>
      </c>
      <c r="AA154" s="82">
        <f>'[5]System CAPEX Units'!AA154</f>
        <v>0</v>
      </c>
      <c r="AB154" s="82">
        <f>'[5]System CAPEX Units'!AB154</f>
        <v>0</v>
      </c>
      <c r="AC154" s="82">
        <f>'[5]System CAPEX Units'!AC154</f>
        <v>0</v>
      </c>
      <c r="AD154" s="82">
        <f>'[5]System CAPEX Units'!AD154</f>
        <v>0</v>
      </c>
      <c r="AE154" s="11">
        <f>'[5]System CAPEX Units'!AE154</f>
        <v>0</v>
      </c>
      <c r="AF154" s="2">
        <f>'[5]System CAPEX Units'!AF154</f>
        <v>0</v>
      </c>
      <c r="AG154" s="85">
        <f>'[5]System CAPEX Units'!AG154</f>
        <v>0</v>
      </c>
      <c r="AH154" s="85">
        <f>'[5]System CAPEX Units'!AH154</f>
        <v>0</v>
      </c>
      <c r="AI154" s="85">
        <f>'[5]System CAPEX Units'!AI154</f>
        <v>0</v>
      </c>
      <c r="AJ154" s="3">
        <f>'[5]System CAPEX Units'!AJ154</f>
        <v>0</v>
      </c>
      <c r="AK154" s="91" t="str">
        <f t="shared" si="8"/>
        <v/>
      </c>
      <c r="AL154" s="84" t="str">
        <f t="shared" si="9"/>
        <v/>
      </c>
      <c r="AM154" s="84" t="str">
        <f t="shared" si="10"/>
        <v/>
      </c>
      <c r="AN154" s="92" t="str">
        <f t="shared" si="11"/>
        <v/>
      </c>
    </row>
    <row r="155" spans="1:40" x14ac:dyDescent="0.2">
      <c r="A155" s="6" t="str">
        <f>IF('[5]System CAPEX Units'!A155&gt;"",'[5]System CAPEX Units'!A155,"")</f>
        <v/>
      </c>
      <c r="B155" s="34">
        <f>'[5]System CAPEX Units'!B155</f>
        <v>0</v>
      </c>
      <c r="C155" s="24">
        <f>'[5]System CAPEX Units'!C155</f>
        <v>0</v>
      </c>
      <c r="D155" s="24">
        <f>'[5]System CAPEX Units'!D155</f>
        <v>0</v>
      </c>
      <c r="E155" s="24">
        <f>'[5]System CAPEX Units'!E155</f>
        <v>0</v>
      </c>
      <c r="F155" s="24">
        <f>'[5]System CAPEX Units'!F155</f>
        <v>0</v>
      </c>
      <c r="G155" s="24">
        <f>'[5]System CAPEX Units'!G155</f>
        <v>0</v>
      </c>
      <c r="H155" s="38">
        <f>'[5]System CAPEX Units'!H155</f>
        <v>0</v>
      </c>
      <c r="I155" s="109">
        <f>'[5]System CAPEX Units'!I155</f>
        <v>0</v>
      </c>
      <c r="J155" s="110">
        <f>'[5]System CAPEX Units'!J155</f>
        <v>0</v>
      </c>
      <c r="K155" s="110">
        <f>'[5]System CAPEX Units'!K155</f>
        <v>0</v>
      </c>
      <c r="L155" s="111">
        <f>'[5]System CAPEX Units'!L155</f>
        <v>0</v>
      </c>
      <c r="M155" s="4">
        <f>'[5]System CAPEX Units'!M155</f>
        <v>0</v>
      </c>
      <c r="N155" s="82">
        <f>'[5]System CAPEX Units'!N155</f>
        <v>0</v>
      </c>
      <c r="O155" s="82">
        <f>'[5]System CAPEX Units'!O155</f>
        <v>0</v>
      </c>
      <c r="P155" s="82">
        <f>'[5]System CAPEX Units'!P155</f>
        <v>0</v>
      </c>
      <c r="Q155" s="82">
        <f>'[5]System CAPEX Units'!Q155</f>
        <v>0</v>
      </c>
      <c r="R155" s="82">
        <f>'[5]System CAPEX Units'!R155</f>
        <v>0</v>
      </c>
      <c r="S155" s="82">
        <f>'[5]System CAPEX Units'!S155</f>
        <v>0</v>
      </c>
      <c r="T155" s="82">
        <f>'[5]System CAPEX Units'!T155</f>
        <v>0</v>
      </c>
      <c r="U155" s="82">
        <f>'[5]System CAPEX Units'!U155</f>
        <v>0</v>
      </c>
      <c r="V155" s="82">
        <f>'[5]System CAPEX Units'!V155</f>
        <v>0</v>
      </c>
      <c r="W155" s="82">
        <f>'[5]System CAPEX Units'!W155</f>
        <v>0</v>
      </c>
      <c r="X155" s="82">
        <f>'[5]System CAPEX Units'!X155</f>
        <v>0</v>
      </c>
      <c r="Y155" s="82">
        <f>'[5]System CAPEX Units'!Y155</f>
        <v>0</v>
      </c>
      <c r="Z155" s="82">
        <f>'[5]System CAPEX Units'!Z155</f>
        <v>0</v>
      </c>
      <c r="AA155" s="82">
        <f>'[5]System CAPEX Units'!AA155</f>
        <v>0</v>
      </c>
      <c r="AB155" s="82">
        <f>'[5]System CAPEX Units'!AB155</f>
        <v>0</v>
      </c>
      <c r="AC155" s="82">
        <f>'[5]System CAPEX Units'!AC155</f>
        <v>0</v>
      </c>
      <c r="AD155" s="82">
        <f>'[5]System CAPEX Units'!AD155</f>
        <v>0</v>
      </c>
      <c r="AE155" s="11">
        <f>'[5]System CAPEX Units'!AE155</f>
        <v>0</v>
      </c>
      <c r="AF155" s="2">
        <f>'[5]System CAPEX Units'!AF155</f>
        <v>0</v>
      </c>
      <c r="AG155" s="85">
        <f>'[5]System CAPEX Units'!AG155</f>
        <v>0</v>
      </c>
      <c r="AH155" s="85">
        <f>'[5]System CAPEX Units'!AH155</f>
        <v>0</v>
      </c>
      <c r="AI155" s="85">
        <f>'[5]System CAPEX Units'!AI155</f>
        <v>0</v>
      </c>
      <c r="AJ155" s="3">
        <f>'[5]System CAPEX Units'!AJ155</f>
        <v>0</v>
      </c>
      <c r="AK155" s="91" t="str">
        <f t="shared" si="8"/>
        <v/>
      </c>
      <c r="AL155" s="84" t="str">
        <f t="shared" si="9"/>
        <v/>
      </c>
      <c r="AM155" s="84" t="str">
        <f t="shared" si="10"/>
        <v/>
      </c>
      <c r="AN155" s="92" t="str">
        <f t="shared" si="11"/>
        <v/>
      </c>
    </row>
    <row r="156" spans="1:40" x14ac:dyDescent="0.2">
      <c r="A156" s="6" t="str">
        <f>IF('[5]System CAPEX Units'!A156&gt;"",'[5]System CAPEX Units'!A156,"")</f>
        <v/>
      </c>
      <c r="B156" s="34">
        <f>'[5]System CAPEX Units'!B156</f>
        <v>0</v>
      </c>
      <c r="C156" s="24">
        <f>'[5]System CAPEX Units'!C156</f>
        <v>0</v>
      </c>
      <c r="D156" s="24">
        <f>'[5]System CAPEX Units'!D156</f>
        <v>0</v>
      </c>
      <c r="E156" s="24">
        <f>'[5]System CAPEX Units'!E156</f>
        <v>0</v>
      </c>
      <c r="F156" s="24">
        <f>'[5]System CAPEX Units'!F156</f>
        <v>0</v>
      </c>
      <c r="G156" s="24">
        <f>'[5]System CAPEX Units'!G156</f>
        <v>0</v>
      </c>
      <c r="H156" s="38">
        <f>'[5]System CAPEX Units'!H156</f>
        <v>0</v>
      </c>
      <c r="I156" s="109">
        <f>'[5]System CAPEX Units'!I156</f>
        <v>0</v>
      </c>
      <c r="J156" s="110">
        <f>'[5]System CAPEX Units'!J156</f>
        <v>0</v>
      </c>
      <c r="K156" s="110">
        <f>'[5]System CAPEX Units'!K156</f>
        <v>0</v>
      </c>
      <c r="L156" s="111">
        <f>'[5]System CAPEX Units'!L156</f>
        <v>0</v>
      </c>
      <c r="M156" s="4">
        <f>'[5]System CAPEX Units'!M156</f>
        <v>0</v>
      </c>
      <c r="N156" s="82">
        <f>'[5]System CAPEX Units'!N156</f>
        <v>0</v>
      </c>
      <c r="O156" s="82">
        <f>'[5]System CAPEX Units'!O156</f>
        <v>0</v>
      </c>
      <c r="P156" s="82">
        <f>'[5]System CAPEX Units'!P156</f>
        <v>0</v>
      </c>
      <c r="Q156" s="82">
        <f>'[5]System CAPEX Units'!Q156</f>
        <v>0</v>
      </c>
      <c r="R156" s="82">
        <f>'[5]System CAPEX Units'!R156</f>
        <v>0</v>
      </c>
      <c r="S156" s="82">
        <f>'[5]System CAPEX Units'!S156</f>
        <v>0</v>
      </c>
      <c r="T156" s="82">
        <f>'[5]System CAPEX Units'!T156</f>
        <v>0</v>
      </c>
      <c r="U156" s="82">
        <f>'[5]System CAPEX Units'!U156</f>
        <v>0</v>
      </c>
      <c r="V156" s="82">
        <f>'[5]System CAPEX Units'!V156</f>
        <v>0</v>
      </c>
      <c r="W156" s="82">
        <f>'[5]System CAPEX Units'!W156</f>
        <v>0</v>
      </c>
      <c r="X156" s="82">
        <f>'[5]System CAPEX Units'!X156</f>
        <v>0</v>
      </c>
      <c r="Y156" s="82">
        <f>'[5]System CAPEX Units'!Y156</f>
        <v>0</v>
      </c>
      <c r="Z156" s="82">
        <f>'[5]System CAPEX Units'!Z156</f>
        <v>0</v>
      </c>
      <c r="AA156" s="82">
        <f>'[5]System CAPEX Units'!AA156</f>
        <v>0</v>
      </c>
      <c r="AB156" s="82">
        <f>'[5]System CAPEX Units'!AB156</f>
        <v>0</v>
      </c>
      <c r="AC156" s="82">
        <f>'[5]System CAPEX Units'!AC156</f>
        <v>0</v>
      </c>
      <c r="AD156" s="82">
        <f>'[5]System CAPEX Units'!AD156</f>
        <v>0</v>
      </c>
      <c r="AE156" s="11">
        <f>'[5]System CAPEX Units'!AE156</f>
        <v>0</v>
      </c>
      <c r="AF156" s="2">
        <f>'[5]System CAPEX Units'!AF156</f>
        <v>0</v>
      </c>
      <c r="AG156" s="85">
        <f>'[5]System CAPEX Units'!AG156</f>
        <v>0</v>
      </c>
      <c r="AH156" s="85">
        <f>'[5]System CAPEX Units'!AH156</f>
        <v>0</v>
      </c>
      <c r="AI156" s="85">
        <f>'[5]System CAPEX Units'!AI156</f>
        <v>0</v>
      </c>
      <c r="AJ156" s="3">
        <f>'[5]System CAPEX Units'!AJ156</f>
        <v>0</v>
      </c>
      <c r="AK156" s="91" t="str">
        <f t="shared" si="8"/>
        <v/>
      </c>
      <c r="AL156" s="84" t="str">
        <f t="shared" si="9"/>
        <v/>
      </c>
      <c r="AM156" s="84" t="str">
        <f t="shared" si="10"/>
        <v/>
      </c>
      <c r="AN156" s="92" t="str">
        <f t="shared" si="11"/>
        <v/>
      </c>
    </row>
    <row r="157" spans="1:40" x14ac:dyDescent="0.2">
      <c r="A157" s="6" t="str">
        <f>IF('[5]System CAPEX Units'!A157&gt;"",'[5]System CAPEX Units'!A157,"")</f>
        <v/>
      </c>
      <c r="B157" s="34">
        <f>'[5]System CAPEX Units'!B157</f>
        <v>0</v>
      </c>
      <c r="C157" s="24">
        <f>'[5]System CAPEX Units'!C157</f>
        <v>0</v>
      </c>
      <c r="D157" s="24">
        <f>'[5]System CAPEX Units'!D157</f>
        <v>0</v>
      </c>
      <c r="E157" s="24">
        <f>'[5]System CAPEX Units'!E157</f>
        <v>0</v>
      </c>
      <c r="F157" s="24">
        <f>'[5]System CAPEX Units'!F157</f>
        <v>0</v>
      </c>
      <c r="G157" s="24">
        <f>'[5]System CAPEX Units'!G157</f>
        <v>0</v>
      </c>
      <c r="H157" s="38">
        <f>'[5]System CAPEX Units'!H157</f>
        <v>0</v>
      </c>
      <c r="I157" s="109">
        <f>'[5]System CAPEX Units'!I157</f>
        <v>0</v>
      </c>
      <c r="J157" s="110">
        <f>'[5]System CAPEX Units'!J157</f>
        <v>0</v>
      </c>
      <c r="K157" s="110">
        <f>'[5]System CAPEX Units'!K157</f>
        <v>0</v>
      </c>
      <c r="L157" s="111">
        <f>'[5]System CAPEX Units'!L157</f>
        <v>0</v>
      </c>
      <c r="M157" s="4">
        <f>'[5]System CAPEX Units'!M157</f>
        <v>0</v>
      </c>
      <c r="N157" s="82">
        <f>'[5]System CAPEX Units'!N157</f>
        <v>0</v>
      </c>
      <c r="O157" s="82">
        <f>'[5]System CAPEX Units'!O157</f>
        <v>0</v>
      </c>
      <c r="P157" s="82">
        <f>'[5]System CAPEX Units'!P157</f>
        <v>0</v>
      </c>
      <c r="Q157" s="82">
        <f>'[5]System CAPEX Units'!Q157</f>
        <v>0</v>
      </c>
      <c r="R157" s="82">
        <f>'[5]System CAPEX Units'!R157</f>
        <v>0</v>
      </c>
      <c r="S157" s="82">
        <f>'[5]System CAPEX Units'!S157</f>
        <v>0</v>
      </c>
      <c r="T157" s="82">
        <f>'[5]System CAPEX Units'!T157</f>
        <v>0</v>
      </c>
      <c r="U157" s="82">
        <f>'[5]System CAPEX Units'!U157</f>
        <v>0</v>
      </c>
      <c r="V157" s="82">
        <f>'[5]System CAPEX Units'!V157</f>
        <v>0</v>
      </c>
      <c r="W157" s="82">
        <f>'[5]System CAPEX Units'!W157</f>
        <v>0</v>
      </c>
      <c r="X157" s="82">
        <f>'[5]System CAPEX Units'!X157</f>
        <v>0</v>
      </c>
      <c r="Y157" s="82">
        <f>'[5]System CAPEX Units'!Y157</f>
        <v>0</v>
      </c>
      <c r="Z157" s="82">
        <f>'[5]System CAPEX Units'!Z157</f>
        <v>0</v>
      </c>
      <c r="AA157" s="82">
        <f>'[5]System CAPEX Units'!AA157</f>
        <v>0</v>
      </c>
      <c r="AB157" s="82">
        <f>'[5]System CAPEX Units'!AB157</f>
        <v>0</v>
      </c>
      <c r="AC157" s="82">
        <f>'[5]System CAPEX Units'!AC157</f>
        <v>0</v>
      </c>
      <c r="AD157" s="82">
        <f>'[5]System CAPEX Units'!AD157</f>
        <v>0</v>
      </c>
      <c r="AE157" s="11">
        <f>'[5]System CAPEX Units'!AE157</f>
        <v>0</v>
      </c>
      <c r="AF157" s="2">
        <f>'[5]System CAPEX Units'!AF157</f>
        <v>0</v>
      </c>
      <c r="AG157" s="85">
        <f>'[5]System CAPEX Units'!AG157</f>
        <v>0</v>
      </c>
      <c r="AH157" s="85">
        <f>'[5]System CAPEX Units'!AH157</f>
        <v>0</v>
      </c>
      <c r="AI157" s="85">
        <f>'[5]System CAPEX Units'!AI157</f>
        <v>0</v>
      </c>
      <c r="AJ157" s="3">
        <f>'[5]System CAPEX Units'!AJ157</f>
        <v>0</v>
      </c>
      <c r="AK157" s="91" t="str">
        <f t="shared" si="8"/>
        <v/>
      </c>
      <c r="AL157" s="84" t="str">
        <f t="shared" si="9"/>
        <v/>
      </c>
      <c r="AM157" s="84" t="str">
        <f t="shared" si="10"/>
        <v/>
      </c>
      <c r="AN157" s="92" t="str">
        <f t="shared" si="11"/>
        <v/>
      </c>
    </row>
    <row r="158" spans="1:40" x14ac:dyDescent="0.2">
      <c r="A158" s="6" t="str">
        <f>IF('[5]System CAPEX Units'!A158&gt;"",'[5]System CAPEX Units'!A158,"")</f>
        <v/>
      </c>
      <c r="B158" s="34">
        <f>'[5]System CAPEX Units'!B158</f>
        <v>0</v>
      </c>
      <c r="C158" s="24">
        <f>'[5]System CAPEX Units'!C158</f>
        <v>0</v>
      </c>
      <c r="D158" s="24">
        <f>'[5]System CAPEX Units'!D158</f>
        <v>0</v>
      </c>
      <c r="E158" s="24">
        <f>'[5]System CAPEX Units'!E158</f>
        <v>0</v>
      </c>
      <c r="F158" s="24">
        <f>'[5]System CAPEX Units'!F158</f>
        <v>0</v>
      </c>
      <c r="G158" s="24">
        <f>'[5]System CAPEX Units'!G158</f>
        <v>0</v>
      </c>
      <c r="H158" s="38">
        <f>'[5]System CAPEX Units'!H158</f>
        <v>0</v>
      </c>
      <c r="I158" s="109">
        <f>'[5]System CAPEX Units'!I158</f>
        <v>0</v>
      </c>
      <c r="J158" s="110">
        <f>'[5]System CAPEX Units'!J158</f>
        <v>0</v>
      </c>
      <c r="K158" s="110">
        <f>'[5]System CAPEX Units'!K158</f>
        <v>0</v>
      </c>
      <c r="L158" s="111">
        <f>'[5]System CAPEX Units'!L158</f>
        <v>0</v>
      </c>
      <c r="M158" s="4">
        <f>'[5]System CAPEX Units'!M158</f>
        <v>0</v>
      </c>
      <c r="N158" s="82">
        <f>'[5]System CAPEX Units'!N158</f>
        <v>0</v>
      </c>
      <c r="O158" s="82">
        <f>'[5]System CAPEX Units'!O158</f>
        <v>0</v>
      </c>
      <c r="P158" s="82">
        <f>'[5]System CAPEX Units'!P158</f>
        <v>0</v>
      </c>
      <c r="Q158" s="82">
        <f>'[5]System CAPEX Units'!Q158</f>
        <v>0</v>
      </c>
      <c r="R158" s="82">
        <f>'[5]System CAPEX Units'!R158</f>
        <v>0</v>
      </c>
      <c r="S158" s="82">
        <f>'[5]System CAPEX Units'!S158</f>
        <v>0</v>
      </c>
      <c r="T158" s="82">
        <f>'[5]System CAPEX Units'!T158</f>
        <v>0</v>
      </c>
      <c r="U158" s="82">
        <f>'[5]System CAPEX Units'!U158</f>
        <v>0</v>
      </c>
      <c r="V158" s="82">
        <f>'[5]System CAPEX Units'!V158</f>
        <v>0</v>
      </c>
      <c r="W158" s="82">
        <f>'[5]System CAPEX Units'!W158</f>
        <v>0</v>
      </c>
      <c r="X158" s="82">
        <f>'[5]System CAPEX Units'!X158</f>
        <v>0</v>
      </c>
      <c r="Y158" s="82">
        <f>'[5]System CAPEX Units'!Y158</f>
        <v>0</v>
      </c>
      <c r="Z158" s="82">
        <f>'[5]System CAPEX Units'!Z158</f>
        <v>0</v>
      </c>
      <c r="AA158" s="82">
        <f>'[5]System CAPEX Units'!AA158</f>
        <v>0</v>
      </c>
      <c r="AB158" s="82">
        <f>'[5]System CAPEX Units'!AB158</f>
        <v>0</v>
      </c>
      <c r="AC158" s="82">
        <f>'[5]System CAPEX Units'!AC158</f>
        <v>0</v>
      </c>
      <c r="AD158" s="82">
        <f>'[5]System CAPEX Units'!AD158</f>
        <v>0</v>
      </c>
      <c r="AE158" s="11">
        <f>'[5]System CAPEX Units'!AE158</f>
        <v>0</v>
      </c>
      <c r="AF158" s="2">
        <f>'[5]System CAPEX Units'!AF158</f>
        <v>0</v>
      </c>
      <c r="AG158" s="85">
        <f>'[5]System CAPEX Units'!AG158</f>
        <v>0</v>
      </c>
      <c r="AH158" s="85">
        <f>'[5]System CAPEX Units'!AH158</f>
        <v>0</v>
      </c>
      <c r="AI158" s="85">
        <f>'[5]System CAPEX Units'!AI158</f>
        <v>0</v>
      </c>
      <c r="AJ158" s="3">
        <f>'[5]System CAPEX Units'!AJ158</f>
        <v>0</v>
      </c>
      <c r="AK158" s="91" t="str">
        <f t="shared" si="8"/>
        <v/>
      </c>
      <c r="AL158" s="84" t="str">
        <f t="shared" si="9"/>
        <v/>
      </c>
      <c r="AM158" s="84" t="str">
        <f t="shared" si="10"/>
        <v/>
      </c>
      <c r="AN158" s="92" t="str">
        <f t="shared" si="11"/>
        <v/>
      </c>
    </row>
    <row r="159" spans="1:40" x14ac:dyDescent="0.2">
      <c r="A159" s="6" t="str">
        <f>IF('[5]System CAPEX Units'!A159&gt;"",'[5]System CAPEX Units'!A159,"")</f>
        <v/>
      </c>
      <c r="B159" s="34">
        <f>'[5]System CAPEX Units'!B159</f>
        <v>0</v>
      </c>
      <c r="C159" s="24">
        <f>'[5]System CAPEX Units'!C159</f>
        <v>0</v>
      </c>
      <c r="D159" s="24">
        <f>'[5]System CAPEX Units'!D159</f>
        <v>0</v>
      </c>
      <c r="E159" s="24">
        <f>'[5]System CAPEX Units'!E159</f>
        <v>0</v>
      </c>
      <c r="F159" s="24">
        <f>'[5]System CAPEX Units'!F159</f>
        <v>0</v>
      </c>
      <c r="G159" s="24">
        <f>'[5]System CAPEX Units'!G159</f>
        <v>0</v>
      </c>
      <c r="H159" s="38">
        <f>'[5]System CAPEX Units'!H159</f>
        <v>0</v>
      </c>
      <c r="I159" s="109">
        <f>'[5]System CAPEX Units'!I159</f>
        <v>0</v>
      </c>
      <c r="J159" s="110">
        <f>'[5]System CAPEX Units'!J159</f>
        <v>0</v>
      </c>
      <c r="K159" s="110">
        <f>'[5]System CAPEX Units'!K159</f>
        <v>0</v>
      </c>
      <c r="L159" s="111">
        <f>'[5]System CAPEX Units'!L159</f>
        <v>0</v>
      </c>
      <c r="M159" s="4">
        <f>'[5]System CAPEX Units'!M159</f>
        <v>0</v>
      </c>
      <c r="N159" s="82">
        <f>'[5]System CAPEX Units'!N159</f>
        <v>0</v>
      </c>
      <c r="O159" s="82">
        <f>'[5]System CAPEX Units'!O159</f>
        <v>0</v>
      </c>
      <c r="P159" s="82">
        <f>'[5]System CAPEX Units'!P159</f>
        <v>0</v>
      </c>
      <c r="Q159" s="82">
        <f>'[5]System CAPEX Units'!Q159</f>
        <v>0</v>
      </c>
      <c r="R159" s="82">
        <f>'[5]System CAPEX Units'!R159</f>
        <v>0</v>
      </c>
      <c r="S159" s="82">
        <f>'[5]System CAPEX Units'!S159</f>
        <v>0</v>
      </c>
      <c r="T159" s="82">
        <f>'[5]System CAPEX Units'!T159</f>
        <v>0</v>
      </c>
      <c r="U159" s="82">
        <f>'[5]System CAPEX Units'!U159</f>
        <v>0</v>
      </c>
      <c r="V159" s="82">
        <f>'[5]System CAPEX Units'!V159</f>
        <v>0</v>
      </c>
      <c r="W159" s="82">
        <f>'[5]System CAPEX Units'!W159</f>
        <v>0</v>
      </c>
      <c r="X159" s="82">
        <f>'[5]System CAPEX Units'!X159</f>
        <v>0</v>
      </c>
      <c r="Y159" s="82">
        <f>'[5]System CAPEX Units'!Y159</f>
        <v>0</v>
      </c>
      <c r="Z159" s="82">
        <f>'[5]System CAPEX Units'!Z159</f>
        <v>0</v>
      </c>
      <c r="AA159" s="82">
        <f>'[5]System CAPEX Units'!AA159</f>
        <v>0</v>
      </c>
      <c r="AB159" s="82">
        <f>'[5]System CAPEX Units'!AB159</f>
        <v>0</v>
      </c>
      <c r="AC159" s="82">
        <f>'[5]System CAPEX Units'!AC159</f>
        <v>0</v>
      </c>
      <c r="AD159" s="82">
        <f>'[5]System CAPEX Units'!AD159</f>
        <v>0</v>
      </c>
      <c r="AE159" s="11">
        <f>'[5]System CAPEX Units'!AE159</f>
        <v>0</v>
      </c>
      <c r="AF159" s="2">
        <f>'[5]System CAPEX Units'!AF159</f>
        <v>0</v>
      </c>
      <c r="AG159" s="85">
        <f>'[5]System CAPEX Units'!AG159</f>
        <v>0</v>
      </c>
      <c r="AH159" s="85">
        <f>'[5]System CAPEX Units'!AH159</f>
        <v>0</v>
      </c>
      <c r="AI159" s="85">
        <f>'[5]System CAPEX Units'!AI159</f>
        <v>0</v>
      </c>
      <c r="AJ159" s="3">
        <f>'[5]System CAPEX Units'!AJ159</f>
        <v>0</v>
      </c>
      <c r="AK159" s="91" t="str">
        <f t="shared" si="8"/>
        <v/>
      </c>
      <c r="AL159" s="84" t="str">
        <f t="shared" si="9"/>
        <v/>
      </c>
      <c r="AM159" s="84" t="str">
        <f t="shared" si="10"/>
        <v/>
      </c>
      <c r="AN159" s="92" t="str">
        <f t="shared" si="11"/>
        <v/>
      </c>
    </row>
    <row r="160" spans="1:40" x14ac:dyDescent="0.2">
      <c r="A160" s="6" t="str">
        <f>IF('[5]System CAPEX Units'!A160&gt;"",'[5]System CAPEX Units'!A160,"")</f>
        <v>Commercial and industrial - (Cap Cons plus Gifted)</v>
      </c>
      <c r="B160" s="34">
        <f>'[5]System CAPEX Units'!B160</f>
        <v>0</v>
      </c>
      <c r="C160" s="24">
        <f>'[5]System CAPEX Units'!C160</f>
        <v>10389287.847348405</v>
      </c>
      <c r="D160" s="24">
        <f>'[5]System CAPEX Units'!D160</f>
        <v>13468342.098499585</v>
      </c>
      <c r="E160" s="24">
        <f>'[5]System CAPEX Units'!E160</f>
        <v>13511700.875836238</v>
      </c>
      <c r="F160" s="24">
        <f>'[5]System CAPEX Units'!F160</f>
        <v>13576879.107016085</v>
      </c>
      <c r="G160" s="24">
        <f>'[5]System CAPEX Units'!G160</f>
        <v>13614888.859259557</v>
      </c>
      <c r="H160" s="38">
        <f>'[5]System CAPEX Units'!H160</f>
        <v>13628046.883821787</v>
      </c>
      <c r="I160" s="109">
        <f>'[5]System CAPEX Units'!I160</f>
        <v>0.26232772106732705</v>
      </c>
      <c r="J160" s="110">
        <f>'[5]System CAPEX Units'!J160</f>
        <v>0.44788777884710518</v>
      </c>
      <c r="K160" s="110">
        <f>'[5]System CAPEX Units'!K160</f>
        <v>0.21956861163234839</v>
      </c>
      <c r="L160" s="111">
        <f>'[5]System CAPEX Units'!L160</f>
        <v>7.0215888453219341E-2</v>
      </c>
      <c r="M160" s="4">
        <f>'[5]System CAPEX Units'!M160</f>
        <v>6.3802281038918218E-2</v>
      </c>
      <c r="N160" s="82">
        <f>'[5]System CAPEX Units'!N160</f>
        <v>1.7483048384227952E-3</v>
      </c>
      <c r="O160" s="82">
        <f>'[5]System CAPEX Units'!O160</f>
        <v>0.24641987948409833</v>
      </c>
      <c r="P160" s="82">
        <f>'[5]System CAPEX Units'!P160</f>
        <v>0.19219640014055855</v>
      </c>
      <c r="Q160" s="82">
        <f>'[5]System CAPEX Units'!Q160</f>
        <v>5.7655015639302594E-3</v>
      </c>
      <c r="R160" s="82">
        <f>'[5]System CAPEX Units'!R160</f>
        <v>6.5619997483829295E-2</v>
      </c>
      <c r="S160" s="82">
        <f>'[5]System CAPEX Units'!S160</f>
        <v>2.8415376406127316E-3</v>
      </c>
      <c r="T160" s="82">
        <f>'[5]System CAPEX Units'!T160</f>
        <v>5.1152015756434688E-2</v>
      </c>
      <c r="U160" s="82">
        <f>'[5]System CAPEX Units'!U160</f>
        <v>1.0316300014316148E-2</v>
      </c>
      <c r="V160" s="82">
        <f>'[5]System CAPEX Units'!V160</f>
        <v>0.33730570172965058</v>
      </c>
      <c r="W160" s="82">
        <f>'[5]System CAPEX Units'!W160</f>
        <v>1.3049382019790988E-2</v>
      </c>
      <c r="X160" s="82">
        <f>'[5]System CAPEX Units'!X160</f>
        <v>3.4705803244124962E-5</v>
      </c>
      <c r="Y160" s="82">
        <f>'[5]System CAPEX Units'!Y160</f>
        <v>4.7720479460671832E-4</v>
      </c>
      <c r="Z160" s="82">
        <f>'[5]System CAPEX Units'!Z160</f>
        <v>0</v>
      </c>
      <c r="AA160" s="82">
        <f>'[5]System CAPEX Units'!AA160</f>
        <v>0</v>
      </c>
      <c r="AB160" s="82">
        <f>'[5]System CAPEX Units'!AB160</f>
        <v>0</v>
      </c>
      <c r="AC160" s="82">
        <f>'[5]System CAPEX Units'!AC160</f>
        <v>1.3448498757098423E-4</v>
      </c>
      <c r="AD160" s="82">
        <f>'[5]System CAPEX Units'!AD160</f>
        <v>9.1363027040158983E-3</v>
      </c>
      <c r="AE160" s="11">
        <f>'[5]System CAPEX Units'!AE160</f>
        <v>0</v>
      </c>
      <c r="AF160" s="2">
        <f>'[5]System CAPEX Units'!AF160</f>
        <v>0</v>
      </c>
      <c r="AG160" s="85">
        <f>'[5]System CAPEX Units'!AG160</f>
        <v>0</v>
      </c>
      <c r="AH160" s="85">
        <f>'[5]System CAPEX Units'!AH160</f>
        <v>1</v>
      </c>
      <c r="AI160" s="85">
        <f>'[5]System CAPEX Units'!AI160</f>
        <v>0</v>
      </c>
      <c r="AJ160" s="3">
        <f>'[5]System CAPEX Units'!AJ160</f>
        <v>0</v>
      </c>
      <c r="AK160" s="91" t="str">
        <f t="shared" si="8"/>
        <v/>
      </c>
      <c r="AL160" s="84" t="str">
        <f t="shared" si="9"/>
        <v/>
      </c>
      <c r="AM160" s="84" t="str">
        <f t="shared" si="10"/>
        <v/>
      </c>
      <c r="AN160" s="92" t="str">
        <f t="shared" si="11"/>
        <v/>
      </c>
    </row>
    <row r="161" spans="1:40" x14ac:dyDescent="0.2">
      <c r="A161" s="6" t="str">
        <f>IF('[5]System CAPEX Units'!A161&gt;"",'[5]System CAPEX Units'!A161,"")</f>
        <v>Domestic and rural - (Cap Cons plus Gifted) plus ServicesD-Services - Gifted (Cap Cons plus Gifted)</v>
      </c>
      <c r="B161" s="34">
        <f>'[5]System CAPEX Units'!B161</f>
        <v>0</v>
      </c>
      <c r="C161" s="24">
        <f>'[5]System CAPEX Units'!C161</f>
        <v>4586357.100851329</v>
      </c>
      <c r="D161" s="24">
        <f>'[5]System CAPEX Units'!D161</f>
        <v>5941969.6394561436</v>
      </c>
      <c r="E161" s="24">
        <f>'[5]System CAPEX Units'!E161</f>
        <v>5968279.1569235893</v>
      </c>
      <c r="F161" s="24">
        <f>'[5]System CAPEX Units'!F161</f>
        <v>5999381.8631261354</v>
      </c>
      <c r="G161" s="24">
        <f>'[5]System CAPEX Units'!G161</f>
        <v>6011980.5702160215</v>
      </c>
      <c r="H161" s="38">
        <f>'[5]System CAPEX Units'!H161</f>
        <v>6008675.0361613836</v>
      </c>
      <c r="I161" s="109">
        <f>'[5]System CAPEX Units'!I161</f>
        <v>0.34627239694750983</v>
      </c>
      <c r="J161" s="110">
        <f>'[5]System CAPEX Units'!J161</f>
        <v>0.29513851530990437</v>
      </c>
      <c r="K161" s="110">
        <f>'[5]System CAPEX Units'!K161</f>
        <v>0.26098371945300791</v>
      </c>
      <c r="L161" s="111">
        <f>'[5]System CAPEX Units'!L161</f>
        <v>9.7605368289578151E-2</v>
      </c>
      <c r="M161" s="4">
        <f>'[5]System CAPEX Units'!M161</f>
        <v>4.7457357876134303E-3</v>
      </c>
      <c r="N161" s="82">
        <f>'[5]System CAPEX Units'!N161</f>
        <v>0</v>
      </c>
      <c r="O161" s="82">
        <f>'[5]System CAPEX Units'!O161</f>
        <v>0.36896606501062318</v>
      </c>
      <c r="P161" s="82">
        <f>'[5]System CAPEX Units'!P161</f>
        <v>3.5811441393141519E-2</v>
      </c>
      <c r="Q161" s="82">
        <f>'[5]System CAPEX Units'!Q161</f>
        <v>8.0419372133198311E-4</v>
      </c>
      <c r="R161" s="82">
        <f>'[5]System CAPEX Units'!R161</f>
        <v>0</v>
      </c>
      <c r="S161" s="82">
        <f>'[5]System CAPEX Units'!S161</f>
        <v>0</v>
      </c>
      <c r="T161" s="82">
        <f>'[5]System CAPEX Units'!T161</f>
        <v>6.453406405750481E-3</v>
      </c>
      <c r="U161" s="82">
        <f>'[5]System CAPEX Units'!U161</f>
        <v>0</v>
      </c>
      <c r="V161" s="82">
        <f>'[5]System CAPEX Units'!V161</f>
        <v>0.32338515915093025</v>
      </c>
      <c r="W161" s="82">
        <f>'[5]System CAPEX Units'!W161</f>
        <v>0.25983399853060907</v>
      </c>
      <c r="X161" s="82">
        <f>'[5]System CAPEX Units'!X161</f>
        <v>0</v>
      </c>
      <c r="Y161" s="82">
        <f>'[5]System CAPEX Units'!Y161</f>
        <v>0</v>
      </c>
      <c r="Z161" s="82">
        <f>'[5]System CAPEX Units'!Z161</f>
        <v>0</v>
      </c>
      <c r="AA161" s="82">
        <f>'[5]System CAPEX Units'!AA161</f>
        <v>0</v>
      </c>
      <c r="AB161" s="82">
        <f>'[5]System CAPEX Units'!AB161</f>
        <v>0</v>
      </c>
      <c r="AC161" s="82">
        <f>'[5]System CAPEX Units'!AC161</f>
        <v>0</v>
      </c>
      <c r="AD161" s="82">
        <f>'[5]System CAPEX Units'!AD161</f>
        <v>0</v>
      </c>
      <c r="AE161" s="11">
        <f>'[5]System CAPEX Units'!AE161</f>
        <v>0</v>
      </c>
      <c r="AF161" s="2">
        <f>'[5]System CAPEX Units'!AF161</f>
        <v>0</v>
      </c>
      <c r="AG161" s="85">
        <f>'[5]System CAPEX Units'!AG161</f>
        <v>0</v>
      </c>
      <c r="AH161" s="85">
        <f>'[5]System CAPEX Units'!AH161</f>
        <v>1</v>
      </c>
      <c r="AI161" s="85">
        <f>'[5]System CAPEX Units'!AI161</f>
        <v>0</v>
      </c>
      <c r="AJ161" s="3">
        <f>'[5]System CAPEX Units'!AJ161</f>
        <v>0</v>
      </c>
      <c r="AK161" s="91" t="str">
        <f t="shared" si="8"/>
        <v/>
      </c>
      <c r="AL161" s="84" t="str">
        <f t="shared" si="9"/>
        <v/>
      </c>
      <c r="AM161" s="84" t="str">
        <f t="shared" si="10"/>
        <v/>
      </c>
      <c r="AN161" s="92" t="str">
        <f t="shared" si="11"/>
        <v/>
      </c>
    </row>
    <row r="162" spans="1:40" x14ac:dyDescent="0.2">
      <c r="A162" s="6" t="str">
        <f>IF('[5]System CAPEX Units'!A162&gt;"",'[5]System CAPEX Units'!A162,"")</f>
        <v>Real estate developer (Cap con plus gifted) (2014-15 only)</v>
      </c>
      <c r="B162" s="34">
        <f>'[5]System CAPEX Units'!B162</f>
        <v>0</v>
      </c>
      <c r="C162" s="24">
        <f>'[5]System CAPEX Units'!C162</f>
        <v>23315905.486507487</v>
      </c>
      <c r="D162" s="24">
        <f>'[5]System CAPEX Units'!D162</f>
        <v>0</v>
      </c>
      <c r="E162" s="24">
        <f>'[5]System CAPEX Units'!E162</f>
        <v>0</v>
      </c>
      <c r="F162" s="24">
        <f>'[5]System CAPEX Units'!F162</f>
        <v>0</v>
      </c>
      <c r="G162" s="24">
        <f>'[5]System CAPEX Units'!G162</f>
        <v>0</v>
      </c>
      <c r="H162" s="38">
        <f>'[5]System CAPEX Units'!H162</f>
        <v>0</v>
      </c>
      <c r="I162" s="109">
        <f>'[5]System CAPEX Units'!I162</f>
        <v>0.17930104276013623</v>
      </c>
      <c r="J162" s="110">
        <f>'[5]System CAPEX Units'!J162</f>
        <v>0.30433595117049267</v>
      </c>
      <c r="K162" s="110">
        <f>'[5]System CAPEX Units'!K162</f>
        <v>0.20244924077252274</v>
      </c>
      <c r="L162" s="111">
        <f>'[5]System CAPEX Units'!L162</f>
        <v>0.31391376529684845</v>
      </c>
      <c r="M162" s="4">
        <f>'[5]System CAPEX Units'!M162</f>
        <v>2.2432309159514035E-2</v>
      </c>
      <c r="N162" s="82">
        <f>'[5]System CAPEX Units'!N162</f>
        <v>4.0358806374479967E-3</v>
      </c>
      <c r="O162" s="82">
        <f>'[5]System CAPEX Units'!O162</f>
        <v>0.29625022459952172</v>
      </c>
      <c r="P162" s="82">
        <f>'[5]System CAPEX Units'!P162</f>
        <v>0.35945598540448659</v>
      </c>
      <c r="Q162" s="82">
        <f>'[5]System CAPEX Units'!Q162</f>
        <v>0</v>
      </c>
      <c r="R162" s="82">
        <f>'[5]System CAPEX Units'!R162</f>
        <v>0</v>
      </c>
      <c r="S162" s="82">
        <f>'[5]System CAPEX Units'!S162</f>
        <v>0</v>
      </c>
      <c r="T162" s="82">
        <f>'[5]System CAPEX Units'!T162</f>
        <v>4.710370278226976E-2</v>
      </c>
      <c r="U162" s="82">
        <f>'[5]System CAPEX Units'!U162</f>
        <v>0</v>
      </c>
      <c r="V162" s="82">
        <f>'[5]System CAPEX Units'!V162</f>
        <v>0.24309270086107998</v>
      </c>
      <c r="W162" s="82">
        <f>'[5]System CAPEX Units'!W162</f>
        <v>2.7629196555679948E-2</v>
      </c>
      <c r="X162" s="82">
        <f>'[5]System CAPEX Units'!X162</f>
        <v>0</v>
      </c>
      <c r="Y162" s="82">
        <f>'[5]System CAPEX Units'!Y162</f>
        <v>0</v>
      </c>
      <c r="Z162" s="82">
        <f>'[5]System CAPEX Units'!Z162</f>
        <v>0</v>
      </c>
      <c r="AA162" s="82">
        <f>'[5]System CAPEX Units'!AA162</f>
        <v>0</v>
      </c>
      <c r="AB162" s="82">
        <f>'[5]System CAPEX Units'!AB162</f>
        <v>0</v>
      </c>
      <c r="AC162" s="82">
        <f>'[5]System CAPEX Units'!AC162</f>
        <v>0</v>
      </c>
      <c r="AD162" s="82">
        <f>'[5]System CAPEX Units'!AD162</f>
        <v>0</v>
      </c>
      <c r="AE162" s="11">
        <f>'[5]System CAPEX Units'!AE162</f>
        <v>0</v>
      </c>
      <c r="AF162" s="2">
        <f>'[5]System CAPEX Units'!AF162</f>
        <v>0</v>
      </c>
      <c r="AG162" s="85">
        <f>'[5]System CAPEX Units'!AG162</f>
        <v>0</v>
      </c>
      <c r="AH162" s="85">
        <f>'[5]System CAPEX Units'!AH162</f>
        <v>1</v>
      </c>
      <c r="AI162" s="85">
        <f>'[5]System CAPEX Units'!AI162</f>
        <v>0</v>
      </c>
      <c r="AJ162" s="3">
        <f>'[5]System CAPEX Units'!AJ162</f>
        <v>0</v>
      </c>
      <c r="AK162" s="91" t="str">
        <f t="shared" si="8"/>
        <v/>
      </c>
      <c r="AL162" s="84" t="str">
        <f t="shared" si="9"/>
        <v/>
      </c>
      <c r="AM162" s="84" t="str">
        <f t="shared" si="10"/>
        <v/>
      </c>
      <c r="AN162" s="92" t="str">
        <f t="shared" si="11"/>
        <v/>
      </c>
    </row>
    <row r="163" spans="1:40" x14ac:dyDescent="0.2">
      <c r="A163" s="6" t="str">
        <f>IF('[5]System CAPEX Units'!A163&gt;"",'[5]System CAPEX Units'!A163,"")</f>
        <v>CICW Street lighting- Gifted and Cap Cons</v>
      </c>
      <c r="B163" s="34">
        <f>'[5]System CAPEX Units'!B163</f>
        <v>0</v>
      </c>
      <c r="C163" s="24">
        <f>'[5]System CAPEX Units'!C163</f>
        <v>5151996.3856441611</v>
      </c>
      <c r="D163" s="24">
        <f>'[5]System CAPEX Units'!D163</f>
        <v>9430214.8304509781</v>
      </c>
      <c r="E163" s="24">
        <f>'[5]System CAPEX Units'!E163</f>
        <v>9615694.9034773204</v>
      </c>
      <c r="F163" s="24">
        <f>'[5]System CAPEX Units'!F163</f>
        <v>9777184.7967415228</v>
      </c>
      <c r="G163" s="24">
        <f>'[5]System CAPEX Units'!G163</f>
        <v>9922539.5013721641</v>
      </c>
      <c r="H163" s="38">
        <f>'[5]System CAPEX Units'!H163</f>
        <v>10042628.455244131</v>
      </c>
      <c r="I163" s="109">
        <f>'[5]System CAPEX Units'!I163</f>
        <v>0.23195602195630829</v>
      </c>
      <c r="J163" s="110">
        <f>'[5]System CAPEX Units'!J163</f>
        <v>0.30424495054174988</v>
      </c>
      <c r="K163" s="110">
        <f>'[5]System CAPEX Units'!K163</f>
        <v>0.29343950664500812</v>
      </c>
      <c r="L163" s="111">
        <f>'[5]System CAPEX Units'!L163</f>
        <v>0.17035952085693376</v>
      </c>
      <c r="M163" s="4">
        <f>'[5]System CAPEX Units'!M163</f>
        <v>0</v>
      </c>
      <c r="N163" s="82">
        <f>'[5]System CAPEX Units'!N163</f>
        <v>0</v>
      </c>
      <c r="O163" s="82">
        <f>'[5]System CAPEX Units'!O163</f>
        <v>0</v>
      </c>
      <c r="P163" s="82">
        <f>'[5]System CAPEX Units'!P163</f>
        <v>0</v>
      </c>
      <c r="Q163" s="82">
        <f>'[5]System CAPEX Units'!Q163</f>
        <v>0</v>
      </c>
      <c r="R163" s="82">
        <f>'[5]System CAPEX Units'!R163</f>
        <v>0</v>
      </c>
      <c r="S163" s="82">
        <f>'[5]System CAPEX Units'!S163</f>
        <v>0</v>
      </c>
      <c r="T163" s="82">
        <f>'[5]System CAPEX Units'!T163</f>
        <v>0</v>
      </c>
      <c r="U163" s="82">
        <f>'[5]System CAPEX Units'!U163</f>
        <v>0</v>
      </c>
      <c r="V163" s="82">
        <f>'[5]System CAPEX Units'!V163</f>
        <v>0</v>
      </c>
      <c r="W163" s="82">
        <f>'[5]System CAPEX Units'!W163</f>
        <v>0</v>
      </c>
      <c r="X163" s="82">
        <f>'[5]System CAPEX Units'!X163</f>
        <v>0</v>
      </c>
      <c r="Y163" s="82">
        <f>'[5]System CAPEX Units'!Y163</f>
        <v>0</v>
      </c>
      <c r="Z163" s="82">
        <f>'[5]System CAPEX Units'!Z163</f>
        <v>0</v>
      </c>
      <c r="AA163" s="82">
        <f>'[5]System CAPEX Units'!AA163</f>
        <v>1</v>
      </c>
      <c r="AB163" s="82">
        <f>'[5]System CAPEX Units'!AB163</f>
        <v>0</v>
      </c>
      <c r="AC163" s="82">
        <f>'[5]System CAPEX Units'!AC163</f>
        <v>0</v>
      </c>
      <c r="AD163" s="82">
        <f>'[5]System CAPEX Units'!AD163</f>
        <v>0</v>
      </c>
      <c r="AE163" s="11">
        <f>'[5]System CAPEX Units'!AE163</f>
        <v>0</v>
      </c>
      <c r="AF163" s="2">
        <f>'[5]System CAPEX Units'!AF163</f>
        <v>0</v>
      </c>
      <c r="AG163" s="85">
        <f>'[5]System CAPEX Units'!AG163</f>
        <v>0</v>
      </c>
      <c r="AH163" s="85">
        <f>'[5]System CAPEX Units'!AH163</f>
        <v>1</v>
      </c>
      <c r="AI163" s="85">
        <f>'[5]System CAPEX Units'!AI163</f>
        <v>0</v>
      </c>
      <c r="AJ163" s="3">
        <f>'[5]System CAPEX Units'!AJ163</f>
        <v>0</v>
      </c>
      <c r="AK163" s="91" t="str">
        <f t="shared" si="8"/>
        <v/>
      </c>
      <c r="AL163" s="84" t="str">
        <f t="shared" si="9"/>
        <v/>
      </c>
      <c r="AM163" s="84" t="str">
        <f t="shared" si="10"/>
        <v/>
      </c>
      <c r="AN163" s="92" t="str">
        <f t="shared" si="11"/>
        <v/>
      </c>
    </row>
    <row r="164" spans="1:40" x14ac:dyDescent="0.2">
      <c r="A164" s="6" t="str">
        <f>IF('[5]System CAPEX Units'!A164&gt;"",'[5]System CAPEX Units'!A164,"")</f>
        <v/>
      </c>
      <c r="B164" s="34">
        <f>'[5]System CAPEX Units'!B164</f>
        <v>0</v>
      </c>
      <c r="C164" s="24">
        <f>'[5]System CAPEX Units'!C164</f>
        <v>0</v>
      </c>
      <c r="D164" s="24">
        <f>'[5]System CAPEX Units'!D164</f>
        <v>0</v>
      </c>
      <c r="E164" s="24">
        <f>'[5]System CAPEX Units'!E164</f>
        <v>0</v>
      </c>
      <c r="F164" s="24">
        <f>'[5]System CAPEX Units'!F164</f>
        <v>0</v>
      </c>
      <c r="G164" s="24">
        <f>'[5]System CAPEX Units'!G164</f>
        <v>0</v>
      </c>
      <c r="H164" s="38">
        <f>'[5]System CAPEX Units'!H164</f>
        <v>0</v>
      </c>
      <c r="I164" s="109">
        <f>'[5]System CAPEX Units'!I164</f>
        <v>0</v>
      </c>
      <c r="J164" s="110">
        <f>'[5]System CAPEX Units'!J164</f>
        <v>0</v>
      </c>
      <c r="K164" s="110">
        <f>'[5]System CAPEX Units'!K164</f>
        <v>0</v>
      </c>
      <c r="L164" s="111">
        <f>'[5]System CAPEX Units'!L164</f>
        <v>0</v>
      </c>
      <c r="M164" s="4">
        <f>'[5]System CAPEX Units'!M164</f>
        <v>0</v>
      </c>
      <c r="N164" s="82">
        <f>'[5]System CAPEX Units'!N164</f>
        <v>0</v>
      </c>
      <c r="O164" s="82">
        <f>'[5]System CAPEX Units'!O164</f>
        <v>0</v>
      </c>
      <c r="P164" s="82">
        <f>'[5]System CAPEX Units'!P164</f>
        <v>0</v>
      </c>
      <c r="Q164" s="82">
        <f>'[5]System CAPEX Units'!Q164</f>
        <v>0</v>
      </c>
      <c r="R164" s="82">
        <f>'[5]System CAPEX Units'!R164</f>
        <v>0</v>
      </c>
      <c r="S164" s="82">
        <f>'[5]System CAPEX Units'!S164</f>
        <v>0</v>
      </c>
      <c r="T164" s="82">
        <f>'[5]System CAPEX Units'!T164</f>
        <v>0</v>
      </c>
      <c r="U164" s="82">
        <f>'[5]System CAPEX Units'!U164</f>
        <v>0</v>
      </c>
      <c r="V164" s="82">
        <f>'[5]System CAPEX Units'!V164</f>
        <v>0</v>
      </c>
      <c r="W164" s="82">
        <f>'[5]System CAPEX Units'!W164</f>
        <v>0</v>
      </c>
      <c r="X164" s="82">
        <f>'[5]System CAPEX Units'!X164</f>
        <v>0</v>
      </c>
      <c r="Y164" s="82">
        <f>'[5]System CAPEX Units'!Y164</f>
        <v>0</v>
      </c>
      <c r="Z164" s="82">
        <f>'[5]System CAPEX Units'!Z164</f>
        <v>0</v>
      </c>
      <c r="AA164" s="82">
        <f>'[5]System CAPEX Units'!AA164</f>
        <v>0</v>
      </c>
      <c r="AB164" s="82">
        <f>'[5]System CAPEX Units'!AB164</f>
        <v>0</v>
      </c>
      <c r="AC164" s="82">
        <f>'[5]System CAPEX Units'!AC164</f>
        <v>0</v>
      </c>
      <c r="AD164" s="82">
        <f>'[5]System CAPEX Units'!AD164</f>
        <v>0</v>
      </c>
      <c r="AE164" s="11">
        <f>'[5]System CAPEX Units'!AE164</f>
        <v>0</v>
      </c>
      <c r="AF164" s="2">
        <f>'[5]System CAPEX Units'!AF164</f>
        <v>0</v>
      </c>
      <c r="AG164" s="85">
        <f>'[5]System CAPEX Units'!AG164</f>
        <v>0</v>
      </c>
      <c r="AH164" s="85">
        <f>'[5]System CAPEX Units'!AH164</f>
        <v>0</v>
      </c>
      <c r="AI164" s="85">
        <f>'[5]System CAPEX Units'!AI164</f>
        <v>0</v>
      </c>
      <c r="AJ164" s="3">
        <f>'[5]System CAPEX Units'!AJ164</f>
        <v>0</v>
      </c>
      <c r="AK164" s="91" t="str">
        <f t="shared" si="8"/>
        <v/>
      </c>
      <c r="AL164" s="84" t="str">
        <f t="shared" si="9"/>
        <v/>
      </c>
      <c r="AM164" s="84" t="str">
        <f t="shared" si="10"/>
        <v/>
      </c>
      <c r="AN164" s="92" t="str">
        <f t="shared" si="11"/>
        <v/>
      </c>
    </row>
    <row r="165" spans="1:40" x14ac:dyDescent="0.2">
      <c r="A165" s="6" t="str">
        <f>IF('[5]System CAPEX Units'!A165&gt;"",'[5]System CAPEX Units'!A165,"")</f>
        <v/>
      </c>
      <c r="B165" s="34">
        <f>'[5]System CAPEX Units'!B165</f>
        <v>0</v>
      </c>
      <c r="C165" s="24">
        <f>'[5]System CAPEX Units'!C165</f>
        <v>0</v>
      </c>
      <c r="D165" s="24">
        <f>'[5]System CAPEX Units'!D165</f>
        <v>0</v>
      </c>
      <c r="E165" s="24">
        <f>'[5]System CAPEX Units'!E165</f>
        <v>0</v>
      </c>
      <c r="F165" s="24">
        <f>'[5]System CAPEX Units'!F165</f>
        <v>0</v>
      </c>
      <c r="G165" s="24">
        <f>'[5]System CAPEX Units'!G165</f>
        <v>0</v>
      </c>
      <c r="H165" s="38">
        <f>'[5]System CAPEX Units'!H165</f>
        <v>0</v>
      </c>
      <c r="I165" s="109">
        <f>'[5]System CAPEX Units'!I165</f>
        <v>0</v>
      </c>
      <c r="J165" s="110">
        <f>'[5]System CAPEX Units'!J165</f>
        <v>0</v>
      </c>
      <c r="K165" s="110">
        <f>'[5]System CAPEX Units'!K165</f>
        <v>0</v>
      </c>
      <c r="L165" s="111">
        <f>'[5]System CAPEX Units'!L165</f>
        <v>0</v>
      </c>
      <c r="M165" s="4">
        <f>'[5]System CAPEX Units'!M165</f>
        <v>0</v>
      </c>
      <c r="N165" s="82">
        <f>'[5]System CAPEX Units'!N165</f>
        <v>0</v>
      </c>
      <c r="O165" s="82">
        <f>'[5]System CAPEX Units'!O165</f>
        <v>0</v>
      </c>
      <c r="P165" s="82">
        <f>'[5]System CAPEX Units'!P165</f>
        <v>0</v>
      </c>
      <c r="Q165" s="82">
        <f>'[5]System CAPEX Units'!Q165</f>
        <v>0</v>
      </c>
      <c r="R165" s="82">
        <f>'[5]System CAPEX Units'!R165</f>
        <v>0</v>
      </c>
      <c r="S165" s="82">
        <f>'[5]System CAPEX Units'!S165</f>
        <v>0</v>
      </c>
      <c r="T165" s="82">
        <f>'[5]System CAPEX Units'!T165</f>
        <v>0</v>
      </c>
      <c r="U165" s="82">
        <f>'[5]System CAPEX Units'!U165</f>
        <v>0</v>
      </c>
      <c r="V165" s="82">
        <f>'[5]System CAPEX Units'!V165</f>
        <v>0</v>
      </c>
      <c r="W165" s="82">
        <f>'[5]System CAPEX Units'!W165</f>
        <v>0</v>
      </c>
      <c r="X165" s="82">
        <f>'[5]System CAPEX Units'!X165</f>
        <v>0</v>
      </c>
      <c r="Y165" s="82">
        <f>'[5]System CAPEX Units'!Y165</f>
        <v>0</v>
      </c>
      <c r="Z165" s="82">
        <f>'[5]System CAPEX Units'!Z165</f>
        <v>0</v>
      </c>
      <c r="AA165" s="82">
        <f>'[5]System CAPEX Units'!AA165</f>
        <v>0</v>
      </c>
      <c r="AB165" s="82">
        <f>'[5]System CAPEX Units'!AB165</f>
        <v>0</v>
      </c>
      <c r="AC165" s="82">
        <f>'[5]System CAPEX Units'!AC165</f>
        <v>0</v>
      </c>
      <c r="AD165" s="82">
        <f>'[5]System CAPEX Units'!AD165</f>
        <v>0</v>
      </c>
      <c r="AE165" s="11">
        <f>'[5]System CAPEX Units'!AE165</f>
        <v>0</v>
      </c>
      <c r="AF165" s="2">
        <f>'[5]System CAPEX Units'!AF165</f>
        <v>0</v>
      </c>
      <c r="AG165" s="85">
        <f>'[5]System CAPEX Units'!AG165</f>
        <v>0</v>
      </c>
      <c r="AH165" s="85">
        <f>'[5]System CAPEX Units'!AH165</f>
        <v>0</v>
      </c>
      <c r="AI165" s="85">
        <f>'[5]System CAPEX Units'!AI165</f>
        <v>0</v>
      </c>
      <c r="AJ165" s="3">
        <f>'[5]System CAPEX Units'!AJ165</f>
        <v>0</v>
      </c>
      <c r="AK165" s="91" t="str">
        <f t="shared" si="8"/>
        <v/>
      </c>
      <c r="AL165" s="84" t="str">
        <f t="shared" si="9"/>
        <v/>
      </c>
      <c r="AM165" s="84" t="str">
        <f t="shared" si="10"/>
        <v/>
      </c>
      <c r="AN165" s="92" t="str">
        <f t="shared" si="11"/>
        <v/>
      </c>
    </row>
    <row r="166" spans="1:40" x14ac:dyDescent="0.2">
      <c r="A166" s="6" t="str">
        <f>IF('[5]System CAPEX Units'!A166&gt;"",'[5]System CAPEX Units'!A166,"")</f>
        <v/>
      </c>
      <c r="B166" s="34">
        <f>'[5]System CAPEX Units'!B166</f>
        <v>0</v>
      </c>
      <c r="C166" s="24">
        <f>'[5]System CAPEX Units'!C166</f>
        <v>0</v>
      </c>
      <c r="D166" s="24">
        <f>'[5]System CAPEX Units'!D166</f>
        <v>0</v>
      </c>
      <c r="E166" s="24">
        <f>'[5]System CAPEX Units'!E166</f>
        <v>0</v>
      </c>
      <c r="F166" s="24">
        <f>'[5]System CAPEX Units'!F166</f>
        <v>0</v>
      </c>
      <c r="G166" s="24">
        <f>'[5]System CAPEX Units'!G166</f>
        <v>0</v>
      </c>
      <c r="H166" s="38">
        <f>'[5]System CAPEX Units'!H166</f>
        <v>0</v>
      </c>
      <c r="I166" s="109">
        <f>'[5]System CAPEX Units'!I166</f>
        <v>0</v>
      </c>
      <c r="J166" s="110">
        <f>'[5]System CAPEX Units'!J166</f>
        <v>0</v>
      </c>
      <c r="K166" s="110">
        <f>'[5]System CAPEX Units'!K166</f>
        <v>0</v>
      </c>
      <c r="L166" s="111">
        <f>'[5]System CAPEX Units'!L166</f>
        <v>0</v>
      </c>
      <c r="M166" s="4">
        <f>'[5]System CAPEX Units'!M166</f>
        <v>0</v>
      </c>
      <c r="N166" s="82">
        <f>'[5]System CAPEX Units'!N166</f>
        <v>0</v>
      </c>
      <c r="O166" s="82">
        <f>'[5]System CAPEX Units'!O166</f>
        <v>0</v>
      </c>
      <c r="P166" s="82">
        <f>'[5]System CAPEX Units'!P166</f>
        <v>0</v>
      </c>
      <c r="Q166" s="82">
        <f>'[5]System CAPEX Units'!Q166</f>
        <v>0</v>
      </c>
      <c r="R166" s="82">
        <f>'[5]System CAPEX Units'!R166</f>
        <v>0</v>
      </c>
      <c r="S166" s="82">
        <f>'[5]System CAPEX Units'!S166</f>
        <v>0</v>
      </c>
      <c r="T166" s="82">
        <f>'[5]System CAPEX Units'!T166</f>
        <v>0</v>
      </c>
      <c r="U166" s="82">
        <f>'[5]System CAPEX Units'!U166</f>
        <v>0</v>
      </c>
      <c r="V166" s="82">
        <f>'[5]System CAPEX Units'!V166</f>
        <v>0</v>
      </c>
      <c r="W166" s="82">
        <f>'[5]System CAPEX Units'!W166</f>
        <v>0</v>
      </c>
      <c r="X166" s="82">
        <f>'[5]System CAPEX Units'!X166</f>
        <v>0</v>
      </c>
      <c r="Y166" s="82">
        <f>'[5]System CAPEX Units'!Y166</f>
        <v>0</v>
      </c>
      <c r="Z166" s="82">
        <f>'[5]System CAPEX Units'!Z166</f>
        <v>0</v>
      </c>
      <c r="AA166" s="82">
        <f>'[5]System CAPEX Units'!AA166</f>
        <v>0</v>
      </c>
      <c r="AB166" s="82">
        <f>'[5]System CAPEX Units'!AB166</f>
        <v>0</v>
      </c>
      <c r="AC166" s="82">
        <f>'[5]System CAPEX Units'!AC166</f>
        <v>0</v>
      </c>
      <c r="AD166" s="82">
        <f>'[5]System CAPEX Units'!AD166</f>
        <v>0</v>
      </c>
      <c r="AE166" s="11">
        <f>'[5]System CAPEX Units'!AE166</f>
        <v>0</v>
      </c>
      <c r="AF166" s="2">
        <f>'[5]System CAPEX Units'!AF166</f>
        <v>0</v>
      </c>
      <c r="AG166" s="85">
        <f>'[5]System CAPEX Units'!AG166</f>
        <v>0</v>
      </c>
      <c r="AH166" s="85">
        <f>'[5]System CAPEX Units'!AH166</f>
        <v>0</v>
      </c>
      <c r="AI166" s="85">
        <f>'[5]System CAPEX Units'!AI166</f>
        <v>0</v>
      </c>
      <c r="AJ166" s="3">
        <f>'[5]System CAPEX Units'!AJ166</f>
        <v>0</v>
      </c>
      <c r="AK166" s="91" t="str">
        <f t="shared" si="8"/>
        <v/>
      </c>
      <c r="AL166" s="84" t="str">
        <f t="shared" si="9"/>
        <v/>
      </c>
      <c r="AM166" s="84" t="str">
        <f t="shared" si="10"/>
        <v/>
      </c>
      <c r="AN166" s="92" t="str">
        <f t="shared" si="11"/>
        <v/>
      </c>
    </row>
    <row r="167" spans="1:40" x14ac:dyDescent="0.2">
      <c r="A167" s="6" t="str">
        <f>IF('[5]System CAPEX Units'!A167&gt;"",'[5]System CAPEX Units'!A167,"")</f>
        <v/>
      </c>
      <c r="B167" s="34">
        <f>'[5]System CAPEX Units'!B167</f>
        <v>0</v>
      </c>
      <c r="C167" s="24">
        <f>'[5]System CAPEX Units'!C167</f>
        <v>0</v>
      </c>
      <c r="D167" s="24">
        <f>'[5]System CAPEX Units'!D167</f>
        <v>0</v>
      </c>
      <c r="E167" s="24">
        <f>'[5]System CAPEX Units'!E167</f>
        <v>0</v>
      </c>
      <c r="F167" s="24">
        <f>'[5]System CAPEX Units'!F167</f>
        <v>0</v>
      </c>
      <c r="G167" s="24">
        <f>'[5]System CAPEX Units'!G167</f>
        <v>0</v>
      </c>
      <c r="H167" s="38">
        <f>'[5]System CAPEX Units'!H167</f>
        <v>0</v>
      </c>
      <c r="I167" s="109">
        <f>'[5]System CAPEX Units'!I167</f>
        <v>0</v>
      </c>
      <c r="J167" s="110">
        <f>'[5]System CAPEX Units'!J167</f>
        <v>0</v>
      </c>
      <c r="K167" s="110">
        <f>'[5]System CAPEX Units'!K167</f>
        <v>0</v>
      </c>
      <c r="L167" s="111">
        <f>'[5]System CAPEX Units'!L167</f>
        <v>0</v>
      </c>
      <c r="M167" s="4">
        <f>'[5]System CAPEX Units'!M167</f>
        <v>0</v>
      </c>
      <c r="N167" s="82">
        <f>'[5]System CAPEX Units'!N167</f>
        <v>0</v>
      </c>
      <c r="O167" s="82">
        <f>'[5]System CAPEX Units'!O167</f>
        <v>0</v>
      </c>
      <c r="P167" s="82">
        <f>'[5]System CAPEX Units'!P167</f>
        <v>0</v>
      </c>
      <c r="Q167" s="82">
        <f>'[5]System CAPEX Units'!Q167</f>
        <v>0</v>
      </c>
      <c r="R167" s="82">
        <f>'[5]System CAPEX Units'!R167</f>
        <v>0</v>
      </c>
      <c r="S167" s="82">
        <f>'[5]System CAPEX Units'!S167</f>
        <v>0</v>
      </c>
      <c r="T167" s="82">
        <f>'[5]System CAPEX Units'!T167</f>
        <v>0</v>
      </c>
      <c r="U167" s="82">
        <f>'[5]System CAPEX Units'!U167</f>
        <v>0</v>
      </c>
      <c r="V167" s="82">
        <f>'[5]System CAPEX Units'!V167</f>
        <v>0</v>
      </c>
      <c r="W167" s="82">
        <f>'[5]System CAPEX Units'!W167</f>
        <v>0</v>
      </c>
      <c r="X167" s="82">
        <f>'[5]System CAPEX Units'!X167</f>
        <v>0</v>
      </c>
      <c r="Y167" s="82">
        <f>'[5]System CAPEX Units'!Y167</f>
        <v>0</v>
      </c>
      <c r="Z167" s="82">
        <f>'[5]System CAPEX Units'!Z167</f>
        <v>0</v>
      </c>
      <c r="AA167" s="82">
        <f>'[5]System CAPEX Units'!AA167</f>
        <v>0</v>
      </c>
      <c r="AB167" s="82">
        <f>'[5]System CAPEX Units'!AB167</f>
        <v>0</v>
      </c>
      <c r="AC167" s="82">
        <f>'[5]System CAPEX Units'!AC167</f>
        <v>0</v>
      </c>
      <c r="AD167" s="82">
        <f>'[5]System CAPEX Units'!AD167</f>
        <v>0</v>
      </c>
      <c r="AE167" s="11">
        <f>'[5]System CAPEX Units'!AE167</f>
        <v>0</v>
      </c>
      <c r="AF167" s="2">
        <f>'[5]System CAPEX Units'!AF167</f>
        <v>0</v>
      </c>
      <c r="AG167" s="85">
        <f>'[5]System CAPEX Units'!AG167</f>
        <v>0</v>
      </c>
      <c r="AH167" s="85">
        <f>'[5]System CAPEX Units'!AH167</f>
        <v>0</v>
      </c>
      <c r="AI167" s="85">
        <f>'[5]System CAPEX Units'!AI167</f>
        <v>0</v>
      </c>
      <c r="AJ167" s="3">
        <f>'[5]System CAPEX Units'!AJ167</f>
        <v>0</v>
      </c>
      <c r="AK167" s="91" t="str">
        <f t="shared" si="8"/>
        <v/>
      </c>
      <c r="AL167" s="84" t="str">
        <f t="shared" si="9"/>
        <v/>
      </c>
      <c r="AM167" s="84" t="str">
        <f t="shared" si="10"/>
        <v/>
      </c>
      <c r="AN167" s="92" t="str">
        <f t="shared" si="11"/>
        <v/>
      </c>
    </row>
    <row r="168" spans="1:40" x14ac:dyDescent="0.2">
      <c r="A168" s="6" t="str">
        <f>IF('[5]System CAPEX Units'!A168&gt;"",'[5]System CAPEX Units'!A168,"")</f>
        <v/>
      </c>
      <c r="B168" s="34">
        <f>'[5]System CAPEX Units'!B168</f>
        <v>0</v>
      </c>
      <c r="C168" s="24">
        <f>'[5]System CAPEX Units'!C168</f>
        <v>0</v>
      </c>
      <c r="D168" s="24">
        <f>'[5]System CAPEX Units'!D168</f>
        <v>0</v>
      </c>
      <c r="E168" s="24">
        <f>'[5]System CAPEX Units'!E168</f>
        <v>0</v>
      </c>
      <c r="F168" s="24">
        <f>'[5]System CAPEX Units'!F168</f>
        <v>0</v>
      </c>
      <c r="G168" s="24">
        <f>'[5]System CAPEX Units'!G168</f>
        <v>0</v>
      </c>
      <c r="H168" s="38">
        <f>'[5]System CAPEX Units'!H168</f>
        <v>0</v>
      </c>
      <c r="I168" s="109">
        <f>'[5]System CAPEX Units'!I168</f>
        <v>0</v>
      </c>
      <c r="J168" s="110">
        <f>'[5]System CAPEX Units'!J168</f>
        <v>0</v>
      </c>
      <c r="K168" s="110">
        <f>'[5]System CAPEX Units'!K168</f>
        <v>0</v>
      </c>
      <c r="L168" s="111">
        <f>'[5]System CAPEX Units'!L168</f>
        <v>0</v>
      </c>
      <c r="M168" s="4">
        <f>'[5]System CAPEX Units'!M168</f>
        <v>0</v>
      </c>
      <c r="N168" s="82">
        <f>'[5]System CAPEX Units'!N168</f>
        <v>0</v>
      </c>
      <c r="O168" s="82">
        <f>'[5]System CAPEX Units'!O168</f>
        <v>0</v>
      </c>
      <c r="P168" s="82">
        <f>'[5]System CAPEX Units'!P168</f>
        <v>0</v>
      </c>
      <c r="Q168" s="82">
        <f>'[5]System CAPEX Units'!Q168</f>
        <v>0</v>
      </c>
      <c r="R168" s="82">
        <f>'[5]System CAPEX Units'!R168</f>
        <v>0</v>
      </c>
      <c r="S168" s="82">
        <f>'[5]System CAPEX Units'!S168</f>
        <v>0</v>
      </c>
      <c r="T168" s="82">
        <f>'[5]System CAPEX Units'!T168</f>
        <v>0</v>
      </c>
      <c r="U168" s="82">
        <f>'[5]System CAPEX Units'!U168</f>
        <v>0</v>
      </c>
      <c r="V168" s="82">
        <f>'[5]System CAPEX Units'!V168</f>
        <v>0</v>
      </c>
      <c r="W168" s="82">
        <f>'[5]System CAPEX Units'!W168</f>
        <v>0</v>
      </c>
      <c r="X168" s="82">
        <f>'[5]System CAPEX Units'!X168</f>
        <v>0</v>
      </c>
      <c r="Y168" s="82">
        <f>'[5]System CAPEX Units'!Y168</f>
        <v>0</v>
      </c>
      <c r="Z168" s="82">
        <f>'[5]System CAPEX Units'!Z168</f>
        <v>0</v>
      </c>
      <c r="AA168" s="82">
        <f>'[5]System CAPEX Units'!AA168</f>
        <v>0</v>
      </c>
      <c r="AB168" s="82">
        <f>'[5]System CAPEX Units'!AB168</f>
        <v>0</v>
      </c>
      <c r="AC168" s="82">
        <f>'[5]System CAPEX Units'!AC168</f>
        <v>0</v>
      </c>
      <c r="AD168" s="82">
        <f>'[5]System CAPEX Units'!AD168</f>
        <v>0</v>
      </c>
      <c r="AE168" s="11">
        <f>'[5]System CAPEX Units'!AE168</f>
        <v>0</v>
      </c>
      <c r="AF168" s="2">
        <f>'[5]System CAPEX Units'!AF168</f>
        <v>0</v>
      </c>
      <c r="AG168" s="85">
        <f>'[5]System CAPEX Units'!AG168</f>
        <v>0</v>
      </c>
      <c r="AH168" s="85">
        <f>'[5]System CAPEX Units'!AH168</f>
        <v>0</v>
      </c>
      <c r="AI168" s="85">
        <f>'[5]System CAPEX Units'!AI168</f>
        <v>0</v>
      </c>
      <c r="AJ168" s="3">
        <f>'[5]System CAPEX Units'!AJ168</f>
        <v>0</v>
      </c>
      <c r="AK168" s="91" t="str">
        <f t="shared" si="8"/>
        <v/>
      </c>
      <c r="AL168" s="84" t="str">
        <f t="shared" si="9"/>
        <v/>
      </c>
      <c r="AM168" s="84" t="str">
        <f t="shared" si="10"/>
        <v/>
      </c>
      <c r="AN168" s="92" t="str">
        <f t="shared" si="11"/>
        <v/>
      </c>
    </row>
    <row r="169" spans="1:40" x14ac:dyDescent="0.2">
      <c r="A169" s="6" t="str">
        <f>IF('[5]System CAPEX Units'!A169&gt;"",'[5]System CAPEX Units'!A169,"")</f>
        <v/>
      </c>
      <c r="B169" s="34">
        <f>'[5]System CAPEX Units'!B169</f>
        <v>0</v>
      </c>
      <c r="C169" s="24">
        <f>'[5]System CAPEX Units'!C169</f>
        <v>0</v>
      </c>
      <c r="D169" s="24">
        <f>'[5]System CAPEX Units'!D169</f>
        <v>0</v>
      </c>
      <c r="E169" s="24">
        <f>'[5]System CAPEX Units'!E169</f>
        <v>0</v>
      </c>
      <c r="F169" s="24">
        <f>'[5]System CAPEX Units'!F169</f>
        <v>0</v>
      </c>
      <c r="G169" s="24">
        <f>'[5]System CAPEX Units'!G169</f>
        <v>0</v>
      </c>
      <c r="H169" s="38">
        <f>'[5]System CAPEX Units'!H169</f>
        <v>0</v>
      </c>
      <c r="I169" s="109">
        <f>'[5]System CAPEX Units'!I169</f>
        <v>0</v>
      </c>
      <c r="J169" s="110">
        <f>'[5]System CAPEX Units'!J169</f>
        <v>0</v>
      </c>
      <c r="K169" s="110">
        <f>'[5]System CAPEX Units'!K169</f>
        <v>0</v>
      </c>
      <c r="L169" s="111">
        <f>'[5]System CAPEX Units'!L169</f>
        <v>0</v>
      </c>
      <c r="M169" s="4">
        <f>'[5]System CAPEX Units'!M169</f>
        <v>0</v>
      </c>
      <c r="N169" s="82">
        <f>'[5]System CAPEX Units'!N169</f>
        <v>0</v>
      </c>
      <c r="O169" s="82">
        <f>'[5]System CAPEX Units'!O169</f>
        <v>0</v>
      </c>
      <c r="P169" s="82">
        <f>'[5]System CAPEX Units'!P169</f>
        <v>0</v>
      </c>
      <c r="Q169" s="82">
        <f>'[5]System CAPEX Units'!Q169</f>
        <v>0</v>
      </c>
      <c r="R169" s="82">
        <f>'[5]System CAPEX Units'!R169</f>
        <v>0</v>
      </c>
      <c r="S169" s="82">
        <f>'[5]System CAPEX Units'!S169</f>
        <v>0</v>
      </c>
      <c r="T169" s="82">
        <f>'[5]System CAPEX Units'!T169</f>
        <v>0</v>
      </c>
      <c r="U169" s="82">
        <f>'[5]System CAPEX Units'!U169</f>
        <v>0</v>
      </c>
      <c r="V169" s="82">
        <f>'[5]System CAPEX Units'!V169</f>
        <v>0</v>
      </c>
      <c r="W169" s="82">
        <f>'[5]System CAPEX Units'!W169</f>
        <v>0</v>
      </c>
      <c r="X169" s="82">
        <f>'[5]System CAPEX Units'!X169</f>
        <v>0</v>
      </c>
      <c r="Y169" s="82">
        <f>'[5]System CAPEX Units'!Y169</f>
        <v>0</v>
      </c>
      <c r="Z169" s="82">
        <f>'[5]System CAPEX Units'!Z169</f>
        <v>0</v>
      </c>
      <c r="AA169" s="82">
        <f>'[5]System CAPEX Units'!AA169</f>
        <v>0</v>
      </c>
      <c r="AB169" s="82">
        <f>'[5]System CAPEX Units'!AB169</f>
        <v>0</v>
      </c>
      <c r="AC169" s="82">
        <f>'[5]System CAPEX Units'!AC169</f>
        <v>0</v>
      </c>
      <c r="AD169" s="82">
        <f>'[5]System CAPEX Units'!AD169</f>
        <v>0</v>
      </c>
      <c r="AE169" s="11">
        <f>'[5]System CAPEX Units'!AE169</f>
        <v>0</v>
      </c>
      <c r="AF169" s="2">
        <f>'[5]System CAPEX Units'!AF169</f>
        <v>0</v>
      </c>
      <c r="AG169" s="85">
        <f>'[5]System CAPEX Units'!AG169</f>
        <v>0</v>
      </c>
      <c r="AH169" s="85">
        <f>'[5]System CAPEX Units'!AH169</f>
        <v>0</v>
      </c>
      <c r="AI169" s="85">
        <f>'[5]System CAPEX Units'!AI169</f>
        <v>0</v>
      </c>
      <c r="AJ169" s="3">
        <f>'[5]System CAPEX Units'!AJ169</f>
        <v>0</v>
      </c>
      <c r="AK169" s="91" t="str">
        <f t="shared" si="8"/>
        <v/>
      </c>
      <c r="AL169" s="84" t="str">
        <f t="shared" si="9"/>
        <v/>
      </c>
      <c r="AM169" s="84" t="str">
        <f t="shared" si="10"/>
        <v/>
      </c>
      <c r="AN169" s="92" t="str">
        <f t="shared" si="11"/>
        <v/>
      </c>
    </row>
    <row r="170" spans="1:40" x14ac:dyDescent="0.2">
      <c r="A170" s="6" t="str">
        <f>IF('[5]System CAPEX Units'!A170&gt;"",'[5]System CAPEX Units'!A170,"")</f>
        <v>Remove network constraint for generator &gt; 30KvA</v>
      </c>
      <c r="B170" s="34">
        <f>'[5]System CAPEX Units'!B170</f>
        <v>0</v>
      </c>
      <c r="C170" s="24">
        <f>'[5]System CAPEX Units'!C170</f>
        <v>0</v>
      </c>
      <c r="D170" s="24">
        <f>'[5]System CAPEX Units'!D170</f>
        <v>185919.07565999997</v>
      </c>
      <c r="E170" s="24">
        <f>'[5]System CAPEX Units'!E170</f>
        <v>185919.07565999997</v>
      </c>
      <c r="F170" s="24">
        <f>'[5]System CAPEX Units'!F170</f>
        <v>185919.07565999997</v>
      </c>
      <c r="G170" s="24">
        <f>'[5]System CAPEX Units'!G170</f>
        <v>185919.07565999997</v>
      </c>
      <c r="H170" s="38">
        <f>'[5]System CAPEX Units'!H170</f>
        <v>185919.07565999997</v>
      </c>
      <c r="I170" s="109">
        <f>'[5]System CAPEX Units'!I170</f>
        <v>0.20708416889241413</v>
      </c>
      <c r="J170" s="110">
        <f>'[5]System CAPEX Units'!J170</f>
        <v>0.3234140707454502</v>
      </c>
      <c r="K170" s="110">
        <f>'[5]System CAPEX Units'!K170</f>
        <v>0.40669379418716406</v>
      </c>
      <c r="L170" s="111">
        <f>'[5]System CAPEX Units'!L170</f>
        <v>6.2807966174971488E-2</v>
      </c>
      <c r="M170" s="4">
        <f>'[5]System CAPEX Units'!M170</f>
        <v>3.5298836742880063E-2</v>
      </c>
      <c r="N170" s="82">
        <f>'[5]System CAPEX Units'!N170</f>
        <v>0.12474929803449661</v>
      </c>
      <c r="O170" s="82">
        <f>'[5]System CAPEX Units'!O170</f>
        <v>0.22864019253910953</v>
      </c>
      <c r="P170" s="82">
        <f>'[5]System CAPEX Units'!P170</f>
        <v>6.1371841155234662E-2</v>
      </c>
      <c r="Q170" s="82">
        <f>'[5]System CAPEX Units'!Q170</f>
        <v>0</v>
      </c>
      <c r="R170" s="82">
        <f>'[5]System CAPEX Units'!R170</f>
        <v>0.23666265543521864</v>
      </c>
      <c r="S170" s="82">
        <f>'[5]System CAPEX Units'!S170</f>
        <v>4.4123545928600086E-2</v>
      </c>
      <c r="T170" s="82">
        <f>'[5]System CAPEX Units'!T170</f>
        <v>0.16646610509426393</v>
      </c>
      <c r="U170" s="82">
        <f>'[5]System CAPEX Units'!U170</f>
        <v>0</v>
      </c>
      <c r="V170" s="82">
        <f>'[5]System CAPEX Units'!V170</f>
        <v>9.827517047733654E-2</v>
      </c>
      <c r="W170" s="82">
        <f>'[5]System CAPEX Units'!W170</f>
        <v>0</v>
      </c>
      <c r="X170" s="82">
        <f>'[5]System CAPEX Units'!X170</f>
        <v>0</v>
      </c>
      <c r="Y170" s="82">
        <f>'[5]System CAPEX Units'!Y170</f>
        <v>0</v>
      </c>
      <c r="Z170" s="82">
        <f>'[5]System CAPEX Units'!Z170</f>
        <v>0</v>
      </c>
      <c r="AA170" s="82">
        <f>'[5]System CAPEX Units'!AA170</f>
        <v>0</v>
      </c>
      <c r="AB170" s="82">
        <f>'[5]System CAPEX Units'!AB170</f>
        <v>0</v>
      </c>
      <c r="AC170" s="82">
        <f>'[5]System CAPEX Units'!AC170</f>
        <v>4.4123545928600079E-3</v>
      </c>
      <c r="AD170" s="82">
        <f>'[5]System CAPEX Units'!AD170</f>
        <v>0</v>
      </c>
      <c r="AE170" s="11">
        <f>'[5]System CAPEX Units'!AE170</f>
        <v>0</v>
      </c>
      <c r="AF170" s="2">
        <f>'[5]System CAPEX Units'!AF170</f>
        <v>0</v>
      </c>
      <c r="AG170" s="85">
        <f>'[5]System CAPEX Units'!AG170</f>
        <v>0</v>
      </c>
      <c r="AH170" s="85">
        <f>'[5]System CAPEX Units'!AH170</f>
        <v>1</v>
      </c>
      <c r="AI170" s="85">
        <f>'[5]System CAPEX Units'!AI170</f>
        <v>0</v>
      </c>
      <c r="AJ170" s="3">
        <f>'[5]System CAPEX Units'!AJ170</f>
        <v>0</v>
      </c>
      <c r="AK170" s="91" t="str">
        <f t="shared" si="8"/>
        <v/>
      </c>
      <c r="AL170" s="84" t="str">
        <f t="shared" si="9"/>
        <v/>
      </c>
      <c r="AM170" s="84" t="str">
        <f t="shared" si="10"/>
        <v/>
      </c>
      <c r="AN170" s="92" t="str">
        <f t="shared" si="11"/>
        <v/>
      </c>
    </row>
    <row r="171" spans="1:40" x14ac:dyDescent="0.2">
      <c r="A171" s="6"/>
      <c r="B171" s="34"/>
      <c r="C171" s="24"/>
      <c r="D171" s="24"/>
      <c r="E171" s="24"/>
      <c r="F171" s="24"/>
      <c r="G171" s="24"/>
      <c r="H171" s="38"/>
      <c r="I171" s="109"/>
      <c r="J171" s="110"/>
      <c r="K171" s="110"/>
      <c r="L171" s="111"/>
      <c r="M171" s="4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11"/>
      <c r="AF171" s="2"/>
      <c r="AG171" s="85"/>
      <c r="AH171" s="85"/>
      <c r="AI171" s="85"/>
      <c r="AJ171" s="3"/>
      <c r="AK171" s="91" t="str">
        <f t="shared" si="8"/>
        <v/>
      </c>
      <c r="AL171" s="84" t="str">
        <f t="shared" si="9"/>
        <v/>
      </c>
      <c r="AM171" s="84" t="str">
        <f t="shared" si="10"/>
        <v/>
      </c>
      <c r="AN171" s="92" t="str">
        <f t="shared" si="11"/>
        <v/>
      </c>
    </row>
    <row r="172" spans="1:40" ht="13.5" thickBot="1" x14ac:dyDescent="0.25">
      <c r="A172" s="7" t="str">
        <f>IF('[5]System CAPEX Units'!AE172&gt;0,'[5]System CAPEX Units'!A172,"")</f>
        <v/>
      </c>
      <c r="B172" s="67"/>
      <c r="C172" s="46"/>
      <c r="D172" s="46"/>
      <c r="E172" s="46"/>
      <c r="F172" s="46"/>
      <c r="G172" s="46"/>
      <c r="H172" s="41"/>
      <c r="I172" s="116"/>
      <c r="J172" s="117"/>
      <c r="K172" s="117"/>
      <c r="L172" s="118"/>
      <c r="M172" s="8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10"/>
      <c r="AF172" s="9"/>
      <c r="AG172" s="86"/>
      <c r="AH172" s="86"/>
      <c r="AI172" s="86"/>
      <c r="AJ172" s="12"/>
      <c r="AK172" s="100" t="str">
        <f t="shared" si="8"/>
        <v/>
      </c>
      <c r="AL172" s="101" t="str">
        <f t="shared" si="9"/>
        <v/>
      </c>
      <c r="AM172" s="101" t="str">
        <f t="shared" si="10"/>
        <v/>
      </c>
      <c r="AN172" s="99" t="str">
        <f t="shared" si="11"/>
        <v/>
      </c>
    </row>
  </sheetData>
  <mergeCells count="12">
    <mergeCell ref="H1:H2"/>
    <mergeCell ref="AK1:AN1"/>
    <mergeCell ref="A1:A2"/>
    <mergeCell ref="I1:L1"/>
    <mergeCell ref="M1:AE1"/>
    <mergeCell ref="AF1:AJ1"/>
    <mergeCell ref="B1:B2"/>
    <mergeCell ref="C1:C2"/>
    <mergeCell ref="D1:D2"/>
    <mergeCell ref="E1:E2"/>
    <mergeCell ref="F1:F2"/>
    <mergeCell ref="G1:G2"/>
  </mergeCells>
  <phoneticPr fontId="0" type="noConversion"/>
  <printOptions horizontalCentered="1" verticalCentered="1"/>
  <pageMargins left="0" right="0" top="0.98425196850393704" bottom="0.98425196850393704" header="0.51181102362204722" footer="0.51181102362204722"/>
  <pageSetup paperSize="8" scale="44" fitToHeight="4" orientation="landscape" horizontalDpi="300" verticalDpi="300" r:id="rId1"/>
  <headerFooter alignWithMargins="0">
    <oddHeader>&amp;C&amp;"Arial,Bold"&amp;12Meters System Capex Unit Data&amp;R&amp;"Arial,Bold"&amp;12&amp;D  &amp;T</oddHeader>
    <oddFooter>&amp;R&amp;Z&amp;F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74"/>
  <sheetViews>
    <sheetView workbookViewId="0">
      <pane xSplit="1" ySplit="2" topLeftCell="B21" activePane="bottomRight" state="frozen"/>
      <selection activeCell="Z3" sqref="Z3:AD172"/>
      <selection pane="topRight" activeCell="Z3" sqref="Z3:AD172"/>
      <selection pane="bottomLeft" activeCell="Z3" sqref="Z3:AD172"/>
      <selection pane="bottomRight" activeCell="B3" sqref="B3"/>
    </sheetView>
  </sheetViews>
  <sheetFormatPr defaultRowHeight="12.75" x14ac:dyDescent="0.2"/>
  <cols>
    <col min="1" max="1" width="49.7109375" bestFit="1" customWidth="1"/>
    <col min="2" max="6" width="12.140625" style="34" customWidth="1"/>
    <col min="7" max="7" width="18" style="42" bestFit="1" customWidth="1"/>
    <col min="8" max="8" width="19.28515625" style="42" bestFit="1" customWidth="1"/>
    <col min="9" max="9" width="16.85546875" style="42" bestFit="1" customWidth="1"/>
    <col min="10" max="10" width="18.28515625" style="42" bestFit="1" customWidth="1"/>
    <col min="11" max="11" width="11.28515625" style="42" bestFit="1" customWidth="1"/>
    <col min="12" max="12" width="10.7109375" style="42" customWidth="1"/>
    <col min="13" max="13" width="13.7109375" style="42" customWidth="1"/>
    <col min="14" max="14" width="21.85546875" style="42" bestFit="1" customWidth="1"/>
    <col min="15" max="15" width="12.85546875" style="42" bestFit="1" customWidth="1"/>
    <col min="16" max="16" width="12.85546875" style="42" customWidth="1"/>
    <col min="17" max="17" width="12.7109375" style="42" customWidth="1"/>
    <col min="18" max="18" width="10.140625" style="42" bestFit="1" customWidth="1"/>
    <col min="19" max="19" width="16.7109375" style="42" customWidth="1"/>
    <col min="20" max="21" width="11.28515625" style="42" customWidth="1"/>
    <col min="22" max="22" width="10.7109375" style="42" bestFit="1" customWidth="1"/>
    <col min="23" max="24" width="10.7109375" style="42" customWidth="1"/>
    <col min="25" max="25" width="10" style="42" customWidth="1"/>
    <col min="26" max="26" width="13.42578125" style="34" customWidth="1"/>
    <col min="27" max="27" width="20" style="34" customWidth="1"/>
    <col min="28" max="28" width="16.28515625" style="34" bestFit="1" customWidth="1"/>
    <col min="29" max="29" width="13.7109375" style="34" customWidth="1"/>
    <col min="30" max="30" width="11.42578125" style="34" customWidth="1"/>
    <col min="32" max="32" width="10.7109375" bestFit="1" customWidth="1"/>
  </cols>
  <sheetData>
    <row r="1" spans="1:32" ht="13.5" customHeight="1" thickBot="1" x14ac:dyDescent="0.25">
      <c r="A1" s="148" t="str">
        <f>'System CAPEX Units'!A1:A2</f>
        <v>Unit</v>
      </c>
      <c r="B1" s="165" t="s">
        <v>8</v>
      </c>
      <c r="C1" s="167" t="str">
        <f>'System CAPEX Units'!I2</f>
        <v>Labour</v>
      </c>
      <c r="D1" s="169" t="str">
        <f>'System CAPEX Units'!J2</f>
        <v>Materials</v>
      </c>
      <c r="E1" s="169" t="str">
        <f>'System CAPEX Units'!K2</f>
        <v>Contractors</v>
      </c>
      <c r="F1" s="171" t="str">
        <f>'System CAPEX Units'!L2</f>
        <v>Other</v>
      </c>
      <c r="G1" s="162" t="s">
        <v>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4"/>
      <c r="Z1" s="162" t="s">
        <v>1</v>
      </c>
      <c r="AA1" s="163"/>
      <c r="AB1" s="163"/>
      <c r="AC1" s="163"/>
      <c r="AD1" s="164"/>
    </row>
    <row r="2" spans="1:32" s="60" customFormat="1" ht="51.75" thickBot="1" x14ac:dyDescent="0.25">
      <c r="A2" s="161"/>
      <c r="B2" s="166"/>
      <c r="C2" s="168"/>
      <c r="D2" s="170"/>
      <c r="E2" s="170"/>
      <c r="F2" s="172"/>
      <c r="G2" s="57" t="str">
        <f>'System CAPEX Units'!M2</f>
        <v>Overhead Sub-Transmission Lines</v>
      </c>
      <c r="H2" s="58" t="str">
        <f>'System CAPEX Units'!N2</f>
        <v>Underground Sub-Transmission Cables</v>
      </c>
      <c r="I2" s="58" t="str">
        <f>'System CAPEX Units'!O2</f>
        <v>Overhead Distribution Lines</v>
      </c>
      <c r="J2" s="58" t="str">
        <f>'System CAPEX Units'!P2</f>
        <v>Underground Distribution Cables</v>
      </c>
      <c r="K2" s="58" t="str">
        <f>'System CAPEX Units'!Q2</f>
        <v xml:space="preserve">Distribution Equipment  </v>
      </c>
      <c r="L2" s="58" t="str">
        <f>'System CAPEX Units'!R2</f>
        <v>Substation Bays</v>
      </c>
      <c r="M2" s="58" t="str">
        <f>'System CAPEX Units'!S2</f>
        <v>Substation Establishment</v>
      </c>
      <c r="N2" s="58" t="str">
        <f>'System CAPEX Units'!T2</f>
        <v>Distribution Substation Switchgear</v>
      </c>
      <c r="O2" s="58" t="str">
        <f>'System CAPEX Units'!U2</f>
        <v>Zone Transformers</v>
      </c>
      <c r="P2" s="58" t="str">
        <f>'System CAPEX Units'!V2</f>
        <v>Distribution Transformers</v>
      </c>
      <c r="Q2" s="58" t="str">
        <f>'System CAPEX Units'!W2</f>
        <v>Low Voltage Services</v>
      </c>
      <c r="R2" s="58" t="str">
        <f>'System CAPEX Units'!X2</f>
        <v>Metering</v>
      </c>
      <c r="S2" s="58" t="str">
        <f>'System CAPEX Units'!Y2</f>
        <v xml:space="preserve">Communications – Pilot Wires </v>
      </c>
      <c r="T2" s="58" t="str">
        <f>'System CAPEX Units'!Z2</f>
        <v>Generation Assets</v>
      </c>
      <c r="U2" s="58" t="str">
        <f>'System CAPEX Units'!AA2</f>
        <v>Street Lighting</v>
      </c>
      <c r="V2" s="58" t="str">
        <f>'System CAPEX Units'!AB2</f>
        <v>Other Equipment</v>
      </c>
      <c r="W2" s="58" t="str">
        <f>'System CAPEX Units'!AC2</f>
        <v>Control Centre - SCADA</v>
      </c>
      <c r="X2" s="58" t="str">
        <f>'System CAPEX Units'!AD2</f>
        <v>Land &amp; Easements (System)</v>
      </c>
      <c r="Y2" s="59" t="str">
        <f>'System CAPEX Units'!AE2</f>
        <v>Metering Type 5-6</v>
      </c>
      <c r="Z2" s="63" t="str">
        <f>'System CAPEX Units'!AF2</f>
        <v>Asset Replacement</v>
      </c>
      <c r="AA2" s="64" t="str">
        <f>'System CAPEX Units'!AG2</f>
        <v>Corporation Initiated Augmentation</v>
      </c>
      <c r="AB2" s="64" t="str">
        <f>'System CAPEX Units'!AH2</f>
        <v>Customer Initiated Capital Works</v>
      </c>
      <c r="AC2" s="64" t="str">
        <f>'System CAPEX Units'!AI2</f>
        <v>Reliability &amp; Quality Improvements</v>
      </c>
      <c r="AD2" s="65" t="str">
        <f>'System CAPEX Units'!AJ2</f>
        <v>Other System Capex</v>
      </c>
      <c r="AF2" s="61" t="s">
        <v>7</v>
      </c>
    </row>
    <row r="3" spans="1:32" x14ac:dyDescent="0.2">
      <c r="A3" s="5" t="str">
        <f>'System CAPEX Units'!A3</f>
        <v>Augmentation  - Baseline Plan 2014/15</v>
      </c>
      <c r="B3" s="53"/>
      <c r="C3" s="80"/>
      <c r="D3" s="71"/>
      <c r="E3" s="71"/>
      <c r="F3" s="81"/>
      <c r="G3" s="6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36"/>
      <c r="AA3" s="21"/>
      <c r="AB3" s="21"/>
      <c r="AC3" s="21"/>
      <c r="AD3" s="22"/>
      <c r="AF3" s="34">
        <f>Y3-SUM(Z3:AD3)</f>
        <v>0</v>
      </c>
    </row>
    <row r="4" spans="1:32" x14ac:dyDescent="0.2">
      <c r="A4" s="6" t="str">
        <f>'System CAPEX Units'!A4</f>
        <v>Subtransmission Augmentation - Northern</v>
      </c>
      <c r="B4" s="54"/>
      <c r="C4" s="66"/>
      <c r="D4" s="72"/>
      <c r="E4" s="72"/>
      <c r="F4" s="66"/>
      <c r="G4" s="69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37"/>
      <c r="AA4" s="24"/>
      <c r="AB4" s="24"/>
      <c r="AC4" s="24"/>
      <c r="AD4" s="38"/>
      <c r="AF4" s="34">
        <f t="shared" ref="AF4:AF67" si="0">Y4-SUM(Z4:AD4)</f>
        <v>0</v>
      </c>
    </row>
    <row r="5" spans="1:32" x14ac:dyDescent="0.2">
      <c r="A5" s="6" t="str">
        <f>'System CAPEX Units'!A5</f>
        <v>Subtransmission Augmentation - Central</v>
      </c>
      <c r="B5" s="54"/>
      <c r="C5" s="66"/>
      <c r="D5" s="72"/>
      <c r="E5" s="72"/>
      <c r="F5" s="66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37"/>
      <c r="AA5" s="24"/>
      <c r="AB5" s="24"/>
      <c r="AC5" s="24"/>
      <c r="AD5" s="38"/>
      <c r="AF5" s="34">
        <f t="shared" si="0"/>
        <v>0</v>
      </c>
    </row>
    <row r="6" spans="1:32" x14ac:dyDescent="0.2">
      <c r="A6" s="6" t="str">
        <f>'System CAPEX Units'!A6</f>
        <v>Subtransmission Augmentation - Southen</v>
      </c>
      <c r="B6" s="54"/>
      <c r="C6" s="66"/>
      <c r="D6" s="72"/>
      <c r="E6" s="72"/>
      <c r="F6" s="66"/>
      <c r="G6" s="6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37"/>
      <c r="AA6" s="24"/>
      <c r="AB6" s="24"/>
      <c r="AC6" s="24"/>
      <c r="AD6" s="38"/>
      <c r="AF6" s="34">
        <f t="shared" si="0"/>
        <v>0</v>
      </c>
    </row>
    <row r="7" spans="1:32" x14ac:dyDescent="0.2">
      <c r="A7" s="6" t="str">
        <f>'System CAPEX Units'!A7</f>
        <v>Reactive / Unmodelled Central</v>
      </c>
      <c r="B7" s="54"/>
      <c r="C7" s="66"/>
      <c r="D7" s="72"/>
      <c r="E7" s="72"/>
      <c r="F7" s="66"/>
      <c r="G7" s="6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7"/>
      <c r="AA7" s="24"/>
      <c r="AB7" s="24"/>
      <c r="AC7" s="24"/>
      <c r="AD7" s="38"/>
      <c r="AF7" s="34">
        <f t="shared" si="0"/>
        <v>0</v>
      </c>
    </row>
    <row r="8" spans="1:32" x14ac:dyDescent="0.2">
      <c r="A8" s="6" t="str">
        <f>'System CAPEX Units'!A8</f>
        <v>Reactive / Unmodelled Northern</v>
      </c>
      <c r="B8" s="54"/>
      <c r="C8" s="66"/>
      <c r="D8" s="72"/>
      <c r="E8" s="72"/>
      <c r="F8" s="66"/>
      <c r="G8" s="6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37"/>
      <c r="AA8" s="24"/>
      <c r="AB8" s="24"/>
      <c r="AC8" s="24"/>
      <c r="AD8" s="38"/>
      <c r="AF8" s="34">
        <f t="shared" si="0"/>
        <v>0</v>
      </c>
    </row>
    <row r="9" spans="1:32" x14ac:dyDescent="0.2">
      <c r="A9" s="6" t="str">
        <f>'System CAPEX Units'!A9</f>
        <v>Reactive / Unmodelled Southern</v>
      </c>
      <c r="B9" s="54"/>
      <c r="C9" s="66"/>
      <c r="D9" s="72"/>
      <c r="E9" s="72"/>
      <c r="F9" s="66"/>
      <c r="G9" s="69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7"/>
      <c r="AA9" s="24"/>
      <c r="AB9" s="24"/>
      <c r="AC9" s="24"/>
      <c r="AD9" s="38"/>
      <c r="AF9" s="34">
        <f t="shared" si="0"/>
        <v>0</v>
      </c>
    </row>
    <row r="10" spans="1:32" x14ac:dyDescent="0.2">
      <c r="A10" s="6" t="str">
        <f>'System CAPEX Units'!A10</f>
        <v>Photovoltaic Augmentation - Northern</v>
      </c>
      <c r="B10" s="54"/>
      <c r="C10" s="66"/>
      <c r="D10" s="72"/>
      <c r="E10" s="72"/>
      <c r="F10" s="66"/>
      <c r="G10" s="69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7"/>
      <c r="AA10" s="24"/>
      <c r="AB10" s="24"/>
      <c r="AC10" s="24"/>
      <c r="AD10" s="38"/>
      <c r="AF10" s="34">
        <f t="shared" si="0"/>
        <v>0</v>
      </c>
    </row>
    <row r="11" spans="1:32" x14ac:dyDescent="0.2">
      <c r="A11" s="6" t="str">
        <f>'System CAPEX Units'!A11</f>
        <v>Photovoltaic Augmentation - Central</v>
      </c>
      <c r="B11" s="54"/>
      <c r="C11" s="66"/>
      <c r="D11" s="72"/>
      <c r="E11" s="72"/>
      <c r="F11" s="66"/>
      <c r="G11" s="69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37"/>
      <c r="AA11" s="24"/>
      <c r="AB11" s="24"/>
      <c r="AC11" s="24"/>
      <c r="AD11" s="38"/>
      <c r="AF11" s="34">
        <f t="shared" si="0"/>
        <v>0</v>
      </c>
    </row>
    <row r="12" spans="1:32" x14ac:dyDescent="0.2">
      <c r="A12" s="6" t="str">
        <f>'System CAPEX Units'!A12</f>
        <v>Photovoltaic Augmentation - Southern</v>
      </c>
      <c r="B12" s="54"/>
      <c r="C12" s="66"/>
      <c r="D12" s="72"/>
      <c r="E12" s="72"/>
      <c r="F12" s="66"/>
      <c r="G12" s="69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37"/>
      <c r="AA12" s="24"/>
      <c r="AB12" s="24"/>
      <c r="AC12" s="24"/>
      <c r="AD12" s="38"/>
      <c r="AF12" s="34">
        <f t="shared" si="0"/>
        <v>0</v>
      </c>
    </row>
    <row r="13" spans="1:32" x14ac:dyDescent="0.2">
      <c r="A13" s="6" t="str">
        <f>'System CAPEX Units'!A13</f>
        <v>DNAPS Modelled - Northern</v>
      </c>
      <c r="B13" s="54"/>
      <c r="C13" s="66"/>
      <c r="D13" s="72"/>
      <c r="E13" s="72"/>
      <c r="F13" s="66"/>
      <c r="G13" s="69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37"/>
      <c r="AA13" s="24"/>
      <c r="AB13" s="24"/>
      <c r="AC13" s="24"/>
      <c r="AD13" s="38"/>
      <c r="AF13" s="34">
        <f t="shared" si="0"/>
        <v>0</v>
      </c>
    </row>
    <row r="14" spans="1:32" x14ac:dyDescent="0.2">
      <c r="A14" s="6" t="str">
        <f>'System CAPEX Units'!A14</f>
        <v>DNAPS Modelled - Central</v>
      </c>
      <c r="B14" s="54"/>
      <c r="C14" s="66"/>
      <c r="D14" s="72"/>
      <c r="E14" s="72"/>
      <c r="F14" s="66"/>
      <c r="G14" s="69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37"/>
      <c r="AA14" s="24"/>
      <c r="AB14" s="24"/>
      <c r="AC14" s="24"/>
      <c r="AD14" s="38"/>
      <c r="AF14" s="34">
        <f t="shared" si="0"/>
        <v>0</v>
      </c>
    </row>
    <row r="15" spans="1:32" x14ac:dyDescent="0.2">
      <c r="A15" s="6" t="str">
        <f>'System CAPEX Units'!A15</f>
        <v>DNAPS Modelled - Southern</v>
      </c>
      <c r="B15" s="54"/>
      <c r="C15" s="66"/>
      <c r="D15" s="72"/>
      <c r="E15" s="72"/>
      <c r="F15" s="66"/>
      <c r="G15" s="69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37"/>
      <c r="AA15" s="24"/>
      <c r="AB15" s="24"/>
      <c r="AC15" s="24"/>
      <c r="AD15" s="38"/>
      <c r="AF15" s="34">
        <f t="shared" si="0"/>
        <v>0</v>
      </c>
    </row>
    <row r="16" spans="1:32" x14ac:dyDescent="0.2">
      <c r="A16" s="6" t="str">
        <f>'System CAPEX Units'!A16</f>
        <v>Distribution Augmentation WIP - Northern</v>
      </c>
      <c r="B16" s="54"/>
      <c r="C16" s="66"/>
      <c r="D16" s="72"/>
      <c r="E16" s="72"/>
      <c r="F16" s="66"/>
      <c r="G16" s="69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37"/>
      <c r="AA16" s="24"/>
      <c r="AB16" s="24"/>
      <c r="AC16" s="24"/>
      <c r="AD16" s="38"/>
      <c r="AF16" s="34">
        <f t="shared" si="0"/>
        <v>0</v>
      </c>
    </row>
    <row r="17" spans="1:32" x14ac:dyDescent="0.2">
      <c r="A17" s="6" t="str">
        <f>'System CAPEX Units'!A17</f>
        <v>Distribution Augmentation WIP - Central</v>
      </c>
      <c r="B17" s="54"/>
      <c r="C17" s="66"/>
      <c r="D17" s="72"/>
      <c r="E17" s="72"/>
      <c r="F17" s="66"/>
      <c r="G17" s="69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7"/>
      <c r="AA17" s="24"/>
      <c r="AB17" s="24"/>
      <c r="AC17" s="24"/>
      <c r="AD17" s="38"/>
      <c r="AF17" s="34">
        <f t="shared" si="0"/>
        <v>0</v>
      </c>
    </row>
    <row r="18" spans="1:32" x14ac:dyDescent="0.2">
      <c r="A18" s="6" t="str">
        <f>'System CAPEX Units'!A18</f>
        <v>Distribution Augmentation WIP - Southern</v>
      </c>
      <c r="B18" s="54"/>
      <c r="C18" s="66"/>
      <c r="D18" s="72"/>
      <c r="E18" s="72"/>
      <c r="F18" s="66"/>
      <c r="G18" s="69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7"/>
      <c r="AA18" s="24"/>
      <c r="AB18" s="24"/>
      <c r="AC18" s="24"/>
      <c r="AD18" s="38"/>
      <c r="AF18" s="34">
        <f t="shared" si="0"/>
        <v>0</v>
      </c>
    </row>
    <row r="19" spans="1:32" x14ac:dyDescent="0.2">
      <c r="A19" s="6" t="str">
        <f>'System CAPEX Units'!A19</f>
        <v>Distribution Transformer Upgrade Program - Northern</v>
      </c>
      <c r="B19" s="54"/>
      <c r="C19" s="66"/>
      <c r="D19" s="72"/>
      <c r="E19" s="72"/>
      <c r="F19" s="66"/>
      <c r="G19" s="6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37"/>
      <c r="AA19" s="24"/>
      <c r="AB19" s="24"/>
      <c r="AC19" s="24"/>
      <c r="AD19" s="38"/>
      <c r="AF19" s="34">
        <f t="shared" si="0"/>
        <v>0</v>
      </c>
    </row>
    <row r="20" spans="1:32" x14ac:dyDescent="0.2">
      <c r="A20" s="6" t="str">
        <f>'System CAPEX Units'!A20</f>
        <v>Distribution Transformer Upgrade Program - Central</v>
      </c>
      <c r="B20" s="54"/>
      <c r="C20" s="66"/>
      <c r="D20" s="72"/>
      <c r="E20" s="72"/>
      <c r="F20" s="66"/>
      <c r="G20" s="6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37"/>
      <c r="AA20" s="24"/>
      <c r="AB20" s="24"/>
      <c r="AC20" s="24"/>
      <c r="AD20" s="38"/>
      <c r="AF20" s="34">
        <f t="shared" si="0"/>
        <v>0</v>
      </c>
    </row>
    <row r="21" spans="1:32" x14ac:dyDescent="0.2">
      <c r="A21" s="6" t="str">
        <f>'System CAPEX Units'!A21</f>
        <v>Distribution Transformer Upgrade Program - Southern</v>
      </c>
      <c r="B21" s="54"/>
      <c r="C21" s="66"/>
      <c r="D21" s="72"/>
      <c r="E21" s="72"/>
      <c r="F21" s="66"/>
      <c r="G21" s="6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37"/>
      <c r="AA21" s="24"/>
      <c r="AB21" s="24"/>
      <c r="AC21" s="24"/>
      <c r="AD21" s="38"/>
      <c r="AF21" s="34">
        <f t="shared" si="0"/>
        <v>0</v>
      </c>
    </row>
    <row r="22" spans="1:32" x14ac:dyDescent="0.2">
      <c r="A22" s="6" t="str">
        <f>'System CAPEX Units'!A22</f>
        <v>Parent BC - St George Supply Reinforcement</v>
      </c>
      <c r="B22" s="54"/>
      <c r="C22" s="66"/>
      <c r="D22" s="72"/>
      <c r="E22" s="72"/>
      <c r="F22" s="66"/>
      <c r="G22" s="6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37"/>
      <c r="AA22" s="24"/>
      <c r="AB22" s="24"/>
      <c r="AC22" s="24"/>
      <c r="AD22" s="38"/>
      <c r="AF22" s="34">
        <f t="shared" si="0"/>
        <v>0</v>
      </c>
    </row>
    <row r="23" spans="1:32" x14ac:dyDescent="0.2">
      <c r="A23" s="6" t="str">
        <f>'System CAPEX Units'!A23</f>
        <v>Parent BC - Charleville Supply Reinforcement</v>
      </c>
      <c r="B23" s="54"/>
      <c r="C23" s="66"/>
      <c r="D23" s="72"/>
      <c r="E23" s="72"/>
      <c r="F23" s="66"/>
      <c r="G23" s="6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37"/>
      <c r="AA23" s="24"/>
      <c r="AB23" s="24"/>
      <c r="AC23" s="24"/>
      <c r="AD23" s="38"/>
      <c r="AF23" s="34">
        <f t="shared" si="0"/>
        <v>0</v>
      </c>
    </row>
    <row r="24" spans="1:32" x14ac:dyDescent="0.2">
      <c r="A24" s="6" t="str">
        <f>'System CAPEX Units'!A24</f>
        <v>Asset Renewal  Baseline Plan 2014/15</v>
      </c>
      <c r="B24" s="54"/>
      <c r="C24" s="66"/>
      <c r="D24" s="72"/>
      <c r="E24" s="72"/>
      <c r="F24" s="66"/>
      <c r="G24" s="6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7"/>
      <c r="AA24" s="24"/>
      <c r="AB24" s="24"/>
      <c r="AC24" s="24"/>
      <c r="AD24" s="38"/>
      <c r="AF24" s="34">
        <f t="shared" si="0"/>
        <v>0</v>
      </c>
    </row>
    <row r="25" spans="1:32" x14ac:dyDescent="0.2">
      <c r="A25" s="6" t="str">
        <f>'System CAPEX Units'!A25</f>
        <v>New 66kV Pole Top</v>
      </c>
      <c r="B25" s="54"/>
      <c r="C25" s="66"/>
      <c r="D25" s="72"/>
      <c r="E25" s="72"/>
      <c r="F25" s="66"/>
      <c r="G25" s="6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37"/>
      <c r="AA25" s="24"/>
      <c r="AB25" s="24"/>
      <c r="AC25" s="24"/>
      <c r="AD25" s="38"/>
      <c r="AF25" s="34">
        <f t="shared" si="0"/>
        <v>0</v>
      </c>
    </row>
    <row r="26" spans="1:32" x14ac:dyDescent="0.2">
      <c r="A26" s="6" t="str">
        <f>'System CAPEX Units'!A26</f>
        <v>New 66kV Pole</v>
      </c>
      <c r="B26" s="54"/>
      <c r="C26" s="66"/>
      <c r="D26" s="72"/>
      <c r="E26" s="72"/>
      <c r="F26" s="66"/>
      <c r="G26" s="6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37"/>
      <c r="AA26" s="24"/>
      <c r="AB26" s="24"/>
      <c r="AC26" s="24"/>
      <c r="AD26" s="38"/>
      <c r="AF26" s="34">
        <f t="shared" si="0"/>
        <v>0</v>
      </c>
    </row>
    <row r="27" spans="1:32" x14ac:dyDescent="0.2">
      <c r="A27" s="6" t="str">
        <f>'System CAPEX Units'!A27</f>
        <v>Rebuild 22/11kV HV Line (HDBC)</v>
      </c>
      <c r="B27" s="54"/>
      <c r="C27" s="66"/>
      <c r="D27" s="72"/>
      <c r="E27" s="72"/>
      <c r="F27" s="66"/>
      <c r="G27" s="69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37"/>
      <c r="AA27" s="24"/>
      <c r="AB27" s="24"/>
      <c r="AC27" s="24"/>
      <c r="AD27" s="38"/>
      <c r="AF27" s="34">
        <f t="shared" si="0"/>
        <v>0</v>
      </c>
    </row>
    <row r="28" spans="1:32" x14ac:dyDescent="0.2">
      <c r="A28" s="6" t="str">
        <f>'System CAPEX Units'!A28</f>
        <v>Rebuild 415/240V LV Line</v>
      </c>
      <c r="B28" s="54"/>
      <c r="C28" s="66"/>
      <c r="D28" s="72"/>
      <c r="E28" s="72"/>
      <c r="F28" s="66"/>
      <c r="G28" s="69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37"/>
      <c r="AA28" s="24"/>
      <c r="AB28" s="24"/>
      <c r="AC28" s="24"/>
      <c r="AD28" s="38"/>
      <c r="AF28" s="34">
        <f t="shared" si="0"/>
        <v>0</v>
      </c>
    </row>
    <row r="29" spans="1:32" x14ac:dyDescent="0.2">
      <c r="A29" s="6" t="str">
        <f>'System CAPEX Units'!A29</f>
        <v>LV Spreaders</v>
      </c>
      <c r="B29" s="54"/>
      <c r="C29" s="66"/>
      <c r="D29" s="72"/>
      <c r="E29" s="72"/>
      <c r="F29" s="66"/>
      <c r="G29" s="6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37"/>
      <c r="AA29" s="24"/>
      <c r="AB29" s="24"/>
      <c r="AC29" s="24"/>
      <c r="AD29" s="38"/>
      <c r="AF29" s="34">
        <f t="shared" si="0"/>
        <v>0</v>
      </c>
    </row>
    <row r="30" spans="1:32" x14ac:dyDescent="0.2">
      <c r="A30" s="6" t="str">
        <f>'System CAPEX Units'!A30</f>
        <v>LV Fuses</v>
      </c>
      <c r="B30" s="54"/>
      <c r="C30" s="66"/>
      <c r="D30" s="72"/>
      <c r="E30" s="72"/>
      <c r="F30" s="66"/>
      <c r="G30" s="6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37"/>
      <c r="AA30" s="24"/>
      <c r="AB30" s="24"/>
      <c r="AC30" s="24"/>
      <c r="AD30" s="38"/>
      <c r="AF30" s="34">
        <f t="shared" si="0"/>
        <v>0</v>
      </c>
    </row>
    <row r="31" spans="1:32" x14ac:dyDescent="0.2">
      <c r="A31" s="6" t="str">
        <f>'System CAPEX Units'!A31</f>
        <v>Replace Medium Transformer</v>
      </c>
      <c r="B31" s="54"/>
      <c r="C31" s="66"/>
      <c r="D31" s="72"/>
      <c r="E31" s="72"/>
      <c r="F31" s="66"/>
      <c r="G31" s="6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7"/>
      <c r="AA31" s="24"/>
      <c r="AB31" s="24"/>
      <c r="AC31" s="24"/>
      <c r="AD31" s="38"/>
      <c r="AF31" s="34">
        <f t="shared" si="0"/>
        <v>0</v>
      </c>
    </row>
    <row r="32" spans="1:32" x14ac:dyDescent="0.2">
      <c r="A32" s="6" t="str">
        <f>'System CAPEX Units'!A32</f>
        <v>Replace Small Transformer</v>
      </c>
      <c r="B32" s="54"/>
      <c r="C32" s="66"/>
      <c r="D32" s="72"/>
      <c r="E32" s="72"/>
      <c r="F32" s="66"/>
      <c r="G32" s="6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37"/>
      <c r="AA32" s="24"/>
      <c r="AB32" s="24"/>
      <c r="AC32" s="24"/>
      <c r="AD32" s="38"/>
      <c r="AF32" s="34">
        <f t="shared" si="0"/>
        <v>0</v>
      </c>
    </row>
    <row r="33" spans="1:32" x14ac:dyDescent="0.2">
      <c r="A33" s="6" t="str">
        <f>'System CAPEX Units'!A33</f>
        <v>Workshop (Dryout) TXF</v>
      </c>
      <c r="B33" s="54"/>
      <c r="C33" s="66"/>
      <c r="D33" s="72"/>
      <c r="E33" s="72"/>
      <c r="F33" s="66"/>
      <c r="G33" s="6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37"/>
      <c r="AA33" s="24"/>
      <c r="AB33" s="24"/>
      <c r="AC33" s="24"/>
      <c r="AD33" s="38"/>
      <c r="AF33" s="34">
        <f t="shared" si="0"/>
        <v>0</v>
      </c>
    </row>
    <row r="34" spans="1:32" x14ac:dyDescent="0.2">
      <c r="A34" s="6" t="str">
        <f>'System CAPEX Units'!A34</f>
        <v>FIS Replacement - Transformer</v>
      </c>
      <c r="B34" s="54"/>
      <c r="C34" s="66"/>
      <c r="D34" s="72"/>
      <c r="E34" s="72"/>
      <c r="F34" s="66"/>
      <c r="G34" s="6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37"/>
      <c r="AA34" s="24"/>
      <c r="AB34" s="24"/>
      <c r="AC34" s="24"/>
      <c r="AD34" s="38"/>
      <c r="AF34" s="34">
        <f t="shared" si="0"/>
        <v>0</v>
      </c>
    </row>
    <row r="35" spans="1:32" x14ac:dyDescent="0.2">
      <c r="A35" s="6" t="str">
        <f>'System CAPEX Units'!A35</f>
        <v>Replace Circuit Breaker 33/66kV</v>
      </c>
      <c r="B35" s="54"/>
      <c r="C35" s="66"/>
      <c r="D35" s="72"/>
      <c r="E35" s="72"/>
      <c r="F35" s="66"/>
      <c r="G35" s="6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37"/>
      <c r="AA35" s="24"/>
      <c r="AB35" s="24"/>
      <c r="AC35" s="24"/>
      <c r="AD35" s="38"/>
      <c r="AF35" s="34">
        <f t="shared" si="0"/>
        <v>0</v>
      </c>
    </row>
    <row r="36" spans="1:32" x14ac:dyDescent="0.2">
      <c r="A36" s="6" t="str">
        <f>'System CAPEX Units'!A36</f>
        <v>Replace Switchboard Panel 11/22kV</v>
      </c>
      <c r="B36" s="54"/>
      <c r="C36" s="66"/>
      <c r="D36" s="72"/>
      <c r="E36" s="72"/>
      <c r="F36" s="66"/>
      <c r="G36" s="6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37"/>
      <c r="AA36" s="24"/>
      <c r="AB36" s="24"/>
      <c r="AC36" s="24"/>
      <c r="AD36" s="38"/>
      <c r="AF36" s="34">
        <f t="shared" si="0"/>
        <v>0</v>
      </c>
    </row>
    <row r="37" spans="1:32" x14ac:dyDescent="0.2">
      <c r="A37" s="6" t="str">
        <f>'System CAPEX Units'!A37</f>
        <v>Retrofit Switchboard CB (LMT)</v>
      </c>
      <c r="B37" s="54"/>
      <c r="C37" s="66"/>
      <c r="D37" s="72"/>
      <c r="E37" s="72"/>
      <c r="F37" s="66"/>
      <c r="G37" s="6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37"/>
      <c r="AA37" s="24"/>
      <c r="AB37" s="24"/>
      <c r="AC37" s="24"/>
      <c r="AD37" s="38"/>
      <c r="AF37" s="34">
        <f t="shared" si="0"/>
        <v>0</v>
      </c>
    </row>
    <row r="38" spans="1:32" x14ac:dyDescent="0.2">
      <c r="A38" s="6" t="str">
        <f>'System CAPEX Units'!A38</f>
        <v>FIS Replacement - Circuit Breaker</v>
      </c>
      <c r="B38" s="54"/>
      <c r="C38" s="66"/>
      <c r="D38" s="72"/>
      <c r="E38" s="72"/>
      <c r="F38" s="66"/>
      <c r="G38" s="6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37"/>
      <c r="AA38" s="24"/>
      <c r="AB38" s="24"/>
      <c r="AC38" s="24"/>
      <c r="AD38" s="38"/>
      <c r="AF38" s="34">
        <f t="shared" si="0"/>
        <v>0</v>
      </c>
    </row>
    <row r="39" spans="1:32" x14ac:dyDescent="0.2">
      <c r="A39" s="6" t="str">
        <f>'System CAPEX Units'!A39</f>
        <v>CT Risk Based Replacement</v>
      </c>
      <c r="B39" s="54"/>
      <c r="C39" s="66"/>
      <c r="D39" s="72"/>
      <c r="E39" s="72"/>
      <c r="F39" s="66"/>
      <c r="G39" s="6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37"/>
      <c r="AA39" s="24"/>
      <c r="AB39" s="24"/>
      <c r="AC39" s="24"/>
      <c r="AD39" s="38"/>
      <c r="AF39" s="34">
        <f t="shared" si="0"/>
        <v>0</v>
      </c>
    </row>
    <row r="40" spans="1:32" x14ac:dyDescent="0.2">
      <c r="A40" s="6" t="str">
        <f>'System CAPEX Units'!A40</f>
        <v>FIS Replacement - CT</v>
      </c>
      <c r="B40" s="54"/>
      <c r="C40" s="66"/>
      <c r="D40" s="72"/>
      <c r="E40" s="72"/>
      <c r="F40" s="66"/>
      <c r="G40" s="69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37"/>
      <c r="AA40" s="24"/>
      <c r="AB40" s="24"/>
      <c r="AC40" s="24"/>
      <c r="AD40" s="38"/>
      <c r="AF40" s="34">
        <f t="shared" si="0"/>
        <v>0</v>
      </c>
    </row>
    <row r="41" spans="1:32" x14ac:dyDescent="0.2">
      <c r="A41" s="6" t="str">
        <f>'System CAPEX Units'!A41</f>
        <v>VT Risk Based Replacement</v>
      </c>
      <c r="B41" s="54"/>
      <c r="C41" s="66"/>
      <c r="D41" s="72"/>
      <c r="E41" s="72"/>
      <c r="F41" s="66"/>
      <c r="G41" s="69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37"/>
      <c r="AA41" s="24"/>
      <c r="AB41" s="24"/>
      <c r="AC41" s="24"/>
      <c r="AD41" s="38"/>
      <c r="AF41" s="34">
        <f t="shared" si="0"/>
        <v>0</v>
      </c>
    </row>
    <row r="42" spans="1:32" x14ac:dyDescent="0.2">
      <c r="A42" s="6" t="str">
        <f>'System CAPEX Units'!A42</f>
        <v>FIS Replacement - VT</v>
      </c>
      <c r="B42" s="54"/>
      <c r="C42" s="66"/>
      <c r="D42" s="72"/>
      <c r="E42" s="72"/>
      <c r="F42" s="66"/>
      <c r="G42" s="69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37"/>
      <c r="AA42" s="24"/>
      <c r="AB42" s="24"/>
      <c r="AC42" s="24"/>
      <c r="AD42" s="38"/>
      <c r="AF42" s="34">
        <f t="shared" si="0"/>
        <v>0</v>
      </c>
    </row>
    <row r="43" spans="1:32" x14ac:dyDescent="0.2">
      <c r="A43" s="6" t="str">
        <f>'System CAPEX Units'!A43</f>
        <v>FIS Replacement - Isolators</v>
      </c>
      <c r="B43" s="54"/>
      <c r="C43" s="66"/>
      <c r="D43" s="72"/>
      <c r="E43" s="72"/>
      <c r="F43" s="66"/>
      <c r="G43" s="6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37"/>
      <c r="AA43" s="24"/>
      <c r="AB43" s="24"/>
      <c r="AC43" s="24"/>
      <c r="AD43" s="38"/>
      <c r="AF43" s="34">
        <f t="shared" si="0"/>
        <v>0</v>
      </c>
    </row>
    <row r="44" spans="1:32" x14ac:dyDescent="0.2">
      <c r="A44" s="6" t="str">
        <f>'System CAPEX Units'!A44</f>
        <v>Outdoor Isolator Replacement 66-132kV</v>
      </c>
      <c r="B44" s="54"/>
      <c r="C44" s="66"/>
      <c r="D44" s="72"/>
      <c r="E44" s="72"/>
      <c r="F44" s="66"/>
      <c r="G44" s="6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37"/>
      <c r="AA44" s="24"/>
      <c r="AB44" s="24"/>
      <c r="AC44" s="24"/>
      <c r="AD44" s="38"/>
      <c r="AF44" s="34">
        <f t="shared" si="0"/>
        <v>0</v>
      </c>
    </row>
    <row r="45" spans="1:32" x14ac:dyDescent="0.2">
      <c r="A45" s="6" t="str">
        <f>'System CAPEX Units'!A45</f>
        <v>Replace Capacitor Bank 11kV</v>
      </c>
      <c r="B45" s="54"/>
      <c r="C45" s="66"/>
      <c r="D45" s="72"/>
      <c r="E45" s="72"/>
      <c r="F45" s="66"/>
      <c r="G45" s="69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37"/>
      <c r="AA45" s="24"/>
      <c r="AB45" s="24"/>
      <c r="AC45" s="24"/>
      <c r="AD45" s="38"/>
      <c r="AF45" s="34">
        <f t="shared" si="0"/>
        <v>0</v>
      </c>
    </row>
    <row r="46" spans="1:32" x14ac:dyDescent="0.2">
      <c r="A46" s="6" t="str">
        <f>'System CAPEX Units'!A46</f>
        <v>Substation 66kV OD Feeder Bay</v>
      </c>
      <c r="B46" s="54"/>
      <c r="C46" s="66"/>
      <c r="D46" s="72"/>
      <c r="E46" s="72"/>
      <c r="F46" s="66"/>
      <c r="G46" s="69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37"/>
      <c r="AA46" s="24"/>
      <c r="AB46" s="24"/>
      <c r="AC46" s="24"/>
      <c r="AD46" s="38"/>
      <c r="AF46" s="34">
        <f t="shared" si="0"/>
        <v>0</v>
      </c>
    </row>
    <row r="47" spans="1:32" x14ac:dyDescent="0.2">
      <c r="A47" s="6" t="str">
        <f>'System CAPEX Units'!A47</f>
        <v>Replace SVC</v>
      </c>
      <c r="B47" s="54"/>
      <c r="C47" s="66"/>
      <c r="D47" s="72"/>
      <c r="E47" s="72"/>
      <c r="F47" s="66"/>
      <c r="G47" s="69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37"/>
      <c r="AA47" s="24"/>
      <c r="AB47" s="24"/>
      <c r="AC47" s="24"/>
      <c r="AD47" s="38"/>
      <c r="AF47" s="34">
        <f t="shared" si="0"/>
        <v>0</v>
      </c>
    </row>
    <row r="48" spans="1:32" x14ac:dyDescent="0.2">
      <c r="A48" s="6" t="str">
        <f>'System CAPEX Units'!A48</f>
        <v>Upgrade DC Supply 110/125V</v>
      </c>
      <c r="B48" s="54"/>
      <c r="C48" s="66"/>
      <c r="D48" s="72"/>
      <c r="E48" s="72"/>
      <c r="F48" s="66"/>
      <c r="G48" s="69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37"/>
      <c r="AA48" s="24"/>
      <c r="AB48" s="24"/>
      <c r="AC48" s="24"/>
      <c r="AD48" s="38"/>
      <c r="AF48" s="34">
        <f t="shared" si="0"/>
        <v>0</v>
      </c>
    </row>
    <row r="49" spans="1:32" x14ac:dyDescent="0.2">
      <c r="A49" s="6" t="str">
        <f>'System CAPEX Units'!A49</f>
        <v>Upgrade DC Supply 32/48V</v>
      </c>
      <c r="B49" s="54"/>
      <c r="C49" s="66"/>
      <c r="D49" s="72"/>
      <c r="E49" s="72"/>
      <c r="F49" s="66"/>
      <c r="G49" s="69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37"/>
      <c r="AA49" s="24"/>
      <c r="AB49" s="24"/>
      <c r="AC49" s="24"/>
      <c r="AD49" s="38"/>
      <c r="AF49" s="34">
        <f t="shared" si="0"/>
        <v>0</v>
      </c>
    </row>
    <row r="50" spans="1:32" x14ac:dyDescent="0.2">
      <c r="A50" s="6" t="str">
        <f>'System CAPEX Units'!A50</f>
        <v>Relocate AC supply into switchyard</v>
      </c>
      <c r="B50" s="54"/>
      <c r="C50" s="66"/>
      <c r="D50" s="72"/>
      <c r="E50" s="72"/>
      <c r="F50" s="66"/>
      <c r="G50" s="69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37"/>
      <c r="AA50" s="24"/>
      <c r="AB50" s="24"/>
      <c r="AC50" s="24"/>
      <c r="AD50" s="38"/>
      <c r="AF50" s="34">
        <f t="shared" si="0"/>
        <v>0</v>
      </c>
    </row>
    <row r="51" spans="1:32" x14ac:dyDescent="0.2">
      <c r="A51" s="6" t="str">
        <f>'System CAPEX Units'!A51</f>
        <v>Relocate Dist. supplies out of switchyard</v>
      </c>
      <c r="B51" s="54"/>
      <c r="C51" s="66"/>
      <c r="D51" s="72"/>
      <c r="E51" s="72"/>
      <c r="F51" s="66"/>
      <c r="G51" s="69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37"/>
      <c r="AA51" s="24"/>
      <c r="AB51" s="24"/>
      <c r="AC51" s="24"/>
      <c r="AD51" s="38"/>
      <c r="AF51" s="34">
        <f t="shared" si="0"/>
        <v>0</v>
      </c>
    </row>
    <row r="52" spans="1:32" x14ac:dyDescent="0.2">
      <c r="A52" s="6" t="str">
        <f>'System CAPEX Units'!A52</f>
        <v>Install Bunding &amp; Oil Containment - Small</v>
      </c>
      <c r="B52" s="54"/>
      <c r="C52" s="66"/>
      <c r="D52" s="72"/>
      <c r="E52" s="72"/>
      <c r="F52" s="66"/>
      <c r="G52" s="69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37"/>
      <c r="AA52" s="24"/>
      <c r="AB52" s="24"/>
      <c r="AC52" s="24"/>
      <c r="AD52" s="38"/>
      <c r="AF52" s="34">
        <f t="shared" si="0"/>
        <v>0</v>
      </c>
    </row>
    <row r="53" spans="1:32" x14ac:dyDescent="0.2">
      <c r="A53" s="6" t="str">
        <f>'System CAPEX Units'!A53</f>
        <v>Install Bunding &amp; Oil Containment - Large</v>
      </c>
      <c r="B53" s="54"/>
      <c r="C53" s="66"/>
      <c r="D53" s="72"/>
      <c r="E53" s="72"/>
      <c r="F53" s="66"/>
      <c r="G53" s="69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37"/>
      <c r="AA53" s="24"/>
      <c r="AB53" s="24"/>
      <c r="AC53" s="24"/>
      <c r="AD53" s="38"/>
      <c r="AF53" s="34">
        <f t="shared" si="0"/>
        <v>0</v>
      </c>
    </row>
    <row r="54" spans="1:32" x14ac:dyDescent="0.2">
      <c r="A54" s="6" t="str">
        <f>'System CAPEX Units'!A54</f>
        <v>Replace 1 Protection Scheme Replace - D-Ageing Asset</v>
      </c>
      <c r="B54" s="54"/>
      <c r="C54" s="66"/>
      <c r="D54" s="72"/>
      <c r="E54" s="72"/>
      <c r="F54" s="66"/>
      <c r="G54" s="69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37"/>
      <c r="AA54" s="24"/>
      <c r="AB54" s="24"/>
      <c r="AC54" s="24"/>
      <c r="AD54" s="38"/>
      <c r="AF54" s="34">
        <f t="shared" si="0"/>
        <v>0</v>
      </c>
    </row>
    <row r="55" spans="1:32" x14ac:dyDescent="0.2">
      <c r="A55" s="6" t="str">
        <f>'System CAPEX Units'!A55</f>
        <v>Half Substation Protection Replacement - D-Ageing Asset</v>
      </c>
      <c r="B55" s="54"/>
      <c r="C55" s="66"/>
      <c r="D55" s="72"/>
      <c r="E55" s="72"/>
      <c r="F55" s="66"/>
      <c r="G55" s="69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37"/>
      <c r="AA55" s="24"/>
      <c r="AB55" s="24"/>
      <c r="AC55" s="24"/>
      <c r="AD55" s="38"/>
      <c r="AF55" s="34">
        <f t="shared" si="0"/>
        <v>0</v>
      </c>
    </row>
    <row r="56" spans="1:32" x14ac:dyDescent="0.2">
      <c r="A56" s="6" t="str">
        <f>'System CAPEX Units'!A56</f>
        <v>Full Substation Protection Replacement - D-Ageing Asset</v>
      </c>
      <c r="B56" s="54"/>
      <c r="C56" s="66"/>
      <c r="D56" s="72"/>
      <c r="E56" s="72"/>
      <c r="F56" s="66"/>
      <c r="G56" s="69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37"/>
      <c r="AA56" s="24"/>
      <c r="AB56" s="24"/>
      <c r="AC56" s="24"/>
      <c r="AD56" s="38"/>
      <c r="AF56" s="34">
        <f t="shared" si="0"/>
        <v>0</v>
      </c>
    </row>
    <row r="57" spans="1:32" x14ac:dyDescent="0.2">
      <c r="A57" s="6" t="str">
        <f>'System CAPEX Units'!A57</f>
        <v>Replace 1 Protection Scheme Replace - SEF - D-Other Regulated System Capex</v>
      </c>
      <c r="B57" s="54"/>
      <c r="C57" s="66"/>
      <c r="D57" s="72"/>
      <c r="E57" s="72"/>
      <c r="F57" s="66"/>
      <c r="G57" s="69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37"/>
      <c r="AA57" s="24"/>
      <c r="AB57" s="24"/>
      <c r="AC57" s="24"/>
      <c r="AD57" s="38"/>
      <c r="AF57" s="34">
        <f t="shared" si="0"/>
        <v>0</v>
      </c>
    </row>
    <row r="58" spans="1:32" x14ac:dyDescent="0.2">
      <c r="A58" s="6" t="str">
        <f>'System CAPEX Units'!A58</f>
        <v>HV 11KV 22KV Switchboard Prot Replace - SEF - D-Other Regulated System Capex</v>
      </c>
      <c r="B58" s="54"/>
      <c r="C58" s="66"/>
      <c r="D58" s="72"/>
      <c r="E58" s="72"/>
      <c r="F58" s="66"/>
      <c r="G58" s="69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37"/>
      <c r="AA58" s="24"/>
      <c r="AB58" s="24"/>
      <c r="AC58" s="24"/>
      <c r="AD58" s="38"/>
      <c r="AF58" s="34">
        <f t="shared" si="0"/>
        <v>0</v>
      </c>
    </row>
    <row r="59" spans="1:32" x14ac:dyDescent="0.2">
      <c r="A59" s="6" t="str">
        <f>'System CAPEX Units'!A59</f>
        <v>Replace 1 Protection Scheme Replace - Protn Review - D-Other Regulated System Capex</v>
      </c>
      <c r="B59" s="54"/>
      <c r="C59" s="66"/>
      <c r="D59" s="72"/>
      <c r="E59" s="72"/>
      <c r="F59" s="66"/>
      <c r="G59" s="69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37"/>
      <c r="AA59" s="24"/>
      <c r="AB59" s="24"/>
      <c r="AC59" s="24"/>
      <c r="AD59" s="38"/>
      <c r="AF59" s="34">
        <f t="shared" si="0"/>
        <v>0</v>
      </c>
    </row>
    <row r="60" spans="1:32" x14ac:dyDescent="0.2">
      <c r="A60" s="6" t="str">
        <f>'System CAPEX Units'!A60</f>
        <v>HALF SUBSTATION PROTECTION REPLACEMENT - Protn Review - D-Other Regulated System Capex</v>
      </c>
      <c r="B60" s="54"/>
      <c r="C60" s="66"/>
      <c r="D60" s="72"/>
      <c r="E60" s="72"/>
      <c r="F60" s="66"/>
      <c r="G60" s="69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37"/>
      <c r="AA60" s="24"/>
      <c r="AB60" s="24"/>
      <c r="AC60" s="24"/>
      <c r="AD60" s="38"/>
      <c r="AF60" s="34">
        <f t="shared" si="0"/>
        <v>0</v>
      </c>
    </row>
    <row r="61" spans="1:32" x14ac:dyDescent="0.2">
      <c r="A61" s="6" t="str">
        <f>'System CAPEX Units'!A61</f>
        <v>Replace Recloser - Protn Review - D-Other Regulated System Capex</v>
      </c>
      <c r="B61" s="54"/>
      <c r="C61" s="66"/>
      <c r="D61" s="72"/>
      <c r="E61" s="72"/>
      <c r="F61" s="66"/>
      <c r="G61" s="69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37"/>
      <c r="AA61" s="24"/>
      <c r="AB61" s="24"/>
      <c r="AC61" s="24"/>
      <c r="AD61" s="38"/>
      <c r="AF61" s="34">
        <f t="shared" si="0"/>
        <v>0</v>
      </c>
    </row>
    <row r="62" spans="1:32" x14ac:dyDescent="0.2">
      <c r="A62" s="6" t="str">
        <f>'System CAPEX Units'!A62</f>
        <v>Install Neutral CT (22KV or 11Kv) - D-Other Regulated System Capex</v>
      </c>
      <c r="B62" s="54"/>
      <c r="C62" s="66"/>
      <c r="D62" s="72"/>
      <c r="E62" s="72"/>
      <c r="F62" s="66"/>
      <c r="G62" s="69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37"/>
      <c r="AA62" s="24"/>
      <c r="AB62" s="24"/>
      <c r="AC62" s="24"/>
      <c r="AD62" s="38"/>
      <c r="AF62" s="34">
        <f t="shared" si="0"/>
        <v>0</v>
      </c>
    </row>
    <row r="63" spans="1:32" x14ac:dyDescent="0.2">
      <c r="A63" s="6" t="str">
        <f>'System CAPEX Units'!A63</f>
        <v>Install set of 3 outdoor HV powder fuses in sub for transformer protection</v>
      </c>
      <c r="B63" s="54"/>
      <c r="C63" s="66"/>
      <c r="D63" s="72"/>
      <c r="E63" s="72"/>
      <c r="F63" s="66"/>
      <c r="G63" s="69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37"/>
      <c r="AA63" s="24"/>
      <c r="AB63" s="24"/>
      <c r="AC63" s="24"/>
      <c r="AD63" s="38"/>
      <c r="AF63" s="34">
        <f t="shared" si="0"/>
        <v>0</v>
      </c>
    </row>
    <row r="64" spans="1:32" x14ac:dyDescent="0.2">
      <c r="A64" s="6" t="str">
        <f>'System CAPEX Units'!A64</f>
        <v>Reconductor HV feeder</v>
      </c>
      <c r="B64" s="54"/>
      <c r="C64" s="66"/>
      <c r="D64" s="72"/>
      <c r="E64" s="72"/>
      <c r="F64" s="66"/>
      <c r="G64" s="69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37"/>
      <c r="AA64" s="24"/>
      <c r="AB64" s="24"/>
      <c r="AC64" s="24"/>
      <c r="AD64" s="38"/>
      <c r="AF64" s="34">
        <f t="shared" si="0"/>
        <v>0</v>
      </c>
    </row>
    <row r="65" spans="1:32" x14ac:dyDescent="0.2">
      <c r="A65" s="6" t="str">
        <f>'System CAPEX Units'!A65</f>
        <v>Install set of 3 expulsion fuses (11/22kV) – line or distribution transformer</v>
      </c>
      <c r="B65" s="54"/>
      <c r="C65" s="66"/>
      <c r="D65" s="72"/>
      <c r="E65" s="72"/>
      <c r="F65" s="66"/>
      <c r="G65" s="69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37"/>
      <c r="AA65" s="24"/>
      <c r="AB65" s="24"/>
      <c r="AC65" s="24"/>
      <c r="AD65" s="38"/>
      <c r="AF65" s="34">
        <f t="shared" si="0"/>
        <v>0</v>
      </c>
    </row>
    <row r="66" spans="1:32" x14ac:dyDescent="0.2">
      <c r="A66" s="6" t="str">
        <f>'System CAPEX Units'!A66</f>
        <v>Install set of 2 expulsion fuses (33kV) – single phase line or SWER isolator</v>
      </c>
      <c r="B66" s="54"/>
      <c r="C66" s="66"/>
      <c r="D66" s="72"/>
      <c r="E66" s="72"/>
      <c r="F66" s="66"/>
      <c r="G66" s="69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37"/>
      <c r="AA66" s="24"/>
      <c r="AB66" s="24"/>
      <c r="AC66" s="24"/>
      <c r="AD66" s="38"/>
      <c r="AF66" s="34">
        <f t="shared" si="0"/>
        <v>0</v>
      </c>
    </row>
    <row r="67" spans="1:32" x14ac:dyDescent="0.2">
      <c r="A67" s="6" t="str">
        <f>'System CAPEX Units'!A67</f>
        <v>BC1 619 NDR EECL Replace Defect Management</v>
      </c>
      <c r="B67" s="54"/>
      <c r="C67" s="66"/>
      <c r="D67" s="72"/>
      <c r="E67" s="72"/>
      <c r="F67" s="66"/>
      <c r="G67" s="69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37"/>
      <c r="AA67" s="24"/>
      <c r="AB67" s="24"/>
      <c r="AC67" s="24"/>
      <c r="AD67" s="38"/>
      <c r="AF67" s="34">
        <f t="shared" si="0"/>
        <v>0</v>
      </c>
    </row>
    <row r="68" spans="1:32" x14ac:dyDescent="0.2">
      <c r="A68" s="6" t="str">
        <f>'System CAPEX Units'!A68</f>
        <v>BC1 754 NDR EECL Distribution Earthing Remediation</v>
      </c>
      <c r="B68" s="54"/>
      <c r="C68" s="66"/>
      <c r="D68" s="72"/>
      <c r="E68" s="72"/>
      <c r="F68" s="66"/>
      <c r="G68" s="69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37"/>
      <c r="AA68" s="24"/>
      <c r="AB68" s="24"/>
      <c r="AC68" s="24"/>
      <c r="AD68" s="38"/>
      <c r="AF68" s="34">
        <f t="shared" ref="AF68:AF131" si="1">Y68-SUM(Z68:AD68)</f>
        <v>0</v>
      </c>
    </row>
    <row r="69" spans="1:32" x14ac:dyDescent="0.2">
      <c r="A69" s="6" t="str">
        <f>'System CAPEX Units'!A69</f>
        <v>BC1 558 NDR EECL Defective Connector and Splice Replacement</v>
      </c>
      <c r="B69" s="54"/>
      <c r="C69" s="66"/>
      <c r="D69" s="72"/>
      <c r="E69" s="72"/>
      <c r="F69" s="66"/>
      <c r="G69" s="6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37"/>
      <c r="AA69" s="24"/>
      <c r="AB69" s="24"/>
      <c r="AC69" s="24"/>
      <c r="AD69" s="38"/>
      <c r="AF69" s="34">
        <f t="shared" si="1"/>
        <v>0</v>
      </c>
    </row>
    <row r="70" spans="1:32" x14ac:dyDescent="0.2">
      <c r="A70" s="6" t="str">
        <f>'System CAPEX Units'!A70</f>
        <v>BC1 533 NDR EECL EDO Fuse Replacement in High Risk Fire Areas</v>
      </c>
      <c r="B70" s="54"/>
      <c r="C70" s="66"/>
      <c r="D70" s="72"/>
      <c r="E70" s="72"/>
      <c r="F70" s="66"/>
      <c r="G70" s="69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37"/>
      <c r="AA70" s="24"/>
      <c r="AB70" s="24"/>
      <c r="AC70" s="24"/>
      <c r="AD70" s="38"/>
      <c r="AF70" s="34">
        <f t="shared" si="1"/>
        <v>0</v>
      </c>
    </row>
    <row r="71" spans="1:32" x14ac:dyDescent="0.2">
      <c r="A71" s="6" t="str">
        <f>'System CAPEX Units'!A71</f>
        <v>BC1 608 NDR EECL Cast Iron Cable Pot Head Replacement</v>
      </c>
      <c r="B71" s="54"/>
      <c r="C71" s="66"/>
      <c r="D71" s="72"/>
      <c r="E71" s="72"/>
      <c r="F71" s="66"/>
      <c r="G71" s="69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37"/>
      <c r="AA71" s="24"/>
      <c r="AB71" s="24"/>
      <c r="AC71" s="24"/>
      <c r="AD71" s="38"/>
      <c r="AF71" s="34">
        <f t="shared" si="1"/>
        <v>0</v>
      </c>
    </row>
    <row r="72" spans="1:32" x14ac:dyDescent="0.2">
      <c r="A72" s="6" t="str">
        <f>'System CAPEX Units'!A72</f>
        <v>BC1 506 NDR EECL Non-Ceramic Customer End Service Fuse Replacement</v>
      </c>
      <c r="B72" s="54"/>
      <c r="C72" s="66"/>
      <c r="D72" s="72"/>
      <c r="E72" s="72"/>
      <c r="F72" s="66"/>
      <c r="G72" s="69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37"/>
      <c r="AA72" s="24"/>
      <c r="AB72" s="24"/>
      <c r="AC72" s="24"/>
      <c r="AD72" s="38"/>
      <c r="AF72" s="34">
        <f t="shared" si="1"/>
        <v>0</v>
      </c>
    </row>
    <row r="73" spans="1:32" x14ac:dyDescent="0.2">
      <c r="A73" s="6" t="str">
        <f>'System CAPEX Units'!A73</f>
        <v>BC1 615 NDR EECL Replace Figure 8 Colour Coded Service Cables</v>
      </c>
      <c r="B73" s="54"/>
      <c r="C73" s="66"/>
      <c r="D73" s="72"/>
      <c r="E73" s="72"/>
      <c r="F73" s="66"/>
      <c r="G73" s="69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37"/>
      <c r="AA73" s="24"/>
      <c r="AB73" s="24"/>
      <c r="AC73" s="24"/>
      <c r="AD73" s="38"/>
      <c r="AF73" s="34">
        <f t="shared" si="1"/>
        <v>0</v>
      </c>
    </row>
    <row r="74" spans="1:32" x14ac:dyDescent="0.2">
      <c r="A74" s="6" t="str">
        <f>'System CAPEX Units'!A74</f>
        <v>BC1 621 NDR EECL Replace Neutral Screened Service Cables</v>
      </c>
      <c r="B74" s="54"/>
      <c r="C74" s="66"/>
      <c r="D74" s="72"/>
      <c r="E74" s="72"/>
      <c r="F74" s="66"/>
      <c r="G74" s="69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37"/>
      <c r="AA74" s="24"/>
      <c r="AB74" s="24"/>
      <c r="AC74" s="24"/>
      <c r="AD74" s="38"/>
      <c r="AF74" s="34">
        <f t="shared" si="1"/>
        <v>0</v>
      </c>
    </row>
    <row r="75" spans="1:32" x14ac:dyDescent="0.2">
      <c r="A75" s="6" t="str">
        <f>'System CAPEX Units'!A75</f>
        <v>BC1 503 NDR EECL Replace Laminated Crossarms</v>
      </c>
      <c r="B75" s="54"/>
      <c r="C75" s="66"/>
      <c r="D75" s="72"/>
      <c r="E75" s="72"/>
      <c r="F75" s="66"/>
      <c r="G75" s="69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37"/>
      <c r="AA75" s="24"/>
      <c r="AB75" s="24"/>
      <c r="AC75" s="24"/>
      <c r="AD75" s="38"/>
      <c r="AF75" s="34">
        <f t="shared" si="1"/>
        <v>0</v>
      </c>
    </row>
    <row r="76" spans="1:32" x14ac:dyDescent="0.2">
      <c r="A76" s="6" t="str">
        <f>'System CAPEX Units'!A76</f>
        <v>BC1 570 NDR EECL Inspect and Replace Brand X Service Cable Replacement</v>
      </c>
      <c r="B76" s="54"/>
      <c r="C76" s="66"/>
      <c r="D76" s="72"/>
      <c r="E76" s="72"/>
      <c r="F76" s="66"/>
      <c r="G76" s="69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37"/>
      <c r="AA76" s="24"/>
      <c r="AB76" s="24"/>
      <c r="AC76" s="24"/>
      <c r="AD76" s="38"/>
      <c r="AF76" s="34">
        <f t="shared" si="1"/>
        <v>0</v>
      </c>
    </row>
    <row r="77" spans="1:32" x14ac:dyDescent="0.2">
      <c r="A77" s="6" t="str">
        <f>'System CAPEX Units'!A77</f>
        <v>Conductor Clearance to Ground Backlog Remediation</v>
      </c>
      <c r="B77" s="54"/>
      <c r="C77" s="66"/>
      <c r="D77" s="72"/>
      <c r="E77" s="72"/>
      <c r="F77" s="66"/>
      <c r="G77" s="69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37"/>
      <c r="AA77" s="24"/>
      <c r="AB77" s="24"/>
      <c r="AC77" s="24"/>
      <c r="AD77" s="38"/>
      <c r="AF77" s="34">
        <f t="shared" si="1"/>
        <v>0</v>
      </c>
    </row>
    <row r="78" spans="1:32" x14ac:dyDescent="0.2">
      <c r="A78" s="6" t="str">
        <f>'System CAPEX Units'!A78</f>
        <v/>
      </c>
      <c r="B78" s="54"/>
      <c r="C78" s="66"/>
      <c r="D78" s="72"/>
      <c r="E78" s="72"/>
      <c r="F78" s="66"/>
      <c r="G78" s="69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37"/>
      <c r="AA78" s="24"/>
      <c r="AB78" s="24"/>
      <c r="AC78" s="24"/>
      <c r="AD78" s="38"/>
      <c r="AF78" s="34">
        <f t="shared" si="1"/>
        <v>0</v>
      </c>
    </row>
    <row r="79" spans="1:32" x14ac:dyDescent="0.2">
      <c r="A79" s="6" t="str">
        <f>'System CAPEX Units'!A79</f>
        <v/>
      </c>
      <c r="B79" s="54"/>
      <c r="C79" s="66"/>
      <c r="D79" s="72"/>
      <c r="E79" s="72"/>
      <c r="F79" s="66"/>
      <c r="G79" s="69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37"/>
      <c r="AA79" s="24"/>
      <c r="AB79" s="24"/>
      <c r="AC79" s="24"/>
      <c r="AD79" s="38"/>
      <c r="AF79" s="34">
        <f t="shared" si="1"/>
        <v>0</v>
      </c>
    </row>
    <row r="80" spans="1:32" x14ac:dyDescent="0.2">
      <c r="A80" s="6" t="str">
        <f>'System CAPEX Units'!A80</f>
        <v/>
      </c>
      <c r="B80" s="54"/>
      <c r="C80" s="66"/>
      <c r="D80" s="72"/>
      <c r="E80" s="72"/>
      <c r="F80" s="66"/>
      <c r="G80" s="69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37"/>
      <c r="AA80" s="24"/>
      <c r="AB80" s="24"/>
      <c r="AC80" s="24"/>
      <c r="AD80" s="38"/>
      <c r="AF80" s="34">
        <f t="shared" si="1"/>
        <v>0</v>
      </c>
    </row>
    <row r="81" spans="1:32" x14ac:dyDescent="0.2">
      <c r="A81" s="6" t="str">
        <f>'System CAPEX Units'!A81</f>
        <v/>
      </c>
      <c r="B81" s="54"/>
      <c r="C81" s="66"/>
      <c r="D81" s="72"/>
      <c r="E81" s="72"/>
      <c r="F81" s="66"/>
      <c r="G81" s="69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37"/>
      <c r="AA81" s="24"/>
      <c r="AB81" s="24"/>
      <c r="AC81" s="24"/>
      <c r="AD81" s="38"/>
      <c r="AF81" s="34">
        <f t="shared" si="1"/>
        <v>0</v>
      </c>
    </row>
    <row r="82" spans="1:32" x14ac:dyDescent="0.2">
      <c r="A82" s="6" t="str">
        <f>'System CAPEX Units'!A82</f>
        <v/>
      </c>
      <c r="B82" s="54"/>
      <c r="C82" s="66"/>
      <c r="D82" s="72"/>
      <c r="E82" s="72"/>
      <c r="F82" s="66"/>
      <c r="G82" s="69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37"/>
      <c r="AA82" s="24"/>
      <c r="AB82" s="24"/>
      <c r="AC82" s="24"/>
      <c r="AD82" s="38"/>
      <c r="AF82" s="34">
        <f t="shared" si="1"/>
        <v>0</v>
      </c>
    </row>
    <row r="83" spans="1:32" x14ac:dyDescent="0.2">
      <c r="A83" s="6" t="str">
        <f>'System CAPEX Units'!A83</f>
        <v/>
      </c>
      <c r="B83" s="54"/>
      <c r="C83" s="66"/>
      <c r="D83" s="72"/>
      <c r="E83" s="72"/>
      <c r="F83" s="66"/>
      <c r="G83" s="69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37"/>
      <c r="AA83" s="24"/>
      <c r="AB83" s="24"/>
      <c r="AC83" s="24"/>
      <c r="AD83" s="38"/>
      <c r="AF83" s="34">
        <f t="shared" si="1"/>
        <v>0</v>
      </c>
    </row>
    <row r="84" spans="1:32" x14ac:dyDescent="0.2">
      <c r="A84" s="6" t="str">
        <f>'System CAPEX Units'!A84</f>
        <v/>
      </c>
      <c r="B84" s="54"/>
      <c r="C84" s="66"/>
      <c r="D84" s="72"/>
      <c r="E84" s="72"/>
      <c r="F84" s="66"/>
      <c r="G84" s="69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37"/>
      <c r="AA84" s="24"/>
      <c r="AB84" s="24"/>
      <c r="AC84" s="24"/>
      <c r="AD84" s="38"/>
      <c r="AF84" s="34">
        <f t="shared" si="1"/>
        <v>0</v>
      </c>
    </row>
    <row r="85" spans="1:32" x14ac:dyDescent="0.2">
      <c r="A85" s="6" t="str">
        <f>'System CAPEX Units'!A85</f>
        <v/>
      </c>
      <c r="B85" s="54"/>
      <c r="C85" s="66"/>
      <c r="D85" s="72"/>
      <c r="E85" s="72"/>
      <c r="F85" s="66"/>
      <c r="G85" s="69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37"/>
      <c r="AA85" s="24"/>
      <c r="AB85" s="24"/>
      <c r="AC85" s="24"/>
      <c r="AD85" s="38"/>
      <c r="AF85" s="34">
        <f t="shared" si="1"/>
        <v>0</v>
      </c>
    </row>
    <row r="86" spans="1:32" x14ac:dyDescent="0.2">
      <c r="A86" s="6" t="str">
        <f>'System CAPEX Units'!A86</f>
        <v/>
      </c>
      <c r="B86" s="54"/>
      <c r="C86" s="66"/>
      <c r="D86" s="72"/>
      <c r="E86" s="72"/>
      <c r="F86" s="66"/>
      <c r="G86" s="69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37"/>
      <c r="AA86" s="24"/>
      <c r="AB86" s="24"/>
      <c r="AC86" s="24"/>
      <c r="AD86" s="38"/>
      <c r="AF86" s="34">
        <f t="shared" si="1"/>
        <v>0</v>
      </c>
    </row>
    <row r="87" spans="1:32" x14ac:dyDescent="0.2">
      <c r="A87" s="6" t="str">
        <f>'System CAPEX Units'!A87</f>
        <v/>
      </c>
      <c r="B87" s="54"/>
      <c r="C87" s="66"/>
      <c r="D87" s="72"/>
      <c r="E87" s="72"/>
      <c r="F87" s="66"/>
      <c r="G87" s="69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37"/>
      <c r="AA87" s="24"/>
      <c r="AB87" s="24"/>
      <c r="AC87" s="24"/>
      <c r="AD87" s="38"/>
      <c r="AF87" s="34">
        <f t="shared" si="1"/>
        <v>0</v>
      </c>
    </row>
    <row r="88" spans="1:32" x14ac:dyDescent="0.2">
      <c r="A88" s="6" t="str">
        <f>'System CAPEX Units'!A88</f>
        <v/>
      </c>
      <c r="B88" s="54"/>
      <c r="C88" s="66"/>
      <c r="D88" s="72"/>
      <c r="E88" s="72"/>
      <c r="F88" s="66"/>
      <c r="G88" s="69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37"/>
      <c r="AA88" s="24"/>
      <c r="AB88" s="24"/>
      <c r="AC88" s="24"/>
      <c r="AD88" s="38"/>
      <c r="AF88" s="34">
        <f t="shared" si="1"/>
        <v>0</v>
      </c>
    </row>
    <row r="89" spans="1:32" x14ac:dyDescent="0.2">
      <c r="A89" s="6" t="str">
        <f>'System CAPEX Units'!A89</f>
        <v/>
      </c>
      <c r="B89" s="54"/>
      <c r="C89" s="66"/>
      <c r="D89" s="72"/>
      <c r="E89" s="72"/>
      <c r="F89" s="66"/>
      <c r="G89" s="69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37"/>
      <c r="AA89" s="24"/>
      <c r="AB89" s="24"/>
      <c r="AC89" s="24"/>
      <c r="AD89" s="38"/>
      <c r="AF89" s="34">
        <f t="shared" si="1"/>
        <v>0</v>
      </c>
    </row>
    <row r="90" spans="1:32" x14ac:dyDescent="0.2">
      <c r="A90" s="6" t="str">
        <f>'System CAPEX Units'!A90</f>
        <v/>
      </c>
      <c r="B90" s="54"/>
      <c r="C90" s="66"/>
      <c r="D90" s="72"/>
      <c r="E90" s="72"/>
      <c r="F90" s="66"/>
      <c r="G90" s="69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37"/>
      <c r="AA90" s="24"/>
      <c r="AB90" s="24"/>
      <c r="AC90" s="24"/>
      <c r="AD90" s="38"/>
      <c r="AF90" s="34">
        <f t="shared" si="1"/>
        <v>0</v>
      </c>
    </row>
    <row r="91" spans="1:32" x14ac:dyDescent="0.2">
      <c r="A91" s="6" t="str">
        <f>'System CAPEX Units'!A91</f>
        <v/>
      </c>
      <c r="B91" s="54"/>
      <c r="C91" s="66"/>
      <c r="D91" s="72"/>
      <c r="E91" s="72"/>
      <c r="F91" s="66"/>
      <c r="G91" s="69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37"/>
      <c r="AA91" s="24"/>
      <c r="AB91" s="24"/>
      <c r="AC91" s="24"/>
      <c r="AD91" s="38"/>
      <c r="AF91" s="34">
        <f t="shared" si="1"/>
        <v>0</v>
      </c>
    </row>
    <row r="92" spans="1:32" x14ac:dyDescent="0.2">
      <c r="A92" s="6" t="str">
        <f>'System CAPEX Units'!A92</f>
        <v/>
      </c>
      <c r="B92" s="54"/>
      <c r="C92" s="66"/>
      <c r="D92" s="72"/>
      <c r="E92" s="72"/>
      <c r="F92" s="66"/>
      <c r="G92" s="69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37"/>
      <c r="AA92" s="24"/>
      <c r="AB92" s="24"/>
      <c r="AC92" s="24"/>
      <c r="AD92" s="38"/>
      <c r="AF92" s="34">
        <f t="shared" si="1"/>
        <v>0</v>
      </c>
    </row>
    <row r="93" spans="1:32" x14ac:dyDescent="0.2">
      <c r="A93" s="6" t="str">
        <f>'System CAPEX Units'!A93</f>
        <v/>
      </c>
      <c r="B93" s="54"/>
      <c r="C93" s="66"/>
      <c r="D93" s="72"/>
      <c r="E93" s="72"/>
      <c r="F93" s="66"/>
      <c r="G93" s="69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37"/>
      <c r="AA93" s="24"/>
      <c r="AB93" s="24"/>
      <c r="AC93" s="24"/>
      <c r="AD93" s="38"/>
      <c r="AF93" s="34">
        <f t="shared" si="1"/>
        <v>0</v>
      </c>
    </row>
    <row r="94" spans="1:32" x14ac:dyDescent="0.2">
      <c r="A94" s="6" t="str">
        <f>'System CAPEX Units'!A94</f>
        <v>Other System Capex - Baseline Plan 2014/15</v>
      </c>
      <c r="B94" s="54"/>
      <c r="C94" s="66"/>
      <c r="D94" s="72"/>
      <c r="E94" s="72"/>
      <c r="F94" s="66"/>
      <c r="G94" s="69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37"/>
      <c r="AA94" s="24"/>
      <c r="AB94" s="24"/>
      <c r="AC94" s="24"/>
      <c r="AD94" s="38"/>
      <c r="AF94" s="34">
        <f t="shared" si="1"/>
        <v>0</v>
      </c>
    </row>
    <row r="95" spans="1:32" x14ac:dyDescent="0.2">
      <c r="A95" s="6" t="str">
        <f>'System CAPEX Units'!A95</f>
        <v/>
      </c>
      <c r="B95" s="54"/>
      <c r="C95" s="66"/>
      <c r="D95" s="72"/>
      <c r="E95" s="72"/>
      <c r="F95" s="66"/>
      <c r="G95" s="69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37"/>
      <c r="AA95" s="24"/>
      <c r="AB95" s="24"/>
      <c r="AC95" s="24"/>
      <c r="AD95" s="38"/>
      <c r="AF95" s="34">
        <f t="shared" si="1"/>
        <v>0</v>
      </c>
    </row>
    <row r="96" spans="1:32" x14ac:dyDescent="0.2">
      <c r="A96" s="6" t="str">
        <f>'System CAPEX Units'!A96</f>
        <v>AFLC Equipment Asset Replacement Plan</v>
      </c>
      <c r="B96" s="54"/>
      <c r="C96" s="66"/>
      <c r="D96" s="72"/>
      <c r="E96" s="72"/>
      <c r="F96" s="66"/>
      <c r="G96" s="69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37"/>
      <c r="AA96" s="24"/>
      <c r="AB96" s="24"/>
      <c r="AC96" s="24"/>
      <c r="AD96" s="38"/>
      <c r="AF96" s="34">
        <f t="shared" si="1"/>
        <v>0</v>
      </c>
    </row>
    <row r="97" spans="1:32" x14ac:dyDescent="0.2">
      <c r="A97" s="6" t="str">
        <f>'System CAPEX Units'!A97</f>
        <v>RTU Replacement Program</v>
      </c>
      <c r="B97" s="54"/>
      <c r="C97" s="66"/>
      <c r="D97" s="72"/>
      <c r="E97" s="72"/>
      <c r="F97" s="66"/>
      <c r="G97" s="69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37"/>
      <c r="AA97" s="24"/>
      <c r="AB97" s="24"/>
      <c r="AC97" s="24"/>
      <c r="AD97" s="38"/>
      <c r="AF97" s="34">
        <f t="shared" si="1"/>
        <v>0</v>
      </c>
    </row>
    <row r="98" spans="1:32" x14ac:dyDescent="0.2">
      <c r="A98" s="6" t="str">
        <f>'System CAPEX Units'!A98</f>
        <v>Operational Network Security</v>
      </c>
      <c r="B98" s="54"/>
      <c r="C98" s="66"/>
      <c r="D98" s="72"/>
      <c r="E98" s="72"/>
      <c r="F98" s="66"/>
      <c r="G98" s="69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37"/>
      <c r="AA98" s="24"/>
      <c r="AB98" s="24"/>
      <c r="AC98" s="24"/>
      <c r="AD98" s="38"/>
      <c r="AF98" s="34">
        <f t="shared" si="1"/>
        <v>0</v>
      </c>
    </row>
    <row r="99" spans="1:32" x14ac:dyDescent="0.2">
      <c r="A99" s="6" t="str">
        <f>'System CAPEX Units'!A99</f>
        <v>Intelligent Electronic Device Monitoring and Support</v>
      </c>
      <c r="B99" s="54"/>
      <c r="C99" s="66"/>
      <c r="D99" s="72"/>
      <c r="E99" s="72"/>
      <c r="F99" s="66"/>
      <c r="G99" s="69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37"/>
      <c r="AA99" s="24"/>
      <c r="AB99" s="24"/>
      <c r="AC99" s="24"/>
      <c r="AD99" s="38"/>
      <c r="AF99" s="34">
        <f t="shared" si="1"/>
        <v>0</v>
      </c>
    </row>
    <row r="100" spans="1:32" x14ac:dyDescent="0.2">
      <c r="A100" s="6" t="str">
        <f>'System CAPEX Units'!A100</f>
        <v>Alternative Data Aquisition Service - Phase 2</v>
      </c>
      <c r="B100" s="54"/>
      <c r="C100" s="66"/>
      <c r="D100" s="72"/>
      <c r="E100" s="72"/>
      <c r="F100" s="66"/>
      <c r="G100" s="69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37"/>
      <c r="AA100" s="24"/>
      <c r="AB100" s="24"/>
      <c r="AC100" s="24"/>
      <c r="AD100" s="38"/>
      <c r="AF100" s="34">
        <f t="shared" si="1"/>
        <v>0</v>
      </c>
    </row>
    <row r="101" spans="1:32" x14ac:dyDescent="0.2">
      <c r="A101" s="6" t="str">
        <f>'System CAPEX Units'!A101</f>
        <v>Regulator Remote Communications Strategy</v>
      </c>
      <c r="B101" s="54"/>
      <c r="C101" s="66"/>
      <c r="D101" s="72"/>
      <c r="E101" s="72"/>
      <c r="F101" s="66"/>
      <c r="G101" s="69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37"/>
      <c r="AA101" s="24"/>
      <c r="AB101" s="24"/>
      <c r="AC101" s="24"/>
      <c r="AD101" s="38"/>
      <c r="AF101" s="34">
        <f t="shared" si="1"/>
        <v>0</v>
      </c>
    </row>
    <row r="102" spans="1:32" x14ac:dyDescent="0.2">
      <c r="A102" s="6" t="str">
        <f>'System CAPEX Units'!A102</f>
        <v>OT17B Master Station SCADA Strategy</v>
      </c>
      <c r="B102" s="54"/>
      <c r="C102" s="66"/>
      <c r="D102" s="72"/>
      <c r="E102" s="72"/>
      <c r="F102" s="66"/>
      <c r="G102" s="69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37"/>
      <c r="AA102" s="24"/>
      <c r="AB102" s="24"/>
      <c r="AC102" s="24"/>
      <c r="AD102" s="38"/>
      <c r="AF102" s="34">
        <f t="shared" si="1"/>
        <v>0</v>
      </c>
    </row>
    <row r="103" spans="1:32" x14ac:dyDescent="0.2">
      <c r="A103" s="6" t="str">
        <f>'System CAPEX Units'!A103</f>
        <v>BC - DMS ID 508 (old BC tool)</v>
      </c>
      <c r="B103" s="54"/>
      <c r="C103" s="66"/>
      <c r="D103" s="72"/>
      <c r="E103" s="72"/>
      <c r="F103" s="66"/>
      <c r="G103" s="69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37"/>
      <c r="AA103" s="24"/>
      <c r="AB103" s="24"/>
      <c r="AC103" s="24"/>
      <c r="AD103" s="38"/>
      <c r="AF103" s="34">
        <f t="shared" si="1"/>
        <v>0</v>
      </c>
    </row>
    <row r="104" spans="1:32" x14ac:dyDescent="0.2">
      <c r="A104" s="6" t="str">
        <f>'System CAPEX Units'!A104</f>
        <v>End of life radio refurbishment Mackay to Maryborough</v>
      </c>
      <c r="B104" s="54"/>
      <c r="C104" s="66"/>
      <c r="D104" s="72"/>
      <c r="E104" s="72"/>
      <c r="F104" s="66"/>
      <c r="G104" s="69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37"/>
      <c r="AA104" s="24"/>
      <c r="AB104" s="24"/>
      <c r="AC104" s="24"/>
      <c r="AD104" s="38"/>
      <c r="AF104" s="34">
        <f t="shared" si="1"/>
        <v>0</v>
      </c>
    </row>
    <row r="105" spans="1:32" x14ac:dyDescent="0.2">
      <c r="A105" s="6" t="str">
        <f>'System CAPEX Units'!A105</f>
        <v>Active Equipment Replacement</v>
      </c>
      <c r="B105" s="54"/>
      <c r="C105" s="66"/>
      <c r="D105" s="72"/>
      <c r="E105" s="72"/>
      <c r="F105" s="66"/>
      <c r="G105" s="69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37"/>
      <c r="AA105" s="24"/>
      <c r="AB105" s="24"/>
      <c r="AC105" s="24"/>
      <c r="AD105" s="38"/>
      <c r="AF105" s="34">
        <f t="shared" si="1"/>
        <v>0</v>
      </c>
    </row>
    <row r="106" spans="1:32" x14ac:dyDescent="0.2">
      <c r="A106" s="6" t="str">
        <f>'System CAPEX Units'!A106</f>
        <v>NRP EW  Replace, Corenet Site Infrastructure Replacement</v>
      </c>
      <c r="B106" s="54"/>
      <c r="C106" s="66"/>
      <c r="D106" s="72"/>
      <c r="E106" s="72"/>
      <c r="F106" s="66"/>
      <c r="G106" s="69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37"/>
      <c r="AA106" s="24"/>
      <c r="AB106" s="24"/>
      <c r="AC106" s="24"/>
      <c r="AD106" s="38"/>
      <c r="AF106" s="34">
        <f t="shared" si="1"/>
        <v>0</v>
      </c>
    </row>
    <row r="107" spans="1:32" x14ac:dyDescent="0.2">
      <c r="A107" s="6" t="str">
        <f>'System CAPEX Units'!A107</f>
        <v>End of life Radio refurbishment Western Queensland</v>
      </c>
      <c r="B107" s="54"/>
      <c r="C107" s="66"/>
      <c r="D107" s="72"/>
      <c r="E107" s="72"/>
      <c r="F107" s="66"/>
      <c r="G107" s="69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37"/>
      <c r="AA107" s="24"/>
      <c r="AB107" s="24"/>
      <c r="AC107" s="24"/>
      <c r="AD107" s="38"/>
      <c r="AF107" s="34">
        <f t="shared" si="1"/>
        <v>0</v>
      </c>
    </row>
    <row r="108" spans="1:32" x14ac:dyDescent="0.2">
      <c r="A108" s="6" t="str">
        <f>'System CAPEX Units'!A108</f>
        <v>Reliability and PQ Capex - Baseline Plan 2014/15</v>
      </c>
      <c r="B108" s="54"/>
      <c r="C108" s="66"/>
      <c r="D108" s="72"/>
      <c r="E108" s="72"/>
      <c r="F108" s="66"/>
      <c r="G108" s="69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37"/>
      <c r="AA108" s="24"/>
      <c r="AB108" s="24"/>
      <c r="AC108" s="24"/>
      <c r="AD108" s="38"/>
      <c r="AF108" s="34">
        <f t="shared" si="1"/>
        <v>0</v>
      </c>
    </row>
    <row r="109" spans="1:32" x14ac:dyDescent="0.2">
      <c r="A109" s="6" t="str">
        <f>'System CAPEX Units'!A109</f>
        <v>Worst Performing Feeders</v>
      </c>
      <c r="B109" s="54"/>
      <c r="C109" s="66"/>
      <c r="D109" s="72"/>
      <c r="E109" s="72"/>
      <c r="F109" s="66"/>
      <c r="G109" s="69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37"/>
      <c r="AA109" s="24"/>
      <c r="AB109" s="24"/>
      <c r="AC109" s="24"/>
      <c r="AD109" s="38"/>
      <c r="AF109" s="34">
        <f t="shared" si="1"/>
        <v>0</v>
      </c>
    </row>
    <row r="110" spans="1:32" x14ac:dyDescent="0.2">
      <c r="A110" s="6" t="str">
        <f>'System CAPEX Units'!A110</f>
        <v>Install Power Quality Monitors Units (Next G)</v>
      </c>
      <c r="B110" s="54"/>
      <c r="C110" s="66"/>
      <c r="D110" s="72"/>
      <c r="E110" s="72"/>
      <c r="F110" s="66"/>
      <c r="G110" s="69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37"/>
      <c r="AA110" s="24"/>
      <c r="AB110" s="24"/>
      <c r="AC110" s="24"/>
      <c r="AD110" s="38"/>
      <c r="AF110" s="34">
        <f t="shared" si="1"/>
        <v>0</v>
      </c>
    </row>
    <row r="111" spans="1:32" x14ac:dyDescent="0.2">
      <c r="A111" s="6" t="str">
        <f>'System CAPEX Units'!A111</f>
        <v>Install Power Quality Monitors Units (Satellite)</v>
      </c>
      <c r="B111" s="54"/>
      <c r="C111" s="66"/>
      <c r="D111" s="72"/>
      <c r="E111" s="72"/>
      <c r="F111" s="66"/>
      <c r="G111" s="69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37"/>
      <c r="AA111" s="24"/>
      <c r="AB111" s="24"/>
      <c r="AC111" s="24"/>
      <c r="AD111" s="38"/>
      <c r="AF111" s="34">
        <f t="shared" si="1"/>
        <v>0</v>
      </c>
    </row>
    <row r="112" spans="1:32" x14ac:dyDescent="0.2">
      <c r="A112" s="6" t="str">
        <f>'System CAPEX Units'!A112</f>
        <v>Install PQ Analysers</v>
      </c>
      <c r="B112" s="54"/>
      <c r="C112" s="66"/>
      <c r="D112" s="72"/>
      <c r="E112" s="72"/>
      <c r="F112" s="66"/>
      <c r="G112" s="69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37"/>
      <c r="AA112" s="24"/>
      <c r="AB112" s="24"/>
      <c r="AC112" s="24"/>
      <c r="AD112" s="38"/>
      <c r="AF112" s="34">
        <f t="shared" si="1"/>
        <v>0</v>
      </c>
    </row>
    <row r="113" spans="1:32" x14ac:dyDescent="0.2">
      <c r="A113" s="6" t="str">
        <f>'System CAPEX Units'!A113</f>
        <v/>
      </c>
      <c r="B113" s="54"/>
      <c r="C113" s="66"/>
      <c r="D113" s="72"/>
      <c r="E113" s="72"/>
      <c r="F113" s="66"/>
      <c r="G113" s="69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37"/>
      <c r="AA113" s="24"/>
      <c r="AB113" s="24"/>
      <c r="AC113" s="24"/>
      <c r="AD113" s="38"/>
      <c r="AF113" s="34">
        <f t="shared" si="1"/>
        <v>0</v>
      </c>
    </row>
    <row r="114" spans="1:32" x14ac:dyDescent="0.2">
      <c r="A114" s="6" t="str">
        <f>'System CAPEX Units'!A114</f>
        <v/>
      </c>
      <c r="B114" s="54"/>
      <c r="C114" s="66"/>
      <c r="D114" s="72"/>
      <c r="E114" s="72"/>
      <c r="F114" s="66"/>
      <c r="G114" s="69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37"/>
      <c r="AA114" s="24"/>
      <c r="AB114" s="24"/>
      <c r="AC114" s="24"/>
      <c r="AD114" s="38"/>
      <c r="AF114" s="34">
        <f t="shared" si="1"/>
        <v>0</v>
      </c>
    </row>
    <row r="115" spans="1:32" x14ac:dyDescent="0.2">
      <c r="A115" s="6" t="str">
        <f>'System CAPEX Units'!A115</f>
        <v/>
      </c>
      <c r="B115" s="54"/>
      <c r="C115" s="66"/>
      <c r="D115" s="72"/>
      <c r="E115" s="72"/>
      <c r="F115" s="66"/>
      <c r="G115" s="69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37"/>
      <c r="AA115" s="24"/>
      <c r="AB115" s="24"/>
      <c r="AC115" s="24"/>
      <c r="AD115" s="38"/>
      <c r="AF115" s="34">
        <f t="shared" si="1"/>
        <v>0</v>
      </c>
    </row>
    <row r="116" spans="1:32" x14ac:dyDescent="0.2">
      <c r="A116" s="6" t="str">
        <f>'System CAPEX Units'!A116</f>
        <v>CICW - Commercial and industrial- Rural (remaining capex after deducting cap cons) - SCS</v>
      </c>
      <c r="B116" s="54"/>
      <c r="C116" s="66"/>
      <c r="D116" s="72"/>
      <c r="E116" s="72"/>
      <c r="F116" s="66"/>
      <c r="G116" s="69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37"/>
      <c r="AA116" s="24"/>
      <c r="AB116" s="24"/>
      <c r="AC116" s="24"/>
      <c r="AD116" s="38"/>
      <c r="AF116" s="34">
        <f t="shared" si="1"/>
        <v>0</v>
      </c>
    </row>
    <row r="117" spans="1:32" x14ac:dyDescent="0.2">
      <c r="A117" s="6" t="str">
        <f>'System CAPEX Units'!A117</f>
        <v>CICW - Commercial &amp; Industrial- Urban (remaining capex after deducting cap cons) - SCS</v>
      </c>
      <c r="B117" s="54"/>
      <c r="C117" s="66"/>
      <c r="D117" s="72"/>
      <c r="E117" s="72"/>
      <c r="F117" s="66"/>
      <c r="G117" s="69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37"/>
      <c r="AA117" s="24"/>
      <c r="AB117" s="24"/>
      <c r="AC117" s="24"/>
      <c r="AD117" s="38"/>
      <c r="AF117" s="34">
        <f t="shared" si="1"/>
        <v>0</v>
      </c>
    </row>
    <row r="118" spans="1:32" x14ac:dyDescent="0.2">
      <c r="A118" s="6" t="str">
        <f>'System CAPEX Units'!A118</f>
        <v>CICW - Domestic and rural- Rural (remaining capex after deducting cap cons) - SCS</v>
      </c>
      <c r="B118" s="54"/>
      <c r="C118" s="66"/>
      <c r="D118" s="72"/>
      <c r="E118" s="72"/>
      <c r="F118" s="66"/>
      <c r="G118" s="69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37"/>
      <c r="AA118" s="24"/>
      <c r="AB118" s="24"/>
      <c r="AC118" s="24"/>
      <c r="AD118" s="38"/>
      <c r="AF118" s="34">
        <f t="shared" si="1"/>
        <v>0</v>
      </c>
    </row>
    <row r="119" spans="1:32" x14ac:dyDescent="0.2">
      <c r="A119" s="6" t="str">
        <f>'System CAPEX Units'!A119</f>
        <v>CICW - Domestic and rural- Urban (remaining capex after deducting cap cons) - SCS</v>
      </c>
      <c r="B119" s="54"/>
      <c r="C119" s="66"/>
      <c r="D119" s="72"/>
      <c r="E119" s="72"/>
      <c r="F119" s="66"/>
      <c r="G119" s="69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37"/>
      <c r="AA119" s="24"/>
      <c r="AB119" s="24"/>
      <c r="AC119" s="24"/>
      <c r="AD119" s="38"/>
      <c r="AF119" s="34">
        <f t="shared" si="1"/>
        <v>0</v>
      </c>
    </row>
    <row r="120" spans="1:32" x14ac:dyDescent="0.2">
      <c r="A120" s="6" t="str">
        <f>'System CAPEX Units'!A120</f>
        <v>CICW Metering (remaining capex after deducting cap cons) - SCS</v>
      </c>
      <c r="B120" s="54"/>
      <c r="C120" s="66"/>
      <c r="D120" s="72"/>
      <c r="E120" s="72"/>
      <c r="F120" s="66"/>
      <c r="G120" s="69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37"/>
      <c r="AA120" s="24"/>
      <c r="AB120" s="24"/>
      <c r="AC120" s="24"/>
      <c r="AD120" s="38"/>
      <c r="AF120" s="34">
        <f t="shared" si="1"/>
        <v>0</v>
      </c>
    </row>
    <row r="121" spans="1:32" x14ac:dyDescent="0.2">
      <c r="A121" s="6" t="str">
        <f>'System CAPEX Units'!A121</f>
        <v>CICW Services (remaining capex after deducting cap cons) - SCS</v>
      </c>
      <c r="B121" s="54"/>
      <c r="C121" s="66"/>
      <c r="D121" s="72"/>
      <c r="E121" s="72"/>
      <c r="F121" s="66"/>
      <c r="G121" s="69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37"/>
      <c r="AA121" s="24"/>
      <c r="AB121" s="24"/>
      <c r="AC121" s="24"/>
      <c r="AD121" s="38"/>
      <c r="AF121" s="34">
        <f t="shared" si="1"/>
        <v>0</v>
      </c>
    </row>
    <row r="122" spans="1:32" x14ac:dyDescent="0.2">
      <c r="A122" s="6" t="str">
        <f>'System CAPEX Units'!A122</f>
        <v>CICW Large Customer - Design, construct of shared network - SCS</v>
      </c>
      <c r="B122" s="54"/>
      <c r="C122" s="66"/>
      <c r="D122" s="72"/>
      <c r="E122" s="72"/>
      <c r="F122" s="66"/>
      <c r="G122" s="69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37"/>
      <c r="AA122" s="24"/>
      <c r="AB122" s="24"/>
      <c r="AC122" s="24"/>
      <c r="AD122" s="38"/>
      <c r="AF122" s="34">
        <f t="shared" si="1"/>
        <v>0</v>
      </c>
    </row>
    <row r="123" spans="1:32" x14ac:dyDescent="0.2">
      <c r="A123" s="6" t="str">
        <f>'System CAPEX Units'!A123</f>
        <v>CICW - Real Estate Developer - SCS (2014/15 only)</v>
      </c>
      <c r="B123" s="54"/>
      <c r="C123" s="66"/>
      <c r="D123" s="72"/>
      <c r="E123" s="72"/>
      <c r="F123" s="66"/>
      <c r="G123" s="69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37"/>
      <c r="AA123" s="24"/>
      <c r="AB123" s="24"/>
      <c r="AC123" s="24"/>
      <c r="AD123" s="38"/>
      <c r="AF123" s="34">
        <f t="shared" si="1"/>
        <v>0</v>
      </c>
    </row>
    <row r="124" spans="1:32" x14ac:dyDescent="0.2">
      <c r="A124" s="6" t="str">
        <f>'System CAPEX Units'!A124</f>
        <v>CICW - Remove network constraint for EG &gt;30kVA (2014/15 only)</v>
      </c>
      <c r="B124" s="54"/>
      <c r="C124" s="66"/>
      <c r="D124" s="72"/>
      <c r="E124" s="72"/>
      <c r="F124" s="66"/>
      <c r="G124" s="69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37"/>
      <c r="AA124" s="24"/>
      <c r="AB124" s="24"/>
      <c r="AC124" s="24"/>
      <c r="AD124" s="38"/>
      <c r="AF124" s="34">
        <f t="shared" si="1"/>
        <v>0</v>
      </c>
    </row>
    <row r="125" spans="1:32" x14ac:dyDescent="0.2">
      <c r="A125" s="6" t="str">
        <f>'System CAPEX Units'!A125</f>
        <v/>
      </c>
      <c r="B125" s="54"/>
      <c r="C125" s="66"/>
      <c r="D125" s="72"/>
      <c r="E125" s="72"/>
      <c r="F125" s="66"/>
      <c r="G125" s="69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37"/>
      <c r="AA125" s="24"/>
      <c r="AB125" s="24"/>
      <c r="AC125" s="24"/>
      <c r="AD125" s="38"/>
      <c r="AF125" s="34">
        <f t="shared" si="1"/>
        <v>0</v>
      </c>
    </row>
    <row r="126" spans="1:32" x14ac:dyDescent="0.2">
      <c r="A126" s="6" t="str">
        <f>'System CAPEX Units'!A126</f>
        <v>Street Lighting Refurbishment  - BLR Program - Baseline Plan 2014/15 and forecast - ACS</v>
      </c>
      <c r="B126" s="54"/>
      <c r="C126" s="66"/>
      <c r="D126" s="72"/>
      <c r="E126" s="72"/>
      <c r="F126" s="66"/>
      <c r="G126" s="69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37"/>
      <c r="AA126" s="24"/>
      <c r="AB126" s="24"/>
      <c r="AC126" s="24"/>
      <c r="AD126" s="38"/>
      <c r="AF126" s="34">
        <f t="shared" si="1"/>
        <v>0</v>
      </c>
    </row>
    <row r="127" spans="1:32" x14ac:dyDescent="0.2">
      <c r="A127" s="6" t="str">
        <f>'System CAPEX Units'!A127</f>
        <v>CICW Street lighting- New (Ergon capex after deducting cap cons) - ACS</v>
      </c>
      <c r="B127" s="54"/>
      <c r="C127" s="66"/>
      <c r="D127" s="72"/>
      <c r="E127" s="72"/>
      <c r="F127" s="66"/>
      <c r="G127" s="69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37"/>
      <c r="AA127" s="24"/>
      <c r="AB127" s="24"/>
      <c r="AC127" s="24"/>
      <c r="AD127" s="38"/>
      <c r="AF127" s="34">
        <f t="shared" si="1"/>
        <v>0</v>
      </c>
    </row>
    <row r="128" spans="1:32" x14ac:dyDescent="0.2">
      <c r="A128" s="6" t="str">
        <f>'System CAPEX Units'!A128</f>
        <v>CICW Street lighting- Upgrade (Ergon capex after deducting cap cons) - ACS</v>
      </c>
      <c r="B128" s="54"/>
      <c r="C128" s="66"/>
      <c r="D128" s="72"/>
      <c r="E128" s="72"/>
      <c r="F128" s="66"/>
      <c r="G128" s="69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37"/>
      <c r="AA128" s="24"/>
      <c r="AB128" s="24"/>
      <c r="AC128" s="24"/>
      <c r="AD128" s="38"/>
      <c r="AF128" s="34">
        <f t="shared" si="1"/>
        <v>0</v>
      </c>
    </row>
    <row r="129" spans="1:32" x14ac:dyDescent="0.2">
      <c r="A129" s="6" t="str">
        <f>'System CAPEX Units'!A129</f>
        <v>Defect Refurb - Street Lighting - ACS</v>
      </c>
      <c r="B129" s="54"/>
      <c r="C129" s="66"/>
      <c r="D129" s="72"/>
      <c r="E129" s="72"/>
      <c r="F129" s="66"/>
      <c r="G129" s="69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37"/>
      <c r="AA129" s="24"/>
      <c r="AB129" s="24"/>
      <c r="AC129" s="24"/>
      <c r="AD129" s="38"/>
      <c r="AF129" s="34">
        <f t="shared" si="1"/>
        <v>0</v>
      </c>
    </row>
    <row r="130" spans="1:32" x14ac:dyDescent="0.2">
      <c r="A130" s="6" t="str">
        <f>'System CAPEX Units'!A130</f>
        <v/>
      </c>
      <c r="B130" s="54"/>
      <c r="C130" s="66"/>
      <c r="D130" s="72"/>
      <c r="E130" s="72"/>
      <c r="F130" s="66"/>
      <c r="G130" s="69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37"/>
      <c r="AA130" s="24"/>
      <c r="AB130" s="24"/>
      <c r="AC130" s="24"/>
      <c r="AD130" s="38"/>
      <c r="AF130" s="34">
        <f t="shared" si="1"/>
        <v>0</v>
      </c>
    </row>
    <row r="131" spans="1:32" x14ac:dyDescent="0.2">
      <c r="A131" s="6" t="str">
        <f>'System CAPEX Units'!A131</f>
        <v/>
      </c>
      <c r="B131" s="54"/>
      <c r="C131" s="66"/>
      <c r="D131" s="72"/>
      <c r="E131" s="72"/>
      <c r="F131" s="66"/>
      <c r="G131" s="69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37"/>
      <c r="AA131" s="24"/>
      <c r="AB131" s="24"/>
      <c r="AC131" s="24"/>
      <c r="AD131" s="38"/>
      <c r="AF131" s="34">
        <f t="shared" si="1"/>
        <v>0</v>
      </c>
    </row>
    <row r="132" spans="1:32" x14ac:dyDescent="0.2">
      <c r="A132" s="6" t="str">
        <f>'System CAPEX Units'!A132</f>
        <v>End of Life for Meters - Metering ACS</v>
      </c>
      <c r="B132" s="54"/>
      <c r="C132" s="66"/>
      <c r="D132" s="72"/>
      <c r="E132" s="72"/>
      <c r="F132" s="66"/>
      <c r="G132" s="69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37"/>
      <c r="AA132" s="24"/>
      <c r="AB132" s="24"/>
      <c r="AC132" s="24"/>
      <c r="AD132" s="38"/>
      <c r="AF132" s="34">
        <f t="shared" ref="AF132:AF170" si="2">Y132-SUM(Z132:AD132)</f>
        <v>0</v>
      </c>
    </row>
    <row r="133" spans="1:32" x14ac:dyDescent="0.2">
      <c r="A133" s="6" t="str">
        <f>'System CAPEX Units'!A133</f>
        <v>In-situ driven non-compliant meter families - Metering ACS</v>
      </c>
      <c r="B133" s="54"/>
      <c r="C133" s="66"/>
      <c r="D133" s="72"/>
      <c r="E133" s="72"/>
      <c r="F133" s="66"/>
      <c r="G133" s="69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37"/>
      <c r="AA133" s="24"/>
      <c r="AB133" s="24"/>
      <c r="AC133" s="24"/>
      <c r="AD133" s="38"/>
      <c r="AF133" s="34">
        <f t="shared" si="2"/>
        <v>0</v>
      </c>
    </row>
    <row r="134" spans="1:32" x14ac:dyDescent="0.2">
      <c r="A134" s="6" t="str">
        <f>'System CAPEX Units'!A134</f>
        <v>Obsolete Meter Technology - Metering ACS</v>
      </c>
      <c r="B134" s="54"/>
      <c r="C134" s="66"/>
      <c r="D134" s="72"/>
      <c r="E134" s="72"/>
      <c r="F134" s="66"/>
      <c r="G134" s="69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37"/>
      <c r="AA134" s="24"/>
      <c r="AB134" s="24"/>
      <c r="AC134" s="24"/>
      <c r="AD134" s="38"/>
      <c r="AF134" s="34">
        <f t="shared" si="2"/>
        <v>0</v>
      </c>
    </row>
    <row r="135" spans="1:32" x14ac:dyDescent="0.2">
      <c r="A135" s="6" t="str">
        <f>'System CAPEX Units'!A135</f>
        <v>Configuration Management (Handheld Units - HHU) - Metering SCS</v>
      </c>
      <c r="B135" s="54"/>
      <c r="C135" s="66"/>
      <c r="D135" s="72"/>
      <c r="E135" s="72"/>
      <c r="F135" s="66"/>
      <c r="G135" s="69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37"/>
      <c r="AA135" s="24"/>
      <c r="AB135" s="24"/>
      <c r="AC135" s="24"/>
      <c r="AD135" s="38"/>
      <c r="AF135" s="34">
        <f t="shared" si="2"/>
        <v>0</v>
      </c>
    </row>
    <row r="136" spans="1:32" x14ac:dyDescent="0.2">
      <c r="A136" s="6" t="str">
        <f>'System CAPEX Units'!A136</f>
        <v>Configuration Management (Handheld Units - HHU) - Metering ACS</v>
      </c>
      <c r="B136" s="54"/>
      <c r="C136" s="66"/>
      <c r="D136" s="72"/>
      <c r="E136" s="72"/>
      <c r="F136" s="66"/>
      <c r="G136" s="69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37"/>
      <c r="AA136" s="24"/>
      <c r="AB136" s="24"/>
      <c r="AC136" s="24"/>
      <c r="AD136" s="38"/>
      <c r="AF136" s="34">
        <f t="shared" si="2"/>
        <v>0</v>
      </c>
    </row>
    <row r="137" spans="1:32" x14ac:dyDescent="0.2">
      <c r="A137" s="6" t="str">
        <f>'System CAPEX Units'!A137</f>
        <v>Metering Project Support and Mgt - EoL Meters - Metering ACS</v>
      </c>
      <c r="B137" s="54"/>
      <c r="C137" s="66"/>
      <c r="D137" s="72"/>
      <c r="E137" s="72"/>
      <c r="F137" s="66"/>
      <c r="G137" s="69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37"/>
      <c r="AA137" s="24"/>
      <c r="AB137" s="24"/>
      <c r="AC137" s="24"/>
      <c r="AD137" s="38"/>
      <c r="AF137" s="34">
        <f t="shared" si="2"/>
        <v>0</v>
      </c>
    </row>
    <row r="138" spans="1:32" x14ac:dyDescent="0.2">
      <c r="A138" s="6" t="str">
        <f>'System CAPEX Units'!A138</f>
        <v>Metering Project Support and Mgt - In-situ - Metering ACS</v>
      </c>
      <c r="B138" s="54"/>
      <c r="C138" s="66"/>
      <c r="D138" s="72"/>
      <c r="E138" s="72"/>
      <c r="F138" s="66"/>
      <c r="G138" s="69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37"/>
      <c r="AA138" s="24"/>
      <c r="AB138" s="24"/>
      <c r="AC138" s="24"/>
      <c r="AD138" s="38"/>
      <c r="AF138" s="34">
        <f t="shared" si="2"/>
        <v>0</v>
      </c>
    </row>
    <row r="139" spans="1:32" x14ac:dyDescent="0.2">
      <c r="A139" s="6" t="str">
        <f>'System CAPEX Units'!A139</f>
        <v>Metering Project Support and Mgt - obsolete meters - Metering ACS</v>
      </c>
      <c r="B139" s="54"/>
      <c r="C139" s="66"/>
      <c r="D139" s="72"/>
      <c r="E139" s="72"/>
      <c r="F139" s="66"/>
      <c r="G139" s="69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37"/>
      <c r="AA139" s="24"/>
      <c r="AB139" s="24"/>
      <c r="AC139" s="24"/>
      <c r="AD139" s="38"/>
      <c r="AF139" s="34">
        <f t="shared" si="2"/>
        <v>0</v>
      </c>
    </row>
    <row r="140" spans="1:32" x14ac:dyDescent="0.2">
      <c r="A140" s="6" t="str">
        <f>'System CAPEX Units'!A140</f>
        <v/>
      </c>
      <c r="B140" s="54"/>
      <c r="C140" s="66"/>
      <c r="D140" s="72"/>
      <c r="E140" s="72"/>
      <c r="F140" s="66"/>
      <c r="G140" s="69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37"/>
      <c r="AA140" s="24"/>
      <c r="AB140" s="24"/>
      <c r="AC140" s="24"/>
      <c r="AD140" s="38"/>
      <c r="AF140" s="34">
        <f t="shared" si="2"/>
        <v>0</v>
      </c>
    </row>
    <row r="141" spans="1:32" x14ac:dyDescent="0.2">
      <c r="A141" s="6" t="str">
        <f>'System CAPEX Units'!A141</f>
        <v>CICW Metering (remaining capex after deducting cap cons) - ACS</v>
      </c>
      <c r="B141" s="54"/>
      <c r="C141" s="66"/>
      <c r="D141" s="72"/>
      <c r="E141" s="72"/>
      <c r="F141" s="66"/>
      <c r="G141" s="69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37"/>
      <c r="AA141" s="24"/>
      <c r="AB141" s="24"/>
      <c r="AC141" s="24"/>
      <c r="AD141" s="38"/>
      <c r="AF141" s="34">
        <f t="shared" si="2"/>
        <v>0</v>
      </c>
    </row>
    <row r="142" spans="1:32" x14ac:dyDescent="0.2">
      <c r="A142" s="6" t="str">
        <f>'System CAPEX Units'!A142</f>
        <v>CICW Services (remaining capex after deducting cap cons) - ACS</v>
      </c>
      <c r="B142" s="54"/>
      <c r="C142" s="66"/>
      <c r="D142" s="72"/>
      <c r="E142" s="72"/>
      <c r="F142" s="66"/>
      <c r="G142" s="69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37"/>
      <c r="AA142" s="24"/>
      <c r="AB142" s="24"/>
      <c r="AC142" s="24"/>
      <c r="AD142" s="38"/>
      <c r="AF142" s="34">
        <f t="shared" si="2"/>
        <v>0</v>
      </c>
    </row>
    <row r="143" spans="1:32" x14ac:dyDescent="0.2">
      <c r="A143" s="6" t="str">
        <f>'System CAPEX Units'!A143</f>
        <v/>
      </c>
      <c r="B143" s="54"/>
      <c r="C143" s="66"/>
      <c r="D143" s="72"/>
      <c r="E143" s="72"/>
      <c r="F143" s="66"/>
      <c r="G143" s="69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37"/>
      <c r="AA143" s="24"/>
      <c r="AB143" s="24"/>
      <c r="AC143" s="24"/>
      <c r="AD143" s="38"/>
      <c r="AF143" s="34">
        <f t="shared" si="2"/>
        <v>0</v>
      </c>
    </row>
    <row r="144" spans="1:32" x14ac:dyDescent="0.2">
      <c r="A144" s="6" t="str">
        <f>'System CAPEX Units'!A144</f>
        <v/>
      </c>
      <c r="B144" s="54"/>
      <c r="C144" s="66"/>
      <c r="D144" s="72"/>
      <c r="E144" s="72"/>
      <c r="F144" s="66"/>
      <c r="G144" s="69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37"/>
      <c r="AA144" s="24"/>
      <c r="AB144" s="24"/>
      <c r="AC144" s="24"/>
      <c r="AD144" s="38"/>
      <c r="AF144" s="34">
        <f t="shared" si="2"/>
        <v>0</v>
      </c>
    </row>
    <row r="145" spans="1:32" x14ac:dyDescent="0.2">
      <c r="A145" s="6" t="str">
        <f>'System CAPEX Units'!A145</f>
        <v/>
      </c>
      <c r="B145" s="54"/>
      <c r="C145" s="66"/>
      <c r="D145" s="72"/>
      <c r="E145" s="72"/>
      <c r="F145" s="66"/>
      <c r="G145" s="69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37"/>
      <c r="AA145" s="24"/>
      <c r="AB145" s="24"/>
      <c r="AC145" s="24"/>
      <c r="AD145" s="38"/>
      <c r="AF145" s="34">
        <f t="shared" si="2"/>
        <v>0</v>
      </c>
    </row>
    <row r="146" spans="1:32" x14ac:dyDescent="0.2">
      <c r="A146" s="6" t="str">
        <f>'System CAPEX Units'!A146</f>
        <v/>
      </c>
      <c r="B146" s="54"/>
      <c r="C146" s="66"/>
      <c r="D146" s="72"/>
      <c r="E146" s="72"/>
      <c r="F146" s="66"/>
      <c r="G146" s="69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37"/>
      <c r="AA146" s="24"/>
      <c r="AB146" s="24"/>
      <c r="AC146" s="24"/>
      <c r="AD146" s="38"/>
      <c r="AF146" s="34">
        <f t="shared" si="2"/>
        <v>0</v>
      </c>
    </row>
    <row r="147" spans="1:32" x14ac:dyDescent="0.2">
      <c r="A147" s="6" t="str">
        <f>'System CAPEX Units'!A147</f>
        <v/>
      </c>
      <c r="B147" s="54"/>
      <c r="C147" s="66"/>
      <c r="D147" s="72"/>
      <c r="E147" s="72"/>
      <c r="F147" s="66"/>
      <c r="G147" s="69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37"/>
      <c r="AA147" s="24"/>
      <c r="AB147" s="24"/>
      <c r="AC147" s="24"/>
      <c r="AD147" s="38"/>
      <c r="AF147" s="34">
        <f t="shared" si="2"/>
        <v>0</v>
      </c>
    </row>
    <row r="148" spans="1:32" x14ac:dyDescent="0.2">
      <c r="A148" s="6" t="str">
        <f>'System CAPEX Units'!A148</f>
        <v/>
      </c>
      <c r="B148" s="54"/>
      <c r="C148" s="66"/>
      <c r="D148" s="72"/>
      <c r="E148" s="72"/>
      <c r="F148" s="66"/>
      <c r="G148" s="69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37"/>
      <c r="AA148" s="24"/>
      <c r="AB148" s="24"/>
      <c r="AC148" s="24"/>
      <c r="AD148" s="38"/>
      <c r="AF148" s="34">
        <f t="shared" si="2"/>
        <v>0</v>
      </c>
    </row>
    <row r="149" spans="1:32" x14ac:dyDescent="0.2">
      <c r="A149" s="6" t="str">
        <f>'System CAPEX Units'!A149</f>
        <v/>
      </c>
      <c r="B149" s="54"/>
      <c r="C149" s="66"/>
      <c r="D149" s="72"/>
      <c r="E149" s="72"/>
      <c r="F149" s="66"/>
      <c r="G149" s="69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37"/>
      <c r="AA149" s="24"/>
      <c r="AB149" s="24"/>
      <c r="AC149" s="24"/>
      <c r="AD149" s="38"/>
      <c r="AF149" s="34">
        <f t="shared" si="2"/>
        <v>0</v>
      </c>
    </row>
    <row r="150" spans="1:32" x14ac:dyDescent="0.2">
      <c r="A150" s="6" t="str">
        <f>'System CAPEX Units'!A150</f>
        <v/>
      </c>
      <c r="B150" s="54"/>
      <c r="C150" s="66"/>
      <c r="D150" s="72"/>
      <c r="E150" s="72"/>
      <c r="F150" s="66"/>
      <c r="G150" s="69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37"/>
      <c r="AA150" s="24"/>
      <c r="AB150" s="24"/>
      <c r="AC150" s="24"/>
      <c r="AD150" s="38"/>
      <c r="AF150" s="34">
        <f t="shared" si="2"/>
        <v>0</v>
      </c>
    </row>
    <row r="151" spans="1:32" x14ac:dyDescent="0.2">
      <c r="A151" s="6" t="str">
        <f>'System CAPEX Units'!A151</f>
        <v/>
      </c>
      <c r="B151" s="54"/>
      <c r="C151" s="66"/>
      <c r="D151" s="72"/>
      <c r="E151" s="72"/>
      <c r="F151" s="66"/>
      <c r="G151" s="69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37"/>
      <c r="AA151" s="24"/>
      <c r="AB151" s="24"/>
      <c r="AC151" s="24"/>
      <c r="AD151" s="38"/>
      <c r="AF151" s="34">
        <f t="shared" si="2"/>
        <v>0</v>
      </c>
    </row>
    <row r="152" spans="1:32" x14ac:dyDescent="0.2">
      <c r="A152" s="6" t="str">
        <f>'System CAPEX Units'!A152</f>
        <v/>
      </c>
      <c r="B152" s="54"/>
      <c r="C152" s="66"/>
      <c r="D152" s="72"/>
      <c r="E152" s="72"/>
      <c r="F152" s="66"/>
      <c r="G152" s="69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37"/>
      <c r="AA152" s="24"/>
      <c r="AB152" s="24"/>
      <c r="AC152" s="24"/>
      <c r="AD152" s="38"/>
      <c r="AF152" s="34">
        <f t="shared" si="2"/>
        <v>0</v>
      </c>
    </row>
    <row r="153" spans="1:32" x14ac:dyDescent="0.2">
      <c r="A153" s="6" t="str">
        <f>'System CAPEX Units'!A153</f>
        <v/>
      </c>
      <c r="B153" s="54"/>
      <c r="C153" s="66"/>
      <c r="D153" s="72"/>
      <c r="E153" s="72"/>
      <c r="F153" s="66"/>
      <c r="G153" s="69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37"/>
      <c r="AA153" s="24"/>
      <c r="AB153" s="24"/>
      <c r="AC153" s="24"/>
      <c r="AD153" s="38"/>
      <c r="AF153" s="34">
        <f t="shared" si="2"/>
        <v>0</v>
      </c>
    </row>
    <row r="154" spans="1:32" x14ac:dyDescent="0.2">
      <c r="A154" s="6" t="str">
        <f>'System CAPEX Units'!A154</f>
        <v/>
      </c>
      <c r="B154" s="54"/>
      <c r="C154" s="66"/>
      <c r="D154" s="72"/>
      <c r="E154" s="72"/>
      <c r="F154" s="66"/>
      <c r="G154" s="69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37"/>
      <c r="AA154" s="24"/>
      <c r="AB154" s="24"/>
      <c r="AC154" s="24"/>
      <c r="AD154" s="38"/>
      <c r="AF154" s="34">
        <f t="shared" si="2"/>
        <v>0</v>
      </c>
    </row>
    <row r="155" spans="1:32" x14ac:dyDescent="0.2">
      <c r="A155" s="6" t="str">
        <f>'System CAPEX Units'!A155</f>
        <v/>
      </c>
      <c r="B155" s="54"/>
      <c r="C155" s="66"/>
      <c r="D155" s="72"/>
      <c r="E155" s="72"/>
      <c r="F155" s="66"/>
      <c r="G155" s="69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37"/>
      <c r="AA155" s="24"/>
      <c r="AB155" s="24"/>
      <c r="AC155" s="24"/>
      <c r="AD155" s="38"/>
      <c r="AF155" s="34">
        <f t="shared" si="2"/>
        <v>0</v>
      </c>
    </row>
    <row r="156" spans="1:32" x14ac:dyDescent="0.2">
      <c r="A156" s="6" t="str">
        <f>'System CAPEX Units'!A156</f>
        <v/>
      </c>
      <c r="B156" s="54"/>
      <c r="C156" s="66"/>
      <c r="D156" s="72"/>
      <c r="E156" s="72"/>
      <c r="F156" s="66"/>
      <c r="G156" s="69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37"/>
      <c r="AA156" s="24"/>
      <c r="AB156" s="24"/>
      <c r="AC156" s="24"/>
      <c r="AD156" s="38"/>
      <c r="AF156" s="34">
        <f t="shared" si="2"/>
        <v>0</v>
      </c>
    </row>
    <row r="157" spans="1:32" x14ac:dyDescent="0.2">
      <c r="A157" s="6" t="str">
        <f>'System CAPEX Units'!A157</f>
        <v/>
      </c>
      <c r="B157" s="54"/>
      <c r="C157" s="66"/>
      <c r="D157" s="72"/>
      <c r="E157" s="72"/>
      <c r="F157" s="66"/>
      <c r="G157" s="69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37"/>
      <c r="AA157" s="24"/>
      <c r="AB157" s="24"/>
      <c r="AC157" s="24"/>
      <c r="AD157" s="38"/>
      <c r="AF157" s="34">
        <f t="shared" si="2"/>
        <v>0</v>
      </c>
    </row>
    <row r="158" spans="1:32" x14ac:dyDescent="0.2">
      <c r="A158" s="6" t="str">
        <f>'System CAPEX Units'!A158</f>
        <v/>
      </c>
      <c r="B158" s="54"/>
      <c r="C158" s="66"/>
      <c r="D158" s="72"/>
      <c r="E158" s="72"/>
      <c r="F158" s="66"/>
      <c r="G158" s="69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37"/>
      <c r="AA158" s="24"/>
      <c r="AB158" s="24"/>
      <c r="AC158" s="24"/>
      <c r="AD158" s="38"/>
      <c r="AF158" s="34">
        <f t="shared" si="2"/>
        <v>0</v>
      </c>
    </row>
    <row r="159" spans="1:32" x14ac:dyDescent="0.2">
      <c r="A159" s="6" t="str">
        <f>'System CAPEX Units'!A159</f>
        <v/>
      </c>
      <c r="B159" s="54"/>
      <c r="C159" s="66"/>
      <c r="D159" s="72"/>
      <c r="E159" s="72"/>
      <c r="F159" s="66"/>
      <c r="G159" s="69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37"/>
      <c r="AA159" s="24"/>
      <c r="AB159" s="24"/>
      <c r="AC159" s="24"/>
      <c r="AD159" s="38"/>
      <c r="AF159" s="34">
        <f t="shared" si="2"/>
        <v>0</v>
      </c>
    </row>
    <row r="160" spans="1:32" x14ac:dyDescent="0.2">
      <c r="A160" s="6" t="str">
        <f>'System CAPEX Units'!A160</f>
        <v>Commercial and industrial - (Cap Cons plus Gifted)</v>
      </c>
      <c r="B160" s="54"/>
      <c r="C160" s="66"/>
      <c r="D160" s="72"/>
      <c r="E160" s="72"/>
      <c r="F160" s="66"/>
      <c r="G160" s="69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37"/>
      <c r="AA160" s="24"/>
      <c r="AB160" s="24"/>
      <c r="AC160" s="24"/>
      <c r="AD160" s="38"/>
      <c r="AF160" s="34">
        <f t="shared" si="2"/>
        <v>0</v>
      </c>
    </row>
    <row r="161" spans="1:32" x14ac:dyDescent="0.2">
      <c r="A161" s="6" t="str">
        <f>'System CAPEX Units'!A161</f>
        <v>Domestic and rural - (Cap Cons plus Gifted) plus ServicesD-Services - Gifted (Cap Cons plus Gifted)</v>
      </c>
      <c r="B161" s="54"/>
      <c r="C161" s="66"/>
      <c r="D161" s="72"/>
      <c r="E161" s="72"/>
      <c r="F161" s="66"/>
      <c r="G161" s="69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37"/>
      <c r="AA161" s="24"/>
      <c r="AB161" s="24"/>
      <c r="AC161" s="24"/>
      <c r="AD161" s="38"/>
      <c r="AF161" s="34">
        <f t="shared" si="2"/>
        <v>0</v>
      </c>
    </row>
    <row r="162" spans="1:32" x14ac:dyDescent="0.2">
      <c r="A162" s="6" t="str">
        <f>'System CAPEX Units'!A162</f>
        <v>Real estate developer (Cap con plus gifted) (2014-15 only)</v>
      </c>
      <c r="B162" s="54"/>
      <c r="C162" s="66"/>
      <c r="D162" s="72"/>
      <c r="E162" s="72"/>
      <c r="F162" s="66"/>
      <c r="G162" s="69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37"/>
      <c r="AA162" s="24"/>
      <c r="AB162" s="24"/>
      <c r="AC162" s="24"/>
      <c r="AD162" s="38"/>
      <c r="AF162" s="34">
        <f t="shared" si="2"/>
        <v>0</v>
      </c>
    </row>
    <row r="163" spans="1:32" x14ac:dyDescent="0.2">
      <c r="A163" s="6" t="str">
        <f>'System CAPEX Units'!A163</f>
        <v>CICW Street lighting- Gifted and Cap Cons</v>
      </c>
      <c r="B163" s="54"/>
      <c r="C163" s="66"/>
      <c r="D163" s="72"/>
      <c r="E163" s="72"/>
      <c r="F163" s="66"/>
      <c r="G163" s="69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37"/>
      <c r="AA163" s="24"/>
      <c r="AB163" s="24"/>
      <c r="AC163" s="24"/>
      <c r="AD163" s="38"/>
      <c r="AF163" s="34">
        <f t="shared" si="2"/>
        <v>0</v>
      </c>
    </row>
    <row r="164" spans="1:32" x14ac:dyDescent="0.2">
      <c r="A164" s="6" t="str">
        <f>'System CAPEX Units'!A164</f>
        <v/>
      </c>
      <c r="B164" s="54"/>
      <c r="C164" s="66"/>
      <c r="D164" s="72"/>
      <c r="E164" s="72"/>
      <c r="F164" s="66"/>
      <c r="G164" s="69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37"/>
      <c r="AA164" s="24"/>
      <c r="AB164" s="24"/>
      <c r="AC164" s="24"/>
      <c r="AD164" s="38"/>
      <c r="AF164" s="34">
        <f t="shared" si="2"/>
        <v>0</v>
      </c>
    </row>
    <row r="165" spans="1:32" x14ac:dyDescent="0.2">
      <c r="A165" s="6" t="str">
        <f>'System CAPEX Units'!A165</f>
        <v/>
      </c>
      <c r="B165" s="54"/>
      <c r="C165" s="66"/>
      <c r="D165" s="72"/>
      <c r="E165" s="72"/>
      <c r="F165" s="66"/>
      <c r="G165" s="69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37"/>
      <c r="AA165" s="24"/>
      <c r="AB165" s="24"/>
      <c r="AC165" s="24"/>
      <c r="AD165" s="38"/>
      <c r="AF165" s="34">
        <f t="shared" si="2"/>
        <v>0</v>
      </c>
    </row>
    <row r="166" spans="1:32" x14ac:dyDescent="0.2">
      <c r="A166" s="6" t="str">
        <f>'System CAPEX Units'!A166</f>
        <v/>
      </c>
      <c r="B166" s="54"/>
      <c r="C166" s="66"/>
      <c r="D166" s="72"/>
      <c r="E166" s="72"/>
      <c r="F166" s="66"/>
      <c r="G166" s="69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37"/>
      <c r="AA166" s="24"/>
      <c r="AB166" s="24"/>
      <c r="AC166" s="24"/>
      <c r="AD166" s="38"/>
      <c r="AF166" s="34">
        <f t="shared" si="2"/>
        <v>0</v>
      </c>
    </row>
    <row r="167" spans="1:32" x14ac:dyDescent="0.2">
      <c r="A167" s="6" t="str">
        <f>'System CAPEX Units'!A167</f>
        <v/>
      </c>
      <c r="B167" s="54"/>
      <c r="C167" s="66"/>
      <c r="D167" s="72"/>
      <c r="E167" s="72"/>
      <c r="F167" s="66"/>
      <c r="G167" s="69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37"/>
      <c r="AA167" s="24"/>
      <c r="AB167" s="24"/>
      <c r="AC167" s="24"/>
      <c r="AD167" s="38"/>
      <c r="AF167" s="34">
        <f t="shared" si="2"/>
        <v>0</v>
      </c>
    </row>
    <row r="168" spans="1:32" x14ac:dyDescent="0.2">
      <c r="A168" s="6" t="str">
        <f>'System CAPEX Units'!A168</f>
        <v/>
      </c>
      <c r="B168" s="54"/>
      <c r="C168" s="66"/>
      <c r="D168" s="72"/>
      <c r="E168" s="72"/>
      <c r="F168" s="66"/>
      <c r="G168" s="69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37"/>
      <c r="AA168" s="24"/>
      <c r="AB168" s="24"/>
      <c r="AC168" s="24"/>
      <c r="AD168" s="38"/>
      <c r="AF168" s="34">
        <f t="shared" si="2"/>
        <v>0</v>
      </c>
    </row>
    <row r="169" spans="1:32" x14ac:dyDescent="0.2">
      <c r="A169" s="6" t="str">
        <f>'System CAPEX Units'!A169</f>
        <v/>
      </c>
      <c r="B169" s="54"/>
      <c r="C169" s="66"/>
      <c r="D169" s="72"/>
      <c r="E169" s="72"/>
      <c r="F169" s="66"/>
      <c r="G169" s="69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37"/>
      <c r="AA169" s="24"/>
      <c r="AB169" s="24"/>
      <c r="AC169" s="24"/>
      <c r="AD169" s="38"/>
      <c r="AF169" s="34">
        <f t="shared" si="2"/>
        <v>0</v>
      </c>
    </row>
    <row r="170" spans="1:32" x14ac:dyDescent="0.2">
      <c r="A170" s="6" t="str">
        <f>'System CAPEX Units'!A170</f>
        <v>Remove network constraint for generator &gt; 30KvA</v>
      </c>
      <c r="B170" s="54"/>
      <c r="C170" s="66"/>
      <c r="D170" s="72"/>
      <c r="E170" s="72"/>
      <c r="F170" s="66"/>
      <c r="G170" s="69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37"/>
      <c r="AA170" s="24"/>
      <c r="AB170" s="24"/>
      <c r="AC170" s="24"/>
      <c r="AD170" s="38"/>
      <c r="AF170" s="34">
        <f t="shared" si="2"/>
        <v>0</v>
      </c>
    </row>
    <row r="171" spans="1:32" x14ac:dyDescent="0.2">
      <c r="A171" s="6"/>
      <c r="B171" s="54"/>
      <c r="C171" s="66"/>
      <c r="D171" s="72"/>
      <c r="E171" s="72"/>
      <c r="F171" s="66"/>
      <c r="G171" s="69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37"/>
      <c r="AA171" s="24"/>
      <c r="AB171" s="24"/>
      <c r="AC171" s="24"/>
      <c r="AD171" s="38"/>
      <c r="AF171" s="34"/>
    </row>
    <row r="172" spans="1:32" ht="13.5" thickBot="1" x14ac:dyDescent="0.25">
      <c r="A172" s="7"/>
      <c r="B172" s="55"/>
      <c r="C172" s="67"/>
      <c r="D172" s="46"/>
      <c r="E172" s="46"/>
      <c r="F172" s="67"/>
      <c r="G172" s="70"/>
      <c r="H172" s="46"/>
      <c r="I172" s="46"/>
      <c r="J172" s="46"/>
      <c r="K172" s="46"/>
      <c r="L172" s="46"/>
      <c r="M172" s="46"/>
      <c r="N172" s="46"/>
      <c r="O172" s="46"/>
      <c r="P172" s="47"/>
      <c r="Q172" s="47"/>
      <c r="R172" s="47"/>
      <c r="S172" s="47"/>
      <c r="T172" s="47"/>
      <c r="U172" s="47"/>
      <c r="V172" s="47"/>
      <c r="W172" s="47"/>
      <c r="X172" s="47"/>
      <c r="Y172" s="40"/>
      <c r="Z172" s="39"/>
      <c r="AA172" s="47"/>
      <c r="AB172" s="47"/>
      <c r="AC172" s="47"/>
      <c r="AD172" s="41"/>
      <c r="AF172" s="34"/>
    </row>
    <row r="173" spans="1:32" ht="13.5" thickBot="1" x14ac:dyDescent="0.25">
      <c r="A173" s="18" t="s">
        <v>9</v>
      </c>
      <c r="B173" s="56">
        <f t="shared" ref="B173:AD173" si="3">SUM(B3:B172)</f>
        <v>0</v>
      </c>
      <c r="C173" s="94">
        <f t="shared" si="3"/>
        <v>0</v>
      </c>
      <c r="D173" s="73">
        <f t="shared" si="3"/>
        <v>0</v>
      </c>
      <c r="E173" s="73">
        <f t="shared" si="3"/>
        <v>0</v>
      </c>
      <c r="F173" s="48">
        <f t="shared" si="3"/>
        <v>0</v>
      </c>
      <c r="G173" s="93">
        <f t="shared" si="3"/>
        <v>0</v>
      </c>
      <c r="H173" s="43">
        <f t="shared" si="3"/>
        <v>0</v>
      </c>
      <c r="I173" s="43">
        <f t="shared" si="3"/>
        <v>0</v>
      </c>
      <c r="J173" s="43">
        <f t="shared" si="3"/>
        <v>0</v>
      </c>
      <c r="K173" s="43">
        <f t="shared" si="3"/>
        <v>0</v>
      </c>
      <c r="L173" s="43">
        <f t="shared" si="3"/>
        <v>0</v>
      </c>
      <c r="M173" s="43">
        <f t="shared" si="3"/>
        <v>0</v>
      </c>
      <c r="N173" s="43">
        <f t="shared" si="3"/>
        <v>0</v>
      </c>
      <c r="O173" s="43">
        <f t="shared" si="3"/>
        <v>0</v>
      </c>
      <c r="P173" s="43">
        <f t="shared" si="3"/>
        <v>0</v>
      </c>
      <c r="Q173" s="43">
        <f t="shared" si="3"/>
        <v>0</v>
      </c>
      <c r="R173" s="43">
        <f t="shared" si="3"/>
        <v>0</v>
      </c>
      <c r="S173" s="43">
        <f t="shared" si="3"/>
        <v>0</v>
      </c>
      <c r="T173" s="43">
        <f t="shared" si="3"/>
        <v>0</v>
      </c>
      <c r="U173" s="43">
        <f t="shared" si="3"/>
        <v>0</v>
      </c>
      <c r="V173" s="43">
        <f t="shared" si="3"/>
        <v>0</v>
      </c>
      <c r="W173" s="43">
        <f t="shared" si="3"/>
        <v>0</v>
      </c>
      <c r="X173" s="43">
        <f t="shared" si="3"/>
        <v>0</v>
      </c>
      <c r="Y173" s="48">
        <f t="shared" si="3"/>
        <v>0</v>
      </c>
      <c r="Z173" s="43">
        <f t="shared" si="3"/>
        <v>0</v>
      </c>
      <c r="AA173" s="43">
        <f t="shared" si="3"/>
        <v>0</v>
      </c>
      <c r="AB173" s="43">
        <f t="shared" si="3"/>
        <v>0</v>
      </c>
      <c r="AC173" s="43">
        <f t="shared" si="3"/>
        <v>0</v>
      </c>
      <c r="AD173" s="48">
        <f t="shared" si="3"/>
        <v>0</v>
      </c>
      <c r="AF173" s="34">
        <f>Y173-SUM(Z173:AD173)</f>
        <v>0</v>
      </c>
    </row>
    <row r="174" spans="1:32" ht="13.5" thickTop="1" x14ac:dyDescent="0.2">
      <c r="AA174" s="119"/>
    </row>
  </sheetData>
  <mergeCells count="8">
    <mergeCell ref="A1:A2"/>
    <mergeCell ref="G1:Y1"/>
    <mergeCell ref="Z1:AD1"/>
    <mergeCell ref="B1:B2"/>
    <mergeCell ref="C1:C2"/>
    <mergeCell ref="D1:D2"/>
    <mergeCell ref="F1:F2"/>
    <mergeCell ref="E1:E2"/>
  </mergeCells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2" fitToHeight="4" orientation="landscape" horizontalDpi="300" verticalDpi="300" r:id="rId1"/>
  <headerFooter alignWithMargins="0">
    <oddHeader>&amp;C&amp;"Arial,Bold"&amp;12Meters System Capex 2013-14 $ Values&amp;R&amp;"Arial,Bold"&amp;12&amp;D&amp;T</oddHeader>
    <oddFooter>&amp;R&amp;Z&amp;F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F174"/>
  <sheetViews>
    <sheetView workbookViewId="0">
      <pane xSplit="1" ySplit="2" topLeftCell="B24" activePane="bottomRight" state="frozen"/>
      <selection sqref="A1:A2"/>
      <selection pane="topRight" sqref="A1:A2"/>
      <selection pane="bottomLeft" sqref="A1:A2"/>
      <selection pane="bottomRight" activeCell="B3" sqref="B3"/>
    </sheetView>
  </sheetViews>
  <sheetFormatPr defaultRowHeight="12.75" x14ac:dyDescent="0.2"/>
  <cols>
    <col min="1" max="1" width="49.7109375" bestFit="1" customWidth="1"/>
    <col min="2" max="6" width="12.140625" style="34" customWidth="1"/>
    <col min="7" max="7" width="18" style="42" bestFit="1" customWidth="1"/>
    <col min="8" max="8" width="19.28515625" style="42" bestFit="1" customWidth="1"/>
    <col min="9" max="9" width="16.85546875" style="42" bestFit="1" customWidth="1"/>
    <col min="10" max="10" width="18.28515625" style="42" bestFit="1" customWidth="1"/>
    <col min="11" max="11" width="11.28515625" style="42" bestFit="1" customWidth="1"/>
    <col min="12" max="12" width="10.7109375" style="42" customWidth="1"/>
    <col min="13" max="13" width="13.7109375" style="42" customWidth="1"/>
    <col min="14" max="14" width="21.85546875" style="42" bestFit="1" customWidth="1"/>
    <col min="15" max="15" width="12.85546875" style="42" bestFit="1" customWidth="1"/>
    <col min="16" max="16" width="12.85546875" style="42" customWidth="1"/>
    <col min="17" max="17" width="12.7109375" style="42" customWidth="1"/>
    <col min="18" max="18" width="10.140625" style="42" bestFit="1" customWidth="1"/>
    <col min="19" max="19" width="16.7109375" style="42" customWidth="1"/>
    <col min="20" max="21" width="11.28515625" style="42" customWidth="1"/>
    <col min="22" max="22" width="10.7109375" style="42" bestFit="1" customWidth="1"/>
    <col min="23" max="24" width="10.7109375" style="42" customWidth="1"/>
    <col min="25" max="25" width="10" style="42" customWidth="1"/>
    <col min="26" max="26" width="13.42578125" style="34" customWidth="1"/>
    <col min="27" max="27" width="20" style="34" customWidth="1"/>
    <col min="28" max="28" width="16.28515625" style="34" bestFit="1" customWidth="1"/>
    <col min="29" max="29" width="13.7109375" style="34" customWidth="1"/>
    <col min="30" max="30" width="11.42578125" style="34" customWidth="1"/>
    <col min="32" max="32" width="10.7109375" bestFit="1" customWidth="1"/>
  </cols>
  <sheetData>
    <row r="1" spans="1:32" ht="13.5" customHeight="1" thickBot="1" x14ac:dyDescent="0.25">
      <c r="A1" s="148" t="str">
        <f>'System CAPEX Units'!A1:A2</f>
        <v>Unit</v>
      </c>
      <c r="B1" s="165" t="s">
        <v>8</v>
      </c>
      <c r="C1" s="167" t="str">
        <f>'System CAPEX Units'!I2</f>
        <v>Labour</v>
      </c>
      <c r="D1" s="169" t="str">
        <f>'System CAPEX Units'!J2</f>
        <v>Materials</v>
      </c>
      <c r="E1" s="169" t="str">
        <f>'System CAPEX Units'!K2</f>
        <v>Contractors</v>
      </c>
      <c r="F1" s="171" t="str">
        <f>'System CAPEX Units'!L2</f>
        <v>Other</v>
      </c>
      <c r="G1" s="162" t="s">
        <v>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4"/>
      <c r="Z1" s="162" t="s">
        <v>1</v>
      </c>
      <c r="AA1" s="163"/>
      <c r="AB1" s="163"/>
      <c r="AC1" s="163"/>
      <c r="AD1" s="164"/>
    </row>
    <row r="2" spans="1:32" s="60" customFormat="1" ht="51.75" thickBot="1" x14ac:dyDescent="0.25">
      <c r="A2" s="161"/>
      <c r="B2" s="166"/>
      <c r="C2" s="168"/>
      <c r="D2" s="170"/>
      <c r="E2" s="170"/>
      <c r="F2" s="172"/>
      <c r="G2" s="57" t="str">
        <f>'System CAPEX Units'!M2</f>
        <v>Overhead Sub-Transmission Lines</v>
      </c>
      <c r="H2" s="58" t="str">
        <f>'System CAPEX Units'!N2</f>
        <v>Underground Sub-Transmission Cables</v>
      </c>
      <c r="I2" s="58" t="str">
        <f>'System CAPEX Units'!O2</f>
        <v>Overhead Distribution Lines</v>
      </c>
      <c r="J2" s="58" t="str">
        <f>'System CAPEX Units'!P2</f>
        <v>Underground Distribution Cables</v>
      </c>
      <c r="K2" s="58" t="str">
        <f>'System CAPEX Units'!Q2</f>
        <v xml:space="preserve">Distribution Equipment  </v>
      </c>
      <c r="L2" s="58" t="str">
        <f>'System CAPEX Units'!R2</f>
        <v>Substation Bays</v>
      </c>
      <c r="M2" s="58" t="str">
        <f>'System CAPEX Units'!S2</f>
        <v>Substation Establishment</v>
      </c>
      <c r="N2" s="58" t="str">
        <f>'System CAPEX Units'!T2</f>
        <v>Distribution Substation Switchgear</v>
      </c>
      <c r="O2" s="58" t="str">
        <f>'System CAPEX Units'!U2</f>
        <v>Zone Transformers</v>
      </c>
      <c r="P2" s="58" t="str">
        <f>'System CAPEX Units'!V2</f>
        <v>Distribution Transformers</v>
      </c>
      <c r="Q2" s="58" t="str">
        <f>'System CAPEX Units'!W2</f>
        <v>Low Voltage Services</v>
      </c>
      <c r="R2" s="58" t="str">
        <f>'System CAPEX Units'!X2</f>
        <v>Metering</v>
      </c>
      <c r="S2" s="58" t="str">
        <f>'System CAPEX Units'!Y2</f>
        <v xml:space="preserve">Communications – Pilot Wires </v>
      </c>
      <c r="T2" s="58" t="str">
        <f>'System CAPEX Units'!Z2</f>
        <v>Generation Assets</v>
      </c>
      <c r="U2" s="58" t="str">
        <f>'System CAPEX Units'!AA2</f>
        <v>Street Lighting</v>
      </c>
      <c r="V2" s="58" t="str">
        <f>'System CAPEX Units'!AB2</f>
        <v>Other Equipment</v>
      </c>
      <c r="W2" s="58" t="str">
        <f>'System CAPEX Units'!AC2</f>
        <v>Control Centre - SCADA</v>
      </c>
      <c r="X2" s="58" t="str">
        <f>'System CAPEX Units'!AD2</f>
        <v>Land &amp; Easements (System)</v>
      </c>
      <c r="Y2" s="59" t="str">
        <f>'System CAPEX Units'!AE2</f>
        <v>Metering Type 5-6</v>
      </c>
      <c r="Z2" s="63" t="str">
        <f>'System CAPEX Units'!AF2</f>
        <v>Asset Replacement</v>
      </c>
      <c r="AA2" s="64" t="str">
        <f>'System CAPEX Units'!AG2</f>
        <v>Corporation Initiated Augmentation</v>
      </c>
      <c r="AB2" s="64" t="str">
        <f>'System CAPEX Units'!AH2</f>
        <v>Customer Initiated Capital Works</v>
      </c>
      <c r="AC2" s="64" t="str">
        <f>'System CAPEX Units'!AI2</f>
        <v>Reliability &amp; Quality Improvements</v>
      </c>
      <c r="AD2" s="65" t="str">
        <f>'System CAPEX Units'!AJ2</f>
        <v>Other System Capex</v>
      </c>
      <c r="AF2" s="61" t="s">
        <v>7</v>
      </c>
    </row>
    <row r="3" spans="1:32" x14ac:dyDescent="0.2">
      <c r="A3" s="5" t="str">
        <f>'System CAPEX Units'!A3</f>
        <v>Augmentation  - Baseline Plan 2014/15</v>
      </c>
      <c r="B3" s="53"/>
      <c r="C3" s="80"/>
      <c r="D3" s="71"/>
      <c r="E3" s="71"/>
      <c r="F3" s="81"/>
      <c r="G3" s="6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36"/>
      <c r="AA3" s="21"/>
      <c r="AB3" s="21"/>
      <c r="AC3" s="21"/>
      <c r="AD3" s="22"/>
      <c r="AF3" s="34">
        <f>Y3-SUM(Z3:AD3)</f>
        <v>0</v>
      </c>
    </row>
    <row r="4" spans="1:32" x14ac:dyDescent="0.2">
      <c r="A4" s="6" t="str">
        <f>'System CAPEX Units'!A4</f>
        <v>Subtransmission Augmentation - Northern</v>
      </c>
      <c r="B4" s="54"/>
      <c r="C4" s="66"/>
      <c r="D4" s="72"/>
      <c r="E4" s="72"/>
      <c r="F4" s="66"/>
      <c r="G4" s="69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37"/>
      <c r="AA4" s="24"/>
      <c r="AB4" s="24"/>
      <c r="AC4" s="24"/>
      <c r="AD4" s="38"/>
      <c r="AF4" s="34">
        <f t="shared" ref="AF4:AF67" si="0">Y4-SUM(Z4:AD4)</f>
        <v>0</v>
      </c>
    </row>
    <row r="5" spans="1:32" x14ac:dyDescent="0.2">
      <c r="A5" s="6" t="str">
        <f>'System CAPEX Units'!A5</f>
        <v>Subtransmission Augmentation - Central</v>
      </c>
      <c r="B5" s="54"/>
      <c r="C5" s="66"/>
      <c r="D5" s="72"/>
      <c r="E5" s="72"/>
      <c r="F5" s="66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37"/>
      <c r="AA5" s="24"/>
      <c r="AB5" s="24"/>
      <c r="AC5" s="24"/>
      <c r="AD5" s="38"/>
      <c r="AF5" s="34">
        <f t="shared" si="0"/>
        <v>0</v>
      </c>
    </row>
    <row r="6" spans="1:32" x14ac:dyDescent="0.2">
      <c r="A6" s="6" t="str">
        <f>'System CAPEX Units'!A6</f>
        <v>Subtransmission Augmentation - Southen</v>
      </c>
      <c r="B6" s="54"/>
      <c r="C6" s="66"/>
      <c r="D6" s="72"/>
      <c r="E6" s="72"/>
      <c r="F6" s="66"/>
      <c r="G6" s="6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37"/>
      <c r="AA6" s="24"/>
      <c r="AB6" s="24"/>
      <c r="AC6" s="24"/>
      <c r="AD6" s="38"/>
      <c r="AF6" s="34">
        <f t="shared" si="0"/>
        <v>0</v>
      </c>
    </row>
    <row r="7" spans="1:32" x14ac:dyDescent="0.2">
      <c r="A7" s="6" t="str">
        <f>'System CAPEX Units'!A7</f>
        <v>Reactive / Unmodelled Central</v>
      </c>
      <c r="B7" s="54"/>
      <c r="C7" s="66"/>
      <c r="D7" s="72"/>
      <c r="E7" s="72"/>
      <c r="F7" s="66"/>
      <c r="G7" s="6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7"/>
      <c r="AA7" s="24"/>
      <c r="AB7" s="24"/>
      <c r="AC7" s="24"/>
      <c r="AD7" s="38"/>
      <c r="AF7" s="34">
        <f t="shared" si="0"/>
        <v>0</v>
      </c>
    </row>
    <row r="8" spans="1:32" x14ac:dyDescent="0.2">
      <c r="A8" s="6" t="str">
        <f>'System CAPEX Units'!A8</f>
        <v>Reactive / Unmodelled Northern</v>
      </c>
      <c r="B8" s="54"/>
      <c r="C8" s="66"/>
      <c r="D8" s="72"/>
      <c r="E8" s="72"/>
      <c r="F8" s="66"/>
      <c r="G8" s="6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37"/>
      <c r="AA8" s="24"/>
      <c r="AB8" s="24"/>
      <c r="AC8" s="24"/>
      <c r="AD8" s="38"/>
      <c r="AF8" s="34">
        <f t="shared" si="0"/>
        <v>0</v>
      </c>
    </row>
    <row r="9" spans="1:32" x14ac:dyDescent="0.2">
      <c r="A9" s="6" t="str">
        <f>'System CAPEX Units'!A9</f>
        <v>Reactive / Unmodelled Southern</v>
      </c>
      <c r="B9" s="54"/>
      <c r="C9" s="66"/>
      <c r="D9" s="72"/>
      <c r="E9" s="72"/>
      <c r="F9" s="66"/>
      <c r="G9" s="69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7"/>
      <c r="AA9" s="24"/>
      <c r="AB9" s="24"/>
      <c r="AC9" s="24"/>
      <c r="AD9" s="38"/>
      <c r="AF9" s="34">
        <f t="shared" si="0"/>
        <v>0</v>
      </c>
    </row>
    <row r="10" spans="1:32" x14ac:dyDescent="0.2">
      <c r="A10" s="6" t="str">
        <f>'System CAPEX Units'!A10</f>
        <v>Photovoltaic Augmentation - Northern</v>
      </c>
      <c r="B10" s="54"/>
      <c r="C10" s="66"/>
      <c r="D10" s="72"/>
      <c r="E10" s="72"/>
      <c r="F10" s="66"/>
      <c r="G10" s="69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7"/>
      <c r="AA10" s="24"/>
      <c r="AB10" s="24"/>
      <c r="AC10" s="24"/>
      <c r="AD10" s="38"/>
      <c r="AF10" s="34">
        <f t="shared" si="0"/>
        <v>0</v>
      </c>
    </row>
    <row r="11" spans="1:32" x14ac:dyDescent="0.2">
      <c r="A11" s="6" t="str">
        <f>'System CAPEX Units'!A11</f>
        <v>Photovoltaic Augmentation - Central</v>
      </c>
      <c r="B11" s="54"/>
      <c r="C11" s="66"/>
      <c r="D11" s="72"/>
      <c r="E11" s="72"/>
      <c r="F11" s="66"/>
      <c r="G11" s="69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37"/>
      <c r="AA11" s="24"/>
      <c r="AB11" s="24"/>
      <c r="AC11" s="24"/>
      <c r="AD11" s="38"/>
      <c r="AF11" s="34">
        <f t="shared" si="0"/>
        <v>0</v>
      </c>
    </row>
    <row r="12" spans="1:32" x14ac:dyDescent="0.2">
      <c r="A12" s="6" t="str">
        <f>'System CAPEX Units'!A12</f>
        <v>Photovoltaic Augmentation - Southern</v>
      </c>
      <c r="B12" s="54"/>
      <c r="C12" s="66"/>
      <c r="D12" s="72"/>
      <c r="E12" s="72"/>
      <c r="F12" s="66"/>
      <c r="G12" s="69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37"/>
      <c r="AA12" s="24"/>
      <c r="AB12" s="24"/>
      <c r="AC12" s="24"/>
      <c r="AD12" s="38"/>
      <c r="AF12" s="34">
        <f t="shared" si="0"/>
        <v>0</v>
      </c>
    </row>
    <row r="13" spans="1:32" x14ac:dyDescent="0.2">
      <c r="A13" s="6" t="str">
        <f>'System CAPEX Units'!A13</f>
        <v>DNAPS Modelled - Northern</v>
      </c>
      <c r="B13" s="54"/>
      <c r="C13" s="66"/>
      <c r="D13" s="72"/>
      <c r="E13" s="72"/>
      <c r="F13" s="66"/>
      <c r="G13" s="69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37"/>
      <c r="AA13" s="24"/>
      <c r="AB13" s="24"/>
      <c r="AC13" s="24"/>
      <c r="AD13" s="38"/>
      <c r="AF13" s="34">
        <f t="shared" si="0"/>
        <v>0</v>
      </c>
    </row>
    <row r="14" spans="1:32" x14ac:dyDescent="0.2">
      <c r="A14" s="6" t="str">
        <f>'System CAPEX Units'!A14</f>
        <v>DNAPS Modelled - Central</v>
      </c>
      <c r="B14" s="54"/>
      <c r="C14" s="66"/>
      <c r="D14" s="72"/>
      <c r="E14" s="72"/>
      <c r="F14" s="66"/>
      <c r="G14" s="69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37"/>
      <c r="AA14" s="24"/>
      <c r="AB14" s="24"/>
      <c r="AC14" s="24"/>
      <c r="AD14" s="38"/>
      <c r="AF14" s="34">
        <f t="shared" si="0"/>
        <v>0</v>
      </c>
    </row>
    <row r="15" spans="1:32" x14ac:dyDescent="0.2">
      <c r="A15" s="6" t="str">
        <f>'System CAPEX Units'!A15</f>
        <v>DNAPS Modelled - Southern</v>
      </c>
      <c r="B15" s="54"/>
      <c r="C15" s="66"/>
      <c r="D15" s="72"/>
      <c r="E15" s="72"/>
      <c r="F15" s="66"/>
      <c r="G15" s="69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37"/>
      <c r="AA15" s="24"/>
      <c r="AB15" s="24"/>
      <c r="AC15" s="24"/>
      <c r="AD15" s="38"/>
      <c r="AF15" s="34">
        <f t="shared" si="0"/>
        <v>0</v>
      </c>
    </row>
    <row r="16" spans="1:32" x14ac:dyDescent="0.2">
      <c r="A16" s="6" t="str">
        <f>'System CAPEX Units'!A16</f>
        <v>Distribution Augmentation WIP - Northern</v>
      </c>
      <c r="B16" s="54"/>
      <c r="C16" s="66"/>
      <c r="D16" s="72"/>
      <c r="E16" s="72"/>
      <c r="F16" s="66"/>
      <c r="G16" s="69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37"/>
      <c r="AA16" s="24"/>
      <c r="AB16" s="24"/>
      <c r="AC16" s="24"/>
      <c r="AD16" s="38"/>
      <c r="AF16" s="34">
        <f t="shared" si="0"/>
        <v>0</v>
      </c>
    </row>
    <row r="17" spans="1:32" x14ac:dyDescent="0.2">
      <c r="A17" s="6" t="str">
        <f>'System CAPEX Units'!A17</f>
        <v>Distribution Augmentation WIP - Central</v>
      </c>
      <c r="B17" s="54"/>
      <c r="C17" s="66"/>
      <c r="D17" s="72"/>
      <c r="E17" s="72"/>
      <c r="F17" s="66"/>
      <c r="G17" s="69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7"/>
      <c r="AA17" s="24"/>
      <c r="AB17" s="24"/>
      <c r="AC17" s="24"/>
      <c r="AD17" s="38"/>
      <c r="AF17" s="34">
        <f t="shared" si="0"/>
        <v>0</v>
      </c>
    </row>
    <row r="18" spans="1:32" x14ac:dyDescent="0.2">
      <c r="A18" s="6" t="str">
        <f>'System CAPEX Units'!A18</f>
        <v>Distribution Augmentation WIP - Southern</v>
      </c>
      <c r="B18" s="54"/>
      <c r="C18" s="66"/>
      <c r="D18" s="72"/>
      <c r="E18" s="72"/>
      <c r="F18" s="66"/>
      <c r="G18" s="69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7"/>
      <c r="AA18" s="24"/>
      <c r="AB18" s="24"/>
      <c r="AC18" s="24"/>
      <c r="AD18" s="38"/>
      <c r="AF18" s="34">
        <f t="shared" si="0"/>
        <v>0</v>
      </c>
    </row>
    <row r="19" spans="1:32" x14ac:dyDescent="0.2">
      <c r="A19" s="6" t="str">
        <f>'System CAPEX Units'!A19</f>
        <v>Distribution Transformer Upgrade Program - Northern</v>
      </c>
      <c r="B19" s="54"/>
      <c r="C19" s="66"/>
      <c r="D19" s="72"/>
      <c r="E19" s="72"/>
      <c r="F19" s="66"/>
      <c r="G19" s="6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37"/>
      <c r="AA19" s="24"/>
      <c r="AB19" s="24"/>
      <c r="AC19" s="24"/>
      <c r="AD19" s="38"/>
      <c r="AF19" s="34">
        <f t="shared" si="0"/>
        <v>0</v>
      </c>
    </row>
    <row r="20" spans="1:32" x14ac:dyDescent="0.2">
      <c r="A20" s="6" t="str">
        <f>'System CAPEX Units'!A20</f>
        <v>Distribution Transformer Upgrade Program - Central</v>
      </c>
      <c r="B20" s="54"/>
      <c r="C20" s="66"/>
      <c r="D20" s="72"/>
      <c r="E20" s="72"/>
      <c r="F20" s="66"/>
      <c r="G20" s="6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37"/>
      <c r="AA20" s="24"/>
      <c r="AB20" s="24"/>
      <c r="AC20" s="24"/>
      <c r="AD20" s="38"/>
      <c r="AF20" s="34">
        <f t="shared" si="0"/>
        <v>0</v>
      </c>
    </row>
    <row r="21" spans="1:32" x14ac:dyDescent="0.2">
      <c r="A21" s="6" t="str">
        <f>'System CAPEX Units'!A21</f>
        <v>Distribution Transformer Upgrade Program - Southern</v>
      </c>
      <c r="B21" s="54"/>
      <c r="C21" s="66"/>
      <c r="D21" s="72"/>
      <c r="E21" s="72"/>
      <c r="F21" s="66"/>
      <c r="G21" s="6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37"/>
      <c r="AA21" s="24"/>
      <c r="AB21" s="24"/>
      <c r="AC21" s="24"/>
      <c r="AD21" s="38"/>
      <c r="AF21" s="34">
        <f t="shared" si="0"/>
        <v>0</v>
      </c>
    </row>
    <row r="22" spans="1:32" x14ac:dyDescent="0.2">
      <c r="A22" s="6" t="str">
        <f>'System CAPEX Units'!A22</f>
        <v>Parent BC - St George Supply Reinforcement</v>
      </c>
      <c r="B22" s="54"/>
      <c r="C22" s="66"/>
      <c r="D22" s="72"/>
      <c r="E22" s="72"/>
      <c r="F22" s="66"/>
      <c r="G22" s="6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37"/>
      <c r="AA22" s="24"/>
      <c r="AB22" s="24"/>
      <c r="AC22" s="24"/>
      <c r="AD22" s="38"/>
      <c r="AF22" s="34">
        <f t="shared" si="0"/>
        <v>0</v>
      </c>
    </row>
    <row r="23" spans="1:32" x14ac:dyDescent="0.2">
      <c r="A23" s="6" t="str">
        <f>'System CAPEX Units'!A23</f>
        <v>Parent BC - Charleville Supply Reinforcement</v>
      </c>
      <c r="B23" s="54"/>
      <c r="C23" s="66"/>
      <c r="D23" s="72"/>
      <c r="E23" s="72"/>
      <c r="F23" s="66"/>
      <c r="G23" s="6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37"/>
      <c r="AA23" s="24"/>
      <c r="AB23" s="24"/>
      <c r="AC23" s="24"/>
      <c r="AD23" s="38"/>
      <c r="AF23" s="34">
        <f t="shared" si="0"/>
        <v>0</v>
      </c>
    </row>
    <row r="24" spans="1:32" x14ac:dyDescent="0.2">
      <c r="A24" s="6" t="str">
        <f>'System CAPEX Units'!A24</f>
        <v>Asset Renewal  Baseline Plan 2014/15</v>
      </c>
      <c r="B24" s="54"/>
      <c r="C24" s="66"/>
      <c r="D24" s="72"/>
      <c r="E24" s="72"/>
      <c r="F24" s="66"/>
      <c r="G24" s="6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7"/>
      <c r="AA24" s="24"/>
      <c r="AB24" s="24"/>
      <c r="AC24" s="24"/>
      <c r="AD24" s="38"/>
      <c r="AF24" s="34">
        <f t="shared" si="0"/>
        <v>0</v>
      </c>
    </row>
    <row r="25" spans="1:32" x14ac:dyDescent="0.2">
      <c r="A25" s="6" t="str">
        <f>'System CAPEX Units'!A25</f>
        <v>New 66kV Pole Top</v>
      </c>
      <c r="B25" s="54"/>
      <c r="C25" s="66"/>
      <c r="D25" s="72"/>
      <c r="E25" s="72"/>
      <c r="F25" s="66"/>
      <c r="G25" s="6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37"/>
      <c r="AA25" s="24"/>
      <c r="AB25" s="24"/>
      <c r="AC25" s="24"/>
      <c r="AD25" s="38"/>
      <c r="AF25" s="34">
        <f t="shared" si="0"/>
        <v>0</v>
      </c>
    </row>
    <row r="26" spans="1:32" x14ac:dyDescent="0.2">
      <c r="A26" s="6" t="str">
        <f>'System CAPEX Units'!A26</f>
        <v>New 66kV Pole</v>
      </c>
      <c r="B26" s="54"/>
      <c r="C26" s="66"/>
      <c r="D26" s="72"/>
      <c r="E26" s="72"/>
      <c r="F26" s="66"/>
      <c r="G26" s="6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37"/>
      <c r="AA26" s="24"/>
      <c r="AB26" s="24"/>
      <c r="AC26" s="24"/>
      <c r="AD26" s="38"/>
      <c r="AF26" s="34">
        <f t="shared" si="0"/>
        <v>0</v>
      </c>
    </row>
    <row r="27" spans="1:32" x14ac:dyDescent="0.2">
      <c r="A27" s="6" t="str">
        <f>'System CAPEX Units'!A27</f>
        <v>Rebuild 22/11kV HV Line (HDBC)</v>
      </c>
      <c r="B27" s="54"/>
      <c r="C27" s="66"/>
      <c r="D27" s="72"/>
      <c r="E27" s="72"/>
      <c r="F27" s="66"/>
      <c r="G27" s="69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37"/>
      <c r="AA27" s="24"/>
      <c r="AB27" s="24"/>
      <c r="AC27" s="24"/>
      <c r="AD27" s="38"/>
      <c r="AF27" s="34">
        <f t="shared" si="0"/>
        <v>0</v>
      </c>
    </row>
    <row r="28" spans="1:32" x14ac:dyDescent="0.2">
      <c r="A28" s="6" t="str">
        <f>'System CAPEX Units'!A28</f>
        <v>Rebuild 415/240V LV Line</v>
      </c>
      <c r="B28" s="54"/>
      <c r="C28" s="66"/>
      <c r="D28" s="72"/>
      <c r="E28" s="72"/>
      <c r="F28" s="66"/>
      <c r="G28" s="69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37"/>
      <c r="AA28" s="24"/>
      <c r="AB28" s="24"/>
      <c r="AC28" s="24"/>
      <c r="AD28" s="38"/>
      <c r="AF28" s="34">
        <f t="shared" si="0"/>
        <v>0</v>
      </c>
    </row>
    <row r="29" spans="1:32" x14ac:dyDescent="0.2">
      <c r="A29" s="6" t="str">
        <f>'System CAPEX Units'!A29</f>
        <v>LV Spreaders</v>
      </c>
      <c r="B29" s="54"/>
      <c r="C29" s="66"/>
      <c r="D29" s="72"/>
      <c r="E29" s="72"/>
      <c r="F29" s="66"/>
      <c r="G29" s="6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37"/>
      <c r="AA29" s="24"/>
      <c r="AB29" s="24"/>
      <c r="AC29" s="24"/>
      <c r="AD29" s="38"/>
      <c r="AF29" s="34">
        <f t="shared" si="0"/>
        <v>0</v>
      </c>
    </row>
    <row r="30" spans="1:32" x14ac:dyDescent="0.2">
      <c r="A30" s="6" t="str">
        <f>'System CAPEX Units'!A30</f>
        <v>LV Fuses</v>
      </c>
      <c r="B30" s="54"/>
      <c r="C30" s="66"/>
      <c r="D30" s="72"/>
      <c r="E30" s="72"/>
      <c r="F30" s="66"/>
      <c r="G30" s="6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37"/>
      <c r="AA30" s="24"/>
      <c r="AB30" s="24"/>
      <c r="AC30" s="24"/>
      <c r="AD30" s="38"/>
      <c r="AF30" s="34">
        <f t="shared" si="0"/>
        <v>0</v>
      </c>
    </row>
    <row r="31" spans="1:32" x14ac:dyDescent="0.2">
      <c r="A31" s="6" t="str">
        <f>'System CAPEX Units'!A31</f>
        <v>Replace Medium Transformer</v>
      </c>
      <c r="B31" s="54"/>
      <c r="C31" s="66"/>
      <c r="D31" s="72"/>
      <c r="E31" s="72"/>
      <c r="F31" s="66"/>
      <c r="G31" s="6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7"/>
      <c r="AA31" s="24"/>
      <c r="AB31" s="24"/>
      <c r="AC31" s="24"/>
      <c r="AD31" s="38"/>
      <c r="AF31" s="34">
        <f t="shared" si="0"/>
        <v>0</v>
      </c>
    </row>
    <row r="32" spans="1:32" x14ac:dyDescent="0.2">
      <c r="A32" s="6" t="str">
        <f>'System CAPEX Units'!A32</f>
        <v>Replace Small Transformer</v>
      </c>
      <c r="B32" s="54"/>
      <c r="C32" s="66"/>
      <c r="D32" s="72"/>
      <c r="E32" s="72"/>
      <c r="F32" s="66"/>
      <c r="G32" s="6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37"/>
      <c r="AA32" s="24"/>
      <c r="AB32" s="24"/>
      <c r="AC32" s="24"/>
      <c r="AD32" s="38"/>
      <c r="AF32" s="34">
        <f t="shared" si="0"/>
        <v>0</v>
      </c>
    </row>
    <row r="33" spans="1:32" x14ac:dyDescent="0.2">
      <c r="A33" s="6" t="str">
        <f>'System CAPEX Units'!A33</f>
        <v>Workshop (Dryout) TXF</v>
      </c>
      <c r="B33" s="54"/>
      <c r="C33" s="66"/>
      <c r="D33" s="72"/>
      <c r="E33" s="72"/>
      <c r="F33" s="66"/>
      <c r="G33" s="6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37"/>
      <c r="AA33" s="24"/>
      <c r="AB33" s="24"/>
      <c r="AC33" s="24"/>
      <c r="AD33" s="38"/>
      <c r="AF33" s="34">
        <f t="shared" si="0"/>
        <v>0</v>
      </c>
    </row>
    <row r="34" spans="1:32" x14ac:dyDescent="0.2">
      <c r="A34" s="6" t="str">
        <f>'System CAPEX Units'!A34</f>
        <v>FIS Replacement - Transformer</v>
      </c>
      <c r="B34" s="54"/>
      <c r="C34" s="66"/>
      <c r="D34" s="72"/>
      <c r="E34" s="72"/>
      <c r="F34" s="66"/>
      <c r="G34" s="6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37"/>
      <c r="AA34" s="24"/>
      <c r="AB34" s="24"/>
      <c r="AC34" s="24"/>
      <c r="AD34" s="38"/>
      <c r="AF34" s="34">
        <f t="shared" si="0"/>
        <v>0</v>
      </c>
    </row>
    <row r="35" spans="1:32" x14ac:dyDescent="0.2">
      <c r="A35" s="6" t="str">
        <f>'System CAPEX Units'!A35</f>
        <v>Replace Circuit Breaker 33/66kV</v>
      </c>
      <c r="B35" s="54"/>
      <c r="C35" s="66"/>
      <c r="D35" s="72"/>
      <c r="E35" s="72"/>
      <c r="F35" s="66"/>
      <c r="G35" s="6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37"/>
      <c r="AA35" s="24"/>
      <c r="AB35" s="24"/>
      <c r="AC35" s="24"/>
      <c r="AD35" s="38"/>
      <c r="AF35" s="34">
        <f t="shared" si="0"/>
        <v>0</v>
      </c>
    </row>
    <row r="36" spans="1:32" x14ac:dyDescent="0.2">
      <c r="A36" s="6" t="str">
        <f>'System CAPEX Units'!A36</f>
        <v>Replace Switchboard Panel 11/22kV</v>
      </c>
      <c r="B36" s="54"/>
      <c r="C36" s="66"/>
      <c r="D36" s="72"/>
      <c r="E36" s="72"/>
      <c r="F36" s="66"/>
      <c r="G36" s="6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37"/>
      <c r="AA36" s="24"/>
      <c r="AB36" s="24"/>
      <c r="AC36" s="24"/>
      <c r="AD36" s="38"/>
      <c r="AF36" s="34">
        <f t="shared" si="0"/>
        <v>0</v>
      </c>
    </row>
    <row r="37" spans="1:32" x14ac:dyDescent="0.2">
      <c r="A37" s="6" t="str">
        <f>'System CAPEX Units'!A37</f>
        <v>Retrofit Switchboard CB (LMT)</v>
      </c>
      <c r="B37" s="54"/>
      <c r="C37" s="66"/>
      <c r="D37" s="72"/>
      <c r="E37" s="72"/>
      <c r="F37" s="66"/>
      <c r="G37" s="6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37"/>
      <c r="AA37" s="24"/>
      <c r="AB37" s="24"/>
      <c r="AC37" s="24"/>
      <c r="AD37" s="38"/>
      <c r="AF37" s="34">
        <f t="shared" si="0"/>
        <v>0</v>
      </c>
    </row>
    <row r="38" spans="1:32" x14ac:dyDescent="0.2">
      <c r="A38" s="6" t="str">
        <f>'System CAPEX Units'!A38</f>
        <v>FIS Replacement - Circuit Breaker</v>
      </c>
      <c r="B38" s="54"/>
      <c r="C38" s="66"/>
      <c r="D38" s="72"/>
      <c r="E38" s="72"/>
      <c r="F38" s="66"/>
      <c r="G38" s="6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37"/>
      <c r="AA38" s="24"/>
      <c r="AB38" s="24"/>
      <c r="AC38" s="24"/>
      <c r="AD38" s="38"/>
      <c r="AF38" s="34">
        <f t="shared" si="0"/>
        <v>0</v>
      </c>
    </row>
    <row r="39" spans="1:32" x14ac:dyDescent="0.2">
      <c r="A39" s="6" t="str">
        <f>'System CAPEX Units'!A39</f>
        <v>CT Risk Based Replacement</v>
      </c>
      <c r="B39" s="54"/>
      <c r="C39" s="66"/>
      <c r="D39" s="72"/>
      <c r="E39" s="72"/>
      <c r="F39" s="66"/>
      <c r="G39" s="6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37"/>
      <c r="AA39" s="24"/>
      <c r="AB39" s="24"/>
      <c r="AC39" s="24"/>
      <c r="AD39" s="38"/>
      <c r="AF39" s="34">
        <f t="shared" si="0"/>
        <v>0</v>
      </c>
    </row>
    <row r="40" spans="1:32" x14ac:dyDescent="0.2">
      <c r="A40" s="6" t="str">
        <f>'System CAPEX Units'!A40</f>
        <v>FIS Replacement - CT</v>
      </c>
      <c r="B40" s="54"/>
      <c r="C40" s="66"/>
      <c r="D40" s="72"/>
      <c r="E40" s="72"/>
      <c r="F40" s="66"/>
      <c r="G40" s="69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37"/>
      <c r="AA40" s="24"/>
      <c r="AB40" s="24"/>
      <c r="AC40" s="24"/>
      <c r="AD40" s="38"/>
      <c r="AF40" s="34">
        <f t="shared" si="0"/>
        <v>0</v>
      </c>
    </row>
    <row r="41" spans="1:32" x14ac:dyDescent="0.2">
      <c r="A41" s="6" t="str">
        <f>'System CAPEX Units'!A41</f>
        <v>VT Risk Based Replacement</v>
      </c>
      <c r="B41" s="54"/>
      <c r="C41" s="66"/>
      <c r="D41" s="72"/>
      <c r="E41" s="72"/>
      <c r="F41" s="66"/>
      <c r="G41" s="69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37"/>
      <c r="AA41" s="24"/>
      <c r="AB41" s="24"/>
      <c r="AC41" s="24"/>
      <c r="AD41" s="38"/>
      <c r="AF41" s="34">
        <f t="shared" si="0"/>
        <v>0</v>
      </c>
    </row>
    <row r="42" spans="1:32" x14ac:dyDescent="0.2">
      <c r="A42" s="6" t="str">
        <f>'System CAPEX Units'!A42</f>
        <v>FIS Replacement - VT</v>
      </c>
      <c r="B42" s="54"/>
      <c r="C42" s="66"/>
      <c r="D42" s="72"/>
      <c r="E42" s="72"/>
      <c r="F42" s="66"/>
      <c r="G42" s="69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37"/>
      <c r="AA42" s="24"/>
      <c r="AB42" s="24"/>
      <c r="AC42" s="24"/>
      <c r="AD42" s="38"/>
      <c r="AF42" s="34">
        <f t="shared" si="0"/>
        <v>0</v>
      </c>
    </row>
    <row r="43" spans="1:32" x14ac:dyDescent="0.2">
      <c r="A43" s="6" t="str">
        <f>'System CAPEX Units'!A43</f>
        <v>FIS Replacement - Isolators</v>
      </c>
      <c r="B43" s="54"/>
      <c r="C43" s="66"/>
      <c r="D43" s="72"/>
      <c r="E43" s="72"/>
      <c r="F43" s="66"/>
      <c r="G43" s="6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37"/>
      <c r="AA43" s="24"/>
      <c r="AB43" s="24"/>
      <c r="AC43" s="24"/>
      <c r="AD43" s="38"/>
      <c r="AF43" s="34">
        <f t="shared" si="0"/>
        <v>0</v>
      </c>
    </row>
    <row r="44" spans="1:32" x14ac:dyDescent="0.2">
      <c r="A44" s="6" t="str">
        <f>'System CAPEX Units'!A44</f>
        <v>Outdoor Isolator Replacement 66-132kV</v>
      </c>
      <c r="B44" s="54"/>
      <c r="C44" s="66"/>
      <c r="D44" s="72"/>
      <c r="E44" s="72"/>
      <c r="F44" s="66"/>
      <c r="G44" s="6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37"/>
      <c r="AA44" s="24"/>
      <c r="AB44" s="24"/>
      <c r="AC44" s="24"/>
      <c r="AD44" s="38"/>
      <c r="AF44" s="34">
        <f t="shared" si="0"/>
        <v>0</v>
      </c>
    </row>
    <row r="45" spans="1:32" x14ac:dyDescent="0.2">
      <c r="A45" s="6" t="str">
        <f>'System CAPEX Units'!A45</f>
        <v>Replace Capacitor Bank 11kV</v>
      </c>
      <c r="B45" s="54"/>
      <c r="C45" s="66"/>
      <c r="D45" s="72"/>
      <c r="E45" s="72"/>
      <c r="F45" s="66"/>
      <c r="G45" s="69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37"/>
      <c r="AA45" s="24"/>
      <c r="AB45" s="24"/>
      <c r="AC45" s="24"/>
      <c r="AD45" s="38"/>
      <c r="AF45" s="34">
        <f t="shared" si="0"/>
        <v>0</v>
      </c>
    </row>
    <row r="46" spans="1:32" x14ac:dyDescent="0.2">
      <c r="A46" s="6" t="str">
        <f>'System CAPEX Units'!A46</f>
        <v>Substation 66kV OD Feeder Bay</v>
      </c>
      <c r="B46" s="54"/>
      <c r="C46" s="66"/>
      <c r="D46" s="72"/>
      <c r="E46" s="72"/>
      <c r="F46" s="66"/>
      <c r="G46" s="69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37"/>
      <c r="AA46" s="24"/>
      <c r="AB46" s="24"/>
      <c r="AC46" s="24"/>
      <c r="AD46" s="38"/>
      <c r="AF46" s="34">
        <f t="shared" si="0"/>
        <v>0</v>
      </c>
    </row>
    <row r="47" spans="1:32" x14ac:dyDescent="0.2">
      <c r="A47" s="6" t="str">
        <f>'System CAPEX Units'!A47</f>
        <v>Replace SVC</v>
      </c>
      <c r="B47" s="54"/>
      <c r="C47" s="66"/>
      <c r="D47" s="72"/>
      <c r="E47" s="72"/>
      <c r="F47" s="66"/>
      <c r="G47" s="69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37"/>
      <c r="AA47" s="24"/>
      <c r="AB47" s="24"/>
      <c r="AC47" s="24"/>
      <c r="AD47" s="38"/>
      <c r="AF47" s="34">
        <f t="shared" si="0"/>
        <v>0</v>
      </c>
    </row>
    <row r="48" spans="1:32" x14ac:dyDescent="0.2">
      <c r="A48" s="6" t="str">
        <f>'System CAPEX Units'!A48</f>
        <v>Upgrade DC Supply 110/125V</v>
      </c>
      <c r="B48" s="54"/>
      <c r="C48" s="66"/>
      <c r="D48" s="72"/>
      <c r="E48" s="72"/>
      <c r="F48" s="66"/>
      <c r="G48" s="69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37"/>
      <c r="AA48" s="24"/>
      <c r="AB48" s="24"/>
      <c r="AC48" s="24"/>
      <c r="AD48" s="38"/>
      <c r="AF48" s="34">
        <f t="shared" si="0"/>
        <v>0</v>
      </c>
    </row>
    <row r="49" spans="1:32" x14ac:dyDescent="0.2">
      <c r="A49" s="6" t="str">
        <f>'System CAPEX Units'!A49</f>
        <v>Upgrade DC Supply 32/48V</v>
      </c>
      <c r="B49" s="54"/>
      <c r="C49" s="66"/>
      <c r="D49" s="72"/>
      <c r="E49" s="72"/>
      <c r="F49" s="66"/>
      <c r="G49" s="69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37"/>
      <c r="AA49" s="24"/>
      <c r="AB49" s="24"/>
      <c r="AC49" s="24"/>
      <c r="AD49" s="38"/>
      <c r="AF49" s="34">
        <f t="shared" si="0"/>
        <v>0</v>
      </c>
    </row>
    <row r="50" spans="1:32" x14ac:dyDescent="0.2">
      <c r="A50" s="6" t="str">
        <f>'System CAPEX Units'!A50</f>
        <v>Relocate AC supply into switchyard</v>
      </c>
      <c r="B50" s="54"/>
      <c r="C50" s="66"/>
      <c r="D50" s="72"/>
      <c r="E50" s="72"/>
      <c r="F50" s="66"/>
      <c r="G50" s="69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37"/>
      <c r="AA50" s="24"/>
      <c r="AB50" s="24"/>
      <c r="AC50" s="24"/>
      <c r="AD50" s="38"/>
      <c r="AF50" s="34">
        <f t="shared" si="0"/>
        <v>0</v>
      </c>
    </row>
    <row r="51" spans="1:32" x14ac:dyDescent="0.2">
      <c r="A51" s="6" t="str">
        <f>'System CAPEX Units'!A51</f>
        <v>Relocate Dist. supplies out of switchyard</v>
      </c>
      <c r="B51" s="54"/>
      <c r="C51" s="66"/>
      <c r="D51" s="72"/>
      <c r="E51" s="72"/>
      <c r="F51" s="66"/>
      <c r="G51" s="69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37"/>
      <c r="AA51" s="24"/>
      <c r="AB51" s="24"/>
      <c r="AC51" s="24"/>
      <c r="AD51" s="38"/>
      <c r="AF51" s="34">
        <f t="shared" si="0"/>
        <v>0</v>
      </c>
    </row>
    <row r="52" spans="1:32" x14ac:dyDescent="0.2">
      <c r="A52" s="6" t="str">
        <f>'System CAPEX Units'!A52</f>
        <v>Install Bunding &amp; Oil Containment - Small</v>
      </c>
      <c r="B52" s="54"/>
      <c r="C52" s="66"/>
      <c r="D52" s="72"/>
      <c r="E52" s="72"/>
      <c r="F52" s="66"/>
      <c r="G52" s="69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37"/>
      <c r="AA52" s="24"/>
      <c r="AB52" s="24"/>
      <c r="AC52" s="24"/>
      <c r="AD52" s="38"/>
      <c r="AF52" s="34">
        <f t="shared" si="0"/>
        <v>0</v>
      </c>
    </row>
    <row r="53" spans="1:32" x14ac:dyDescent="0.2">
      <c r="A53" s="6" t="str">
        <f>'System CAPEX Units'!A53</f>
        <v>Install Bunding &amp; Oil Containment - Large</v>
      </c>
      <c r="B53" s="54"/>
      <c r="C53" s="66"/>
      <c r="D53" s="72"/>
      <c r="E53" s="72"/>
      <c r="F53" s="66"/>
      <c r="G53" s="69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37"/>
      <c r="AA53" s="24"/>
      <c r="AB53" s="24"/>
      <c r="AC53" s="24"/>
      <c r="AD53" s="38"/>
      <c r="AF53" s="34">
        <f t="shared" si="0"/>
        <v>0</v>
      </c>
    </row>
    <row r="54" spans="1:32" x14ac:dyDescent="0.2">
      <c r="A54" s="6" t="str">
        <f>'System CAPEX Units'!A54</f>
        <v>Replace 1 Protection Scheme Replace - D-Ageing Asset</v>
      </c>
      <c r="B54" s="54"/>
      <c r="C54" s="66"/>
      <c r="D54" s="72"/>
      <c r="E54" s="72"/>
      <c r="F54" s="66"/>
      <c r="G54" s="69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37"/>
      <c r="AA54" s="24"/>
      <c r="AB54" s="24"/>
      <c r="AC54" s="24"/>
      <c r="AD54" s="38"/>
      <c r="AF54" s="34">
        <f t="shared" si="0"/>
        <v>0</v>
      </c>
    </row>
    <row r="55" spans="1:32" x14ac:dyDescent="0.2">
      <c r="A55" s="6" t="str">
        <f>'System CAPEX Units'!A55</f>
        <v>Half Substation Protection Replacement - D-Ageing Asset</v>
      </c>
      <c r="B55" s="54"/>
      <c r="C55" s="66"/>
      <c r="D55" s="72"/>
      <c r="E55" s="72"/>
      <c r="F55" s="66"/>
      <c r="G55" s="69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37"/>
      <c r="AA55" s="24"/>
      <c r="AB55" s="24"/>
      <c r="AC55" s="24"/>
      <c r="AD55" s="38"/>
      <c r="AF55" s="34">
        <f t="shared" si="0"/>
        <v>0</v>
      </c>
    </row>
    <row r="56" spans="1:32" x14ac:dyDescent="0.2">
      <c r="A56" s="6" t="str">
        <f>'System CAPEX Units'!A56</f>
        <v>Full Substation Protection Replacement - D-Ageing Asset</v>
      </c>
      <c r="B56" s="54"/>
      <c r="C56" s="66"/>
      <c r="D56" s="72"/>
      <c r="E56" s="72"/>
      <c r="F56" s="66"/>
      <c r="G56" s="69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37"/>
      <c r="AA56" s="24"/>
      <c r="AB56" s="24"/>
      <c r="AC56" s="24"/>
      <c r="AD56" s="38"/>
      <c r="AF56" s="34">
        <f t="shared" si="0"/>
        <v>0</v>
      </c>
    </row>
    <row r="57" spans="1:32" x14ac:dyDescent="0.2">
      <c r="A57" s="6" t="str">
        <f>'System CAPEX Units'!A57</f>
        <v>Replace 1 Protection Scheme Replace - SEF - D-Other Regulated System Capex</v>
      </c>
      <c r="B57" s="54"/>
      <c r="C57" s="66"/>
      <c r="D57" s="72"/>
      <c r="E57" s="72"/>
      <c r="F57" s="66"/>
      <c r="G57" s="69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37"/>
      <c r="AA57" s="24"/>
      <c r="AB57" s="24"/>
      <c r="AC57" s="24"/>
      <c r="AD57" s="38"/>
      <c r="AF57" s="34">
        <f t="shared" si="0"/>
        <v>0</v>
      </c>
    </row>
    <row r="58" spans="1:32" x14ac:dyDescent="0.2">
      <c r="A58" s="6" t="str">
        <f>'System CAPEX Units'!A58</f>
        <v>HV 11KV 22KV Switchboard Prot Replace - SEF - D-Other Regulated System Capex</v>
      </c>
      <c r="B58" s="54"/>
      <c r="C58" s="66"/>
      <c r="D58" s="72"/>
      <c r="E58" s="72"/>
      <c r="F58" s="66"/>
      <c r="G58" s="69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37"/>
      <c r="AA58" s="24"/>
      <c r="AB58" s="24"/>
      <c r="AC58" s="24"/>
      <c r="AD58" s="38"/>
      <c r="AF58" s="34">
        <f t="shared" si="0"/>
        <v>0</v>
      </c>
    </row>
    <row r="59" spans="1:32" x14ac:dyDescent="0.2">
      <c r="A59" s="6" t="str">
        <f>'System CAPEX Units'!A59</f>
        <v>Replace 1 Protection Scheme Replace - Protn Review - D-Other Regulated System Capex</v>
      </c>
      <c r="B59" s="54"/>
      <c r="C59" s="66"/>
      <c r="D59" s="72"/>
      <c r="E59" s="72"/>
      <c r="F59" s="66"/>
      <c r="G59" s="69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37"/>
      <c r="AA59" s="24"/>
      <c r="AB59" s="24"/>
      <c r="AC59" s="24"/>
      <c r="AD59" s="38"/>
      <c r="AF59" s="34">
        <f t="shared" si="0"/>
        <v>0</v>
      </c>
    </row>
    <row r="60" spans="1:32" x14ac:dyDescent="0.2">
      <c r="A60" s="6" t="str">
        <f>'System CAPEX Units'!A60</f>
        <v>HALF SUBSTATION PROTECTION REPLACEMENT - Protn Review - D-Other Regulated System Capex</v>
      </c>
      <c r="B60" s="54"/>
      <c r="C60" s="66"/>
      <c r="D60" s="72"/>
      <c r="E60" s="72"/>
      <c r="F60" s="66"/>
      <c r="G60" s="69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37"/>
      <c r="AA60" s="24"/>
      <c r="AB60" s="24"/>
      <c r="AC60" s="24"/>
      <c r="AD60" s="38"/>
      <c r="AF60" s="34">
        <f t="shared" si="0"/>
        <v>0</v>
      </c>
    </row>
    <row r="61" spans="1:32" x14ac:dyDescent="0.2">
      <c r="A61" s="6" t="str">
        <f>'System CAPEX Units'!A61</f>
        <v>Replace Recloser - Protn Review - D-Other Regulated System Capex</v>
      </c>
      <c r="B61" s="54"/>
      <c r="C61" s="66"/>
      <c r="D61" s="72"/>
      <c r="E61" s="72"/>
      <c r="F61" s="66"/>
      <c r="G61" s="69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37"/>
      <c r="AA61" s="24"/>
      <c r="AB61" s="24"/>
      <c r="AC61" s="24"/>
      <c r="AD61" s="38"/>
      <c r="AF61" s="34">
        <f t="shared" si="0"/>
        <v>0</v>
      </c>
    </row>
    <row r="62" spans="1:32" x14ac:dyDescent="0.2">
      <c r="A62" s="6" t="str">
        <f>'System CAPEX Units'!A62</f>
        <v>Install Neutral CT (22KV or 11Kv) - D-Other Regulated System Capex</v>
      </c>
      <c r="B62" s="54"/>
      <c r="C62" s="66"/>
      <c r="D62" s="72"/>
      <c r="E62" s="72"/>
      <c r="F62" s="66"/>
      <c r="G62" s="69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37"/>
      <c r="AA62" s="24"/>
      <c r="AB62" s="24"/>
      <c r="AC62" s="24"/>
      <c r="AD62" s="38"/>
      <c r="AF62" s="34">
        <f t="shared" si="0"/>
        <v>0</v>
      </c>
    </row>
    <row r="63" spans="1:32" x14ac:dyDescent="0.2">
      <c r="A63" s="6" t="str">
        <f>'System CAPEX Units'!A63</f>
        <v>Install set of 3 outdoor HV powder fuses in sub for transformer protection</v>
      </c>
      <c r="B63" s="54"/>
      <c r="C63" s="66"/>
      <c r="D63" s="72"/>
      <c r="E63" s="72"/>
      <c r="F63" s="66"/>
      <c r="G63" s="69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37"/>
      <c r="AA63" s="24"/>
      <c r="AB63" s="24"/>
      <c r="AC63" s="24"/>
      <c r="AD63" s="38"/>
      <c r="AF63" s="34">
        <f t="shared" si="0"/>
        <v>0</v>
      </c>
    </row>
    <row r="64" spans="1:32" x14ac:dyDescent="0.2">
      <c r="A64" s="6" t="str">
        <f>'System CAPEX Units'!A64</f>
        <v>Reconductor HV feeder</v>
      </c>
      <c r="B64" s="54"/>
      <c r="C64" s="66"/>
      <c r="D64" s="72"/>
      <c r="E64" s="72"/>
      <c r="F64" s="66"/>
      <c r="G64" s="69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37"/>
      <c r="AA64" s="24"/>
      <c r="AB64" s="24"/>
      <c r="AC64" s="24"/>
      <c r="AD64" s="38"/>
      <c r="AF64" s="34">
        <f t="shared" si="0"/>
        <v>0</v>
      </c>
    </row>
    <row r="65" spans="1:32" x14ac:dyDescent="0.2">
      <c r="A65" s="6" t="str">
        <f>'System CAPEX Units'!A65</f>
        <v>Install set of 3 expulsion fuses (11/22kV) – line or distribution transformer</v>
      </c>
      <c r="B65" s="54"/>
      <c r="C65" s="66"/>
      <c r="D65" s="72"/>
      <c r="E65" s="72"/>
      <c r="F65" s="66"/>
      <c r="G65" s="69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37"/>
      <c r="AA65" s="24"/>
      <c r="AB65" s="24"/>
      <c r="AC65" s="24"/>
      <c r="AD65" s="38"/>
      <c r="AF65" s="34">
        <f t="shared" si="0"/>
        <v>0</v>
      </c>
    </row>
    <row r="66" spans="1:32" x14ac:dyDescent="0.2">
      <c r="A66" s="6" t="str">
        <f>'System CAPEX Units'!A66</f>
        <v>Install set of 2 expulsion fuses (33kV) – single phase line or SWER isolator</v>
      </c>
      <c r="B66" s="54"/>
      <c r="C66" s="66"/>
      <c r="D66" s="72"/>
      <c r="E66" s="72"/>
      <c r="F66" s="66"/>
      <c r="G66" s="69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37"/>
      <c r="AA66" s="24"/>
      <c r="AB66" s="24"/>
      <c r="AC66" s="24"/>
      <c r="AD66" s="38"/>
      <c r="AF66" s="34">
        <f t="shared" si="0"/>
        <v>0</v>
      </c>
    </row>
    <row r="67" spans="1:32" x14ac:dyDescent="0.2">
      <c r="A67" s="6" t="str">
        <f>'System CAPEX Units'!A67</f>
        <v>BC1 619 NDR EECL Replace Defect Management</v>
      </c>
      <c r="B67" s="54"/>
      <c r="C67" s="66"/>
      <c r="D67" s="72"/>
      <c r="E67" s="72"/>
      <c r="F67" s="66"/>
      <c r="G67" s="69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37"/>
      <c r="AA67" s="24"/>
      <c r="AB67" s="24"/>
      <c r="AC67" s="24"/>
      <c r="AD67" s="38"/>
      <c r="AF67" s="34">
        <f t="shared" si="0"/>
        <v>0</v>
      </c>
    </row>
    <row r="68" spans="1:32" x14ac:dyDescent="0.2">
      <c r="A68" s="6" t="str">
        <f>'System CAPEX Units'!A68</f>
        <v>BC1 754 NDR EECL Distribution Earthing Remediation</v>
      </c>
      <c r="B68" s="54"/>
      <c r="C68" s="66"/>
      <c r="D68" s="72"/>
      <c r="E68" s="72"/>
      <c r="F68" s="66"/>
      <c r="G68" s="69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37"/>
      <c r="AA68" s="24"/>
      <c r="AB68" s="24"/>
      <c r="AC68" s="24"/>
      <c r="AD68" s="38"/>
      <c r="AF68" s="34">
        <f t="shared" ref="AF68:AF131" si="1">Y68-SUM(Z68:AD68)</f>
        <v>0</v>
      </c>
    </row>
    <row r="69" spans="1:32" x14ac:dyDescent="0.2">
      <c r="A69" s="6" t="str">
        <f>'System CAPEX Units'!A69</f>
        <v>BC1 558 NDR EECL Defective Connector and Splice Replacement</v>
      </c>
      <c r="B69" s="54"/>
      <c r="C69" s="66"/>
      <c r="D69" s="72"/>
      <c r="E69" s="72"/>
      <c r="F69" s="66"/>
      <c r="G69" s="6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37"/>
      <c r="AA69" s="24"/>
      <c r="AB69" s="24"/>
      <c r="AC69" s="24"/>
      <c r="AD69" s="38"/>
      <c r="AF69" s="34">
        <f t="shared" si="1"/>
        <v>0</v>
      </c>
    </row>
    <row r="70" spans="1:32" x14ac:dyDescent="0.2">
      <c r="A70" s="6" t="str">
        <f>'System CAPEX Units'!A70</f>
        <v>BC1 533 NDR EECL EDO Fuse Replacement in High Risk Fire Areas</v>
      </c>
      <c r="B70" s="54"/>
      <c r="C70" s="66"/>
      <c r="D70" s="72"/>
      <c r="E70" s="72"/>
      <c r="F70" s="66"/>
      <c r="G70" s="69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37"/>
      <c r="AA70" s="24"/>
      <c r="AB70" s="24"/>
      <c r="AC70" s="24"/>
      <c r="AD70" s="38"/>
      <c r="AF70" s="34">
        <f t="shared" si="1"/>
        <v>0</v>
      </c>
    </row>
    <row r="71" spans="1:32" x14ac:dyDescent="0.2">
      <c r="A71" s="6" t="str">
        <f>'System CAPEX Units'!A71</f>
        <v>BC1 608 NDR EECL Cast Iron Cable Pot Head Replacement</v>
      </c>
      <c r="B71" s="54"/>
      <c r="C71" s="66"/>
      <c r="D71" s="72"/>
      <c r="E71" s="72"/>
      <c r="F71" s="66"/>
      <c r="G71" s="69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37"/>
      <c r="AA71" s="24"/>
      <c r="AB71" s="24"/>
      <c r="AC71" s="24"/>
      <c r="AD71" s="38"/>
      <c r="AF71" s="34">
        <f t="shared" si="1"/>
        <v>0</v>
      </c>
    </row>
    <row r="72" spans="1:32" x14ac:dyDescent="0.2">
      <c r="A72" s="6" t="str">
        <f>'System CAPEX Units'!A72</f>
        <v>BC1 506 NDR EECL Non-Ceramic Customer End Service Fuse Replacement</v>
      </c>
      <c r="B72" s="54"/>
      <c r="C72" s="66"/>
      <c r="D72" s="72"/>
      <c r="E72" s="72"/>
      <c r="F72" s="66"/>
      <c r="G72" s="69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37"/>
      <c r="AA72" s="24"/>
      <c r="AB72" s="24"/>
      <c r="AC72" s="24"/>
      <c r="AD72" s="38"/>
      <c r="AF72" s="34">
        <f t="shared" si="1"/>
        <v>0</v>
      </c>
    </row>
    <row r="73" spans="1:32" x14ac:dyDescent="0.2">
      <c r="A73" s="6" t="str">
        <f>'System CAPEX Units'!A73</f>
        <v>BC1 615 NDR EECL Replace Figure 8 Colour Coded Service Cables</v>
      </c>
      <c r="B73" s="54"/>
      <c r="C73" s="66"/>
      <c r="D73" s="72"/>
      <c r="E73" s="72"/>
      <c r="F73" s="66"/>
      <c r="G73" s="69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37"/>
      <c r="AA73" s="24"/>
      <c r="AB73" s="24"/>
      <c r="AC73" s="24"/>
      <c r="AD73" s="38"/>
      <c r="AF73" s="34">
        <f t="shared" si="1"/>
        <v>0</v>
      </c>
    </row>
    <row r="74" spans="1:32" x14ac:dyDescent="0.2">
      <c r="A74" s="6" t="str">
        <f>'System CAPEX Units'!A74</f>
        <v>BC1 621 NDR EECL Replace Neutral Screened Service Cables</v>
      </c>
      <c r="B74" s="54"/>
      <c r="C74" s="66"/>
      <c r="D74" s="72"/>
      <c r="E74" s="72"/>
      <c r="F74" s="66"/>
      <c r="G74" s="69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37"/>
      <c r="AA74" s="24"/>
      <c r="AB74" s="24"/>
      <c r="AC74" s="24"/>
      <c r="AD74" s="38"/>
      <c r="AF74" s="34">
        <f t="shared" si="1"/>
        <v>0</v>
      </c>
    </row>
    <row r="75" spans="1:32" x14ac:dyDescent="0.2">
      <c r="A75" s="6" t="str">
        <f>'System CAPEX Units'!A75</f>
        <v>BC1 503 NDR EECL Replace Laminated Crossarms</v>
      </c>
      <c r="B75" s="54"/>
      <c r="C75" s="66"/>
      <c r="D75" s="72"/>
      <c r="E75" s="72"/>
      <c r="F75" s="66"/>
      <c r="G75" s="69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37"/>
      <c r="AA75" s="24"/>
      <c r="AB75" s="24"/>
      <c r="AC75" s="24"/>
      <c r="AD75" s="38"/>
      <c r="AF75" s="34">
        <f t="shared" si="1"/>
        <v>0</v>
      </c>
    </row>
    <row r="76" spans="1:32" x14ac:dyDescent="0.2">
      <c r="A76" s="6" t="str">
        <f>'System CAPEX Units'!A76</f>
        <v>BC1 570 NDR EECL Inspect and Replace Brand X Service Cable Replacement</v>
      </c>
      <c r="B76" s="54"/>
      <c r="C76" s="66"/>
      <c r="D76" s="72"/>
      <c r="E76" s="72"/>
      <c r="F76" s="66"/>
      <c r="G76" s="69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37"/>
      <c r="AA76" s="24"/>
      <c r="AB76" s="24"/>
      <c r="AC76" s="24"/>
      <c r="AD76" s="38"/>
      <c r="AF76" s="34">
        <f t="shared" si="1"/>
        <v>0</v>
      </c>
    </row>
    <row r="77" spans="1:32" x14ac:dyDescent="0.2">
      <c r="A77" s="6" t="str">
        <f>'System CAPEX Units'!A77</f>
        <v>Conductor Clearance to Ground Backlog Remediation</v>
      </c>
      <c r="B77" s="54"/>
      <c r="C77" s="66"/>
      <c r="D77" s="72"/>
      <c r="E77" s="72"/>
      <c r="F77" s="66"/>
      <c r="G77" s="69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37"/>
      <c r="AA77" s="24"/>
      <c r="AB77" s="24"/>
      <c r="AC77" s="24"/>
      <c r="AD77" s="38"/>
      <c r="AF77" s="34">
        <f t="shared" si="1"/>
        <v>0</v>
      </c>
    </row>
    <row r="78" spans="1:32" x14ac:dyDescent="0.2">
      <c r="A78" s="6" t="str">
        <f>'System CAPEX Units'!A78</f>
        <v/>
      </c>
      <c r="B78" s="54"/>
      <c r="C78" s="66"/>
      <c r="D78" s="72"/>
      <c r="E78" s="72"/>
      <c r="F78" s="66"/>
      <c r="G78" s="69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37"/>
      <c r="AA78" s="24"/>
      <c r="AB78" s="24"/>
      <c r="AC78" s="24"/>
      <c r="AD78" s="38"/>
      <c r="AF78" s="34">
        <f t="shared" si="1"/>
        <v>0</v>
      </c>
    </row>
    <row r="79" spans="1:32" x14ac:dyDescent="0.2">
      <c r="A79" s="6" t="str">
        <f>'System CAPEX Units'!A79</f>
        <v/>
      </c>
      <c r="B79" s="54"/>
      <c r="C79" s="66"/>
      <c r="D79" s="72"/>
      <c r="E79" s="72"/>
      <c r="F79" s="66"/>
      <c r="G79" s="69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37"/>
      <c r="AA79" s="24"/>
      <c r="AB79" s="24"/>
      <c r="AC79" s="24"/>
      <c r="AD79" s="38"/>
      <c r="AF79" s="34">
        <f t="shared" si="1"/>
        <v>0</v>
      </c>
    </row>
    <row r="80" spans="1:32" x14ac:dyDescent="0.2">
      <c r="A80" s="6" t="str">
        <f>'System CAPEX Units'!A80</f>
        <v/>
      </c>
      <c r="B80" s="54"/>
      <c r="C80" s="66"/>
      <c r="D80" s="72"/>
      <c r="E80" s="72"/>
      <c r="F80" s="66"/>
      <c r="G80" s="69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37"/>
      <c r="AA80" s="24"/>
      <c r="AB80" s="24"/>
      <c r="AC80" s="24"/>
      <c r="AD80" s="38"/>
      <c r="AF80" s="34">
        <f t="shared" si="1"/>
        <v>0</v>
      </c>
    </row>
    <row r="81" spans="1:32" x14ac:dyDescent="0.2">
      <c r="A81" s="6" t="str">
        <f>'System CAPEX Units'!A81</f>
        <v/>
      </c>
      <c r="B81" s="54"/>
      <c r="C81" s="66"/>
      <c r="D81" s="72"/>
      <c r="E81" s="72"/>
      <c r="F81" s="66"/>
      <c r="G81" s="69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37"/>
      <c r="AA81" s="24"/>
      <c r="AB81" s="24"/>
      <c r="AC81" s="24"/>
      <c r="AD81" s="38"/>
      <c r="AF81" s="34">
        <f t="shared" si="1"/>
        <v>0</v>
      </c>
    </row>
    <row r="82" spans="1:32" x14ac:dyDescent="0.2">
      <c r="A82" s="6" t="str">
        <f>'System CAPEX Units'!A82</f>
        <v/>
      </c>
      <c r="B82" s="54"/>
      <c r="C82" s="66"/>
      <c r="D82" s="72"/>
      <c r="E82" s="72"/>
      <c r="F82" s="66"/>
      <c r="G82" s="69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37"/>
      <c r="AA82" s="24"/>
      <c r="AB82" s="24"/>
      <c r="AC82" s="24"/>
      <c r="AD82" s="38"/>
      <c r="AF82" s="34">
        <f t="shared" si="1"/>
        <v>0</v>
      </c>
    </row>
    <row r="83" spans="1:32" x14ac:dyDescent="0.2">
      <c r="A83" s="6" t="str">
        <f>'System CAPEX Units'!A83</f>
        <v/>
      </c>
      <c r="B83" s="54"/>
      <c r="C83" s="66"/>
      <c r="D83" s="72"/>
      <c r="E83" s="72"/>
      <c r="F83" s="66"/>
      <c r="G83" s="69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37"/>
      <c r="AA83" s="24"/>
      <c r="AB83" s="24"/>
      <c r="AC83" s="24"/>
      <c r="AD83" s="38"/>
      <c r="AF83" s="34">
        <f t="shared" si="1"/>
        <v>0</v>
      </c>
    </row>
    <row r="84" spans="1:32" x14ac:dyDescent="0.2">
      <c r="A84" s="6" t="str">
        <f>'System CAPEX Units'!A84</f>
        <v/>
      </c>
      <c r="B84" s="54"/>
      <c r="C84" s="66"/>
      <c r="D84" s="72"/>
      <c r="E84" s="72"/>
      <c r="F84" s="66"/>
      <c r="G84" s="69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37"/>
      <c r="AA84" s="24"/>
      <c r="AB84" s="24"/>
      <c r="AC84" s="24"/>
      <c r="AD84" s="38"/>
      <c r="AF84" s="34">
        <f t="shared" si="1"/>
        <v>0</v>
      </c>
    </row>
    <row r="85" spans="1:32" x14ac:dyDescent="0.2">
      <c r="A85" s="6" t="str">
        <f>'System CAPEX Units'!A85</f>
        <v/>
      </c>
      <c r="B85" s="54"/>
      <c r="C85" s="66"/>
      <c r="D85" s="72"/>
      <c r="E85" s="72"/>
      <c r="F85" s="66"/>
      <c r="G85" s="69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37"/>
      <c r="AA85" s="24"/>
      <c r="AB85" s="24"/>
      <c r="AC85" s="24"/>
      <c r="AD85" s="38"/>
      <c r="AF85" s="34">
        <f t="shared" si="1"/>
        <v>0</v>
      </c>
    </row>
    <row r="86" spans="1:32" x14ac:dyDescent="0.2">
      <c r="A86" s="6" t="str">
        <f>'System CAPEX Units'!A86</f>
        <v/>
      </c>
      <c r="B86" s="54"/>
      <c r="C86" s="66"/>
      <c r="D86" s="72"/>
      <c r="E86" s="72"/>
      <c r="F86" s="66"/>
      <c r="G86" s="69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37"/>
      <c r="AA86" s="24"/>
      <c r="AB86" s="24"/>
      <c r="AC86" s="24"/>
      <c r="AD86" s="38"/>
      <c r="AF86" s="34">
        <f t="shared" si="1"/>
        <v>0</v>
      </c>
    </row>
    <row r="87" spans="1:32" x14ac:dyDescent="0.2">
      <c r="A87" s="6" t="str">
        <f>'System CAPEX Units'!A87</f>
        <v/>
      </c>
      <c r="B87" s="54"/>
      <c r="C87" s="66"/>
      <c r="D87" s="72"/>
      <c r="E87" s="72"/>
      <c r="F87" s="66"/>
      <c r="G87" s="69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37"/>
      <c r="AA87" s="24"/>
      <c r="AB87" s="24"/>
      <c r="AC87" s="24"/>
      <c r="AD87" s="38"/>
      <c r="AF87" s="34">
        <f t="shared" si="1"/>
        <v>0</v>
      </c>
    </row>
    <row r="88" spans="1:32" x14ac:dyDescent="0.2">
      <c r="A88" s="6" t="str">
        <f>'System CAPEX Units'!A88</f>
        <v/>
      </c>
      <c r="B88" s="54"/>
      <c r="C88" s="66"/>
      <c r="D88" s="72"/>
      <c r="E88" s="72"/>
      <c r="F88" s="66"/>
      <c r="G88" s="69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37"/>
      <c r="AA88" s="24"/>
      <c r="AB88" s="24"/>
      <c r="AC88" s="24"/>
      <c r="AD88" s="38"/>
      <c r="AF88" s="34">
        <f t="shared" si="1"/>
        <v>0</v>
      </c>
    </row>
    <row r="89" spans="1:32" x14ac:dyDescent="0.2">
      <c r="A89" s="6" t="str">
        <f>'System CAPEX Units'!A89</f>
        <v/>
      </c>
      <c r="B89" s="54"/>
      <c r="C89" s="66"/>
      <c r="D89" s="72"/>
      <c r="E89" s="72"/>
      <c r="F89" s="66"/>
      <c r="G89" s="69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37"/>
      <c r="AA89" s="24"/>
      <c r="AB89" s="24"/>
      <c r="AC89" s="24"/>
      <c r="AD89" s="38"/>
      <c r="AF89" s="34">
        <f t="shared" si="1"/>
        <v>0</v>
      </c>
    </row>
    <row r="90" spans="1:32" x14ac:dyDescent="0.2">
      <c r="A90" s="6" t="str">
        <f>'System CAPEX Units'!A90</f>
        <v/>
      </c>
      <c r="B90" s="54"/>
      <c r="C90" s="66"/>
      <c r="D90" s="72"/>
      <c r="E90" s="72"/>
      <c r="F90" s="66"/>
      <c r="G90" s="69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37"/>
      <c r="AA90" s="24"/>
      <c r="AB90" s="24"/>
      <c r="AC90" s="24"/>
      <c r="AD90" s="38"/>
      <c r="AF90" s="34">
        <f t="shared" si="1"/>
        <v>0</v>
      </c>
    </row>
    <row r="91" spans="1:32" x14ac:dyDescent="0.2">
      <c r="A91" s="6" t="str">
        <f>'System CAPEX Units'!A91</f>
        <v/>
      </c>
      <c r="B91" s="54"/>
      <c r="C91" s="66"/>
      <c r="D91" s="72"/>
      <c r="E91" s="72"/>
      <c r="F91" s="66"/>
      <c r="G91" s="69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37"/>
      <c r="AA91" s="24"/>
      <c r="AB91" s="24"/>
      <c r="AC91" s="24"/>
      <c r="AD91" s="38"/>
      <c r="AF91" s="34">
        <f t="shared" si="1"/>
        <v>0</v>
      </c>
    </row>
    <row r="92" spans="1:32" x14ac:dyDescent="0.2">
      <c r="A92" s="6" t="str">
        <f>'System CAPEX Units'!A92</f>
        <v/>
      </c>
      <c r="B92" s="54"/>
      <c r="C92" s="66"/>
      <c r="D92" s="72"/>
      <c r="E92" s="72"/>
      <c r="F92" s="66"/>
      <c r="G92" s="69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37"/>
      <c r="AA92" s="24"/>
      <c r="AB92" s="24"/>
      <c r="AC92" s="24"/>
      <c r="AD92" s="38"/>
      <c r="AF92" s="34">
        <f t="shared" si="1"/>
        <v>0</v>
      </c>
    </row>
    <row r="93" spans="1:32" x14ac:dyDescent="0.2">
      <c r="A93" s="6" t="str">
        <f>'System CAPEX Units'!A93</f>
        <v/>
      </c>
      <c r="B93" s="54"/>
      <c r="C93" s="66"/>
      <c r="D93" s="72"/>
      <c r="E93" s="72"/>
      <c r="F93" s="66"/>
      <c r="G93" s="69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37"/>
      <c r="AA93" s="24"/>
      <c r="AB93" s="24"/>
      <c r="AC93" s="24"/>
      <c r="AD93" s="38"/>
      <c r="AF93" s="34">
        <f t="shared" si="1"/>
        <v>0</v>
      </c>
    </row>
    <row r="94" spans="1:32" x14ac:dyDescent="0.2">
      <c r="A94" s="6" t="str">
        <f>'System CAPEX Units'!A94</f>
        <v>Other System Capex - Baseline Plan 2014/15</v>
      </c>
      <c r="B94" s="54"/>
      <c r="C94" s="66"/>
      <c r="D94" s="72"/>
      <c r="E94" s="72"/>
      <c r="F94" s="66"/>
      <c r="G94" s="69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37"/>
      <c r="AA94" s="24"/>
      <c r="AB94" s="24"/>
      <c r="AC94" s="24"/>
      <c r="AD94" s="38"/>
      <c r="AF94" s="34">
        <f t="shared" si="1"/>
        <v>0</v>
      </c>
    </row>
    <row r="95" spans="1:32" x14ac:dyDescent="0.2">
      <c r="A95" s="6" t="str">
        <f>'System CAPEX Units'!A95</f>
        <v/>
      </c>
      <c r="B95" s="54"/>
      <c r="C95" s="66"/>
      <c r="D95" s="72"/>
      <c r="E95" s="72"/>
      <c r="F95" s="66"/>
      <c r="G95" s="69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37"/>
      <c r="AA95" s="24"/>
      <c r="AB95" s="24"/>
      <c r="AC95" s="24"/>
      <c r="AD95" s="38"/>
      <c r="AF95" s="34">
        <f t="shared" si="1"/>
        <v>0</v>
      </c>
    </row>
    <row r="96" spans="1:32" x14ac:dyDescent="0.2">
      <c r="A96" s="6" t="str">
        <f>'System CAPEX Units'!A96</f>
        <v>AFLC Equipment Asset Replacement Plan</v>
      </c>
      <c r="B96" s="54"/>
      <c r="C96" s="66"/>
      <c r="D96" s="72"/>
      <c r="E96" s="72"/>
      <c r="F96" s="66"/>
      <c r="G96" s="69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37"/>
      <c r="AA96" s="24"/>
      <c r="AB96" s="24"/>
      <c r="AC96" s="24"/>
      <c r="AD96" s="38"/>
      <c r="AF96" s="34">
        <f t="shared" si="1"/>
        <v>0</v>
      </c>
    </row>
    <row r="97" spans="1:32" x14ac:dyDescent="0.2">
      <c r="A97" s="6" t="str">
        <f>'System CAPEX Units'!A97</f>
        <v>RTU Replacement Program</v>
      </c>
      <c r="B97" s="54"/>
      <c r="C97" s="66"/>
      <c r="D97" s="72"/>
      <c r="E97" s="72"/>
      <c r="F97" s="66"/>
      <c r="G97" s="69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37"/>
      <c r="AA97" s="24"/>
      <c r="AB97" s="24"/>
      <c r="AC97" s="24"/>
      <c r="AD97" s="38"/>
      <c r="AF97" s="34">
        <f t="shared" si="1"/>
        <v>0</v>
      </c>
    </row>
    <row r="98" spans="1:32" x14ac:dyDescent="0.2">
      <c r="A98" s="6" t="str">
        <f>'System CAPEX Units'!A98</f>
        <v>Operational Network Security</v>
      </c>
      <c r="B98" s="54"/>
      <c r="C98" s="66"/>
      <c r="D98" s="72"/>
      <c r="E98" s="72"/>
      <c r="F98" s="66"/>
      <c r="G98" s="69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37"/>
      <c r="AA98" s="24"/>
      <c r="AB98" s="24"/>
      <c r="AC98" s="24"/>
      <c r="AD98" s="38"/>
      <c r="AF98" s="34">
        <f t="shared" si="1"/>
        <v>0</v>
      </c>
    </row>
    <row r="99" spans="1:32" x14ac:dyDescent="0.2">
      <c r="A99" s="6" t="str">
        <f>'System CAPEX Units'!A99</f>
        <v>Intelligent Electronic Device Monitoring and Support</v>
      </c>
      <c r="B99" s="54"/>
      <c r="C99" s="66"/>
      <c r="D99" s="72"/>
      <c r="E99" s="72"/>
      <c r="F99" s="66"/>
      <c r="G99" s="69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37"/>
      <c r="AA99" s="24"/>
      <c r="AB99" s="24"/>
      <c r="AC99" s="24"/>
      <c r="AD99" s="38"/>
      <c r="AF99" s="34">
        <f t="shared" si="1"/>
        <v>0</v>
      </c>
    </row>
    <row r="100" spans="1:32" x14ac:dyDescent="0.2">
      <c r="A100" s="6" t="str">
        <f>'System CAPEX Units'!A100</f>
        <v>Alternative Data Aquisition Service - Phase 2</v>
      </c>
      <c r="B100" s="54"/>
      <c r="C100" s="66"/>
      <c r="D100" s="72"/>
      <c r="E100" s="72"/>
      <c r="F100" s="66"/>
      <c r="G100" s="69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37"/>
      <c r="AA100" s="24"/>
      <c r="AB100" s="24"/>
      <c r="AC100" s="24"/>
      <c r="AD100" s="38"/>
      <c r="AF100" s="34">
        <f t="shared" si="1"/>
        <v>0</v>
      </c>
    </row>
    <row r="101" spans="1:32" x14ac:dyDescent="0.2">
      <c r="A101" s="6" t="str">
        <f>'System CAPEX Units'!A101</f>
        <v>Regulator Remote Communications Strategy</v>
      </c>
      <c r="B101" s="54"/>
      <c r="C101" s="66"/>
      <c r="D101" s="72"/>
      <c r="E101" s="72"/>
      <c r="F101" s="66"/>
      <c r="G101" s="69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37"/>
      <c r="AA101" s="24"/>
      <c r="AB101" s="24"/>
      <c r="AC101" s="24"/>
      <c r="AD101" s="38"/>
      <c r="AF101" s="34">
        <f t="shared" si="1"/>
        <v>0</v>
      </c>
    </row>
    <row r="102" spans="1:32" x14ac:dyDescent="0.2">
      <c r="A102" s="6" t="str">
        <f>'System CAPEX Units'!A102</f>
        <v>OT17B Master Station SCADA Strategy</v>
      </c>
      <c r="B102" s="54"/>
      <c r="C102" s="66"/>
      <c r="D102" s="72"/>
      <c r="E102" s="72"/>
      <c r="F102" s="66"/>
      <c r="G102" s="69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37"/>
      <c r="AA102" s="24"/>
      <c r="AB102" s="24"/>
      <c r="AC102" s="24"/>
      <c r="AD102" s="38"/>
      <c r="AF102" s="34">
        <f t="shared" si="1"/>
        <v>0</v>
      </c>
    </row>
    <row r="103" spans="1:32" x14ac:dyDescent="0.2">
      <c r="A103" s="6" t="str">
        <f>'System CAPEX Units'!A103</f>
        <v>BC - DMS ID 508 (old BC tool)</v>
      </c>
      <c r="B103" s="54"/>
      <c r="C103" s="66"/>
      <c r="D103" s="72"/>
      <c r="E103" s="72"/>
      <c r="F103" s="66"/>
      <c r="G103" s="69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37"/>
      <c r="AA103" s="24"/>
      <c r="AB103" s="24"/>
      <c r="AC103" s="24"/>
      <c r="AD103" s="38"/>
      <c r="AF103" s="34">
        <f t="shared" si="1"/>
        <v>0</v>
      </c>
    </row>
    <row r="104" spans="1:32" x14ac:dyDescent="0.2">
      <c r="A104" s="6" t="str">
        <f>'System CAPEX Units'!A104</f>
        <v>End of life radio refurbishment Mackay to Maryborough</v>
      </c>
      <c r="B104" s="54"/>
      <c r="C104" s="66"/>
      <c r="D104" s="72"/>
      <c r="E104" s="72"/>
      <c r="F104" s="66"/>
      <c r="G104" s="69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37"/>
      <c r="AA104" s="24"/>
      <c r="AB104" s="24"/>
      <c r="AC104" s="24"/>
      <c r="AD104" s="38"/>
      <c r="AF104" s="34">
        <f t="shared" si="1"/>
        <v>0</v>
      </c>
    </row>
    <row r="105" spans="1:32" x14ac:dyDescent="0.2">
      <c r="A105" s="6" t="str">
        <f>'System CAPEX Units'!A105</f>
        <v>Active Equipment Replacement</v>
      </c>
      <c r="B105" s="54"/>
      <c r="C105" s="66"/>
      <c r="D105" s="72"/>
      <c r="E105" s="72"/>
      <c r="F105" s="66"/>
      <c r="G105" s="69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37"/>
      <c r="AA105" s="24"/>
      <c r="AB105" s="24"/>
      <c r="AC105" s="24"/>
      <c r="AD105" s="38"/>
      <c r="AF105" s="34">
        <f t="shared" si="1"/>
        <v>0</v>
      </c>
    </row>
    <row r="106" spans="1:32" x14ac:dyDescent="0.2">
      <c r="A106" s="6" t="str">
        <f>'System CAPEX Units'!A106</f>
        <v>NRP EW  Replace, Corenet Site Infrastructure Replacement</v>
      </c>
      <c r="B106" s="54"/>
      <c r="C106" s="66"/>
      <c r="D106" s="72"/>
      <c r="E106" s="72"/>
      <c r="F106" s="66"/>
      <c r="G106" s="69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37"/>
      <c r="AA106" s="24"/>
      <c r="AB106" s="24"/>
      <c r="AC106" s="24"/>
      <c r="AD106" s="38"/>
      <c r="AF106" s="34">
        <f t="shared" si="1"/>
        <v>0</v>
      </c>
    </row>
    <row r="107" spans="1:32" x14ac:dyDescent="0.2">
      <c r="A107" s="6" t="str">
        <f>'System CAPEX Units'!A107</f>
        <v>End of life Radio refurbishment Western Queensland</v>
      </c>
      <c r="B107" s="54"/>
      <c r="C107" s="66"/>
      <c r="D107" s="72"/>
      <c r="E107" s="72"/>
      <c r="F107" s="66"/>
      <c r="G107" s="69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37"/>
      <c r="AA107" s="24"/>
      <c r="AB107" s="24"/>
      <c r="AC107" s="24"/>
      <c r="AD107" s="38"/>
      <c r="AF107" s="34">
        <f t="shared" si="1"/>
        <v>0</v>
      </c>
    </row>
    <row r="108" spans="1:32" x14ac:dyDescent="0.2">
      <c r="A108" s="6" t="str">
        <f>'System CAPEX Units'!A108</f>
        <v>Reliability and PQ Capex - Baseline Plan 2014/15</v>
      </c>
      <c r="B108" s="54"/>
      <c r="C108" s="66"/>
      <c r="D108" s="72"/>
      <c r="E108" s="72"/>
      <c r="F108" s="66"/>
      <c r="G108" s="69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37"/>
      <c r="AA108" s="24"/>
      <c r="AB108" s="24"/>
      <c r="AC108" s="24"/>
      <c r="AD108" s="38"/>
      <c r="AF108" s="34">
        <f t="shared" si="1"/>
        <v>0</v>
      </c>
    </row>
    <row r="109" spans="1:32" x14ac:dyDescent="0.2">
      <c r="A109" s="6" t="str">
        <f>'System CAPEX Units'!A109</f>
        <v>Worst Performing Feeders</v>
      </c>
      <c r="B109" s="54"/>
      <c r="C109" s="66"/>
      <c r="D109" s="72"/>
      <c r="E109" s="72"/>
      <c r="F109" s="66"/>
      <c r="G109" s="69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37"/>
      <c r="AA109" s="24"/>
      <c r="AB109" s="24"/>
      <c r="AC109" s="24"/>
      <c r="AD109" s="38"/>
      <c r="AF109" s="34">
        <f t="shared" si="1"/>
        <v>0</v>
      </c>
    </row>
    <row r="110" spans="1:32" x14ac:dyDescent="0.2">
      <c r="A110" s="6" t="str">
        <f>'System CAPEX Units'!A110</f>
        <v>Install Power Quality Monitors Units (Next G)</v>
      </c>
      <c r="B110" s="54"/>
      <c r="C110" s="66"/>
      <c r="D110" s="72"/>
      <c r="E110" s="72"/>
      <c r="F110" s="66"/>
      <c r="G110" s="69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37"/>
      <c r="AA110" s="24"/>
      <c r="AB110" s="24"/>
      <c r="AC110" s="24"/>
      <c r="AD110" s="38"/>
      <c r="AF110" s="34">
        <f t="shared" si="1"/>
        <v>0</v>
      </c>
    </row>
    <row r="111" spans="1:32" x14ac:dyDescent="0.2">
      <c r="A111" s="6" t="str">
        <f>'System CAPEX Units'!A111</f>
        <v>Install Power Quality Monitors Units (Satellite)</v>
      </c>
      <c r="B111" s="54"/>
      <c r="C111" s="66"/>
      <c r="D111" s="72"/>
      <c r="E111" s="72"/>
      <c r="F111" s="66"/>
      <c r="G111" s="69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37"/>
      <c r="AA111" s="24"/>
      <c r="AB111" s="24"/>
      <c r="AC111" s="24"/>
      <c r="AD111" s="38"/>
      <c r="AF111" s="34">
        <f t="shared" si="1"/>
        <v>0</v>
      </c>
    </row>
    <row r="112" spans="1:32" x14ac:dyDescent="0.2">
      <c r="A112" s="6" t="str">
        <f>'System CAPEX Units'!A112</f>
        <v>Install PQ Analysers</v>
      </c>
      <c r="B112" s="54"/>
      <c r="C112" s="66"/>
      <c r="D112" s="72"/>
      <c r="E112" s="72"/>
      <c r="F112" s="66"/>
      <c r="G112" s="69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37"/>
      <c r="AA112" s="24"/>
      <c r="AB112" s="24"/>
      <c r="AC112" s="24"/>
      <c r="AD112" s="38"/>
      <c r="AF112" s="34">
        <f t="shared" si="1"/>
        <v>0</v>
      </c>
    </row>
    <row r="113" spans="1:32" x14ac:dyDescent="0.2">
      <c r="A113" s="6" t="str">
        <f>'System CAPEX Units'!A113</f>
        <v/>
      </c>
      <c r="B113" s="54"/>
      <c r="C113" s="66"/>
      <c r="D113" s="72"/>
      <c r="E113" s="72"/>
      <c r="F113" s="66"/>
      <c r="G113" s="69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37"/>
      <c r="AA113" s="24"/>
      <c r="AB113" s="24"/>
      <c r="AC113" s="24"/>
      <c r="AD113" s="38"/>
      <c r="AF113" s="34">
        <f t="shared" si="1"/>
        <v>0</v>
      </c>
    </row>
    <row r="114" spans="1:32" x14ac:dyDescent="0.2">
      <c r="A114" s="6" t="str">
        <f>'System CAPEX Units'!A114</f>
        <v/>
      </c>
      <c r="B114" s="54"/>
      <c r="C114" s="66"/>
      <c r="D114" s="72"/>
      <c r="E114" s="72"/>
      <c r="F114" s="66"/>
      <c r="G114" s="69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37"/>
      <c r="AA114" s="24"/>
      <c r="AB114" s="24"/>
      <c r="AC114" s="24"/>
      <c r="AD114" s="38"/>
      <c r="AF114" s="34">
        <f t="shared" si="1"/>
        <v>0</v>
      </c>
    </row>
    <row r="115" spans="1:32" x14ac:dyDescent="0.2">
      <c r="A115" s="6" t="str">
        <f>'System CAPEX Units'!A115</f>
        <v/>
      </c>
      <c r="B115" s="54"/>
      <c r="C115" s="66"/>
      <c r="D115" s="72"/>
      <c r="E115" s="72"/>
      <c r="F115" s="66"/>
      <c r="G115" s="69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37"/>
      <c r="AA115" s="24"/>
      <c r="AB115" s="24"/>
      <c r="AC115" s="24"/>
      <c r="AD115" s="38"/>
      <c r="AF115" s="34">
        <f t="shared" si="1"/>
        <v>0</v>
      </c>
    </row>
    <row r="116" spans="1:32" x14ac:dyDescent="0.2">
      <c r="A116" s="6" t="str">
        <f>'System CAPEX Units'!A116</f>
        <v>CICW - Commercial and industrial- Rural (remaining capex after deducting cap cons) - SCS</v>
      </c>
      <c r="B116" s="54"/>
      <c r="C116" s="66"/>
      <c r="D116" s="72"/>
      <c r="E116" s="72"/>
      <c r="F116" s="66"/>
      <c r="G116" s="69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37"/>
      <c r="AA116" s="24"/>
      <c r="AB116" s="24"/>
      <c r="AC116" s="24"/>
      <c r="AD116" s="38"/>
      <c r="AF116" s="34">
        <f t="shared" si="1"/>
        <v>0</v>
      </c>
    </row>
    <row r="117" spans="1:32" x14ac:dyDescent="0.2">
      <c r="A117" s="6" t="str">
        <f>'System CAPEX Units'!A117</f>
        <v>CICW - Commercial &amp; Industrial- Urban (remaining capex after deducting cap cons) - SCS</v>
      </c>
      <c r="B117" s="54"/>
      <c r="C117" s="66"/>
      <c r="D117" s="72"/>
      <c r="E117" s="72"/>
      <c r="F117" s="66"/>
      <c r="G117" s="69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37"/>
      <c r="AA117" s="24"/>
      <c r="AB117" s="24"/>
      <c r="AC117" s="24"/>
      <c r="AD117" s="38"/>
      <c r="AF117" s="34">
        <f t="shared" si="1"/>
        <v>0</v>
      </c>
    </row>
    <row r="118" spans="1:32" x14ac:dyDescent="0.2">
      <c r="A118" s="6" t="str">
        <f>'System CAPEX Units'!A118</f>
        <v>CICW - Domestic and rural- Rural (remaining capex after deducting cap cons) - SCS</v>
      </c>
      <c r="B118" s="54"/>
      <c r="C118" s="66"/>
      <c r="D118" s="72"/>
      <c r="E118" s="72"/>
      <c r="F118" s="66"/>
      <c r="G118" s="69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37"/>
      <c r="AA118" s="24"/>
      <c r="AB118" s="24"/>
      <c r="AC118" s="24"/>
      <c r="AD118" s="38"/>
      <c r="AF118" s="34">
        <f t="shared" si="1"/>
        <v>0</v>
      </c>
    </row>
    <row r="119" spans="1:32" x14ac:dyDescent="0.2">
      <c r="A119" s="6" t="str">
        <f>'System CAPEX Units'!A119</f>
        <v>CICW - Domestic and rural- Urban (remaining capex after deducting cap cons) - SCS</v>
      </c>
      <c r="B119" s="54"/>
      <c r="C119" s="66"/>
      <c r="D119" s="72"/>
      <c r="E119" s="72"/>
      <c r="F119" s="66"/>
      <c r="G119" s="69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37"/>
      <c r="AA119" s="24"/>
      <c r="AB119" s="24"/>
      <c r="AC119" s="24"/>
      <c r="AD119" s="38"/>
      <c r="AF119" s="34">
        <f t="shared" si="1"/>
        <v>0</v>
      </c>
    </row>
    <row r="120" spans="1:32" x14ac:dyDescent="0.2">
      <c r="A120" s="6" t="str">
        <f>'System CAPEX Units'!A120</f>
        <v>CICW Metering (remaining capex after deducting cap cons) - SCS</v>
      </c>
      <c r="B120" s="54"/>
      <c r="C120" s="66"/>
      <c r="D120" s="72"/>
      <c r="E120" s="72"/>
      <c r="F120" s="66"/>
      <c r="G120" s="69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37"/>
      <c r="AA120" s="24"/>
      <c r="AB120" s="24"/>
      <c r="AC120" s="24"/>
      <c r="AD120" s="38"/>
      <c r="AF120" s="34">
        <f t="shared" si="1"/>
        <v>0</v>
      </c>
    </row>
    <row r="121" spans="1:32" x14ac:dyDescent="0.2">
      <c r="A121" s="6" t="str">
        <f>'System CAPEX Units'!A121</f>
        <v>CICW Services (remaining capex after deducting cap cons) - SCS</v>
      </c>
      <c r="B121" s="54"/>
      <c r="C121" s="66"/>
      <c r="D121" s="72"/>
      <c r="E121" s="72"/>
      <c r="F121" s="66"/>
      <c r="G121" s="69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37"/>
      <c r="AA121" s="24"/>
      <c r="AB121" s="24"/>
      <c r="AC121" s="24"/>
      <c r="AD121" s="38"/>
      <c r="AF121" s="34">
        <f t="shared" si="1"/>
        <v>0</v>
      </c>
    </row>
    <row r="122" spans="1:32" x14ac:dyDescent="0.2">
      <c r="A122" s="6" t="str">
        <f>'System CAPEX Units'!A122</f>
        <v>CICW Large Customer - Design, construct of shared network - SCS</v>
      </c>
      <c r="B122" s="54"/>
      <c r="C122" s="66"/>
      <c r="D122" s="72"/>
      <c r="E122" s="72"/>
      <c r="F122" s="66"/>
      <c r="G122" s="69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37"/>
      <c r="AA122" s="24"/>
      <c r="AB122" s="24"/>
      <c r="AC122" s="24"/>
      <c r="AD122" s="38"/>
      <c r="AF122" s="34">
        <f t="shared" si="1"/>
        <v>0</v>
      </c>
    </row>
    <row r="123" spans="1:32" x14ac:dyDescent="0.2">
      <c r="A123" s="6" t="str">
        <f>'System CAPEX Units'!A123</f>
        <v>CICW - Real Estate Developer - SCS (2014/15 only)</v>
      </c>
      <c r="B123" s="54"/>
      <c r="C123" s="66"/>
      <c r="D123" s="72"/>
      <c r="E123" s="72"/>
      <c r="F123" s="66"/>
      <c r="G123" s="69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37"/>
      <c r="AA123" s="24"/>
      <c r="AB123" s="24"/>
      <c r="AC123" s="24"/>
      <c r="AD123" s="38"/>
      <c r="AF123" s="34">
        <f t="shared" si="1"/>
        <v>0</v>
      </c>
    </row>
    <row r="124" spans="1:32" x14ac:dyDescent="0.2">
      <c r="A124" s="6" t="str">
        <f>'System CAPEX Units'!A124</f>
        <v>CICW - Remove network constraint for EG &gt;30kVA (2014/15 only)</v>
      </c>
      <c r="B124" s="54"/>
      <c r="C124" s="66"/>
      <c r="D124" s="72"/>
      <c r="E124" s="72"/>
      <c r="F124" s="66"/>
      <c r="G124" s="69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37"/>
      <c r="AA124" s="24"/>
      <c r="AB124" s="24"/>
      <c r="AC124" s="24"/>
      <c r="AD124" s="38"/>
      <c r="AF124" s="34">
        <f t="shared" si="1"/>
        <v>0</v>
      </c>
    </row>
    <row r="125" spans="1:32" x14ac:dyDescent="0.2">
      <c r="A125" s="6" t="str">
        <f>'System CAPEX Units'!A125</f>
        <v/>
      </c>
      <c r="B125" s="54"/>
      <c r="C125" s="66"/>
      <c r="D125" s="72"/>
      <c r="E125" s="72"/>
      <c r="F125" s="66"/>
      <c r="G125" s="69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37"/>
      <c r="AA125" s="24"/>
      <c r="AB125" s="24"/>
      <c r="AC125" s="24"/>
      <c r="AD125" s="38"/>
      <c r="AF125" s="34">
        <f t="shared" si="1"/>
        <v>0</v>
      </c>
    </row>
    <row r="126" spans="1:32" x14ac:dyDescent="0.2">
      <c r="A126" s="6" t="str">
        <f>'System CAPEX Units'!A126</f>
        <v>Street Lighting Refurbishment  - BLR Program - Baseline Plan 2014/15 and forecast - ACS</v>
      </c>
      <c r="B126" s="54"/>
      <c r="C126" s="66"/>
      <c r="D126" s="72"/>
      <c r="E126" s="72"/>
      <c r="F126" s="66"/>
      <c r="G126" s="69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37"/>
      <c r="AA126" s="24"/>
      <c r="AB126" s="24"/>
      <c r="AC126" s="24"/>
      <c r="AD126" s="38"/>
      <c r="AF126" s="34">
        <f t="shared" si="1"/>
        <v>0</v>
      </c>
    </row>
    <row r="127" spans="1:32" x14ac:dyDescent="0.2">
      <c r="A127" s="6" t="str">
        <f>'System CAPEX Units'!A127</f>
        <v>CICW Street lighting- New (Ergon capex after deducting cap cons) - ACS</v>
      </c>
      <c r="B127" s="54"/>
      <c r="C127" s="66"/>
      <c r="D127" s="72"/>
      <c r="E127" s="72"/>
      <c r="F127" s="66"/>
      <c r="G127" s="69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37"/>
      <c r="AA127" s="24"/>
      <c r="AB127" s="24"/>
      <c r="AC127" s="24"/>
      <c r="AD127" s="38"/>
      <c r="AF127" s="34">
        <f t="shared" si="1"/>
        <v>0</v>
      </c>
    </row>
    <row r="128" spans="1:32" x14ac:dyDescent="0.2">
      <c r="A128" s="6" t="str">
        <f>'System CAPEX Units'!A128</f>
        <v>CICW Street lighting- Upgrade (Ergon capex after deducting cap cons) - ACS</v>
      </c>
      <c r="B128" s="54"/>
      <c r="C128" s="66"/>
      <c r="D128" s="72"/>
      <c r="E128" s="72"/>
      <c r="F128" s="66"/>
      <c r="G128" s="69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37"/>
      <c r="AA128" s="24"/>
      <c r="AB128" s="24"/>
      <c r="AC128" s="24"/>
      <c r="AD128" s="38"/>
      <c r="AF128" s="34">
        <f t="shared" si="1"/>
        <v>0</v>
      </c>
    </row>
    <row r="129" spans="1:32" x14ac:dyDescent="0.2">
      <c r="A129" s="6" t="str">
        <f>'System CAPEX Units'!A129</f>
        <v>Defect Refurb - Street Lighting - ACS</v>
      </c>
      <c r="B129" s="54"/>
      <c r="C129" s="66"/>
      <c r="D129" s="72"/>
      <c r="E129" s="72"/>
      <c r="F129" s="66"/>
      <c r="G129" s="69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37"/>
      <c r="AA129" s="24"/>
      <c r="AB129" s="24"/>
      <c r="AC129" s="24"/>
      <c r="AD129" s="38"/>
      <c r="AF129" s="34">
        <f t="shared" si="1"/>
        <v>0</v>
      </c>
    </row>
    <row r="130" spans="1:32" x14ac:dyDescent="0.2">
      <c r="A130" s="6" t="str">
        <f>'System CAPEX Units'!A130</f>
        <v/>
      </c>
      <c r="B130" s="54"/>
      <c r="C130" s="66"/>
      <c r="D130" s="72"/>
      <c r="E130" s="72"/>
      <c r="F130" s="66"/>
      <c r="G130" s="69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37"/>
      <c r="AA130" s="24"/>
      <c r="AB130" s="24"/>
      <c r="AC130" s="24"/>
      <c r="AD130" s="38"/>
      <c r="AF130" s="34">
        <f t="shared" si="1"/>
        <v>0</v>
      </c>
    </row>
    <row r="131" spans="1:32" x14ac:dyDescent="0.2">
      <c r="A131" s="6" t="str">
        <f>'System CAPEX Units'!A131</f>
        <v/>
      </c>
      <c r="B131" s="54"/>
      <c r="C131" s="66"/>
      <c r="D131" s="72"/>
      <c r="E131" s="72"/>
      <c r="F131" s="66"/>
      <c r="G131" s="69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37"/>
      <c r="AA131" s="24"/>
      <c r="AB131" s="24"/>
      <c r="AC131" s="24"/>
      <c r="AD131" s="38"/>
      <c r="AF131" s="34">
        <f t="shared" si="1"/>
        <v>0</v>
      </c>
    </row>
    <row r="132" spans="1:32" x14ac:dyDescent="0.2">
      <c r="A132" s="6" t="str">
        <f>'System CAPEX Units'!A132</f>
        <v>End of Life for Meters - Metering ACS</v>
      </c>
      <c r="B132" s="54"/>
      <c r="C132" s="66"/>
      <c r="D132" s="72"/>
      <c r="E132" s="72"/>
      <c r="F132" s="66"/>
      <c r="G132" s="69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37"/>
      <c r="AA132" s="24"/>
      <c r="AB132" s="24"/>
      <c r="AC132" s="24"/>
      <c r="AD132" s="38"/>
      <c r="AF132" s="34">
        <f t="shared" ref="AF132:AF170" si="2">Y132-SUM(Z132:AD132)</f>
        <v>0</v>
      </c>
    </row>
    <row r="133" spans="1:32" x14ac:dyDescent="0.2">
      <c r="A133" s="6" t="str">
        <f>'System CAPEX Units'!A133</f>
        <v>In-situ driven non-compliant meter families - Metering ACS</v>
      </c>
      <c r="B133" s="54"/>
      <c r="C133" s="66"/>
      <c r="D133" s="72"/>
      <c r="E133" s="72"/>
      <c r="F133" s="66"/>
      <c r="G133" s="69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37"/>
      <c r="AA133" s="24"/>
      <c r="AB133" s="24"/>
      <c r="AC133" s="24"/>
      <c r="AD133" s="38"/>
      <c r="AF133" s="34">
        <f t="shared" si="2"/>
        <v>0</v>
      </c>
    </row>
    <row r="134" spans="1:32" x14ac:dyDescent="0.2">
      <c r="A134" s="6" t="str">
        <f>'System CAPEX Units'!A134</f>
        <v>Obsolete Meter Technology - Metering ACS</v>
      </c>
      <c r="B134" s="54"/>
      <c r="C134" s="66"/>
      <c r="D134" s="72"/>
      <c r="E134" s="72"/>
      <c r="F134" s="66"/>
      <c r="G134" s="69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37"/>
      <c r="AA134" s="24"/>
      <c r="AB134" s="24"/>
      <c r="AC134" s="24"/>
      <c r="AD134" s="38"/>
      <c r="AF134" s="34">
        <f t="shared" si="2"/>
        <v>0</v>
      </c>
    </row>
    <row r="135" spans="1:32" x14ac:dyDescent="0.2">
      <c r="A135" s="6" t="str">
        <f>'System CAPEX Units'!A135</f>
        <v>Configuration Management (Handheld Units - HHU) - Metering SCS</v>
      </c>
      <c r="B135" s="54"/>
      <c r="C135" s="66"/>
      <c r="D135" s="72"/>
      <c r="E135" s="72"/>
      <c r="F135" s="66"/>
      <c r="G135" s="69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37"/>
      <c r="AA135" s="24"/>
      <c r="AB135" s="24"/>
      <c r="AC135" s="24"/>
      <c r="AD135" s="38"/>
      <c r="AF135" s="34">
        <f t="shared" si="2"/>
        <v>0</v>
      </c>
    </row>
    <row r="136" spans="1:32" x14ac:dyDescent="0.2">
      <c r="A136" s="6" t="str">
        <f>'System CAPEX Units'!A136</f>
        <v>Configuration Management (Handheld Units - HHU) - Metering ACS</v>
      </c>
      <c r="B136" s="54"/>
      <c r="C136" s="66"/>
      <c r="D136" s="72"/>
      <c r="E136" s="72"/>
      <c r="F136" s="66"/>
      <c r="G136" s="69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37"/>
      <c r="AA136" s="24"/>
      <c r="AB136" s="24"/>
      <c r="AC136" s="24"/>
      <c r="AD136" s="38"/>
      <c r="AF136" s="34">
        <f t="shared" si="2"/>
        <v>0</v>
      </c>
    </row>
    <row r="137" spans="1:32" x14ac:dyDescent="0.2">
      <c r="A137" s="6" t="str">
        <f>'System CAPEX Units'!A137</f>
        <v>Metering Project Support and Mgt - EoL Meters - Metering ACS</v>
      </c>
      <c r="B137" s="54"/>
      <c r="C137" s="66"/>
      <c r="D137" s="72"/>
      <c r="E137" s="72"/>
      <c r="F137" s="66"/>
      <c r="G137" s="69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37"/>
      <c r="AA137" s="24"/>
      <c r="AB137" s="24"/>
      <c r="AC137" s="24"/>
      <c r="AD137" s="38"/>
      <c r="AF137" s="34">
        <f t="shared" si="2"/>
        <v>0</v>
      </c>
    </row>
    <row r="138" spans="1:32" x14ac:dyDescent="0.2">
      <c r="A138" s="6" t="str">
        <f>'System CAPEX Units'!A138</f>
        <v>Metering Project Support and Mgt - In-situ - Metering ACS</v>
      </c>
      <c r="B138" s="54"/>
      <c r="C138" s="66"/>
      <c r="D138" s="72"/>
      <c r="E138" s="72"/>
      <c r="F138" s="66"/>
      <c r="G138" s="69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37"/>
      <c r="AA138" s="24"/>
      <c r="AB138" s="24"/>
      <c r="AC138" s="24"/>
      <c r="AD138" s="38"/>
      <c r="AF138" s="34">
        <f t="shared" si="2"/>
        <v>0</v>
      </c>
    </row>
    <row r="139" spans="1:32" x14ac:dyDescent="0.2">
      <c r="A139" s="6" t="str">
        <f>'System CAPEX Units'!A139</f>
        <v>Metering Project Support and Mgt - obsolete meters - Metering ACS</v>
      </c>
      <c r="B139" s="54"/>
      <c r="C139" s="66"/>
      <c r="D139" s="72"/>
      <c r="E139" s="72"/>
      <c r="F139" s="66"/>
      <c r="G139" s="69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37"/>
      <c r="AA139" s="24"/>
      <c r="AB139" s="24"/>
      <c r="AC139" s="24"/>
      <c r="AD139" s="38"/>
      <c r="AF139" s="34">
        <f t="shared" si="2"/>
        <v>0</v>
      </c>
    </row>
    <row r="140" spans="1:32" x14ac:dyDescent="0.2">
      <c r="A140" s="6" t="str">
        <f>'System CAPEX Units'!A140</f>
        <v/>
      </c>
      <c r="B140" s="54"/>
      <c r="C140" s="66"/>
      <c r="D140" s="72"/>
      <c r="E140" s="72"/>
      <c r="F140" s="66"/>
      <c r="G140" s="69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37"/>
      <c r="AA140" s="24"/>
      <c r="AB140" s="24"/>
      <c r="AC140" s="24"/>
      <c r="AD140" s="38"/>
      <c r="AF140" s="34">
        <f t="shared" si="2"/>
        <v>0</v>
      </c>
    </row>
    <row r="141" spans="1:32" x14ac:dyDescent="0.2">
      <c r="A141" s="6" t="str">
        <f>'System CAPEX Units'!A141</f>
        <v>CICW Metering (remaining capex after deducting cap cons) - ACS</v>
      </c>
      <c r="B141" s="54"/>
      <c r="C141" s="66"/>
      <c r="D141" s="72"/>
      <c r="E141" s="72"/>
      <c r="F141" s="66"/>
      <c r="G141" s="69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37"/>
      <c r="AA141" s="24"/>
      <c r="AB141" s="24"/>
      <c r="AC141" s="24"/>
      <c r="AD141" s="38"/>
      <c r="AF141" s="34">
        <f t="shared" si="2"/>
        <v>0</v>
      </c>
    </row>
    <row r="142" spans="1:32" x14ac:dyDescent="0.2">
      <c r="A142" s="6" t="str">
        <f>'System CAPEX Units'!A142</f>
        <v>CICW Services (remaining capex after deducting cap cons) - ACS</v>
      </c>
      <c r="B142" s="54"/>
      <c r="C142" s="66"/>
      <c r="D142" s="72"/>
      <c r="E142" s="72"/>
      <c r="F142" s="66"/>
      <c r="G142" s="69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37"/>
      <c r="AA142" s="24"/>
      <c r="AB142" s="24"/>
      <c r="AC142" s="24"/>
      <c r="AD142" s="38"/>
      <c r="AF142" s="34">
        <f t="shared" si="2"/>
        <v>0</v>
      </c>
    </row>
    <row r="143" spans="1:32" x14ac:dyDescent="0.2">
      <c r="A143" s="6" t="str">
        <f>'System CAPEX Units'!A143</f>
        <v/>
      </c>
      <c r="B143" s="54"/>
      <c r="C143" s="66"/>
      <c r="D143" s="72"/>
      <c r="E143" s="72"/>
      <c r="F143" s="66"/>
      <c r="G143" s="69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37"/>
      <c r="AA143" s="24"/>
      <c r="AB143" s="24"/>
      <c r="AC143" s="24"/>
      <c r="AD143" s="38"/>
      <c r="AF143" s="34">
        <f t="shared" si="2"/>
        <v>0</v>
      </c>
    </row>
    <row r="144" spans="1:32" x14ac:dyDescent="0.2">
      <c r="A144" s="6" t="str">
        <f>'System CAPEX Units'!A144</f>
        <v/>
      </c>
      <c r="B144" s="54"/>
      <c r="C144" s="66"/>
      <c r="D144" s="72"/>
      <c r="E144" s="72"/>
      <c r="F144" s="66"/>
      <c r="G144" s="69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37"/>
      <c r="AA144" s="24"/>
      <c r="AB144" s="24"/>
      <c r="AC144" s="24"/>
      <c r="AD144" s="38"/>
      <c r="AF144" s="34">
        <f t="shared" si="2"/>
        <v>0</v>
      </c>
    </row>
    <row r="145" spans="1:32" x14ac:dyDescent="0.2">
      <c r="A145" s="6" t="str">
        <f>'System CAPEX Units'!A145</f>
        <v/>
      </c>
      <c r="B145" s="54"/>
      <c r="C145" s="66"/>
      <c r="D145" s="72"/>
      <c r="E145" s="72"/>
      <c r="F145" s="66"/>
      <c r="G145" s="69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37"/>
      <c r="AA145" s="24"/>
      <c r="AB145" s="24"/>
      <c r="AC145" s="24"/>
      <c r="AD145" s="38"/>
      <c r="AF145" s="34">
        <f t="shared" si="2"/>
        <v>0</v>
      </c>
    </row>
    <row r="146" spans="1:32" x14ac:dyDescent="0.2">
      <c r="A146" s="6" t="str">
        <f>'System CAPEX Units'!A146</f>
        <v/>
      </c>
      <c r="B146" s="54"/>
      <c r="C146" s="66"/>
      <c r="D146" s="72"/>
      <c r="E146" s="72"/>
      <c r="F146" s="66"/>
      <c r="G146" s="69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37"/>
      <c r="AA146" s="24"/>
      <c r="AB146" s="24"/>
      <c r="AC146" s="24"/>
      <c r="AD146" s="38"/>
      <c r="AF146" s="34">
        <f t="shared" si="2"/>
        <v>0</v>
      </c>
    </row>
    <row r="147" spans="1:32" x14ac:dyDescent="0.2">
      <c r="A147" s="6" t="str">
        <f>'System CAPEX Units'!A147</f>
        <v/>
      </c>
      <c r="B147" s="54"/>
      <c r="C147" s="66"/>
      <c r="D147" s="72"/>
      <c r="E147" s="72"/>
      <c r="F147" s="66"/>
      <c r="G147" s="69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37"/>
      <c r="AA147" s="24"/>
      <c r="AB147" s="24"/>
      <c r="AC147" s="24"/>
      <c r="AD147" s="38"/>
      <c r="AF147" s="34">
        <f t="shared" si="2"/>
        <v>0</v>
      </c>
    </row>
    <row r="148" spans="1:32" x14ac:dyDescent="0.2">
      <c r="A148" s="6" t="str">
        <f>'System CAPEX Units'!A148</f>
        <v/>
      </c>
      <c r="B148" s="54"/>
      <c r="C148" s="66"/>
      <c r="D148" s="72"/>
      <c r="E148" s="72"/>
      <c r="F148" s="66"/>
      <c r="G148" s="69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37"/>
      <c r="AA148" s="24"/>
      <c r="AB148" s="24"/>
      <c r="AC148" s="24"/>
      <c r="AD148" s="38"/>
      <c r="AF148" s="34">
        <f t="shared" si="2"/>
        <v>0</v>
      </c>
    </row>
    <row r="149" spans="1:32" x14ac:dyDescent="0.2">
      <c r="A149" s="6" t="str">
        <f>'System CAPEX Units'!A149</f>
        <v/>
      </c>
      <c r="B149" s="54"/>
      <c r="C149" s="66"/>
      <c r="D149" s="72"/>
      <c r="E149" s="72"/>
      <c r="F149" s="66"/>
      <c r="G149" s="69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37"/>
      <c r="AA149" s="24"/>
      <c r="AB149" s="24"/>
      <c r="AC149" s="24"/>
      <c r="AD149" s="38"/>
      <c r="AF149" s="34">
        <f t="shared" si="2"/>
        <v>0</v>
      </c>
    </row>
    <row r="150" spans="1:32" x14ac:dyDescent="0.2">
      <c r="A150" s="6" t="str">
        <f>'System CAPEX Units'!A150</f>
        <v/>
      </c>
      <c r="B150" s="54"/>
      <c r="C150" s="66"/>
      <c r="D150" s="72"/>
      <c r="E150" s="72"/>
      <c r="F150" s="66"/>
      <c r="G150" s="69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37"/>
      <c r="AA150" s="24"/>
      <c r="AB150" s="24"/>
      <c r="AC150" s="24"/>
      <c r="AD150" s="38"/>
      <c r="AF150" s="34">
        <f t="shared" si="2"/>
        <v>0</v>
      </c>
    </row>
    <row r="151" spans="1:32" x14ac:dyDescent="0.2">
      <c r="A151" s="6" t="str">
        <f>'System CAPEX Units'!A151</f>
        <v/>
      </c>
      <c r="B151" s="54"/>
      <c r="C151" s="66"/>
      <c r="D151" s="72"/>
      <c r="E151" s="72"/>
      <c r="F151" s="66"/>
      <c r="G151" s="69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37"/>
      <c r="AA151" s="24"/>
      <c r="AB151" s="24"/>
      <c r="AC151" s="24"/>
      <c r="AD151" s="38"/>
      <c r="AF151" s="34">
        <f t="shared" si="2"/>
        <v>0</v>
      </c>
    </row>
    <row r="152" spans="1:32" x14ac:dyDescent="0.2">
      <c r="A152" s="6" t="str">
        <f>'System CAPEX Units'!A152</f>
        <v/>
      </c>
      <c r="B152" s="54"/>
      <c r="C152" s="66"/>
      <c r="D152" s="72"/>
      <c r="E152" s="72"/>
      <c r="F152" s="66"/>
      <c r="G152" s="69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37"/>
      <c r="AA152" s="24"/>
      <c r="AB152" s="24"/>
      <c r="AC152" s="24"/>
      <c r="AD152" s="38"/>
      <c r="AF152" s="34">
        <f t="shared" si="2"/>
        <v>0</v>
      </c>
    </row>
    <row r="153" spans="1:32" x14ac:dyDescent="0.2">
      <c r="A153" s="6" t="str">
        <f>'System CAPEX Units'!A153</f>
        <v/>
      </c>
      <c r="B153" s="54"/>
      <c r="C153" s="66"/>
      <c r="D153" s="72"/>
      <c r="E153" s="72"/>
      <c r="F153" s="66"/>
      <c r="G153" s="69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37"/>
      <c r="AA153" s="24"/>
      <c r="AB153" s="24"/>
      <c r="AC153" s="24"/>
      <c r="AD153" s="38"/>
      <c r="AF153" s="34">
        <f t="shared" si="2"/>
        <v>0</v>
      </c>
    </row>
    <row r="154" spans="1:32" x14ac:dyDescent="0.2">
      <c r="A154" s="6" t="str">
        <f>'System CAPEX Units'!A154</f>
        <v/>
      </c>
      <c r="B154" s="54"/>
      <c r="C154" s="66"/>
      <c r="D154" s="72"/>
      <c r="E154" s="72"/>
      <c r="F154" s="66"/>
      <c r="G154" s="69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37"/>
      <c r="AA154" s="24"/>
      <c r="AB154" s="24"/>
      <c r="AC154" s="24"/>
      <c r="AD154" s="38"/>
      <c r="AF154" s="34">
        <f t="shared" si="2"/>
        <v>0</v>
      </c>
    </row>
    <row r="155" spans="1:32" x14ac:dyDescent="0.2">
      <c r="A155" s="6" t="str">
        <f>'System CAPEX Units'!A155</f>
        <v/>
      </c>
      <c r="B155" s="54"/>
      <c r="C155" s="66"/>
      <c r="D155" s="72"/>
      <c r="E155" s="72"/>
      <c r="F155" s="66"/>
      <c r="G155" s="69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37"/>
      <c r="AA155" s="24"/>
      <c r="AB155" s="24"/>
      <c r="AC155" s="24"/>
      <c r="AD155" s="38"/>
      <c r="AF155" s="34">
        <f t="shared" si="2"/>
        <v>0</v>
      </c>
    </row>
    <row r="156" spans="1:32" x14ac:dyDescent="0.2">
      <c r="A156" s="6" t="str">
        <f>'System CAPEX Units'!A156</f>
        <v/>
      </c>
      <c r="B156" s="54"/>
      <c r="C156" s="66"/>
      <c r="D156" s="72"/>
      <c r="E156" s="72"/>
      <c r="F156" s="66"/>
      <c r="G156" s="69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37"/>
      <c r="AA156" s="24"/>
      <c r="AB156" s="24"/>
      <c r="AC156" s="24"/>
      <c r="AD156" s="38"/>
      <c r="AF156" s="34">
        <f t="shared" si="2"/>
        <v>0</v>
      </c>
    </row>
    <row r="157" spans="1:32" x14ac:dyDescent="0.2">
      <c r="A157" s="6" t="str">
        <f>'System CAPEX Units'!A157</f>
        <v/>
      </c>
      <c r="B157" s="54"/>
      <c r="C157" s="66"/>
      <c r="D157" s="72"/>
      <c r="E157" s="72"/>
      <c r="F157" s="66"/>
      <c r="G157" s="69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37"/>
      <c r="AA157" s="24"/>
      <c r="AB157" s="24"/>
      <c r="AC157" s="24"/>
      <c r="AD157" s="38"/>
      <c r="AF157" s="34">
        <f t="shared" si="2"/>
        <v>0</v>
      </c>
    </row>
    <row r="158" spans="1:32" x14ac:dyDescent="0.2">
      <c r="A158" s="6" t="str">
        <f>'System CAPEX Units'!A158</f>
        <v/>
      </c>
      <c r="B158" s="54"/>
      <c r="C158" s="66"/>
      <c r="D158" s="72"/>
      <c r="E158" s="72"/>
      <c r="F158" s="66"/>
      <c r="G158" s="69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37"/>
      <c r="AA158" s="24"/>
      <c r="AB158" s="24"/>
      <c r="AC158" s="24"/>
      <c r="AD158" s="38"/>
      <c r="AF158" s="34">
        <f t="shared" si="2"/>
        <v>0</v>
      </c>
    </row>
    <row r="159" spans="1:32" x14ac:dyDescent="0.2">
      <c r="A159" s="6" t="str">
        <f>'System CAPEX Units'!A159</f>
        <v/>
      </c>
      <c r="B159" s="54"/>
      <c r="C159" s="66"/>
      <c r="D159" s="72"/>
      <c r="E159" s="72"/>
      <c r="F159" s="66"/>
      <c r="G159" s="69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37"/>
      <c r="AA159" s="24"/>
      <c r="AB159" s="24"/>
      <c r="AC159" s="24"/>
      <c r="AD159" s="38"/>
      <c r="AF159" s="34">
        <f t="shared" si="2"/>
        <v>0</v>
      </c>
    </row>
    <row r="160" spans="1:32" x14ac:dyDescent="0.2">
      <c r="A160" s="6" t="str">
        <f>'System CAPEX Units'!A160</f>
        <v>Commercial and industrial - (Cap Cons plus Gifted)</v>
      </c>
      <c r="B160" s="54"/>
      <c r="C160" s="66"/>
      <c r="D160" s="72"/>
      <c r="E160" s="72"/>
      <c r="F160" s="66"/>
      <c r="G160" s="69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37"/>
      <c r="AA160" s="24"/>
      <c r="AB160" s="24"/>
      <c r="AC160" s="24"/>
      <c r="AD160" s="38"/>
      <c r="AF160" s="34">
        <f t="shared" si="2"/>
        <v>0</v>
      </c>
    </row>
    <row r="161" spans="1:32" x14ac:dyDescent="0.2">
      <c r="A161" s="6" t="str">
        <f>'System CAPEX Units'!A161</f>
        <v>Domestic and rural - (Cap Cons plus Gifted) plus ServicesD-Services - Gifted (Cap Cons plus Gifted)</v>
      </c>
      <c r="B161" s="54"/>
      <c r="C161" s="66"/>
      <c r="D161" s="72"/>
      <c r="E161" s="72"/>
      <c r="F161" s="66"/>
      <c r="G161" s="69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37"/>
      <c r="AA161" s="24"/>
      <c r="AB161" s="24"/>
      <c r="AC161" s="24"/>
      <c r="AD161" s="38"/>
      <c r="AF161" s="34">
        <f t="shared" si="2"/>
        <v>0</v>
      </c>
    </row>
    <row r="162" spans="1:32" x14ac:dyDescent="0.2">
      <c r="A162" s="6" t="str">
        <f>'System CAPEX Units'!A162</f>
        <v>Real estate developer (Cap con plus gifted) (2014-15 only)</v>
      </c>
      <c r="B162" s="54"/>
      <c r="C162" s="66"/>
      <c r="D162" s="72"/>
      <c r="E162" s="72"/>
      <c r="F162" s="66"/>
      <c r="G162" s="69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37"/>
      <c r="AA162" s="24"/>
      <c r="AB162" s="24"/>
      <c r="AC162" s="24"/>
      <c r="AD162" s="38"/>
      <c r="AF162" s="34">
        <f t="shared" si="2"/>
        <v>0</v>
      </c>
    </row>
    <row r="163" spans="1:32" x14ac:dyDescent="0.2">
      <c r="A163" s="6" t="str">
        <f>'System CAPEX Units'!A163</f>
        <v>CICW Street lighting- Gifted and Cap Cons</v>
      </c>
      <c r="B163" s="54"/>
      <c r="C163" s="66"/>
      <c r="D163" s="72"/>
      <c r="E163" s="72"/>
      <c r="F163" s="66"/>
      <c r="G163" s="69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37"/>
      <c r="AA163" s="24"/>
      <c r="AB163" s="24"/>
      <c r="AC163" s="24"/>
      <c r="AD163" s="38"/>
      <c r="AF163" s="34">
        <f t="shared" si="2"/>
        <v>0</v>
      </c>
    </row>
    <row r="164" spans="1:32" x14ac:dyDescent="0.2">
      <c r="A164" s="6" t="str">
        <f>'System CAPEX Units'!A164</f>
        <v/>
      </c>
      <c r="B164" s="54"/>
      <c r="C164" s="66"/>
      <c r="D164" s="72"/>
      <c r="E164" s="72"/>
      <c r="F164" s="66"/>
      <c r="G164" s="69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37"/>
      <c r="AA164" s="24"/>
      <c r="AB164" s="24"/>
      <c r="AC164" s="24"/>
      <c r="AD164" s="38"/>
      <c r="AF164" s="34">
        <f t="shared" si="2"/>
        <v>0</v>
      </c>
    </row>
    <row r="165" spans="1:32" x14ac:dyDescent="0.2">
      <c r="A165" s="6" t="str">
        <f>'System CAPEX Units'!A165</f>
        <v/>
      </c>
      <c r="B165" s="54"/>
      <c r="C165" s="66"/>
      <c r="D165" s="72"/>
      <c r="E165" s="72"/>
      <c r="F165" s="66"/>
      <c r="G165" s="69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37"/>
      <c r="AA165" s="24"/>
      <c r="AB165" s="24"/>
      <c r="AC165" s="24"/>
      <c r="AD165" s="38"/>
      <c r="AF165" s="34">
        <f t="shared" si="2"/>
        <v>0</v>
      </c>
    </row>
    <row r="166" spans="1:32" x14ac:dyDescent="0.2">
      <c r="A166" s="6" t="str">
        <f>'System CAPEX Units'!A166</f>
        <v/>
      </c>
      <c r="B166" s="54"/>
      <c r="C166" s="66"/>
      <c r="D166" s="72"/>
      <c r="E166" s="72"/>
      <c r="F166" s="66"/>
      <c r="G166" s="69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37"/>
      <c r="AA166" s="24"/>
      <c r="AB166" s="24"/>
      <c r="AC166" s="24"/>
      <c r="AD166" s="38"/>
      <c r="AF166" s="34">
        <f t="shared" si="2"/>
        <v>0</v>
      </c>
    </row>
    <row r="167" spans="1:32" x14ac:dyDescent="0.2">
      <c r="A167" s="6" t="str">
        <f>'System CAPEX Units'!A167</f>
        <v/>
      </c>
      <c r="B167" s="54"/>
      <c r="C167" s="66"/>
      <c r="D167" s="72"/>
      <c r="E167" s="72"/>
      <c r="F167" s="66"/>
      <c r="G167" s="69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37"/>
      <c r="AA167" s="24"/>
      <c r="AB167" s="24"/>
      <c r="AC167" s="24"/>
      <c r="AD167" s="38"/>
      <c r="AF167" s="34">
        <f t="shared" si="2"/>
        <v>0</v>
      </c>
    </row>
    <row r="168" spans="1:32" x14ac:dyDescent="0.2">
      <c r="A168" s="6" t="str">
        <f>'System CAPEX Units'!A168</f>
        <v/>
      </c>
      <c r="B168" s="54"/>
      <c r="C168" s="66"/>
      <c r="D168" s="72"/>
      <c r="E168" s="72"/>
      <c r="F168" s="66"/>
      <c r="G168" s="69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37"/>
      <c r="AA168" s="24"/>
      <c r="AB168" s="24"/>
      <c r="AC168" s="24"/>
      <c r="AD168" s="38"/>
      <c r="AF168" s="34">
        <f t="shared" si="2"/>
        <v>0</v>
      </c>
    </row>
    <row r="169" spans="1:32" x14ac:dyDescent="0.2">
      <c r="A169" s="6" t="str">
        <f>'System CAPEX Units'!A169</f>
        <v/>
      </c>
      <c r="B169" s="54"/>
      <c r="C169" s="66"/>
      <c r="D169" s="72"/>
      <c r="E169" s="72"/>
      <c r="F169" s="66"/>
      <c r="G169" s="69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37"/>
      <c r="AA169" s="24"/>
      <c r="AB169" s="24"/>
      <c r="AC169" s="24"/>
      <c r="AD169" s="38"/>
      <c r="AF169" s="34">
        <f t="shared" si="2"/>
        <v>0</v>
      </c>
    </row>
    <row r="170" spans="1:32" x14ac:dyDescent="0.2">
      <c r="A170" s="6" t="str">
        <f>'System CAPEX Units'!A170</f>
        <v>Remove network constraint for generator &gt; 30KvA</v>
      </c>
      <c r="B170" s="54"/>
      <c r="C170" s="66"/>
      <c r="D170" s="72"/>
      <c r="E170" s="72"/>
      <c r="F170" s="66"/>
      <c r="G170" s="69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37"/>
      <c r="AA170" s="24"/>
      <c r="AB170" s="24"/>
      <c r="AC170" s="24"/>
      <c r="AD170" s="38"/>
      <c r="AF170" s="34">
        <f t="shared" si="2"/>
        <v>0</v>
      </c>
    </row>
    <row r="171" spans="1:32" x14ac:dyDescent="0.2">
      <c r="A171" s="6"/>
      <c r="B171" s="54"/>
      <c r="C171" s="66"/>
      <c r="D171" s="72"/>
      <c r="E171" s="72"/>
      <c r="F171" s="66"/>
      <c r="G171" s="69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37"/>
      <c r="AA171" s="24"/>
      <c r="AB171" s="24"/>
      <c r="AC171" s="24"/>
      <c r="AD171" s="38"/>
      <c r="AF171" s="34"/>
    </row>
    <row r="172" spans="1:32" ht="13.5" thickBot="1" x14ac:dyDescent="0.25">
      <c r="A172" s="7"/>
      <c r="B172" s="55"/>
      <c r="C172" s="67"/>
      <c r="D172" s="46"/>
      <c r="E172" s="46"/>
      <c r="F172" s="67"/>
      <c r="G172" s="70"/>
      <c r="H172" s="46"/>
      <c r="I172" s="46"/>
      <c r="J172" s="46"/>
      <c r="K172" s="46"/>
      <c r="L172" s="46"/>
      <c r="M172" s="46"/>
      <c r="N172" s="46"/>
      <c r="O172" s="46"/>
      <c r="P172" s="47"/>
      <c r="Q172" s="47"/>
      <c r="R172" s="47"/>
      <c r="S172" s="47"/>
      <c r="T172" s="47"/>
      <c r="U172" s="47"/>
      <c r="V172" s="47"/>
      <c r="W172" s="47"/>
      <c r="X172" s="47"/>
      <c r="Y172" s="40"/>
      <c r="Z172" s="39"/>
      <c r="AA172" s="47"/>
      <c r="AB172" s="47"/>
      <c r="AC172" s="47"/>
      <c r="AD172" s="41"/>
      <c r="AF172" s="34"/>
    </row>
    <row r="173" spans="1:32" ht="13.5" thickBot="1" x14ac:dyDescent="0.25">
      <c r="A173" s="18" t="s">
        <v>9</v>
      </c>
      <c r="B173" s="56">
        <f t="shared" ref="B173:AD173" si="3">SUM(B3:B172)</f>
        <v>0</v>
      </c>
      <c r="C173" s="94">
        <f t="shared" si="3"/>
        <v>0</v>
      </c>
      <c r="D173" s="73">
        <f t="shared" si="3"/>
        <v>0</v>
      </c>
      <c r="E173" s="73">
        <f t="shared" si="3"/>
        <v>0</v>
      </c>
      <c r="F173" s="48">
        <f t="shared" si="3"/>
        <v>0</v>
      </c>
      <c r="G173" s="93">
        <f t="shared" si="3"/>
        <v>0</v>
      </c>
      <c r="H173" s="43">
        <f t="shared" si="3"/>
        <v>0</v>
      </c>
      <c r="I173" s="43">
        <f t="shared" si="3"/>
        <v>0</v>
      </c>
      <c r="J173" s="43">
        <f t="shared" si="3"/>
        <v>0</v>
      </c>
      <c r="K173" s="43">
        <f t="shared" si="3"/>
        <v>0</v>
      </c>
      <c r="L173" s="43">
        <f t="shared" si="3"/>
        <v>0</v>
      </c>
      <c r="M173" s="43">
        <f t="shared" si="3"/>
        <v>0</v>
      </c>
      <c r="N173" s="43">
        <f t="shared" si="3"/>
        <v>0</v>
      </c>
      <c r="O173" s="43">
        <f t="shared" si="3"/>
        <v>0</v>
      </c>
      <c r="P173" s="43">
        <f t="shared" si="3"/>
        <v>0</v>
      </c>
      <c r="Q173" s="43">
        <f t="shared" si="3"/>
        <v>0</v>
      </c>
      <c r="R173" s="43">
        <f>SUM(R3:R172)</f>
        <v>0</v>
      </c>
      <c r="S173" s="43">
        <f t="shared" si="3"/>
        <v>0</v>
      </c>
      <c r="T173" s="43">
        <f t="shared" si="3"/>
        <v>0</v>
      </c>
      <c r="U173" s="43">
        <f t="shared" si="3"/>
        <v>0</v>
      </c>
      <c r="V173" s="43">
        <f t="shared" si="3"/>
        <v>0</v>
      </c>
      <c r="W173" s="43">
        <f t="shared" si="3"/>
        <v>0</v>
      </c>
      <c r="X173" s="43">
        <f t="shared" si="3"/>
        <v>0</v>
      </c>
      <c r="Y173" s="48">
        <f>SUM(Y3:Y172)</f>
        <v>0</v>
      </c>
      <c r="Z173" s="43">
        <f t="shared" si="3"/>
        <v>0</v>
      </c>
      <c r="AA173" s="43">
        <f t="shared" si="3"/>
        <v>0</v>
      </c>
      <c r="AB173" s="43">
        <f t="shared" si="3"/>
        <v>0</v>
      </c>
      <c r="AC173" s="43">
        <f t="shared" si="3"/>
        <v>0</v>
      </c>
      <c r="AD173" s="48">
        <f t="shared" si="3"/>
        <v>0</v>
      </c>
      <c r="AF173" s="34">
        <f>Y173-SUM(Z173:AD173)</f>
        <v>0</v>
      </c>
    </row>
    <row r="174" spans="1:32" ht="13.5" thickTop="1" x14ac:dyDescent="0.2">
      <c r="AA174" s="119"/>
    </row>
  </sheetData>
  <mergeCells count="8">
    <mergeCell ref="A1:A2"/>
    <mergeCell ref="B1:B2"/>
    <mergeCell ref="G1:Y1"/>
    <mergeCell ref="Z1:AD1"/>
    <mergeCell ref="C1:C2"/>
    <mergeCell ref="D1:D2"/>
    <mergeCell ref="F1:F2"/>
    <mergeCell ref="E1:E2"/>
  </mergeCells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2" fitToHeight="4" orientation="landscape" horizontalDpi="300" verticalDpi="300" r:id="rId1"/>
  <headerFooter alignWithMargins="0">
    <oddHeader>&amp;C&amp;"Arial,Bold"&amp;12Meters System Capex 2014-15 $ Values&amp;R&amp;"Arial,Bold"&amp;12&amp;D  &amp;T</oddHeader>
    <oddFooter>&amp;R&amp;Z&amp;F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174"/>
  <sheetViews>
    <sheetView workbookViewId="0">
      <pane xSplit="1" ySplit="2" topLeftCell="P114" activePane="bottomRight" state="frozen"/>
      <selection sqref="A1:A2"/>
      <selection pane="topRight" sqref="A1:A2"/>
      <selection pane="bottomLeft" sqref="A1:A2"/>
      <selection pane="bottomRight" activeCell="AA136" sqref="AA136"/>
    </sheetView>
  </sheetViews>
  <sheetFormatPr defaultRowHeight="12.75" x14ac:dyDescent="0.2"/>
  <cols>
    <col min="1" max="1" width="49.7109375" bestFit="1" customWidth="1"/>
    <col min="2" max="6" width="12.140625" style="34" customWidth="1"/>
    <col min="7" max="7" width="18" style="42" bestFit="1" customWidth="1"/>
    <col min="8" max="8" width="19.28515625" style="42" bestFit="1" customWidth="1"/>
    <col min="9" max="9" width="16.85546875" style="42" bestFit="1" customWidth="1"/>
    <col min="10" max="10" width="18.28515625" style="42" bestFit="1" customWidth="1"/>
    <col min="11" max="11" width="11.28515625" style="42" bestFit="1" customWidth="1"/>
    <col min="12" max="12" width="10.7109375" style="42" customWidth="1"/>
    <col min="13" max="13" width="13.7109375" style="42" customWidth="1"/>
    <col min="14" max="14" width="21.85546875" style="42" bestFit="1" customWidth="1"/>
    <col min="15" max="15" width="12.85546875" style="42" bestFit="1" customWidth="1"/>
    <col min="16" max="16" width="12.85546875" style="42" customWidth="1"/>
    <col min="17" max="17" width="12.7109375" style="42" customWidth="1"/>
    <col min="18" max="18" width="10.140625" style="42" bestFit="1" customWidth="1"/>
    <col min="19" max="19" width="16.7109375" style="42" customWidth="1"/>
    <col min="20" max="21" width="11.28515625" style="42" customWidth="1"/>
    <col min="22" max="22" width="10.7109375" style="42" bestFit="1" customWidth="1"/>
    <col min="23" max="24" width="10.7109375" style="42" customWidth="1"/>
    <col min="25" max="25" width="10" style="42" customWidth="1"/>
    <col min="26" max="26" width="13.42578125" style="34" customWidth="1"/>
    <col min="27" max="27" width="20" style="34" customWidth="1"/>
    <col min="28" max="28" width="16.28515625" style="34" bestFit="1" customWidth="1"/>
    <col min="29" max="29" width="13.7109375" style="34" customWidth="1"/>
    <col min="30" max="30" width="11.42578125" style="34" customWidth="1"/>
    <col min="32" max="32" width="10.7109375" bestFit="1" customWidth="1"/>
  </cols>
  <sheetData>
    <row r="1" spans="1:32" ht="13.5" customHeight="1" thickBot="1" x14ac:dyDescent="0.25">
      <c r="A1" s="148" t="str">
        <f>'System CAPEX Units'!A1:A2</f>
        <v>Unit</v>
      </c>
      <c r="B1" s="165" t="s">
        <v>8</v>
      </c>
      <c r="C1" s="167" t="str">
        <f>'System CAPEX Units'!I2</f>
        <v>Labour</v>
      </c>
      <c r="D1" s="169" t="str">
        <f>'System CAPEX Units'!J2</f>
        <v>Materials</v>
      </c>
      <c r="E1" s="169" t="str">
        <f>'System CAPEX Units'!K2</f>
        <v>Contractors</v>
      </c>
      <c r="F1" s="171" t="str">
        <f>'System CAPEX Units'!L2</f>
        <v>Other</v>
      </c>
      <c r="G1" s="162" t="s">
        <v>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4"/>
      <c r="Z1" s="162" t="s">
        <v>1</v>
      </c>
      <c r="AA1" s="163"/>
      <c r="AB1" s="163"/>
      <c r="AC1" s="163"/>
      <c r="AD1" s="164"/>
    </row>
    <row r="2" spans="1:32" s="60" customFormat="1" ht="51.75" thickBot="1" x14ac:dyDescent="0.25">
      <c r="A2" s="161"/>
      <c r="B2" s="166"/>
      <c r="C2" s="168"/>
      <c r="D2" s="170"/>
      <c r="E2" s="170"/>
      <c r="F2" s="172"/>
      <c r="G2" s="57" t="str">
        <f>'System CAPEX Units'!M2</f>
        <v>Overhead Sub-Transmission Lines</v>
      </c>
      <c r="H2" s="58" t="str">
        <f>'System CAPEX Units'!N2</f>
        <v>Underground Sub-Transmission Cables</v>
      </c>
      <c r="I2" s="58" t="str">
        <f>'System CAPEX Units'!O2</f>
        <v>Overhead Distribution Lines</v>
      </c>
      <c r="J2" s="58" t="str">
        <f>'System CAPEX Units'!P2</f>
        <v>Underground Distribution Cables</v>
      </c>
      <c r="K2" s="58" t="str">
        <f>'System CAPEX Units'!Q2</f>
        <v xml:space="preserve">Distribution Equipment  </v>
      </c>
      <c r="L2" s="58" t="str">
        <f>'System CAPEX Units'!R2</f>
        <v>Substation Bays</v>
      </c>
      <c r="M2" s="58" t="str">
        <f>'System CAPEX Units'!S2</f>
        <v>Substation Establishment</v>
      </c>
      <c r="N2" s="58" t="str">
        <f>'System CAPEX Units'!T2</f>
        <v>Distribution Substation Switchgear</v>
      </c>
      <c r="O2" s="58" t="str">
        <f>'System CAPEX Units'!U2</f>
        <v>Zone Transformers</v>
      </c>
      <c r="P2" s="58" t="str">
        <f>'System CAPEX Units'!V2</f>
        <v>Distribution Transformers</v>
      </c>
      <c r="Q2" s="58" t="str">
        <f>'System CAPEX Units'!W2</f>
        <v>Low Voltage Services</v>
      </c>
      <c r="R2" s="58" t="str">
        <f>'System CAPEX Units'!X2</f>
        <v>Metering</v>
      </c>
      <c r="S2" s="58" t="str">
        <f>'System CAPEX Units'!Y2</f>
        <v xml:space="preserve">Communications – Pilot Wires </v>
      </c>
      <c r="T2" s="58" t="str">
        <f>'System CAPEX Units'!Z2</f>
        <v>Generation Assets</v>
      </c>
      <c r="U2" s="58" t="str">
        <f>'System CAPEX Units'!AA2</f>
        <v>Street Lighting</v>
      </c>
      <c r="V2" s="58" t="str">
        <f>'System CAPEX Units'!AB2</f>
        <v>Other Equipment</v>
      </c>
      <c r="W2" s="58" t="str">
        <f>'System CAPEX Units'!AC2</f>
        <v>Control Centre - SCADA</v>
      </c>
      <c r="X2" s="58" t="str">
        <f>'System CAPEX Units'!AD2</f>
        <v>Land &amp; Easements (System)</v>
      </c>
      <c r="Y2" s="59" t="str">
        <f>'System CAPEX Units'!AE2</f>
        <v>Metering Type 5-6</v>
      </c>
      <c r="Z2" s="63" t="str">
        <f>'System CAPEX Units'!AF2</f>
        <v>Asset Replacement</v>
      </c>
      <c r="AA2" s="64" t="str">
        <f>'System CAPEX Units'!AG2</f>
        <v>Corporation Initiated Augmentation</v>
      </c>
      <c r="AB2" s="64" t="str">
        <f>'System CAPEX Units'!AH2</f>
        <v>Customer Initiated Capital Works</v>
      </c>
      <c r="AC2" s="64" t="str">
        <f>'System CAPEX Units'!AI2</f>
        <v>Reliability &amp; Quality Improvements</v>
      </c>
      <c r="AD2" s="65" t="str">
        <f>'System CAPEX Units'!AJ2</f>
        <v>Other System Capex</v>
      </c>
      <c r="AF2" s="61" t="s">
        <v>7</v>
      </c>
    </row>
    <row r="3" spans="1:32" x14ac:dyDescent="0.2">
      <c r="A3" s="5" t="str">
        <f>'System CAPEX Units'!A3</f>
        <v>Augmentation  - Baseline Plan 2014/15</v>
      </c>
      <c r="B3" s="53">
        <f>('System CAPEX Units'!$D3*'System CAPEX Units'!$I3+'System CAPEX Units'!$D3*'System CAPEX Units'!$J3+'System CAPEX Units'!$D3*'System CAPEX Units'!$K3+'System CAPEX Units'!$D3*'System CAPEX Units'!$L3)*'System CAPEX Units'!AE3</f>
        <v>0</v>
      </c>
      <c r="C3" s="80">
        <f>B3*'System CAPEX Units'!$I3</f>
        <v>0</v>
      </c>
      <c r="D3" s="71">
        <f>B3*'System CAPEX Units'!$J3</f>
        <v>0</v>
      </c>
      <c r="E3" s="71">
        <f>B3*'System CAPEX Units'!$K3</f>
        <v>0</v>
      </c>
      <c r="F3" s="81">
        <f>B3*'System CAPEX Units'!$L3</f>
        <v>0</v>
      </c>
      <c r="G3" s="6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36">
        <f>'System CAPEX Units'!D3*'System CAPEX Units'!AE3</f>
        <v>0</v>
      </c>
      <c r="Z3" s="34">
        <f>$B3*'System CAPEX Units'!AF3</f>
        <v>0</v>
      </c>
      <c r="AA3" s="21">
        <f>$B3*'System CAPEX Units'!AG3</f>
        <v>0</v>
      </c>
      <c r="AB3" s="21">
        <f>$B3*'System CAPEX Units'!AH3</f>
        <v>0</v>
      </c>
      <c r="AC3" s="21">
        <f>$B3*'System CAPEX Units'!AI3</f>
        <v>0</v>
      </c>
      <c r="AD3" s="22">
        <f>$B3*'System CAPEX Units'!AJ3</f>
        <v>0</v>
      </c>
      <c r="AF3" s="34">
        <f>Y3-SUM(Z3:AD3)</f>
        <v>0</v>
      </c>
    </row>
    <row r="4" spans="1:32" x14ac:dyDescent="0.2">
      <c r="A4" s="6" t="str">
        <f>'System CAPEX Units'!A4</f>
        <v>Subtransmission Augmentation - Northern</v>
      </c>
      <c r="B4" s="54">
        <f>('System CAPEX Units'!$D4*'System CAPEX Units'!$I4+'System CAPEX Units'!$D4*'System CAPEX Units'!$J4+'System CAPEX Units'!$D4*'System CAPEX Units'!$K4+'System CAPEX Units'!$D4*'System CAPEX Units'!$L4)*'System CAPEX Units'!AE4</f>
        <v>0</v>
      </c>
      <c r="C4" s="66">
        <f>B4*'System CAPEX Units'!$I4</f>
        <v>0</v>
      </c>
      <c r="D4" s="72">
        <f>B4*'System CAPEX Units'!$J4</f>
        <v>0</v>
      </c>
      <c r="E4" s="72">
        <f>B4*'System CAPEX Units'!$K4</f>
        <v>0</v>
      </c>
      <c r="F4" s="66">
        <f>B4*'System CAPEX Units'!$L4</f>
        <v>0</v>
      </c>
      <c r="G4" s="69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37">
        <f>'System CAPEX Units'!D4*'System CAPEX Units'!AE4</f>
        <v>0</v>
      </c>
      <c r="Z4" s="34">
        <f>$B4*'System CAPEX Units'!AF4</f>
        <v>0</v>
      </c>
      <c r="AA4" s="24">
        <f>$B4*'System CAPEX Units'!AG4</f>
        <v>0</v>
      </c>
      <c r="AB4" s="24">
        <f>$B4*'System CAPEX Units'!AH4</f>
        <v>0</v>
      </c>
      <c r="AC4" s="24">
        <f>$B4*'System CAPEX Units'!AI4</f>
        <v>0</v>
      </c>
      <c r="AD4" s="38">
        <f>$B4*'System CAPEX Units'!AJ4</f>
        <v>0</v>
      </c>
      <c r="AF4" s="34">
        <f t="shared" ref="AF4:AF67" si="0">Y4-SUM(Z4:AD4)</f>
        <v>0</v>
      </c>
    </row>
    <row r="5" spans="1:32" x14ac:dyDescent="0.2">
      <c r="A5" s="6" t="str">
        <f>'System CAPEX Units'!A5</f>
        <v>Subtransmission Augmentation - Central</v>
      </c>
      <c r="B5" s="54">
        <f>('System CAPEX Units'!$D5*'System CAPEX Units'!$I5+'System CAPEX Units'!$D5*'System CAPEX Units'!$J5+'System CAPEX Units'!$D5*'System CAPEX Units'!$K5+'System CAPEX Units'!$D5*'System CAPEX Units'!$L5)*'System CAPEX Units'!AE5</f>
        <v>0</v>
      </c>
      <c r="C5" s="66">
        <f>B5*'System CAPEX Units'!$I5</f>
        <v>0</v>
      </c>
      <c r="D5" s="72">
        <f>B5*'System CAPEX Units'!$J5</f>
        <v>0</v>
      </c>
      <c r="E5" s="72">
        <f>B5*'System CAPEX Units'!$K5</f>
        <v>0</v>
      </c>
      <c r="F5" s="66">
        <f>B5*'System CAPEX Units'!$L5</f>
        <v>0</v>
      </c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37">
        <f>'System CAPEX Units'!D5*'System CAPEX Units'!AE5</f>
        <v>0</v>
      </c>
      <c r="Z5" s="34">
        <f>$B5*'System CAPEX Units'!AF5</f>
        <v>0</v>
      </c>
      <c r="AA5" s="24">
        <f>$B5*'System CAPEX Units'!AG5</f>
        <v>0</v>
      </c>
      <c r="AB5" s="24">
        <f>$B5*'System CAPEX Units'!AH5</f>
        <v>0</v>
      </c>
      <c r="AC5" s="24">
        <f>$B5*'System CAPEX Units'!AI5</f>
        <v>0</v>
      </c>
      <c r="AD5" s="38">
        <f>$B5*'System CAPEX Units'!AJ5</f>
        <v>0</v>
      </c>
      <c r="AF5" s="34">
        <f t="shared" si="0"/>
        <v>0</v>
      </c>
    </row>
    <row r="6" spans="1:32" x14ac:dyDescent="0.2">
      <c r="A6" s="6" t="str">
        <f>'System CAPEX Units'!A6</f>
        <v>Subtransmission Augmentation - Southen</v>
      </c>
      <c r="B6" s="54">
        <f>('System CAPEX Units'!$D6*'System CAPEX Units'!$I6+'System CAPEX Units'!$D6*'System CAPEX Units'!$J6+'System CAPEX Units'!$D6*'System CAPEX Units'!$K6+'System CAPEX Units'!$D6*'System CAPEX Units'!$L6)*'System CAPEX Units'!AE6</f>
        <v>0</v>
      </c>
      <c r="C6" s="66">
        <f>B6*'System CAPEX Units'!$I6</f>
        <v>0</v>
      </c>
      <c r="D6" s="72">
        <f>B6*'System CAPEX Units'!$J6</f>
        <v>0</v>
      </c>
      <c r="E6" s="72">
        <f>B6*'System CAPEX Units'!$K6</f>
        <v>0</v>
      </c>
      <c r="F6" s="66">
        <f>B6*'System CAPEX Units'!$L6</f>
        <v>0</v>
      </c>
      <c r="G6" s="6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37">
        <f>'System CAPEX Units'!D6*'System CAPEX Units'!AE6</f>
        <v>0</v>
      </c>
      <c r="Z6" s="34">
        <f>$B6*'System CAPEX Units'!AF6</f>
        <v>0</v>
      </c>
      <c r="AA6" s="24">
        <f>$B6*'System CAPEX Units'!AG6</f>
        <v>0</v>
      </c>
      <c r="AB6" s="24">
        <f>$B6*'System CAPEX Units'!AH6</f>
        <v>0</v>
      </c>
      <c r="AC6" s="24">
        <f>$B6*'System CAPEX Units'!AI6</f>
        <v>0</v>
      </c>
      <c r="AD6" s="38">
        <f>$B6*'System CAPEX Units'!AJ6</f>
        <v>0</v>
      </c>
      <c r="AF6" s="34">
        <f t="shared" si="0"/>
        <v>0</v>
      </c>
    </row>
    <row r="7" spans="1:32" x14ac:dyDescent="0.2">
      <c r="A7" s="6" t="str">
        <f>'System CAPEX Units'!A7</f>
        <v>Reactive / Unmodelled Central</v>
      </c>
      <c r="B7" s="54">
        <f>('System CAPEX Units'!$D7*'System CAPEX Units'!$I7+'System CAPEX Units'!$D7*'System CAPEX Units'!$J7+'System CAPEX Units'!$D7*'System CAPEX Units'!$K7+'System CAPEX Units'!$D7*'System CAPEX Units'!$L7)*'System CAPEX Units'!AE7</f>
        <v>0</v>
      </c>
      <c r="C7" s="66">
        <f>B7*'System CAPEX Units'!$I7</f>
        <v>0</v>
      </c>
      <c r="D7" s="72">
        <f>B7*'System CAPEX Units'!$J7</f>
        <v>0</v>
      </c>
      <c r="E7" s="72">
        <f>B7*'System CAPEX Units'!$K7</f>
        <v>0</v>
      </c>
      <c r="F7" s="66">
        <f>B7*'System CAPEX Units'!$L7</f>
        <v>0</v>
      </c>
      <c r="G7" s="6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7">
        <f>'System CAPEX Units'!D7*'System CAPEX Units'!AE7</f>
        <v>0</v>
      </c>
      <c r="Z7" s="34">
        <f>$B7*'System CAPEX Units'!AF7</f>
        <v>0</v>
      </c>
      <c r="AA7" s="24">
        <f>$B7*'System CAPEX Units'!AG7</f>
        <v>0</v>
      </c>
      <c r="AB7" s="24">
        <f>$B7*'System CAPEX Units'!AH7</f>
        <v>0</v>
      </c>
      <c r="AC7" s="24">
        <f>$B7*'System CAPEX Units'!AI7</f>
        <v>0</v>
      </c>
      <c r="AD7" s="38">
        <f>$B7*'System CAPEX Units'!AJ7</f>
        <v>0</v>
      </c>
      <c r="AF7" s="34">
        <f t="shared" si="0"/>
        <v>0</v>
      </c>
    </row>
    <row r="8" spans="1:32" x14ac:dyDescent="0.2">
      <c r="A8" s="6" t="str">
        <f>'System CAPEX Units'!A8</f>
        <v>Reactive / Unmodelled Northern</v>
      </c>
      <c r="B8" s="54">
        <f>('System CAPEX Units'!$D8*'System CAPEX Units'!$I8+'System CAPEX Units'!$D8*'System CAPEX Units'!$J8+'System CAPEX Units'!$D8*'System CAPEX Units'!$K8+'System CAPEX Units'!$D8*'System CAPEX Units'!$L8)*'System CAPEX Units'!AE8</f>
        <v>0</v>
      </c>
      <c r="C8" s="66">
        <f>B8*'System CAPEX Units'!$I8</f>
        <v>0</v>
      </c>
      <c r="D8" s="72">
        <f>B8*'System CAPEX Units'!$J8</f>
        <v>0</v>
      </c>
      <c r="E8" s="72">
        <f>B8*'System CAPEX Units'!$K8</f>
        <v>0</v>
      </c>
      <c r="F8" s="66">
        <f>B8*'System CAPEX Units'!$L8</f>
        <v>0</v>
      </c>
      <c r="G8" s="6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37">
        <f>'System CAPEX Units'!D8*'System CAPEX Units'!AE8</f>
        <v>0</v>
      </c>
      <c r="Z8" s="34">
        <f>$B8*'System CAPEX Units'!AF8</f>
        <v>0</v>
      </c>
      <c r="AA8" s="24">
        <f>$B8*'System CAPEX Units'!AG8</f>
        <v>0</v>
      </c>
      <c r="AB8" s="24">
        <f>$B8*'System CAPEX Units'!AH8</f>
        <v>0</v>
      </c>
      <c r="AC8" s="24">
        <f>$B8*'System CAPEX Units'!AI8</f>
        <v>0</v>
      </c>
      <c r="AD8" s="38">
        <f>$B8*'System CAPEX Units'!AJ8</f>
        <v>0</v>
      </c>
      <c r="AF8" s="34">
        <f t="shared" si="0"/>
        <v>0</v>
      </c>
    </row>
    <row r="9" spans="1:32" x14ac:dyDescent="0.2">
      <c r="A9" s="6" t="str">
        <f>'System CAPEX Units'!A9</f>
        <v>Reactive / Unmodelled Southern</v>
      </c>
      <c r="B9" s="54">
        <f>('System CAPEX Units'!$D9*'System CAPEX Units'!$I9+'System CAPEX Units'!$D9*'System CAPEX Units'!$J9+'System CAPEX Units'!$D9*'System CAPEX Units'!$K9+'System CAPEX Units'!$D9*'System CAPEX Units'!$L9)*'System CAPEX Units'!AE9</f>
        <v>0</v>
      </c>
      <c r="C9" s="66">
        <f>B9*'System CAPEX Units'!$I9</f>
        <v>0</v>
      </c>
      <c r="D9" s="72">
        <f>B9*'System CAPEX Units'!$J9</f>
        <v>0</v>
      </c>
      <c r="E9" s="72">
        <f>B9*'System CAPEX Units'!$K9</f>
        <v>0</v>
      </c>
      <c r="F9" s="66">
        <f>B9*'System CAPEX Units'!$L9</f>
        <v>0</v>
      </c>
      <c r="G9" s="69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7">
        <f>'System CAPEX Units'!D9*'System CAPEX Units'!AE9</f>
        <v>0</v>
      </c>
      <c r="Z9" s="34">
        <f>$B9*'System CAPEX Units'!AF9</f>
        <v>0</v>
      </c>
      <c r="AA9" s="24">
        <f>$B9*'System CAPEX Units'!AG9</f>
        <v>0</v>
      </c>
      <c r="AB9" s="24">
        <f>$B9*'System CAPEX Units'!AH9</f>
        <v>0</v>
      </c>
      <c r="AC9" s="24">
        <f>$B9*'System CAPEX Units'!AI9</f>
        <v>0</v>
      </c>
      <c r="AD9" s="38">
        <f>$B9*'System CAPEX Units'!AJ9</f>
        <v>0</v>
      </c>
      <c r="AF9" s="34">
        <f t="shared" si="0"/>
        <v>0</v>
      </c>
    </row>
    <row r="10" spans="1:32" x14ac:dyDescent="0.2">
      <c r="A10" s="6" t="str">
        <f>'System CAPEX Units'!A10</f>
        <v>Photovoltaic Augmentation - Northern</v>
      </c>
      <c r="B10" s="54">
        <f>('System CAPEX Units'!$D10*'System CAPEX Units'!$I10+'System CAPEX Units'!$D10*'System CAPEX Units'!$J10+'System CAPEX Units'!$D10*'System CAPEX Units'!$K10+'System CAPEX Units'!$D10*'System CAPEX Units'!$L10)*'System CAPEX Units'!AE10</f>
        <v>0</v>
      </c>
      <c r="C10" s="66">
        <f>B10*'System CAPEX Units'!$I10</f>
        <v>0</v>
      </c>
      <c r="D10" s="72">
        <f>B10*'System CAPEX Units'!$J10</f>
        <v>0</v>
      </c>
      <c r="E10" s="72">
        <f>B10*'System CAPEX Units'!$K10</f>
        <v>0</v>
      </c>
      <c r="F10" s="66">
        <f>B10*'System CAPEX Units'!$L10</f>
        <v>0</v>
      </c>
      <c r="G10" s="69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7">
        <f>'System CAPEX Units'!D10*'System CAPEX Units'!AE10</f>
        <v>0</v>
      </c>
      <c r="Z10" s="34">
        <f>$B10*'System CAPEX Units'!AF10</f>
        <v>0</v>
      </c>
      <c r="AA10" s="24">
        <f>$B10*'System CAPEX Units'!AG10</f>
        <v>0</v>
      </c>
      <c r="AB10" s="24">
        <f>$B10*'System CAPEX Units'!AH10</f>
        <v>0</v>
      </c>
      <c r="AC10" s="24">
        <f>$B10*'System CAPEX Units'!AI10</f>
        <v>0</v>
      </c>
      <c r="AD10" s="38">
        <f>$B10*'System CAPEX Units'!AJ10</f>
        <v>0</v>
      </c>
      <c r="AF10" s="34">
        <f t="shared" si="0"/>
        <v>0</v>
      </c>
    </row>
    <row r="11" spans="1:32" x14ac:dyDescent="0.2">
      <c r="A11" s="6" t="str">
        <f>'System CAPEX Units'!A11</f>
        <v>Photovoltaic Augmentation - Central</v>
      </c>
      <c r="B11" s="54">
        <f>('System CAPEX Units'!$D11*'System CAPEX Units'!$I11+'System CAPEX Units'!$D11*'System CAPEX Units'!$J11+'System CAPEX Units'!$D11*'System CAPEX Units'!$K11+'System CAPEX Units'!$D11*'System CAPEX Units'!$L11)*'System CAPEX Units'!AE11</f>
        <v>0</v>
      </c>
      <c r="C11" s="66">
        <f>B11*'System CAPEX Units'!$I11</f>
        <v>0</v>
      </c>
      <c r="D11" s="72">
        <f>B11*'System CAPEX Units'!$J11</f>
        <v>0</v>
      </c>
      <c r="E11" s="72">
        <f>B11*'System CAPEX Units'!$K11</f>
        <v>0</v>
      </c>
      <c r="F11" s="66">
        <f>B11*'System CAPEX Units'!$L11</f>
        <v>0</v>
      </c>
      <c r="G11" s="69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37">
        <f>'System CAPEX Units'!D11*'System CAPEX Units'!AE11</f>
        <v>0</v>
      </c>
      <c r="Z11" s="34">
        <f>$B11*'System CAPEX Units'!AF11</f>
        <v>0</v>
      </c>
      <c r="AA11" s="24">
        <f>$B11*'System CAPEX Units'!AG11</f>
        <v>0</v>
      </c>
      <c r="AB11" s="24">
        <f>$B11*'System CAPEX Units'!AH11</f>
        <v>0</v>
      </c>
      <c r="AC11" s="24">
        <f>$B11*'System CAPEX Units'!AI11</f>
        <v>0</v>
      </c>
      <c r="AD11" s="38">
        <f>$B11*'System CAPEX Units'!AJ11</f>
        <v>0</v>
      </c>
      <c r="AF11" s="34">
        <f t="shared" si="0"/>
        <v>0</v>
      </c>
    </row>
    <row r="12" spans="1:32" x14ac:dyDescent="0.2">
      <c r="A12" s="6" t="str">
        <f>'System CAPEX Units'!A12</f>
        <v>Photovoltaic Augmentation - Southern</v>
      </c>
      <c r="B12" s="54">
        <f>('System CAPEX Units'!$D12*'System CAPEX Units'!$I12+'System CAPEX Units'!$D12*'System CAPEX Units'!$J12+'System CAPEX Units'!$D12*'System CAPEX Units'!$K12+'System CAPEX Units'!$D12*'System CAPEX Units'!$L12)*'System CAPEX Units'!AE12</f>
        <v>0</v>
      </c>
      <c r="C12" s="66">
        <f>B12*'System CAPEX Units'!$I12</f>
        <v>0</v>
      </c>
      <c r="D12" s="72">
        <f>B12*'System CAPEX Units'!$J12</f>
        <v>0</v>
      </c>
      <c r="E12" s="72">
        <f>B12*'System CAPEX Units'!$K12</f>
        <v>0</v>
      </c>
      <c r="F12" s="66">
        <f>B12*'System CAPEX Units'!$L12</f>
        <v>0</v>
      </c>
      <c r="G12" s="69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37">
        <f>'System CAPEX Units'!D12*'System CAPEX Units'!AE12</f>
        <v>0</v>
      </c>
      <c r="Z12" s="34">
        <f>$B12*'System CAPEX Units'!AF12</f>
        <v>0</v>
      </c>
      <c r="AA12" s="24">
        <f>$B12*'System CAPEX Units'!AG12</f>
        <v>0</v>
      </c>
      <c r="AB12" s="24">
        <f>$B12*'System CAPEX Units'!AH12</f>
        <v>0</v>
      </c>
      <c r="AC12" s="24">
        <f>$B12*'System CAPEX Units'!AI12</f>
        <v>0</v>
      </c>
      <c r="AD12" s="38">
        <f>$B12*'System CAPEX Units'!AJ12</f>
        <v>0</v>
      </c>
      <c r="AF12" s="34">
        <f t="shared" si="0"/>
        <v>0</v>
      </c>
    </row>
    <row r="13" spans="1:32" x14ac:dyDescent="0.2">
      <c r="A13" s="6" t="str">
        <f>'System CAPEX Units'!A13</f>
        <v>DNAPS Modelled - Northern</v>
      </c>
      <c r="B13" s="54">
        <f>('System CAPEX Units'!$D13*'System CAPEX Units'!$I13+'System CAPEX Units'!$D13*'System CAPEX Units'!$J13+'System CAPEX Units'!$D13*'System CAPEX Units'!$K13+'System CAPEX Units'!$D13*'System CAPEX Units'!$L13)*'System CAPEX Units'!AE13</f>
        <v>0</v>
      </c>
      <c r="C13" s="66">
        <f>B13*'System CAPEX Units'!$I13</f>
        <v>0</v>
      </c>
      <c r="D13" s="72">
        <f>B13*'System CAPEX Units'!$J13</f>
        <v>0</v>
      </c>
      <c r="E13" s="72">
        <f>B13*'System CAPEX Units'!$K13</f>
        <v>0</v>
      </c>
      <c r="F13" s="66">
        <f>B13*'System CAPEX Units'!$L13</f>
        <v>0</v>
      </c>
      <c r="G13" s="69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37">
        <f>'System CAPEX Units'!D13*'System CAPEX Units'!AE13</f>
        <v>0</v>
      </c>
      <c r="Z13" s="34">
        <f>$B13*'System CAPEX Units'!AF13</f>
        <v>0</v>
      </c>
      <c r="AA13" s="24">
        <f>$B13*'System CAPEX Units'!AG13</f>
        <v>0</v>
      </c>
      <c r="AB13" s="24">
        <f>$B13*'System CAPEX Units'!AH13</f>
        <v>0</v>
      </c>
      <c r="AC13" s="24">
        <f>$B13*'System CAPEX Units'!AI13</f>
        <v>0</v>
      </c>
      <c r="AD13" s="38">
        <f>$B13*'System CAPEX Units'!AJ13</f>
        <v>0</v>
      </c>
      <c r="AF13" s="34">
        <f t="shared" si="0"/>
        <v>0</v>
      </c>
    </row>
    <row r="14" spans="1:32" x14ac:dyDescent="0.2">
      <c r="A14" s="6" t="str">
        <f>'System CAPEX Units'!A14</f>
        <v>DNAPS Modelled - Central</v>
      </c>
      <c r="B14" s="54">
        <f>('System CAPEX Units'!$D14*'System CAPEX Units'!$I14+'System CAPEX Units'!$D14*'System CAPEX Units'!$J14+'System CAPEX Units'!$D14*'System CAPEX Units'!$K14+'System CAPEX Units'!$D14*'System CAPEX Units'!$L14)*'System CAPEX Units'!AE14</f>
        <v>0</v>
      </c>
      <c r="C14" s="66">
        <f>B14*'System CAPEX Units'!$I14</f>
        <v>0</v>
      </c>
      <c r="D14" s="72">
        <f>B14*'System CAPEX Units'!$J14</f>
        <v>0</v>
      </c>
      <c r="E14" s="72">
        <f>B14*'System CAPEX Units'!$K14</f>
        <v>0</v>
      </c>
      <c r="F14" s="66">
        <f>B14*'System CAPEX Units'!$L14</f>
        <v>0</v>
      </c>
      <c r="G14" s="69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37">
        <f>'System CAPEX Units'!D14*'System CAPEX Units'!AE14</f>
        <v>0</v>
      </c>
      <c r="Z14" s="34">
        <f>$B14*'System CAPEX Units'!AF14</f>
        <v>0</v>
      </c>
      <c r="AA14" s="24">
        <f>$B14*'System CAPEX Units'!AG14</f>
        <v>0</v>
      </c>
      <c r="AB14" s="24">
        <f>$B14*'System CAPEX Units'!AH14</f>
        <v>0</v>
      </c>
      <c r="AC14" s="24">
        <f>$B14*'System CAPEX Units'!AI14</f>
        <v>0</v>
      </c>
      <c r="AD14" s="38">
        <f>$B14*'System CAPEX Units'!AJ14</f>
        <v>0</v>
      </c>
      <c r="AF14" s="34">
        <f t="shared" si="0"/>
        <v>0</v>
      </c>
    </row>
    <row r="15" spans="1:32" x14ac:dyDescent="0.2">
      <c r="A15" s="6" t="str">
        <f>'System CAPEX Units'!A15</f>
        <v>DNAPS Modelled - Southern</v>
      </c>
      <c r="B15" s="54">
        <f>('System CAPEX Units'!$D15*'System CAPEX Units'!$I15+'System CAPEX Units'!$D15*'System CAPEX Units'!$J15+'System CAPEX Units'!$D15*'System CAPEX Units'!$K15+'System CAPEX Units'!$D15*'System CAPEX Units'!$L15)*'System CAPEX Units'!AE15</f>
        <v>0</v>
      </c>
      <c r="C15" s="66">
        <f>B15*'System CAPEX Units'!$I15</f>
        <v>0</v>
      </c>
      <c r="D15" s="72">
        <f>B15*'System CAPEX Units'!$J15</f>
        <v>0</v>
      </c>
      <c r="E15" s="72">
        <f>B15*'System CAPEX Units'!$K15</f>
        <v>0</v>
      </c>
      <c r="F15" s="66">
        <f>B15*'System CAPEX Units'!$L15</f>
        <v>0</v>
      </c>
      <c r="G15" s="69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37">
        <f>'System CAPEX Units'!D15*'System CAPEX Units'!AE15</f>
        <v>0</v>
      </c>
      <c r="Z15" s="34">
        <f>$B15*'System CAPEX Units'!AF15</f>
        <v>0</v>
      </c>
      <c r="AA15" s="24">
        <f>$B15*'System CAPEX Units'!AG15</f>
        <v>0</v>
      </c>
      <c r="AB15" s="24">
        <f>$B15*'System CAPEX Units'!AH15</f>
        <v>0</v>
      </c>
      <c r="AC15" s="24">
        <f>$B15*'System CAPEX Units'!AI15</f>
        <v>0</v>
      </c>
      <c r="AD15" s="38">
        <f>$B15*'System CAPEX Units'!AJ15</f>
        <v>0</v>
      </c>
      <c r="AF15" s="34">
        <f t="shared" si="0"/>
        <v>0</v>
      </c>
    </row>
    <row r="16" spans="1:32" x14ac:dyDescent="0.2">
      <c r="A16" s="6" t="str">
        <f>'System CAPEX Units'!A16</f>
        <v>Distribution Augmentation WIP - Northern</v>
      </c>
      <c r="B16" s="54">
        <f>('System CAPEX Units'!$D16*'System CAPEX Units'!$I16+'System CAPEX Units'!$D16*'System CAPEX Units'!$J16+'System CAPEX Units'!$D16*'System CAPEX Units'!$K16+'System CAPEX Units'!$D16*'System CAPEX Units'!$L16)*'System CAPEX Units'!AE16</f>
        <v>0</v>
      </c>
      <c r="C16" s="66">
        <f>B16*'System CAPEX Units'!$I16</f>
        <v>0</v>
      </c>
      <c r="D16" s="72">
        <f>B16*'System CAPEX Units'!$J16</f>
        <v>0</v>
      </c>
      <c r="E16" s="72">
        <f>B16*'System CAPEX Units'!$K16</f>
        <v>0</v>
      </c>
      <c r="F16" s="66">
        <f>B16*'System CAPEX Units'!$L16</f>
        <v>0</v>
      </c>
      <c r="G16" s="69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37">
        <f>'System CAPEX Units'!D16*'System CAPEX Units'!AE16</f>
        <v>0</v>
      </c>
      <c r="Z16" s="34">
        <f>$B16*'System CAPEX Units'!AF16</f>
        <v>0</v>
      </c>
      <c r="AA16" s="24">
        <f>$B16*'System CAPEX Units'!AG16</f>
        <v>0</v>
      </c>
      <c r="AB16" s="24">
        <f>$B16*'System CAPEX Units'!AH16</f>
        <v>0</v>
      </c>
      <c r="AC16" s="24">
        <f>$B16*'System CAPEX Units'!AI16</f>
        <v>0</v>
      </c>
      <c r="AD16" s="38">
        <f>$B16*'System CAPEX Units'!AJ16</f>
        <v>0</v>
      </c>
      <c r="AF16" s="34">
        <f t="shared" si="0"/>
        <v>0</v>
      </c>
    </row>
    <row r="17" spans="1:32" x14ac:dyDescent="0.2">
      <c r="A17" s="6" t="str">
        <f>'System CAPEX Units'!A17</f>
        <v>Distribution Augmentation WIP - Central</v>
      </c>
      <c r="B17" s="54">
        <f>('System CAPEX Units'!$D17*'System CAPEX Units'!$I17+'System CAPEX Units'!$D17*'System CAPEX Units'!$J17+'System CAPEX Units'!$D17*'System CAPEX Units'!$K17+'System CAPEX Units'!$D17*'System CAPEX Units'!$L17)*'System CAPEX Units'!AE17</f>
        <v>0</v>
      </c>
      <c r="C17" s="66">
        <f>B17*'System CAPEX Units'!$I17</f>
        <v>0</v>
      </c>
      <c r="D17" s="72">
        <f>B17*'System CAPEX Units'!$J17</f>
        <v>0</v>
      </c>
      <c r="E17" s="72">
        <f>B17*'System CAPEX Units'!$K17</f>
        <v>0</v>
      </c>
      <c r="F17" s="66">
        <f>B17*'System CAPEX Units'!$L17</f>
        <v>0</v>
      </c>
      <c r="G17" s="69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7">
        <f>'System CAPEX Units'!D17*'System CAPEX Units'!AE17</f>
        <v>0</v>
      </c>
      <c r="Z17" s="34">
        <f>$B17*'System CAPEX Units'!AF17</f>
        <v>0</v>
      </c>
      <c r="AA17" s="24">
        <f>$B17*'System CAPEX Units'!AG17</f>
        <v>0</v>
      </c>
      <c r="AB17" s="24">
        <f>$B17*'System CAPEX Units'!AH17</f>
        <v>0</v>
      </c>
      <c r="AC17" s="24">
        <f>$B17*'System CAPEX Units'!AI17</f>
        <v>0</v>
      </c>
      <c r="AD17" s="38">
        <f>$B17*'System CAPEX Units'!AJ17</f>
        <v>0</v>
      </c>
      <c r="AF17" s="34">
        <f t="shared" si="0"/>
        <v>0</v>
      </c>
    </row>
    <row r="18" spans="1:32" x14ac:dyDescent="0.2">
      <c r="A18" s="6" t="str">
        <f>'System CAPEX Units'!A18</f>
        <v>Distribution Augmentation WIP - Southern</v>
      </c>
      <c r="B18" s="54">
        <f>('System CAPEX Units'!$D18*'System CAPEX Units'!$I18+'System CAPEX Units'!$D18*'System CAPEX Units'!$J18+'System CAPEX Units'!$D18*'System CAPEX Units'!$K18+'System CAPEX Units'!$D18*'System CAPEX Units'!$L18)*'System CAPEX Units'!AE18</f>
        <v>0</v>
      </c>
      <c r="C18" s="66">
        <f>B18*'System CAPEX Units'!$I18</f>
        <v>0</v>
      </c>
      <c r="D18" s="72">
        <f>B18*'System CAPEX Units'!$J18</f>
        <v>0</v>
      </c>
      <c r="E18" s="72">
        <f>B18*'System CAPEX Units'!$K18</f>
        <v>0</v>
      </c>
      <c r="F18" s="66">
        <f>B18*'System CAPEX Units'!$L18</f>
        <v>0</v>
      </c>
      <c r="G18" s="69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7">
        <f>'System CAPEX Units'!D18*'System CAPEX Units'!AE18</f>
        <v>0</v>
      </c>
      <c r="Z18" s="34">
        <f>$B18*'System CAPEX Units'!AF18</f>
        <v>0</v>
      </c>
      <c r="AA18" s="24">
        <f>$B18*'System CAPEX Units'!AG18</f>
        <v>0</v>
      </c>
      <c r="AB18" s="24">
        <f>$B18*'System CAPEX Units'!AH18</f>
        <v>0</v>
      </c>
      <c r="AC18" s="24">
        <f>$B18*'System CAPEX Units'!AI18</f>
        <v>0</v>
      </c>
      <c r="AD18" s="38">
        <f>$B18*'System CAPEX Units'!AJ18</f>
        <v>0</v>
      </c>
      <c r="AF18" s="34">
        <f t="shared" si="0"/>
        <v>0</v>
      </c>
    </row>
    <row r="19" spans="1:32" x14ac:dyDescent="0.2">
      <c r="A19" s="6" t="str">
        <f>'System CAPEX Units'!A19</f>
        <v>Distribution Transformer Upgrade Program - Northern</v>
      </c>
      <c r="B19" s="54">
        <f>('System CAPEX Units'!$D19*'System CAPEX Units'!$I19+'System CAPEX Units'!$D19*'System CAPEX Units'!$J19+'System CAPEX Units'!$D19*'System CAPEX Units'!$K19+'System CAPEX Units'!$D19*'System CAPEX Units'!$L19)*'System CAPEX Units'!AE19</f>
        <v>0</v>
      </c>
      <c r="C19" s="66">
        <f>B19*'System CAPEX Units'!$I19</f>
        <v>0</v>
      </c>
      <c r="D19" s="72">
        <f>B19*'System CAPEX Units'!$J19</f>
        <v>0</v>
      </c>
      <c r="E19" s="72">
        <f>B19*'System CAPEX Units'!$K19</f>
        <v>0</v>
      </c>
      <c r="F19" s="66">
        <f>B19*'System CAPEX Units'!$L19</f>
        <v>0</v>
      </c>
      <c r="G19" s="6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37">
        <f>'System CAPEX Units'!D19*'System CAPEX Units'!AE19</f>
        <v>0</v>
      </c>
      <c r="Z19" s="34">
        <f>$B19*'System CAPEX Units'!AF19</f>
        <v>0</v>
      </c>
      <c r="AA19" s="24">
        <f>$B19*'System CAPEX Units'!AG19</f>
        <v>0</v>
      </c>
      <c r="AB19" s="24">
        <f>$B19*'System CAPEX Units'!AH19</f>
        <v>0</v>
      </c>
      <c r="AC19" s="24">
        <f>$B19*'System CAPEX Units'!AI19</f>
        <v>0</v>
      </c>
      <c r="AD19" s="38">
        <f>$B19*'System CAPEX Units'!AJ19</f>
        <v>0</v>
      </c>
      <c r="AF19" s="34">
        <f t="shared" si="0"/>
        <v>0</v>
      </c>
    </row>
    <row r="20" spans="1:32" x14ac:dyDescent="0.2">
      <c r="A20" s="6" t="str">
        <f>'System CAPEX Units'!A20</f>
        <v>Distribution Transformer Upgrade Program - Central</v>
      </c>
      <c r="B20" s="54">
        <f>('System CAPEX Units'!$D20*'System CAPEX Units'!$I20+'System CAPEX Units'!$D20*'System CAPEX Units'!$J20+'System CAPEX Units'!$D20*'System CAPEX Units'!$K20+'System CAPEX Units'!$D20*'System CAPEX Units'!$L20)*'System CAPEX Units'!AE20</f>
        <v>0</v>
      </c>
      <c r="C20" s="66">
        <f>B20*'System CAPEX Units'!$I20</f>
        <v>0</v>
      </c>
      <c r="D20" s="72">
        <f>B20*'System CAPEX Units'!$J20</f>
        <v>0</v>
      </c>
      <c r="E20" s="72">
        <f>B20*'System CAPEX Units'!$K20</f>
        <v>0</v>
      </c>
      <c r="F20" s="66">
        <f>B20*'System CAPEX Units'!$L20</f>
        <v>0</v>
      </c>
      <c r="G20" s="6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37">
        <f>'System CAPEX Units'!D20*'System CAPEX Units'!AE20</f>
        <v>0</v>
      </c>
      <c r="Z20" s="34">
        <f>$B20*'System CAPEX Units'!AF20</f>
        <v>0</v>
      </c>
      <c r="AA20" s="24">
        <f>$B20*'System CAPEX Units'!AG20</f>
        <v>0</v>
      </c>
      <c r="AB20" s="24">
        <f>$B20*'System CAPEX Units'!AH20</f>
        <v>0</v>
      </c>
      <c r="AC20" s="24">
        <f>$B20*'System CAPEX Units'!AI20</f>
        <v>0</v>
      </c>
      <c r="AD20" s="38">
        <f>$B20*'System CAPEX Units'!AJ20</f>
        <v>0</v>
      </c>
      <c r="AF20" s="34">
        <f t="shared" si="0"/>
        <v>0</v>
      </c>
    </row>
    <row r="21" spans="1:32" x14ac:dyDescent="0.2">
      <c r="A21" s="6" t="str">
        <f>'System CAPEX Units'!A21</f>
        <v>Distribution Transformer Upgrade Program - Southern</v>
      </c>
      <c r="B21" s="54">
        <f>('System CAPEX Units'!$D21*'System CAPEX Units'!$I21+'System CAPEX Units'!$D21*'System CAPEX Units'!$J21+'System CAPEX Units'!$D21*'System CAPEX Units'!$K21+'System CAPEX Units'!$D21*'System CAPEX Units'!$L21)*'System CAPEX Units'!AE21</f>
        <v>0</v>
      </c>
      <c r="C21" s="66">
        <f>B21*'System CAPEX Units'!$I21</f>
        <v>0</v>
      </c>
      <c r="D21" s="72">
        <f>B21*'System CAPEX Units'!$J21</f>
        <v>0</v>
      </c>
      <c r="E21" s="72">
        <f>B21*'System CAPEX Units'!$K21</f>
        <v>0</v>
      </c>
      <c r="F21" s="66">
        <f>B21*'System CAPEX Units'!$L21</f>
        <v>0</v>
      </c>
      <c r="G21" s="6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37">
        <f>'System CAPEX Units'!D21*'System CAPEX Units'!AE21</f>
        <v>0</v>
      </c>
      <c r="Z21" s="34">
        <f>$B21*'System CAPEX Units'!AF21</f>
        <v>0</v>
      </c>
      <c r="AA21" s="24">
        <f>$B21*'System CAPEX Units'!AG21</f>
        <v>0</v>
      </c>
      <c r="AB21" s="24">
        <f>$B21*'System CAPEX Units'!AH21</f>
        <v>0</v>
      </c>
      <c r="AC21" s="24">
        <f>$B21*'System CAPEX Units'!AI21</f>
        <v>0</v>
      </c>
      <c r="AD21" s="38">
        <f>$B21*'System CAPEX Units'!AJ21</f>
        <v>0</v>
      </c>
      <c r="AF21" s="34">
        <f t="shared" si="0"/>
        <v>0</v>
      </c>
    </row>
    <row r="22" spans="1:32" x14ac:dyDescent="0.2">
      <c r="A22" s="6" t="str">
        <f>'System CAPEX Units'!A22</f>
        <v>Parent BC - St George Supply Reinforcement</v>
      </c>
      <c r="B22" s="54">
        <f>('System CAPEX Units'!$D22*'System CAPEX Units'!$I22+'System CAPEX Units'!$D22*'System CAPEX Units'!$J22+'System CAPEX Units'!$D22*'System CAPEX Units'!$K22+'System CAPEX Units'!$D22*'System CAPEX Units'!$L22)*'System CAPEX Units'!AE22</f>
        <v>0</v>
      </c>
      <c r="C22" s="66">
        <f>B22*'System CAPEX Units'!$I22</f>
        <v>0</v>
      </c>
      <c r="D22" s="72">
        <f>B22*'System CAPEX Units'!$J22</f>
        <v>0</v>
      </c>
      <c r="E22" s="72">
        <f>B22*'System CAPEX Units'!$K22</f>
        <v>0</v>
      </c>
      <c r="F22" s="66">
        <f>B22*'System CAPEX Units'!$L22</f>
        <v>0</v>
      </c>
      <c r="G22" s="6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37">
        <f>'System CAPEX Units'!D22*'System CAPEX Units'!AE22</f>
        <v>0</v>
      </c>
      <c r="Z22" s="34">
        <f>$B22*'System CAPEX Units'!AF22</f>
        <v>0</v>
      </c>
      <c r="AA22" s="24">
        <f>$B22*'System CAPEX Units'!AG22</f>
        <v>0</v>
      </c>
      <c r="AB22" s="24">
        <f>$B22*'System CAPEX Units'!AH22</f>
        <v>0</v>
      </c>
      <c r="AC22" s="24">
        <f>$B22*'System CAPEX Units'!AI22</f>
        <v>0</v>
      </c>
      <c r="AD22" s="38">
        <f>$B22*'System CAPEX Units'!AJ22</f>
        <v>0</v>
      </c>
      <c r="AF22" s="34">
        <f t="shared" si="0"/>
        <v>0</v>
      </c>
    </row>
    <row r="23" spans="1:32" x14ac:dyDescent="0.2">
      <c r="A23" s="6" t="str">
        <f>'System CAPEX Units'!A23</f>
        <v>Parent BC - Charleville Supply Reinforcement</v>
      </c>
      <c r="B23" s="54">
        <f>('System CAPEX Units'!$D23*'System CAPEX Units'!$I23+'System CAPEX Units'!$D23*'System CAPEX Units'!$J23+'System CAPEX Units'!$D23*'System CAPEX Units'!$K23+'System CAPEX Units'!$D23*'System CAPEX Units'!$L23)*'System CAPEX Units'!AE23</f>
        <v>0</v>
      </c>
      <c r="C23" s="66">
        <f>B23*'System CAPEX Units'!$I23</f>
        <v>0</v>
      </c>
      <c r="D23" s="72">
        <f>B23*'System CAPEX Units'!$J23</f>
        <v>0</v>
      </c>
      <c r="E23" s="72">
        <f>B23*'System CAPEX Units'!$K23</f>
        <v>0</v>
      </c>
      <c r="F23" s="66">
        <f>B23*'System CAPEX Units'!$L23</f>
        <v>0</v>
      </c>
      <c r="G23" s="6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37">
        <f>'System CAPEX Units'!D23*'System CAPEX Units'!AE23</f>
        <v>0</v>
      </c>
      <c r="Z23" s="34">
        <f>$B23*'System CAPEX Units'!AF23</f>
        <v>0</v>
      </c>
      <c r="AA23" s="24">
        <f>$B23*'System CAPEX Units'!AG23</f>
        <v>0</v>
      </c>
      <c r="AB23" s="24">
        <f>$B23*'System CAPEX Units'!AH23</f>
        <v>0</v>
      </c>
      <c r="AC23" s="24">
        <f>$B23*'System CAPEX Units'!AI23</f>
        <v>0</v>
      </c>
      <c r="AD23" s="38">
        <f>$B23*'System CAPEX Units'!AJ23</f>
        <v>0</v>
      </c>
      <c r="AF23" s="34">
        <f t="shared" si="0"/>
        <v>0</v>
      </c>
    </row>
    <row r="24" spans="1:32" x14ac:dyDescent="0.2">
      <c r="A24" s="6" t="str">
        <f>'System CAPEX Units'!A24</f>
        <v>Asset Renewal  Baseline Plan 2014/15</v>
      </c>
      <c r="B24" s="54">
        <f>('System CAPEX Units'!$D24*'System CAPEX Units'!$I24+'System CAPEX Units'!$D24*'System CAPEX Units'!$J24+'System CAPEX Units'!$D24*'System CAPEX Units'!$K24+'System CAPEX Units'!$D24*'System CAPEX Units'!$L24)*'System CAPEX Units'!AE24</f>
        <v>0</v>
      </c>
      <c r="C24" s="66">
        <f>B24*'System CAPEX Units'!$I24</f>
        <v>0</v>
      </c>
      <c r="D24" s="72">
        <f>B24*'System CAPEX Units'!$J24</f>
        <v>0</v>
      </c>
      <c r="E24" s="72">
        <f>B24*'System CAPEX Units'!$K24</f>
        <v>0</v>
      </c>
      <c r="F24" s="66">
        <f>B24*'System CAPEX Units'!$L24</f>
        <v>0</v>
      </c>
      <c r="G24" s="6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7">
        <f>'System CAPEX Units'!D24*'System CAPEX Units'!AE24</f>
        <v>0</v>
      </c>
      <c r="Z24" s="34">
        <f>$B24*'System CAPEX Units'!AF24</f>
        <v>0</v>
      </c>
      <c r="AA24" s="24">
        <f>$B24*'System CAPEX Units'!AG24</f>
        <v>0</v>
      </c>
      <c r="AB24" s="24">
        <f>$B24*'System CAPEX Units'!AH24</f>
        <v>0</v>
      </c>
      <c r="AC24" s="24">
        <f>$B24*'System CAPEX Units'!AI24</f>
        <v>0</v>
      </c>
      <c r="AD24" s="38">
        <f>$B24*'System CAPEX Units'!AJ24</f>
        <v>0</v>
      </c>
      <c r="AF24" s="34">
        <f t="shared" si="0"/>
        <v>0</v>
      </c>
    </row>
    <row r="25" spans="1:32" x14ac:dyDescent="0.2">
      <c r="A25" s="6" t="str">
        <f>'System CAPEX Units'!A25</f>
        <v>New 66kV Pole Top</v>
      </c>
      <c r="B25" s="54">
        <f>('System CAPEX Units'!$D25*'System CAPEX Units'!$I25+'System CAPEX Units'!$D25*'System CAPEX Units'!$J25+'System CAPEX Units'!$D25*'System CAPEX Units'!$K25+'System CAPEX Units'!$D25*'System CAPEX Units'!$L25)*'System CAPEX Units'!AE25</f>
        <v>0</v>
      </c>
      <c r="C25" s="66">
        <f>B25*'System CAPEX Units'!$I25</f>
        <v>0</v>
      </c>
      <c r="D25" s="72">
        <f>B25*'System CAPEX Units'!$J25</f>
        <v>0</v>
      </c>
      <c r="E25" s="72">
        <f>B25*'System CAPEX Units'!$K25</f>
        <v>0</v>
      </c>
      <c r="F25" s="66">
        <f>B25*'System CAPEX Units'!$L25</f>
        <v>0</v>
      </c>
      <c r="G25" s="6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37">
        <f>'System CAPEX Units'!D25*'System CAPEX Units'!AE25</f>
        <v>0</v>
      </c>
      <c r="Z25" s="34">
        <f>$B25*'System CAPEX Units'!AF25</f>
        <v>0</v>
      </c>
      <c r="AA25" s="24">
        <f>$B25*'System CAPEX Units'!AG25</f>
        <v>0</v>
      </c>
      <c r="AB25" s="24">
        <f>$B25*'System CAPEX Units'!AH25</f>
        <v>0</v>
      </c>
      <c r="AC25" s="24">
        <f>$B25*'System CAPEX Units'!AI25</f>
        <v>0</v>
      </c>
      <c r="AD25" s="38">
        <f>$B25*'System CAPEX Units'!AJ25</f>
        <v>0</v>
      </c>
      <c r="AF25" s="34">
        <f t="shared" si="0"/>
        <v>0</v>
      </c>
    </row>
    <row r="26" spans="1:32" x14ac:dyDescent="0.2">
      <c r="A26" s="6" t="str">
        <f>'System CAPEX Units'!A26</f>
        <v>New 66kV Pole</v>
      </c>
      <c r="B26" s="54">
        <f>('System CAPEX Units'!$D26*'System CAPEX Units'!$I26+'System CAPEX Units'!$D26*'System CAPEX Units'!$J26+'System CAPEX Units'!$D26*'System CAPEX Units'!$K26+'System CAPEX Units'!$D26*'System CAPEX Units'!$L26)*'System CAPEX Units'!AE26</f>
        <v>0</v>
      </c>
      <c r="C26" s="66">
        <f>B26*'System CAPEX Units'!$I26</f>
        <v>0</v>
      </c>
      <c r="D26" s="72">
        <f>B26*'System CAPEX Units'!$J26</f>
        <v>0</v>
      </c>
      <c r="E26" s="72">
        <f>B26*'System CAPEX Units'!$K26</f>
        <v>0</v>
      </c>
      <c r="F26" s="66">
        <f>B26*'System CAPEX Units'!$L26</f>
        <v>0</v>
      </c>
      <c r="G26" s="6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37">
        <f>'System CAPEX Units'!D26*'System CAPEX Units'!AE26</f>
        <v>0</v>
      </c>
      <c r="Z26" s="34">
        <f>$B26*'System CAPEX Units'!AF26</f>
        <v>0</v>
      </c>
      <c r="AA26" s="24">
        <f>$B26*'System CAPEX Units'!AG26</f>
        <v>0</v>
      </c>
      <c r="AB26" s="24">
        <f>$B26*'System CAPEX Units'!AH26</f>
        <v>0</v>
      </c>
      <c r="AC26" s="24">
        <f>$B26*'System CAPEX Units'!AI26</f>
        <v>0</v>
      </c>
      <c r="AD26" s="38">
        <f>$B26*'System CAPEX Units'!AJ26</f>
        <v>0</v>
      </c>
      <c r="AF26" s="34">
        <f t="shared" si="0"/>
        <v>0</v>
      </c>
    </row>
    <row r="27" spans="1:32" x14ac:dyDescent="0.2">
      <c r="A27" s="6" t="str">
        <f>'System CAPEX Units'!A27</f>
        <v>Rebuild 22/11kV HV Line (HDBC)</v>
      </c>
      <c r="B27" s="54">
        <f>('System CAPEX Units'!$D27*'System CAPEX Units'!$I27+'System CAPEX Units'!$D27*'System CAPEX Units'!$J27+'System CAPEX Units'!$D27*'System CAPEX Units'!$K27+'System CAPEX Units'!$D27*'System CAPEX Units'!$L27)*'System CAPEX Units'!AE27</f>
        <v>0</v>
      </c>
      <c r="C27" s="66">
        <f>B27*'System CAPEX Units'!$I27</f>
        <v>0</v>
      </c>
      <c r="D27" s="72">
        <f>B27*'System CAPEX Units'!$J27</f>
        <v>0</v>
      </c>
      <c r="E27" s="72">
        <f>B27*'System CAPEX Units'!$K27</f>
        <v>0</v>
      </c>
      <c r="F27" s="66">
        <f>B27*'System CAPEX Units'!$L27</f>
        <v>0</v>
      </c>
      <c r="G27" s="69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37">
        <f>'System CAPEX Units'!D27*'System CAPEX Units'!AE27</f>
        <v>0</v>
      </c>
      <c r="Z27" s="34">
        <f>$B27*'System CAPEX Units'!AF27</f>
        <v>0</v>
      </c>
      <c r="AA27" s="24">
        <f>$B27*'System CAPEX Units'!AG27</f>
        <v>0</v>
      </c>
      <c r="AB27" s="24">
        <f>$B27*'System CAPEX Units'!AH27</f>
        <v>0</v>
      </c>
      <c r="AC27" s="24">
        <f>$B27*'System CAPEX Units'!AI27</f>
        <v>0</v>
      </c>
      <c r="AD27" s="38">
        <f>$B27*'System CAPEX Units'!AJ27</f>
        <v>0</v>
      </c>
      <c r="AF27" s="34">
        <f t="shared" si="0"/>
        <v>0</v>
      </c>
    </row>
    <row r="28" spans="1:32" x14ac:dyDescent="0.2">
      <c r="A28" s="6" t="str">
        <f>'System CAPEX Units'!A28</f>
        <v>Rebuild 415/240V LV Line</v>
      </c>
      <c r="B28" s="54">
        <f>('System CAPEX Units'!$D28*'System CAPEX Units'!$I28+'System CAPEX Units'!$D28*'System CAPEX Units'!$J28+'System CAPEX Units'!$D28*'System CAPEX Units'!$K28+'System CAPEX Units'!$D28*'System CAPEX Units'!$L28)*'System CAPEX Units'!AE28</f>
        <v>0</v>
      </c>
      <c r="C28" s="66">
        <f>B28*'System CAPEX Units'!$I28</f>
        <v>0</v>
      </c>
      <c r="D28" s="72">
        <f>B28*'System CAPEX Units'!$J28</f>
        <v>0</v>
      </c>
      <c r="E28" s="72">
        <f>B28*'System CAPEX Units'!$K28</f>
        <v>0</v>
      </c>
      <c r="F28" s="66">
        <f>B28*'System CAPEX Units'!$L28</f>
        <v>0</v>
      </c>
      <c r="G28" s="69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37">
        <f>'System CAPEX Units'!D28*'System CAPEX Units'!AE28</f>
        <v>0</v>
      </c>
      <c r="Z28" s="34">
        <f>$B28*'System CAPEX Units'!AF28</f>
        <v>0</v>
      </c>
      <c r="AA28" s="24">
        <f>$B28*'System CAPEX Units'!AG28</f>
        <v>0</v>
      </c>
      <c r="AB28" s="24">
        <f>$B28*'System CAPEX Units'!AH28</f>
        <v>0</v>
      </c>
      <c r="AC28" s="24">
        <f>$B28*'System CAPEX Units'!AI28</f>
        <v>0</v>
      </c>
      <c r="AD28" s="38">
        <f>$B28*'System CAPEX Units'!AJ28</f>
        <v>0</v>
      </c>
      <c r="AF28" s="34">
        <f t="shared" si="0"/>
        <v>0</v>
      </c>
    </row>
    <row r="29" spans="1:32" x14ac:dyDescent="0.2">
      <c r="A29" s="6" t="str">
        <f>'System CAPEX Units'!A29</f>
        <v>LV Spreaders</v>
      </c>
      <c r="B29" s="54">
        <f>('System CAPEX Units'!$D29*'System CAPEX Units'!$I29+'System CAPEX Units'!$D29*'System CAPEX Units'!$J29+'System CAPEX Units'!$D29*'System CAPEX Units'!$K29+'System CAPEX Units'!$D29*'System CAPEX Units'!$L29)*'System CAPEX Units'!AE29</f>
        <v>0</v>
      </c>
      <c r="C29" s="66">
        <f>B29*'System CAPEX Units'!$I29</f>
        <v>0</v>
      </c>
      <c r="D29" s="72">
        <f>B29*'System CAPEX Units'!$J29</f>
        <v>0</v>
      </c>
      <c r="E29" s="72">
        <f>B29*'System CAPEX Units'!$K29</f>
        <v>0</v>
      </c>
      <c r="F29" s="66">
        <f>B29*'System CAPEX Units'!$L29</f>
        <v>0</v>
      </c>
      <c r="G29" s="6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37">
        <f>'System CAPEX Units'!D29*'System CAPEX Units'!AE29</f>
        <v>0</v>
      </c>
      <c r="Z29" s="34">
        <f>$B29*'System CAPEX Units'!AF29</f>
        <v>0</v>
      </c>
      <c r="AA29" s="24">
        <f>$B29*'System CAPEX Units'!AG29</f>
        <v>0</v>
      </c>
      <c r="AB29" s="24">
        <f>$B29*'System CAPEX Units'!AH29</f>
        <v>0</v>
      </c>
      <c r="AC29" s="24">
        <f>$B29*'System CAPEX Units'!AI29</f>
        <v>0</v>
      </c>
      <c r="AD29" s="38">
        <f>$B29*'System CAPEX Units'!AJ29</f>
        <v>0</v>
      </c>
      <c r="AF29" s="34">
        <f t="shared" si="0"/>
        <v>0</v>
      </c>
    </row>
    <row r="30" spans="1:32" x14ac:dyDescent="0.2">
      <c r="A30" s="6" t="str">
        <f>'System CAPEX Units'!A30</f>
        <v>LV Fuses</v>
      </c>
      <c r="B30" s="54">
        <f>('System CAPEX Units'!$D30*'System CAPEX Units'!$I30+'System CAPEX Units'!$D30*'System CAPEX Units'!$J30+'System CAPEX Units'!$D30*'System CAPEX Units'!$K30+'System CAPEX Units'!$D30*'System CAPEX Units'!$L30)*'System CAPEX Units'!AE30</f>
        <v>0</v>
      </c>
      <c r="C30" s="66">
        <f>B30*'System CAPEX Units'!$I30</f>
        <v>0</v>
      </c>
      <c r="D30" s="72">
        <f>B30*'System CAPEX Units'!$J30</f>
        <v>0</v>
      </c>
      <c r="E30" s="72">
        <f>B30*'System CAPEX Units'!$K30</f>
        <v>0</v>
      </c>
      <c r="F30" s="66">
        <f>B30*'System CAPEX Units'!$L30</f>
        <v>0</v>
      </c>
      <c r="G30" s="6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37">
        <f>'System CAPEX Units'!D30*'System CAPEX Units'!AE30</f>
        <v>0</v>
      </c>
      <c r="Z30" s="34">
        <f>$B30*'System CAPEX Units'!AF30</f>
        <v>0</v>
      </c>
      <c r="AA30" s="24">
        <f>$B30*'System CAPEX Units'!AG30</f>
        <v>0</v>
      </c>
      <c r="AB30" s="24">
        <f>$B30*'System CAPEX Units'!AH30</f>
        <v>0</v>
      </c>
      <c r="AC30" s="24">
        <f>$B30*'System CAPEX Units'!AI30</f>
        <v>0</v>
      </c>
      <c r="AD30" s="38">
        <f>$B30*'System CAPEX Units'!AJ30</f>
        <v>0</v>
      </c>
      <c r="AF30" s="34">
        <f t="shared" si="0"/>
        <v>0</v>
      </c>
    </row>
    <row r="31" spans="1:32" x14ac:dyDescent="0.2">
      <c r="A31" s="6" t="str">
        <f>'System CAPEX Units'!A31</f>
        <v>Replace Medium Transformer</v>
      </c>
      <c r="B31" s="54">
        <f>('System CAPEX Units'!$D31*'System CAPEX Units'!$I31+'System CAPEX Units'!$D31*'System CAPEX Units'!$J31+'System CAPEX Units'!$D31*'System CAPEX Units'!$K31+'System CAPEX Units'!$D31*'System CAPEX Units'!$L31)*'System CAPEX Units'!AE31</f>
        <v>0</v>
      </c>
      <c r="C31" s="66">
        <f>B31*'System CAPEX Units'!$I31</f>
        <v>0</v>
      </c>
      <c r="D31" s="72">
        <f>B31*'System CAPEX Units'!$J31</f>
        <v>0</v>
      </c>
      <c r="E31" s="72">
        <f>B31*'System CAPEX Units'!$K31</f>
        <v>0</v>
      </c>
      <c r="F31" s="66">
        <f>B31*'System CAPEX Units'!$L31</f>
        <v>0</v>
      </c>
      <c r="G31" s="6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7">
        <f>'System CAPEX Units'!D31*'System CAPEX Units'!AE31</f>
        <v>0</v>
      </c>
      <c r="Z31" s="34">
        <f>$B31*'System CAPEX Units'!AF31</f>
        <v>0</v>
      </c>
      <c r="AA31" s="24">
        <f>$B31*'System CAPEX Units'!AG31</f>
        <v>0</v>
      </c>
      <c r="AB31" s="24">
        <f>$B31*'System CAPEX Units'!AH31</f>
        <v>0</v>
      </c>
      <c r="AC31" s="24">
        <f>$B31*'System CAPEX Units'!AI31</f>
        <v>0</v>
      </c>
      <c r="AD31" s="38">
        <f>$B31*'System CAPEX Units'!AJ31</f>
        <v>0</v>
      </c>
      <c r="AF31" s="34">
        <f t="shared" si="0"/>
        <v>0</v>
      </c>
    </row>
    <row r="32" spans="1:32" x14ac:dyDescent="0.2">
      <c r="A32" s="6" t="str">
        <f>'System CAPEX Units'!A32</f>
        <v>Replace Small Transformer</v>
      </c>
      <c r="B32" s="54">
        <f>('System CAPEX Units'!$D32*'System CAPEX Units'!$I32+'System CAPEX Units'!$D32*'System CAPEX Units'!$J32+'System CAPEX Units'!$D32*'System CAPEX Units'!$K32+'System CAPEX Units'!$D32*'System CAPEX Units'!$L32)*'System CAPEX Units'!AE32</f>
        <v>0</v>
      </c>
      <c r="C32" s="66">
        <f>B32*'System CAPEX Units'!$I32</f>
        <v>0</v>
      </c>
      <c r="D32" s="72">
        <f>B32*'System CAPEX Units'!$J32</f>
        <v>0</v>
      </c>
      <c r="E32" s="72">
        <f>B32*'System CAPEX Units'!$K32</f>
        <v>0</v>
      </c>
      <c r="F32" s="66">
        <f>B32*'System CAPEX Units'!$L32</f>
        <v>0</v>
      </c>
      <c r="G32" s="6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37">
        <f>'System CAPEX Units'!D32*'System CAPEX Units'!AE32</f>
        <v>0</v>
      </c>
      <c r="Z32" s="34">
        <f>$B32*'System CAPEX Units'!AF32</f>
        <v>0</v>
      </c>
      <c r="AA32" s="24">
        <f>$B32*'System CAPEX Units'!AG32</f>
        <v>0</v>
      </c>
      <c r="AB32" s="24">
        <f>$B32*'System CAPEX Units'!AH32</f>
        <v>0</v>
      </c>
      <c r="AC32" s="24">
        <f>$B32*'System CAPEX Units'!AI32</f>
        <v>0</v>
      </c>
      <c r="AD32" s="38">
        <f>$B32*'System CAPEX Units'!AJ32</f>
        <v>0</v>
      </c>
      <c r="AF32" s="34">
        <f t="shared" si="0"/>
        <v>0</v>
      </c>
    </row>
    <row r="33" spans="1:32" x14ac:dyDescent="0.2">
      <c r="A33" s="6" t="str">
        <f>'System CAPEX Units'!A33</f>
        <v>Workshop (Dryout) TXF</v>
      </c>
      <c r="B33" s="54">
        <f>('System CAPEX Units'!$D33*'System CAPEX Units'!$I33+'System CAPEX Units'!$D33*'System CAPEX Units'!$J33+'System CAPEX Units'!$D33*'System CAPEX Units'!$K33+'System CAPEX Units'!$D33*'System CAPEX Units'!$L33)*'System CAPEX Units'!AE33</f>
        <v>0</v>
      </c>
      <c r="C33" s="66">
        <f>B33*'System CAPEX Units'!$I33</f>
        <v>0</v>
      </c>
      <c r="D33" s="72">
        <f>B33*'System CAPEX Units'!$J33</f>
        <v>0</v>
      </c>
      <c r="E33" s="72">
        <f>B33*'System CAPEX Units'!$K33</f>
        <v>0</v>
      </c>
      <c r="F33" s="66">
        <f>B33*'System CAPEX Units'!$L33</f>
        <v>0</v>
      </c>
      <c r="G33" s="6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37">
        <f>'System CAPEX Units'!D33*'System CAPEX Units'!AE33</f>
        <v>0</v>
      </c>
      <c r="Z33" s="34">
        <f>$B33*'System CAPEX Units'!AF33</f>
        <v>0</v>
      </c>
      <c r="AA33" s="24">
        <f>$B33*'System CAPEX Units'!AG33</f>
        <v>0</v>
      </c>
      <c r="AB33" s="24">
        <f>$B33*'System CAPEX Units'!AH33</f>
        <v>0</v>
      </c>
      <c r="AC33" s="24">
        <f>$B33*'System CAPEX Units'!AI33</f>
        <v>0</v>
      </c>
      <c r="AD33" s="38">
        <f>$B33*'System CAPEX Units'!AJ33</f>
        <v>0</v>
      </c>
      <c r="AF33" s="34">
        <f t="shared" si="0"/>
        <v>0</v>
      </c>
    </row>
    <row r="34" spans="1:32" x14ac:dyDescent="0.2">
      <c r="A34" s="6" t="str">
        <f>'System CAPEX Units'!A34</f>
        <v>FIS Replacement - Transformer</v>
      </c>
      <c r="B34" s="54">
        <f>('System CAPEX Units'!$D34*'System CAPEX Units'!$I34+'System CAPEX Units'!$D34*'System CAPEX Units'!$J34+'System CAPEX Units'!$D34*'System CAPEX Units'!$K34+'System CAPEX Units'!$D34*'System CAPEX Units'!$L34)*'System CAPEX Units'!AE34</f>
        <v>0</v>
      </c>
      <c r="C34" s="66">
        <f>B34*'System CAPEX Units'!$I34</f>
        <v>0</v>
      </c>
      <c r="D34" s="72">
        <f>B34*'System CAPEX Units'!$J34</f>
        <v>0</v>
      </c>
      <c r="E34" s="72">
        <f>B34*'System CAPEX Units'!$K34</f>
        <v>0</v>
      </c>
      <c r="F34" s="66">
        <f>B34*'System CAPEX Units'!$L34</f>
        <v>0</v>
      </c>
      <c r="G34" s="6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37">
        <f>'System CAPEX Units'!D34*'System CAPEX Units'!AE34</f>
        <v>0</v>
      </c>
      <c r="Z34" s="34">
        <f>$B34*'System CAPEX Units'!AF34</f>
        <v>0</v>
      </c>
      <c r="AA34" s="24">
        <f>$B34*'System CAPEX Units'!AG34</f>
        <v>0</v>
      </c>
      <c r="AB34" s="24">
        <f>$B34*'System CAPEX Units'!AH34</f>
        <v>0</v>
      </c>
      <c r="AC34" s="24">
        <f>$B34*'System CAPEX Units'!AI34</f>
        <v>0</v>
      </c>
      <c r="AD34" s="38">
        <f>$B34*'System CAPEX Units'!AJ34</f>
        <v>0</v>
      </c>
      <c r="AF34" s="34">
        <f t="shared" si="0"/>
        <v>0</v>
      </c>
    </row>
    <row r="35" spans="1:32" x14ac:dyDescent="0.2">
      <c r="A35" s="6" t="str">
        <f>'System CAPEX Units'!A35</f>
        <v>Replace Circuit Breaker 33/66kV</v>
      </c>
      <c r="B35" s="54">
        <f>('System CAPEX Units'!$D35*'System CAPEX Units'!$I35+'System CAPEX Units'!$D35*'System CAPEX Units'!$J35+'System CAPEX Units'!$D35*'System CAPEX Units'!$K35+'System CAPEX Units'!$D35*'System CAPEX Units'!$L35)*'System CAPEX Units'!AE35</f>
        <v>0</v>
      </c>
      <c r="C35" s="66">
        <f>B35*'System CAPEX Units'!$I35</f>
        <v>0</v>
      </c>
      <c r="D35" s="72">
        <f>B35*'System CAPEX Units'!$J35</f>
        <v>0</v>
      </c>
      <c r="E35" s="72">
        <f>B35*'System CAPEX Units'!$K35</f>
        <v>0</v>
      </c>
      <c r="F35" s="66">
        <f>B35*'System CAPEX Units'!$L35</f>
        <v>0</v>
      </c>
      <c r="G35" s="6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37">
        <f>'System CAPEX Units'!D35*'System CAPEX Units'!AE35</f>
        <v>0</v>
      </c>
      <c r="Z35" s="34">
        <f>$B35*'System CAPEX Units'!AF35</f>
        <v>0</v>
      </c>
      <c r="AA35" s="24">
        <f>$B35*'System CAPEX Units'!AG35</f>
        <v>0</v>
      </c>
      <c r="AB35" s="24">
        <f>$B35*'System CAPEX Units'!AH35</f>
        <v>0</v>
      </c>
      <c r="AC35" s="24">
        <f>$B35*'System CAPEX Units'!AI35</f>
        <v>0</v>
      </c>
      <c r="AD35" s="38">
        <f>$B35*'System CAPEX Units'!AJ35</f>
        <v>0</v>
      </c>
      <c r="AF35" s="34">
        <f t="shared" si="0"/>
        <v>0</v>
      </c>
    </row>
    <row r="36" spans="1:32" x14ac:dyDescent="0.2">
      <c r="A36" s="6" t="str">
        <f>'System CAPEX Units'!A36</f>
        <v>Replace Switchboard Panel 11/22kV</v>
      </c>
      <c r="B36" s="54">
        <f>('System CAPEX Units'!$D36*'System CAPEX Units'!$I36+'System CAPEX Units'!$D36*'System CAPEX Units'!$J36+'System CAPEX Units'!$D36*'System CAPEX Units'!$K36+'System CAPEX Units'!$D36*'System CAPEX Units'!$L36)*'System CAPEX Units'!AE36</f>
        <v>0</v>
      </c>
      <c r="C36" s="66">
        <f>B36*'System CAPEX Units'!$I36</f>
        <v>0</v>
      </c>
      <c r="D36" s="72">
        <f>B36*'System CAPEX Units'!$J36</f>
        <v>0</v>
      </c>
      <c r="E36" s="72">
        <f>B36*'System CAPEX Units'!$K36</f>
        <v>0</v>
      </c>
      <c r="F36" s="66">
        <f>B36*'System CAPEX Units'!$L36</f>
        <v>0</v>
      </c>
      <c r="G36" s="6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37">
        <f>'System CAPEX Units'!D36*'System CAPEX Units'!AE36</f>
        <v>0</v>
      </c>
      <c r="Z36" s="34">
        <f>$B36*'System CAPEX Units'!AF36</f>
        <v>0</v>
      </c>
      <c r="AA36" s="24">
        <f>$B36*'System CAPEX Units'!AG36</f>
        <v>0</v>
      </c>
      <c r="AB36" s="24">
        <f>$B36*'System CAPEX Units'!AH36</f>
        <v>0</v>
      </c>
      <c r="AC36" s="24">
        <f>$B36*'System CAPEX Units'!AI36</f>
        <v>0</v>
      </c>
      <c r="AD36" s="38">
        <f>$B36*'System CAPEX Units'!AJ36</f>
        <v>0</v>
      </c>
      <c r="AF36" s="34">
        <f t="shared" si="0"/>
        <v>0</v>
      </c>
    </row>
    <row r="37" spans="1:32" x14ac:dyDescent="0.2">
      <c r="A37" s="6" t="str">
        <f>'System CAPEX Units'!A37</f>
        <v>Retrofit Switchboard CB (LMT)</v>
      </c>
      <c r="B37" s="54">
        <f>('System CAPEX Units'!$D37*'System CAPEX Units'!$I37+'System CAPEX Units'!$D37*'System CAPEX Units'!$J37+'System CAPEX Units'!$D37*'System CAPEX Units'!$K37+'System CAPEX Units'!$D37*'System CAPEX Units'!$L37)*'System CAPEX Units'!AE37</f>
        <v>0</v>
      </c>
      <c r="C37" s="66">
        <f>B37*'System CAPEX Units'!$I37</f>
        <v>0</v>
      </c>
      <c r="D37" s="72">
        <f>B37*'System CAPEX Units'!$J37</f>
        <v>0</v>
      </c>
      <c r="E37" s="72">
        <f>B37*'System CAPEX Units'!$K37</f>
        <v>0</v>
      </c>
      <c r="F37" s="66">
        <f>B37*'System CAPEX Units'!$L37</f>
        <v>0</v>
      </c>
      <c r="G37" s="6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37">
        <f>'System CAPEX Units'!D37*'System CAPEX Units'!AE37</f>
        <v>0</v>
      </c>
      <c r="Z37" s="34">
        <f>$B37*'System CAPEX Units'!AF37</f>
        <v>0</v>
      </c>
      <c r="AA37" s="24">
        <f>$B37*'System CAPEX Units'!AG37</f>
        <v>0</v>
      </c>
      <c r="AB37" s="24">
        <f>$B37*'System CAPEX Units'!AH37</f>
        <v>0</v>
      </c>
      <c r="AC37" s="24">
        <f>$B37*'System CAPEX Units'!AI37</f>
        <v>0</v>
      </c>
      <c r="AD37" s="38">
        <f>$B37*'System CAPEX Units'!AJ37</f>
        <v>0</v>
      </c>
      <c r="AF37" s="34">
        <f t="shared" si="0"/>
        <v>0</v>
      </c>
    </row>
    <row r="38" spans="1:32" x14ac:dyDescent="0.2">
      <c r="A38" s="6" t="str">
        <f>'System CAPEX Units'!A38</f>
        <v>FIS Replacement - Circuit Breaker</v>
      </c>
      <c r="B38" s="54">
        <f>('System CAPEX Units'!$D38*'System CAPEX Units'!$I38+'System CAPEX Units'!$D38*'System CAPEX Units'!$J38+'System CAPEX Units'!$D38*'System CAPEX Units'!$K38+'System CAPEX Units'!$D38*'System CAPEX Units'!$L38)*'System CAPEX Units'!AE38</f>
        <v>0</v>
      </c>
      <c r="C38" s="66">
        <f>B38*'System CAPEX Units'!$I38</f>
        <v>0</v>
      </c>
      <c r="D38" s="72">
        <f>B38*'System CAPEX Units'!$J38</f>
        <v>0</v>
      </c>
      <c r="E38" s="72">
        <f>B38*'System CAPEX Units'!$K38</f>
        <v>0</v>
      </c>
      <c r="F38" s="66">
        <f>B38*'System CAPEX Units'!$L38</f>
        <v>0</v>
      </c>
      <c r="G38" s="6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37">
        <f>'System CAPEX Units'!D38*'System CAPEX Units'!AE38</f>
        <v>0</v>
      </c>
      <c r="Z38" s="34">
        <f>$B38*'System CAPEX Units'!AF38</f>
        <v>0</v>
      </c>
      <c r="AA38" s="24">
        <f>$B38*'System CAPEX Units'!AG38</f>
        <v>0</v>
      </c>
      <c r="AB38" s="24">
        <f>$B38*'System CAPEX Units'!AH38</f>
        <v>0</v>
      </c>
      <c r="AC38" s="24">
        <f>$B38*'System CAPEX Units'!AI38</f>
        <v>0</v>
      </c>
      <c r="AD38" s="38">
        <f>$B38*'System CAPEX Units'!AJ38</f>
        <v>0</v>
      </c>
      <c r="AF38" s="34">
        <f t="shared" si="0"/>
        <v>0</v>
      </c>
    </row>
    <row r="39" spans="1:32" x14ac:dyDescent="0.2">
      <c r="A39" s="6" t="str">
        <f>'System CAPEX Units'!A39</f>
        <v>CT Risk Based Replacement</v>
      </c>
      <c r="B39" s="54">
        <f>('System CAPEX Units'!$D39*'System CAPEX Units'!$I39+'System CAPEX Units'!$D39*'System CAPEX Units'!$J39+'System CAPEX Units'!$D39*'System CAPEX Units'!$K39+'System CAPEX Units'!$D39*'System CAPEX Units'!$L39)*'System CAPEX Units'!AE39</f>
        <v>0</v>
      </c>
      <c r="C39" s="66">
        <f>B39*'System CAPEX Units'!$I39</f>
        <v>0</v>
      </c>
      <c r="D39" s="72">
        <f>B39*'System CAPEX Units'!$J39</f>
        <v>0</v>
      </c>
      <c r="E39" s="72">
        <f>B39*'System CAPEX Units'!$K39</f>
        <v>0</v>
      </c>
      <c r="F39" s="66">
        <f>B39*'System CAPEX Units'!$L39</f>
        <v>0</v>
      </c>
      <c r="G39" s="6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37">
        <f>'System CAPEX Units'!D39*'System CAPEX Units'!AE39</f>
        <v>0</v>
      </c>
      <c r="Z39" s="34">
        <f>$B39*'System CAPEX Units'!AF39</f>
        <v>0</v>
      </c>
      <c r="AA39" s="24">
        <f>$B39*'System CAPEX Units'!AG39</f>
        <v>0</v>
      </c>
      <c r="AB39" s="24">
        <f>$B39*'System CAPEX Units'!AH39</f>
        <v>0</v>
      </c>
      <c r="AC39" s="24">
        <f>$B39*'System CAPEX Units'!AI39</f>
        <v>0</v>
      </c>
      <c r="AD39" s="38">
        <f>$B39*'System CAPEX Units'!AJ39</f>
        <v>0</v>
      </c>
      <c r="AF39" s="34">
        <f t="shared" si="0"/>
        <v>0</v>
      </c>
    </row>
    <row r="40" spans="1:32" x14ac:dyDescent="0.2">
      <c r="A40" s="6" t="str">
        <f>'System CAPEX Units'!A40</f>
        <v>FIS Replacement - CT</v>
      </c>
      <c r="B40" s="54">
        <f>('System CAPEX Units'!$D40*'System CAPEX Units'!$I40+'System CAPEX Units'!$D40*'System CAPEX Units'!$J40+'System CAPEX Units'!$D40*'System CAPEX Units'!$K40+'System CAPEX Units'!$D40*'System CAPEX Units'!$L40)*'System CAPEX Units'!AE40</f>
        <v>0</v>
      </c>
      <c r="C40" s="66">
        <f>B40*'System CAPEX Units'!$I40</f>
        <v>0</v>
      </c>
      <c r="D40" s="72">
        <f>B40*'System CAPEX Units'!$J40</f>
        <v>0</v>
      </c>
      <c r="E40" s="72">
        <f>B40*'System CAPEX Units'!$K40</f>
        <v>0</v>
      </c>
      <c r="F40" s="66">
        <f>B40*'System CAPEX Units'!$L40</f>
        <v>0</v>
      </c>
      <c r="G40" s="69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37">
        <f>'System CAPEX Units'!D40*'System CAPEX Units'!AE40</f>
        <v>0</v>
      </c>
      <c r="Z40" s="34">
        <f>$B40*'System CAPEX Units'!AF40</f>
        <v>0</v>
      </c>
      <c r="AA40" s="24">
        <f>$B40*'System CAPEX Units'!AG40</f>
        <v>0</v>
      </c>
      <c r="AB40" s="24">
        <f>$B40*'System CAPEX Units'!AH40</f>
        <v>0</v>
      </c>
      <c r="AC40" s="24">
        <f>$B40*'System CAPEX Units'!AI40</f>
        <v>0</v>
      </c>
      <c r="AD40" s="38">
        <f>$B40*'System CAPEX Units'!AJ40</f>
        <v>0</v>
      </c>
      <c r="AF40" s="34">
        <f t="shared" si="0"/>
        <v>0</v>
      </c>
    </row>
    <row r="41" spans="1:32" x14ac:dyDescent="0.2">
      <c r="A41" s="6" t="str">
        <f>'System CAPEX Units'!A41</f>
        <v>VT Risk Based Replacement</v>
      </c>
      <c r="B41" s="54">
        <f>('System CAPEX Units'!$D41*'System CAPEX Units'!$I41+'System CAPEX Units'!$D41*'System CAPEX Units'!$J41+'System CAPEX Units'!$D41*'System CAPEX Units'!$K41+'System CAPEX Units'!$D41*'System CAPEX Units'!$L41)*'System CAPEX Units'!AE41</f>
        <v>0</v>
      </c>
      <c r="C41" s="66">
        <f>B41*'System CAPEX Units'!$I41</f>
        <v>0</v>
      </c>
      <c r="D41" s="72">
        <f>B41*'System CAPEX Units'!$J41</f>
        <v>0</v>
      </c>
      <c r="E41" s="72">
        <f>B41*'System CAPEX Units'!$K41</f>
        <v>0</v>
      </c>
      <c r="F41" s="66">
        <f>B41*'System CAPEX Units'!$L41</f>
        <v>0</v>
      </c>
      <c r="G41" s="69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37">
        <f>'System CAPEX Units'!D41*'System CAPEX Units'!AE41</f>
        <v>0</v>
      </c>
      <c r="Z41" s="34">
        <f>$B41*'System CAPEX Units'!AF41</f>
        <v>0</v>
      </c>
      <c r="AA41" s="24">
        <f>$B41*'System CAPEX Units'!AG41</f>
        <v>0</v>
      </c>
      <c r="AB41" s="24">
        <f>$B41*'System CAPEX Units'!AH41</f>
        <v>0</v>
      </c>
      <c r="AC41" s="24">
        <f>$B41*'System CAPEX Units'!AI41</f>
        <v>0</v>
      </c>
      <c r="AD41" s="38">
        <f>$B41*'System CAPEX Units'!AJ41</f>
        <v>0</v>
      </c>
      <c r="AF41" s="34">
        <f t="shared" si="0"/>
        <v>0</v>
      </c>
    </row>
    <row r="42" spans="1:32" x14ac:dyDescent="0.2">
      <c r="A42" s="6" t="str">
        <f>'System CAPEX Units'!A42</f>
        <v>FIS Replacement - VT</v>
      </c>
      <c r="B42" s="54">
        <f>('System CAPEX Units'!$D42*'System CAPEX Units'!$I42+'System CAPEX Units'!$D42*'System CAPEX Units'!$J42+'System CAPEX Units'!$D42*'System CAPEX Units'!$K42+'System CAPEX Units'!$D42*'System CAPEX Units'!$L42)*'System CAPEX Units'!AE42</f>
        <v>0</v>
      </c>
      <c r="C42" s="66">
        <f>B42*'System CAPEX Units'!$I42</f>
        <v>0</v>
      </c>
      <c r="D42" s="72">
        <f>B42*'System CAPEX Units'!$J42</f>
        <v>0</v>
      </c>
      <c r="E42" s="72">
        <f>B42*'System CAPEX Units'!$K42</f>
        <v>0</v>
      </c>
      <c r="F42" s="66">
        <f>B42*'System CAPEX Units'!$L42</f>
        <v>0</v>
      </c>
      <c r="G42" s="69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37">
        <f>'System CAPEX Units'!D42*'System CAPEX Units'!AE42</f>
        <v>0</v>
      </c>
      <c r="Z42" s="34">
        <f>$B42*'System CAPEX Units'!AF42</f>
        <v>0</v>
      </c>
      <c r="AA42" s="24">
        <f>$B42*'System CAPEX Units'!AG42</f>
        <v>0</v>
      </c>
      <c r="AB42" s="24">
        <f>$B42*'System CAPEX Units'!AH42</f>
        <v>0</v>
      </c>
      <c r="AC42" s="24">
        <f>$B42*'System CAPEX Units'!AI42</f>
        <v>0</v>
      </c>
      <c r="AD42" s="38">
        <f>$B42*'System CAPEX Units'!AJ42</f>
        <v>0</v>
      </c>
      <c r="AF42" s="34">
        <f t="shared" si="0"/>
        <v>0</v>
      </c>
    </row>
    <row r="43" spans="1:32" x14ac:dyDescent="0.2">
      <c r="A43" s="6" t="str">
        <f>'System CAPEX Units'!A43</f>
        <v>FIS Replacement - Isolators</v>
      </c>
      <c r="B43" s="54">
        <f>('System CAPEX Units'!$D43*'System CAPEX Units'!$I43+'System CAPEX Units'!$D43*'System CAPEX Units'!$J43+'System CAPEX Units'!$D43*'System CAPEX Units'!$K43+'System CAPEX Units'!$D43*'System CAPEX Units'!$L43)*'System CAPEX Units'!AE43</f>
        <v>0</v>
      </c>
      <c r="C43" s="66">
        <f>B43*'System CAPEX Units'!$I43</f>
        <v>0</v>
      </c>
      <c r="D43" s="72">
        <f>B43*'System CAPEX Units'!$J43</f>
        <v>0</v>
      </c>
      <c r="E43" s="72">
        <f>B43*'System CAPEX Units'!$K43</f>
        <v>0</v>
      </c>
      <c r="F43" s="66">
        <f>B43*'System CAPEX Units'!$L43</f>
        <v>0</v>
      </c>
      <c r="G43" s="6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37">
        <f>'System CAPEX Units'!D43*'System CAPEX Units'!AE43</f>
        <v>0</v>
      </c>
      <c r="Z43" s="34">
        <f>$B43*'System CAPEX Units'!AF43</f>
        <v>0</v>
      </c>
      <c r="AA43" s="24">
        <f>$B43*'System CAPEX Units'!AG43</f>
        <v>0</v>
      </c>
      <c r="AB43" s="24">
        <f>$B43*'System CAPEX Units'!AH43</f>
        <v>0</v>
      </c>
      <c r="AC43" s="24">
        <f>$B43*'System CAPEX Units'!AI43</f>
        <v>0</v>
      </c>
      <c r="AD43" s="38">
        <f>$B43*'System CAPEX Units'!AJ43</f>
        <v>0</v>
      </c>
      <c r="AF43" s="34">
        <f t="shared" si="0"/>
        <v>0</v>
      </c>
    </row>
    <row r="44" spans="1:32" x14ac:dyDescent="0.2">
      <c r="A44" s="6" t="str">
        <f>'System CAPEX Units'!A44</f>
        <v>Outdoor Isolator Replacement 66-132kV</v>
      </c>
      <c r="B44" s="54">
        <f>('System CAPEX Units'!$D44*'System CAPEX Units'!$I44+'System CAPEX Units'!$D44*'System CAPEX Units'!$J44+'System CAPEX Units'!$D44*'System CAPEX Units'!$K44+'System CAPEX Units'!$D44*'System CAPEX Units'!$L44)*'System CAPEX Units'!AE44</f>
        <v>0</v>
      </c>
      <c r="C44" s="66">
        <f>B44*'System CAPEX Units'!$I44</f>
        <v>0</v>
      </c>
      <c r="D44" s="72">
        <f>B44*'System CAPEX Units'!$J44</f>
        <v>0</v>
      </c>
      <c r="E44" s="72">
        <f>B44*'System CAPEX Units'!$K44</f>
        <v>0</v>
      </c>
      <c r="F44" s="66">
        <f>B44*'System CAPEX Units'!$L44</f>
        <v>0</v>
      </c>
      <c r="G44" s="6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37">
        <f>'System CAPEX Units'!D44*'System CAPEX Units'!AE44</f>
        <v>0</v>
      </c>
      <c r="Z44" s="34">
        <f>$B44*'System CAPEX Units'!AF44</f>
        <v>0</v>
      </c>
      <c r="AA44" s="24">
        <f>$B44*'System CAPEX Units'!AG44</f>
        <v>0</v>
      </c>
      <c r="AB44" s="24">
        <f>$B44*'System CAPEX Units'!AH44</f>
        <v>0</v>
      </c>
      <c r="AC44" s="24">
        <f>$B44*'System CAPEX Units'!AI44</f>
        <v>0</v>
      </c>
      <c r="AD44" s="38">
        <f>$B44*'System CAPEX Units'!AJ44</f>
        <v>0</v>
      </c>
      <c r="AF44" s="34">
        <f t="shared" si="0"/>
        <v>0</v>
      </c>
    </row>
    <row r="45" spans="1:32" x14ac:dyDescent="0.2">
      <c r="A45" s="6" t="str">
        <f>'System CAPEX Units'!A45</f>
        <v>Replace Capacitor Bank 11kV</v>
      </c>
      <c r="B45" s="54">
        <f>('System CAPEX Units'!$D45*'System CAPEX Units'!$I45+'System CAPEX Units'!$D45*'System CAPEX Units'!$J45+'System CAPEX Units'!$D45*'System CAPEX Units'!$K45+'System CAPEX Units'!$D45*'System CAPEX Units'!$L45)*'System CAPEX Units'!AE45</f>
        <v>0</v>
      </c>
      <c r="C45" s="66">
        <f>B45*'System CAPEX Units'!$I45</f>
        <v>0</v>
      </c>
      <c r="D45" s="72">
        <f>B45*'System CAPEX Units'!$J45</f>
        <v>0</v>
      </c>
      <c r="E45" s="72">
        <f>B45*'System CAPEX Units'!$K45</f>
        <v>0</v>
      </c>
      <c r="F45" s="66">
        <f>B45*'System CAPEX Units'!$L45</f>
        <v>0</v>
      </c>
      <c r="G45" s="69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37">
        <f>'System CAPEX Units'!D45*'System CAPEX Units'!AE45</f>
        <v>0</v>
      </c>
      <c r="Z45" s="34">
        <f>$B45*'System CAPEX Units'!AF45</f>
        <v>0</v>
      </c>
      <c r="AA45" s="24">
        <f>$B45*'System CAPEX Units'!AG45</f>
        <v>0</v>
      </c>
      <c r="AB45" s="24">
        <f>$B45*'System CAPEX Units'!AH45</f>
        <v>0</v>
      </c>
      <c r="AC45" s="24">
        <f>$B45*'System CAPEX Units'!AI45</f>
        <v>0</v>
      </c>
      <c r="AD45" s="38">
        <f>$B45*'System CAPEX Units'!AJ45</f>
        <v>0</v>
      </c>
      <c r="AF45" s="34">
        <f t="shared" si="0"/>
        <v>0</v>
      </c>
    </row>
    <row r="46" spans="1:32" x14ac:dyDescent="0.2">
      <c r="A46" s="6" t="str">
        <f>'System CAPEX Units'!A46</f>
        <v>Substation 66kV OD Feeder Bay</v>
      </c>
      <c r="B46" s="54">
        <f>('System CAPEX Units'!$D46*'System CAPEX Units'!$I46+'System CAPEX Units'!$D46*'System CAPEX Units'!$J46+'System CAPEX Units'!$D46*'System CAPEX Units'!$K46+'System CAPEX Units'!$D46*'System CAPEX Units'!$L46)*'System CAPEX Units'!AE46</f>
        <v>0</v>
      </c>
      <c r="C46" s="66">
        <f>B46*'System CAPEX Units'!$I46</f>
        <v>0</v>
      </c>
      <c r="D46" s="72">
        <f>B46*'System CAPEX Units'!$J46</f>
        <v>0</v>
      </c>
      <c r="E46" s="72">
        <f>B46*'System CAPEX Units'!$K46</f>
        <v>0</v>
      </c>
      <c r="F46" s="66">
        <f>B46*'System CAPEX Units'!$L46</f>
        <v>0</v>
      </c>
      <c r="G46" s="69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37">
        <f>'System CAPEX Units'!D46*'System CAPEX Units'!AE46</f>
        <v>0</v>
      </c>
      <c r="Z46" s="34">
        <f>$B46*'System CAPEX Units'!AF46</f>
        <v>0</v>
      </c>
      <c r="AA46" s="24">
        <f>$B46*'System CAPEX Units'!AG46</f>
        <v>0</v>
      </c>
      <c r="AB46" s="24">
        <f>$B46*'System CAPEX Units'!AH46</f>
        <v>0</v>
      </c>
      <c r="AC46" s="24">
        <f>$B46*'System CAPEX Units'!AI46</f>
        <v>0</v>
      </c>
      <c r="AD46" s="38">
        <f>$B46*'System CAPEX Units'!AJ46</f>
        <v>0</v>
      </c>
      <c r="AF46" s="34">
        <f t="shared" si="0"/>
        <v>0</v>
      </c>
    </row>
    <row r="47" spans="1:32" x14ac:dyDescent="0.2">
      <c r="A47" s="6" t="str">
        <f>'System CAPEX Units'!A47</f>
        <v>Replace SVC</v>
      </c>
      <c r="B47" s="54">
        <f>('System CAPEX Units'!$D47*'System CAPEX Units'!$I47+'System CAPEX Units'!$D47*'System CAPEX Units'!$J47+'System CAPEX Units'!$D47*'System CAPEX Units'!$K47+'System CAPEX Units'!$D47*'System CAPEX Units'!$L47)*'System CAPEX Units'!AE47</f>
        <v>0</v>
      </c>
      <c r="C47" s="66">
        <f>B47*'System CAPEX Units'!$I47</f>
        <v>0</v>
      </c>
      <c r="D47" s="72">
        <f>B47*'System CAPEX Units'!$J47</f>
        <v>0</v>
      </c>
      <c r="E47" s="72">
        <f>B47*'System CAPEX Units'!$K47</f>
        <v>0</v>
      </c>
      <c r="F47" s="66">
        <f>B47*'System CAPEX Units'!$L47</f>
        <v>0</v>
      </c>
      <c r="G47" s="69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37">
        <f>'System CAPEX Units'!D47*'System CAPEX Units'!AE47</f>
        <v>0</v>
      </c>
      <c r="Z47" s="34">
        <f>$B47*'System CAPEX Units'!AF47</f>
        <v>0</v>
      </c>
      <c r="AA47" s="24">
        <f>$B47*'System CAPEX Units'!AG47</f>
        <v>0</v>
      </c>
      <c r="AB47" s="24">
        <f>$B47*'System CAPEX Units'!AH47</f>
        <v>0</v>
      </c>
      <c r="AC47" s="24">
        <f>$B47*'System CAPEX Units'!AI47</f>
        <v>0</v>
      </c>
      <c r="AD47" s="38">
        <f>$B47*'System CAPEX Units'!AJ47</f>
        <v>0</v>
      </c>
      <c r="AF47" s="34">
        <f t="shared" si="0"/>
        <v>0</v>
      </c>
    </row>
    <row r="48" spans="1:32" x14ac:dyDescent="0.2">
      <c r="A48" s="6" t="str">
        <f>'System CAPEX Units'!A48</f>
        <v>Upgrade DC Supply 110/125V</v>
      </c>
      <c r="B48" s="54">
        <f>('System CAPEX Units'!$D48*'System CAPEX Units'!$I48+'System CAPEX Units'!$D48*'System CAPEX Units'!$J48+'System CAPEX Units'!$D48*'System CAPEX Units'!$K48+'System CAPEX Units'!$D48*'System CAPEX Units'!$L48)*'System CAPEX Units'!AE48</f>
        <v>0</v>
      </c>
      <c r="C48" s="66">
        <f>B48*'System CAPEX Units'!$I48</f>
        <v>0</v>
      </c>
      <c r="D48" s="72">
        <f>B48*'System CAPEX Units'!$J48</f>
        <v>0</v>
      </c>
      <c r="E48" s="72">
        <f>B48*'System CAPEX Units'!$K48</f>
        <v>0</v>
      </c>
      <c r="F48" s="66">
        <f>B48*'System CAPEX Units'!$L48</f>
        <v>0</v>
      </c>
      <c r="G48" s="69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37">
        <f>'System CAPEX Units'!D48*'System CAPEX Units'!AE48</f>
        <v>0</v>
      </c>
      <c r="Z48" s="34">
        <f>$B48*'System CAPEX Units'!AF48</f>
        <v>0</v>
      </c>
      <c r="AA48" s="24">
        <f>$B48*'System CAPEX Units'!AG48</f>
        <v>0</v>
      </c>
      <c r="AB48" s="24">
        <f>$B48*'System CAPEX Units'!AH48</f>
        <v>0</v>
      </c>
      <c r="AC48" s="24">
        <f>$B48*'System CAPEX Units'!AI48</f>
        <v>0</v>
      </c>
      <c r="AD48" s="38">
        <f>$B48*'System CAPEX Units'!AJ48</f>
        <v>0</v>
      </c>
      <c r="AF48" s="34">
        <f t="shared" si="0"/>
        <v>0</v>
      </c>
    </row>
    <row r="49" spans="1:32" x14ac:dyDescent="0.2">
      <c r="A49" s="6" t="str">
        <f>'System CAPEX Units'!A49</f>
        <v>Upgrade DC Supply 32/48V</v>
      </c>
      <c r="B49" s="54">
        <f>('System CAPEX Units'!$D49*'System CAPEX Units'!$I49+'System CAPEX Units'!$D49*'System CAPEX Units'!$J49+'System CAPEX Units'!$D49*'System CAPEX Units'!$K49+'System CAPEX Units'!$D49*'System CAPEX Units'!$L49)*'System CAPEX Units'!AE49</f>
        <v>0</v>
      </c>
      <c r="C49" s="66">
        <f>B49*'System CAPEX Units'!$I49</f>
        <v>0</v>
      </c>
      <c r="D49" s="72">
        <f>B49*'System CAPEX Units'!$J49</f>
        <v>0</v>
      </c>
      <c r="E49" s="72">
        <f>B49*'System CAPEX Units'!$K49</f>
        <v>0</v>
      </c>
      <c r="F49" s="66">
        <f>B49*'System CAPEX Units'!$L49</f>
        <v>0</v>
      </c>
      <c r="G49" s="69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37">
        <f>'System CAPEX Units'!D49*'System CAPEX Units'!AE49</f>
        <v>0</v>
      </c>
      <c r="Z49" s="34">
        <f>$B49*'System CAPEX Units'!AF49</f>
        <v>0</v>
      </c>
      <c r="AA49" s="24">
        <f>$B49*'System CAPEX Units'!AG49</f>
        <v>0</v>
      </c>
      <c r="AB49" s="24">
        <f>$B49*'System CAPEX Units'!AH49</f>
        <v>0</v>
      </c>
      <c r="AC49" s="24">
        <f>$B49*'System CAPEX Units'!AI49</f>
        <v>0</v>
      </c>
      <c r="AD49" s="38">
        <f>$B49*'System CAPEX Units'!AJ49</f>
        <v>0</v>
      </c>
      <c r="AF49" s="34">
        <f t="shared" si="0"/>
        <v>0</v>
      </c>
    </row>
    <row r="50" spans="1:32" x14ac:dyDescent="0.2">
      <c r="A50" s="6" t="str">
        <f>'System CAPEX Units'!A50</f>
        <v>Relocate AC supply into switchyard</v>
      </c>
      <c r="B50" s="54">
        <f>('System CAPEX Units'!$D50*'System CAPEX Units'!$I50+'System CAPEX Units'!$D50*'System CAPEX Units'!$J50+'System CAPEX Units'!$D50*'System CAPEX Units'!$K50+'System CAPEX Units'!$D50*'System CAPEX Units'!$L50)*'System CAPEX Units'!AE50</f>
        <v>0</v>
      </c>
      <c r="C50" s="66">
        <f>B50*'System CAPEX Units'!$I50</f>
        <v>0</v>
      </c>
      <c r="D50" s="72">
        <f>B50*'System CAPEX Units'!$J50</f>
        <v>0</v>
      </c>
      <c r="E50" s="72">
        <f>B50*'System CAPEX Units'!$K50</f>
        <v>0</v>
      </c>
      <c r="F50" s="66">
        <f>B50*'System CAPEX Units'!$L50</f>
        <v>0</v>
      </c>
      <c r="G50" s="69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37">
        <f>'System CAPEX Units'!D50*'System CAPEX Units'!AE50</f>
        <v>0</v>
      </c>
      <c r="Z50" s="34">
        <f>$B50*'System CAPEX Units'!AF50</f>
        <v>0</v>
      </c>
      <c r="AA50" s="24">
        <f>$B50*'System CAPEX Units'!AG50</f>
        <v>0</v>
      </c>
      <c r="AB50" s="24">
        <f>$B50*'System CAPEX Units'!AH50</f>
        <v>0</v>
      </c>
      <c r="AC50" s="24">
        <f>$B50*'System CAPEX Units'!AI50</f>
        <v>0</v>
      </c>
      <c r="AD50" s="38">
        <f>$B50*'System CAPEX Units'!AJ50</f>
        <v>0</v>
      </c>
      <c r="AF50" s="34">
        <f t="shared" si="0"/>
        <v>0</v>
      </c>
    </row>
    <row r="51" spans="1:32" x14ac:dyDescent="0.2">
      <c r="A51" s="6" t="str">
        <f>'System CAPEX Units'!A51</f>
        <v>Relocate Dist. supplies out of switchyard</v>
      </c>
      <c r="B51" s="54">
        <f>('System CAPEX Units'!$D51*'System CAPEX Units'!$I51+'System CAPEX Units'!$D51*'System CAPEX Units'!$J51+'System CAPEX Units'!$D51*'System CAPEX Units'!$K51+'System CAPEX Units'!$D51*'System CAPEX Units'!$L51)*'System CAPEX Units'!AE51</f>
        <v>0</v>
      </c>
      <c r="C51" s="66">
        <f>B51*'System CAPEX Units'!$I51</f>
        <v>0</v>
      </c>
      <c r="D51" s="72">
        <f>B51*'System CAPEX Units'!$J51</f>
        <v>0</v>
      </c>
      <c r="E51" s="72">
        <f>B51*'System CAPEX Units'!$K51</f>
        <v>0</v>
      </c>
      <c r="F51" s="66">
        <f>B51*'System CAPEX Units'!$L51</f>
        <v>0</v>
      </c>
      <c r="G51" s="69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37">
        <f>'System CAPEX Units'!D51*'System CAPEX Units'!AE51</f>
        <v>0</v>
      </c>
      <c r="Z51" s="34">
        <f>$B51*'System CAPEX Units'!AF51</f>
        <v>0</v>
      </c>
      <c r="AA51" s="24">
        <f>$B51*'System CAPEX Units'!AG51</f>
        <v>0</v>
      </c>
      <c r="AB51" s="24">
        <f>$B51*'System CAPEX Units'!AH51</f>
        <v>0</v>
      </c>
      <c r="AC51" s="24">
        <f>$B51*'System CAPEX Units'!AI51</f>
        <v>0</v>
      </c>
      <c r="AD51" s="38">
        <f>$B51*'System CAPEX Units'!AJ51</f>
        <v>0</v>
      </c>
      <c r="AF51" s="34">
        <f t="shared" si="0"/>
        <v>0</v>
      </c>
    </row>
    <row r="52" spans="1:32" x14ac:dyDescent="0.2">
      <c r="A52" s="6" t="str">
        <f>'System CAPEX Units'!A52</f>
        <v>Install Bunding &amp; Oil Containment - Small</v>
      </c>
      <c r="B52" s="54">
        <f>('System CAPEX Units'!$D52*'System CAPEX Units'!$I52+'System CAPEX Units'!$D52*'System CAPEX Units'!$J52+'System CAPEX Units'!$D52*'System CAPEX Units'!$K52+'System CAPEX Units'!$D52*'System CAPEX Units'!$L52)*'System CAPEX Units'!AE52</f>
        <v>0</v>
      </c>
      <c r="C52" s="66">
        <f>B52*'System CAPEX Units'!$I52</f>
        <v>0</v>
      </c>
      <c r="D52" s="72">
        <f>B52*'System CAPEX Units'!$J52</f>
        <v>0</v>
      </c>
      <c r="E52" s="72">
        <f>B52*'System CAPEX Units'!$K52</f>
        <v>0</v>
      </c>
      <c r="F52" s="66">
        <f>B52*'System CAPEX Units'!$L52</f>
        <v>0</v>
      </c>
      <c r="G52" s="69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37">
        <f>'System CAPEX Units'!D52*'System CAPEX Units'!AE52</f>
        <v>0</v>
      </c>
      <c r="Z52" s="34">
        <f>$B52*'System CAPEX Units'!AF52</f>
        <v>0</v>
      </c>
      <c r="AA52" s="24">
        <f>$B52*'System CAPEX Units'!AG52</f>
        <v>0</v>
      </c>
      <c r="AB52" s="24">
        <f>$B52*'System CAPEX Units'!AH52</f>
        <v>0</v>
      </c>
      <c r="AC52" s="24">
        <f>$B52*'System CAPEX Units'!AI52</f>
        <v>0</v>
      </c>
      <c r="AD52" s="38">
        <f>$B52*'System CAPEX Units'!AJ52</f>
        <v>0</v>
      </c>
      <c r="AF52" s="34">
        <f t="shared" si="0"/>
        <v>0</v>
      </c>
    </row>
    <row r="53" spans="1:32" x14ac:dyDescent="0.2">
      <c r="A53" s="6" t="str">
        <f>'System CAPEX Units'!A53</f>
        <v>Install Bunding &amp; Oil Containment - Large</v>
      </c>
      <c r="B53" s="54">
        <f>('System CAPEX Units'!$D53*'System CAPEX Units'!$I53+'System CAPEX Units'!$D53*'System CAPEX Units'!$J53+'System CAPEX Units'!$D53*'System CAPEX Units'!$K53+'System CAPEX Units'!$D53*'System CAPEX Units'!$L53)*'System CAPEX Units'!AE53</f>
        <v>0</v>
      </c>
      <c r="C53" s="66">
        <f>B53*'System CAPEX Units'!$I53</f>
        <v>0</v>
      </c>
      <c r="D53" s="72">
        <f>B53*'System CAPEX Units'!$J53</f>
        <v>0</v>
      </c>
      <c r="E53" s="72">
        <f>B53*'System CAPEX Units'!$K53</f>
        <v>0</v>
      </c>
      <c r="F53" s="66">
        <f>B53*'System CAPEX Units'!$L53</f>
        <v>0</v>
      </c>
      <c r="G53" s="69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37">
        <f>'System CAPEX Units'!D53*'System CAPEX Units'!AE53</f>
        <v>0</v>
      </c>
      <c r="Z53" s="34">
        <f>$B53*'System CAPEX Units'!AF53</f>
        <v>0</v>
      </c>
      <c r="AA53" s="24">
        <f>$B53*'System CAPEX Units'!AG53</f>
        <v>0</v>
      </c>
      <c r="AB53" s="24">
        <f>$B53*'System CAPEX Units'!AH53</f>
        <v>0</v>
      </c>
      <c r="AC53" s="24">
        <f>$B53*'System CAPEX Units'!AI53</f>
        <v>0</v>
      </c>
      <c r="AD53" s="38">
        <f>$B53*'System CAPEX Units'!AJ53</f>
        <v>0</v>
      </c>
      <c r="AF53" s="34">
        <f t="shared" si="0"/>
        <v>0</v>
      </c>
    </row>
    <row r="54" spans="1:32" x14ac:dyDescent="0.2">
      <c r="A54" s="6" t="str">
        <f>'System CAPEX Units'!A54</f>
        <v>Replace 1 Protection Scheme Replace - D-Ageing Asset</v>
      </c>
      <c r="B54" s="54">
        <f>('System CAPEX Units'!$D54*'System CAPEX Units'!$I54+'System CAPEX Units'!$D54*'System CAPEX Units'!$J54+'System CAPEX Units'!$D54*'System CAPEX Units'!$K54+'System CAPEX Units'!$D54*'System CAPEX Units'!$L54)*'System CAPEX Units'!AE54</f>
        <v>0</v>
      </c>
      <c r="C54" s="66">
        <f>B54*'System CAPEX Units'!$I54</f>
        <v>0</v>
      </c>
      <c r="D54" s="72">
        <f>B54*'System CAPEX Units'!$J54</f>
        <v>0</v>
      </c>
      <c r="E54" s="72">
        <f>B54*'System CAPEX Units'!$K54</f>
        <v>0</v>
      </c>
      <c r="F54" s="66">
        <f>B54*'System CAPEX Units'!$L54</f>
        <v>0</v>
      </c>
      <c r="G54" s="69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37">
        <f>'System CAPEX Units'!D54*'System CAPEX Units'!AE54</f>
        <v>0</v>
      </c>
      <c r="Z54" s="34">
        <f>$B54*'System CAPEX Units'!AF54</f>
        <v>0</v>
      </c>
      <c r="AA54" s="24">
        <f>$B54*'System CAPEX Units'!AG54</f>
        <v>0</v>
      </c>
      <c r="AB54" s="24">
        <f>$B54*'System CAPEX Units'!AH54</f>
        <v>0</v>
      </c>
      <c r="AC54" s="24">
        <f>$B54*'System CAPEX Units'!AI54</f>
        <v>0</v>
      </c>
      <c r="AD54" s="38">
        <f>$B54*'System CAPEX Units'!AJ54</f>
        <v>0</v>
      </c>
      <c r="AF54" s="34">
        <f t="shared" si="0"/>
        <v>0</v>
      </c>
    </row>
    <row r="55" spans="1:32" x14ac:dyDescent="0.2">
      <c r="A55" s="6" t="str">
        <f>'System CAPEX Units'!A55</f>
        <v>Half Substation Protection Replacement - D-Ageing Asset</v>
      </c>
      <c r="B55" s="54">
        <f>('System CAPEX Units'!$D55*'System CAPEX Units'!$I55+'System CAPEX Units'!$D55*'System CAPEX Units'!$J55+'System CAPEX Units'!$D55*'System CAPEX Units'!$K55+'System CAPEX Units'!$D55*'System CAPEX Units'!$L55)*'System CAPEX Units'!AE55</f>
        <v>0</v>
      </c>
      <c r="C55" s="66">
        <f>B55*'System CAPEX Units'!$I55</f>
        <v>0</v>
      </c>
      <c r="D55" s="72">
        <f>B55*'System CAPEX Units'!$J55</f>
        <v>0</v>
      </c>
      <c r="E55" s="72">
        <f>B55*'System CAPEX Units'!$K55</f>
        <v>0</v>
      </c>
      <c r="F55" s="66">
        <f>B55*'System CAPEX Units'!$L55</f>
        <v>0</v>
      </c>
      <c r="G55" s="69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37">
        <f>'System CAPEX Units'!D55*'System CAPEX Units'!AE55</f>
        <v>0</v>
      </c>
      <c r="Z55" s="34">
        <f>$B55*'System CAPEX Units'!AF55</f>
        <v>0</v>
      </c>
      <c r="AA55" s="24">
        <f>$B55*'System CAPEX Units'!AG55</f>
        <v>0</v>
      </c>
      <c r="AB55" s="24">
        <f>$B55*'System CAPEX Units'!AH55</f>
        <v>0</v>
      </c>
      <c r="AC55" s="24">
        <f>$B55*'System CAPEX Units'!AI55</f>
        <v>0</v>
      </c>
      <c r="AD55" s="38">
        <f>$B55*'System CAPEX Units'!AJ55</f>
        <v>0</v>
      </c>
      <c r="AF55" s="34">
        <f t="shared" si="0"/>
        <v>0</v>
      </c>
    </row>
    <row r="56" spans="1:32" x14ac:dyDescent="0.2">
      <c r="A56" s="6" t="str">
        <f>'System CAPEX Units'!A56</f>
        <v>Full Substation Protection Replacement - D-Ageing Asset</v>
      </c>
      <c r="B56" s="54">
        <f>('System CAPEX Units'!$D56*'System CAPEX Units'!$I56+'System CAPEX Units'!$D56*'System CAPEX Units'!$J56+'System CAPEX Units'!$D56*'System CAPEX Units'!$K56+'System CAPEX Units'!$D56*'System CAPEX Units'!$L56)*'System CAPEX Units'!AE56</f>
        <v>0</v>
      </c>
      <c r="C56" s="66">
        <f>B56*'System CAPEX Units'!$I56</f>
        <v>0</v>
      </c>
      <c r="D56" s="72">
        <f>B56*'System CAPEX Units'!$J56</f>
        <v>0</v>
      </c>
      <c r="E56" s="72">
        <f>B56*'System CAPEX Units'!$K56</f>
        <v>0</v>
      </c>
      <c r="F56" s="66">
        <f>B56*'System CAPEX Units'!$L56</f>
        <v>0</v>
      </c>
      <c r="G56" s="69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37">
        <f>'System CAPEX Units'!D56*'System CAPEX Units'!AE56</f>
        <v>0</v>
      </c>
      <c r="Z56" s="34">
        <f>$B56*'System CAPEX Units'!AF56</f>
        <v>0</v>
      </c>
      <c r="AA56" s="24">
        <f>$B56*'System CAPEX Units'!AG56</f>
        <v>0</v>
      </c>
      <c r="AB56" s="24">
        <f>$B56*'System CAPEX Units'!AH56</f>
        <v>0</v>
      </c>
      <c r="AC56" s="24">
        <f>$B56*'System CAPEX Units'!AI56</f>
        <v>0</v>
      </c>
      <c r="AD56" s="38">
        <f>$B56*'System CAPEX Units'!AJ56</f>
        <v>0</v>
      </c>
      <c r="AF56" s="34">
        <f t="shared" si="0"/>
        <v>0</v>
      </c>
    </row>
    <row r="57" spans="1:32" x14ac:dyDescent="0.2">
      <c r="A57" s="6" t="str">
        <f>'System CAPEX Units'!A57</f>
        <v>Replace 1 Protection Scheme Replace - SEF - D-Other Regulated System Capex</v>
      </c>
      <c r="B57" s="54">
        <f>('System CAPEX Units'!$D57*'System CAPEX Units'!$I57+'System CAPEX Units'!$D57*'System CAPEX Units'!$J57+'System CAPEX Units'!$D57*'System CAPEX Units'!$K57+'System CAPEX Units'!$D57*'System CAPEX Units'!$L57)*'System CAPEX Units'!AE57</f>
        <v>0</v>
      </c>
      <c r="C57" s="66">
        <f>B57*'System CAPEX Units'!$I57</f>
        <v>0</v>
      </c>
      <c r="D57" s="72">
        <f>B57*'System CAPEX Units'!$J57</f>
        <v>0</v>
      </c>
      <c r="E57" s="72">
        <f>B57*'System CAPEX Units'!$K57</f>
        <v>0</v>
      </c>
      <c r="F57" s="66">
        <f>B57*'System CAPEX Units'!$L57</f>
        <v>0</v>
      </c>
      <c r="G57" s="69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37">
        <f>'System CAPEX Units'!D57*'System CAPEX Units'!AE57</f>
        <v>0</v>
      </c>
      <c r="Z57" s="34">
        <f>$B57*'System CAPEX Units'!AF57</f>
        <v>0</v>
      </c>
      <c r="AA57" s="24">
        <f>$B57*'System CAPEX Units'!AG57</f>
        <v>0</v>
      </c>
      <c r="AB57" s="24">
        <f>$B57*'System CAPEX Units'!AH57</f>
        <v>0</v>
      </c>
      <c r="AC57" s="24">
        <f>$B57*'System CAPEX Units'!AI57</f>
        <v>0</v>
      </c>
      <c r="AD57" s="38">
        <f>$B57*'System CAPEX Units'!AJ57</f>
        <v>0</v>
      </c>
      <c r="AF57" s="34">
        <f t="shared" si="0"/>
        <v>0</v>
      </c>
    </row>
    <row r="58" spans="1:32" x14ac:dyDescent="0.2">
      <c r="A58" s="6" t="str">
        <f>'System CAPEX Units'!A58</f>
        <v>HV 11KV 22KV Switchboard Prot Replace - SEF - D-Other Regulated System Capex</v>
      </c>
      <c r="B58" s="54">
        <f>('System CAPEX Units'!$D58*'System CAPEX Units'!$I58+'System CAPEX Units'!$D58*'System CAPEX Units'!$J58+'System CAPEX Units'!$D58*'System CAPEX Units'!$K58+'System CAPEX Units'!$D58*'System CAPEX Units'!$L58)*'System CAPEX Units'!AE58</f>
        <v>0</v>
      </c>
      <c r="C58" s="66">
        <f>B58*'System CAPEX Units'!$I58</f>
        <v>0</v>
      </c>
      <c r="D58" s="72">
        <f>B58*'System CAPEX Units'!$J58</f>
        <v>0</v>
      </c>
      <c r="E58" s="72">
        <f>B58*'System CAPEX Units'!$K58</f>
        <v>0</v>
      </c>
      <c r="F58" s="66">
        <f>B58*'System CAPEX Units'!$L58</f>
        <v>0</v>
      </c>
      <c r="G58" s="69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37">
        <f>'System CAPEX Units'!D58*'System CAPEX Units'!AE58</f>
        <v>0</v>
      </c>
      <c r="Z58" s="34">
        <f>$B58*'System CAPEX Units'!AF58</f>
        <v>0</v>
      </c>
      <c r="AA58" s="24">
        <f>$B58*'System CAPEX Units'!AG58</f>
        <v>0</v>
      </c>
      <c r="AB58" s="24">
        <f>$B58*'System CAPEX Units'!AH58</f>
        <v>0</v>
      </c>
      <c r="AC58" s="24">
        <f>$B58*'System CAPEX Units'!AI58</f>
        <v>0</v>
      </c>
      <c r="AD58" s="38">
        <f>$B58*'System CAPEX Units'!AJ58</f>
        <v>0</v>
      </c>
      <c r="AF58" s="34">
        <f t="shared" si="0"/>
        <v>0</v>
      </c>
    </row>
    <row r="59" spans="1:32" x14ac:dyDescent="0.2">
      <c r="A59" s="6" t="str">
        <f>'System CAPEX Units'!A59</f>
        <v>Replace 1 Protection Scheme Replace - Protn Review - D-Other Regulated System Capex</v>
      </c>
      <c r="B59" s="54">
        <f>('System CAPEX Units'!$D59*'System CAPEX Units'!$I59+'System CAPEX Units'!$D59*'System CAPEX Units'!$J59+'System CAPEX Units'!$D59*'System CAPEX Units'!$K59+'System CAPEX Units'!$D59*'System CAPEX Units'!$L59)*'System CAPEX Units'!AE59</f>
        <v>0</v>
      </c>
      <c r="C59" s="66">
        <f>B59*'System CAPEX Units'!$I59</f>
        <v>0</v>
      </c>
      <c r="D59" s="72">
        <f>B59*'System CAPEX Units'!$J59</f>
        <v>0</v>
      </c>
      <c r="E59" s="72">
        <f>B59*'System CAPEX Units'!$K59</f>
        <v>0</v>
      </c>
      <c r="F59" s="66">
        <f>B59*'System CAPEX Units'!$L59</f>
        <v>0</v>
      </c>
      <c r="G59" s="69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37">
        <f>'System CAPEX Units'!D59*'System CAPEX Units'!AE59</f>
        <v>0</v>
      </c>
      <c r="Z59" s="34">
        <f>$B59*'System CAPEX Units'!AF59</f>
        <v>0</v>
      </c>
      <c r="AA59" s="24">
        <f>$B59*'System CAPEX Units'!AG59</f>
        <v>0</v>
      </c>
      <c r="AB59" s="24">
        <f>$B59*'System CAPEX Units'!AH59</f>
        <v>0</v>
      </c>
      <c r="AC59" s="24">
        <f>$B59*'System CAPEX Units'!AI59</f>
        <v>0</v>
      </c>
      <c r="AD59" s="38">
        <f>$B59*'System CAPEX Units'!AJ59</f>
        <v>0</v>
      </c>
      <c r="AF59" s="34">
        <f t="shared" si="0"/>
        <v>0</v>
      </c>
    </row>
    <row r="60" spans="1:32" x14ac:dyDescent="0.2">
      <c r="A60" s="6" t="str">
        <f>'System CAPEX Units'!A60</f>
        <v>HALF SUBSTATION PROTECTION REPLACEMENT - Protn Review - D-Other Regulated System Capex</v>
      </c>
      <c r="B60" s="54">
        <f>('System CAPEX Units'!$D60*'System CAPEX Units'!$I60+'System CAPEX Units'!$D60*'System CAPEX Units'!$J60+'System CAPEX Units'!$D60*'System CAPEX Units'!$K60+'System CAPEX Units'!$D60*'System CAPEX Units'!$L60)*'System CAPEX Units'!AE60</f>
        <v>0</v>
      </c>
      <c r="C60" s="66">
        <f>B60*'System CAPEX Units'!$I60</f>
        <v>0</v>
      </c>
      <c r="D60" s="72">
        <f>B60*'System CAPEX Units'!$J60</f>
        <v>0</v>
      </c>
      <c r="E60" s="72">
        <f>B60*'System CAPEX Units'!$K60</f>
        <v>0</v>
      </c>
      <c r="F60" s="66">
        <f>B60*'System CAPEX Units'!$L60</f>
        <v>0</v>
      </c>
      <c r="G60" s="69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37">
        <f>'System CAPEX Units'!D60*'System CAPEX Units'!AE60</f>
        <v>0</v>
      </c>
      <c r="Z60" s="34">
        <f>$B60*'System CAPEX Units'!AF60</f>
        <v>0</v>
      </c>
      <c r="AA60" s="24">
        <f>$B60*'System CAPEX Units'!AG60</f>
        <v>0</v>
      </c>
      <c r="AB60" s="24">
        <f>$B60*'System CAPEX Units'!AH60</f>
        <v>0</v>
      </c>
      <c r="AC60" s="24">
        <f>$B60*'System CAPEX Units'!AI60</f>
        <v>0</v>
      </c>
      <c r="AD60" s="38">
        <f>$B60*'System CAPEX Units'!AJ60</f>
        <v>0</v>
      </c>
      <c r="AF60" s="34">
        <f t="shared" si="0"/>
        <v>0</v>
      </c>
    </row>
    <row r="61" spans="1:32" x14ac:dyDescent="0.2">
      <c r="A61" s="6" t="str">
        <f>'System CAPEX Units'!A61</f>
        <v>Replace Recloser - Protn Review - D-Other Regulated System Capex</v>
      </c>
      <c r="B61" s="54">
        <f>('System CAPEX Units'!$D61*'System CAPEX Units'!$I61+'System CAPEX Units'!$D61*'System CAPEX Units'!$J61+'System CAPEX Units'!$D61*'System CAPEX Units'!$K61+'System CAPEX Units'!$D61*'System CAPEX Units'!$L61)*'System CAPEX Units'!AE61</f>
        <v>0</v>
      </c>
      <c r="C61" s="66">
        <f>B61*'System CAPEX Units'!$I61</f>
        <v>0</v>
      </c>
      <c r="D61" s="72">
        <f>B61*'System CAPEX Units'!$J61</f>
        <v>0</v>
      </c>
      <c r="E61" s="72">
        <f>B61*'System CAPEX Units'!$K61</f>
        <v>0</v>
      </c>
      <c r="F61" s="66">
        <f>B61*'System CAPEX Units'!$L61</f>
        <v>0</v>
      </c>
      <c r="G61" s="69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37">
        <f>'System CAPEX Units'!D61*'System CAPEX Units'!AE61</f>
        <v>0</v>
      </c>
      <c r="Z61" s="34">
        <f>$B61*'System CAPEX Units'!AF61</f>
        <v>0</v>
      </c>
      <c r="AA61" s="24">
        <f>$B61*'System CAPEX Units'!AG61</f>
        <v>0</v>
      </c>
      <c r="AB61" s="24">
        <f>$B61*'System CAPEX Units'!AH61</f>
        <v>0</v>
      </c>
      <c r="AC61" s="24">
        <f>$B61*'System CAPEX Units'!AI61</f>
        <v>0</v>
      </c>
      <c r="AD61" s="38">
        <f>$B61*'System CAPEX Units'!AJ61</f>
        <v>0</v>
      </c>
      <c r="AF61" s="34">
        <f t="shared" si="0"/>
        <v>0</v>
      </c>
    </row>
    <row r="62" spans="1:32" x14ac:dyDescent="0.2">
      <c r="A62" s="6" t="str">
        <f>'System CAPEX Units'!A62</f>
        <v>Install Neutral CT (22KV or 11Kv) - D-Other Regulated System Capex</v>
      </c>
      <c r="B62" s="54">
        <f>('System CAPEX Units'!$D62*'System CAPEX Units'!$I62+'System CAPEX Units'!$D62*'System CAPEX Units'!$J62+'System CAPEX Units'!$D62*'System CAPEX Units'!$K62+'System CAPEX Units'!$D62*'System CAPEX Units'!$L62)*'System CAPEX Units'!AE62</f>
        <v>0</v>
      </c>
      <c r="C62" s="66">
        <f>B62*'System CAPEX Units'!$I62</f>
        <v>0</v>
      </c>
      <c r="D62" s="72">
        <f>B62*'System CAPEX Units'!$J62</f>
        <v>0</v>
      </c>
      <c r="E62" s="72">
        <f>B62*'System CAPEX Units'!$K62</f>
        <v>0</v>
      </c>
      <c r="F62" s="66">
        <f>B62*'System CAPEX Units'!$L62</f>
        <v>0</v>
      </c>
      <c r="G62" s="69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37">
        <f>'System CAPEX Units'!D62*'System CAPEX Units'!AE62</f>
        <v>0</v>
      </c>
      <c r="Z62" s="34">
        <f>$B62*'System CAPEX Units'!AF62</f>
        <v>0</v>
      </c>
      <c r="AA62" s="24">
        <f>$B62*'System CAPEX Units'!AG62</f>
        <v>0</v>
      </c>
      <c r="AB62" s="24">
        <f>$B62*'System CAPEX Units'!AH62</f>
        <v>0</v>
      </c>
      <c r="AC62" s="24">
        <f>$B62*'System CAPEX Units'!AI62</f>
        <v>0</v>
      </c>
      <c r="AD62" s="38">
        <f>$B62*'System CAPEX Units'!AJ62</f>
        <v>0</v>
      </c>
      <c r="AF62" s="34">
        <f t="shared" si="0"/>
        <v>0</v>
      </c>
    </row>
    <row r="63" spans="1:32" x14ac:dyDescent="0.2">
      <c r="A63" s="6" t="str">
        <f>'System CAPEX Units'!A63</f>
        <v>Install set of 3 outdoor HV powder fuses in sub for transformer protection</v>
      </c>
      <c r="B63" s="54">
        <f>('System CAPEX Units'!$D63*'System CAPEX Units'!$I63+'System CAPEX Units'!$D63*'System CAPEX Units'!$J63+'System CAPEX Units'!$D63*'System CAPEX Units'!$K63+'System CAPEX Units'!$D63*'System CAPEX Units'!$L63)*'System CAPEX Units'!AE63</f>
        <v>0</v>
      </c>
      <c r="C63" s="66">
        <f>B63*'System CAPEX Units'!$I63</f>
        <v>0</v>
      </c>
      <c r="D63" s="72">
        <f>B63*'System CAPEX Units'!$J63</f>
        <v>0</v>
      </c>
      <c r="E63" s="72">
        <f>B63*'System CAPEX Units'!$K63</f>
        <v>0</v>
      </c>
      <c r="F63" s="66">
        <f>B63*'System CAPEX Units'!$L63</f>
        <v>0</v>
      </c>
      <c r="G63" s="69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37">
        <f>'System CAPEX Units'!D63*'System CAPEX Units'!AE63</f>
        <v>0</v>
      </c>
      <c r="Z63" s="34">
        <f>$B63*'System CAPEX Units'!AF63</f>
        <v>0</v>
      </c>
      <c r="AA63" s="24">
        <f>$B63*'System CAPEX Units'!AG63</f>
        <v>0</v>
      </c>
      <c r="AB63" s="24">
        <f>$B63*'System CAPEX Units'!AH63</f>
        <v>0</v>
      </c>
      <c r="AC63" s="24">
        <f>$B63*'System CAPEX Units'!AI63</f>
        <v>0</v>
      </c>
      <c r="AD63" s="38">
        <f>$B63*'System CAPEX Units'!AJ63</f>
        <v>0</v>
      </c>
      <c r="AF63" s="34">
        <f t="shared" si="0"/>
        <v>0</v>
      </c>
    </row>
    <row r="64" spans="1:32" x14ac:dyDescent="0.2">
      <c r="A64" s="6" t="str">
        <f>'System CAPEX Units'!A64</f>
        <v>Reconductor HV feeder</v>
      </c>
      <c r="B64" s="54">
        <f>('System CAPEX Units'!$D64*'System CAPEX Units'!$I64+'System CAPEX Units'!$D64*'System CAPEX Units'!$J64+'System CAPEX Units'!$D64*'System CAPEX Units'!$K64+'System CAPEX Units'!$D64*'System CAPEX Units'!$L64)*'System CAPEX Units'!AE64</f>
        <v>0</v>
      </c>
      <c r="C64" s="66">
        <f>B64*'System CAPEX Units'!$I64</f>
        <v>0</v>
      </c>
      <c r="D64" s="72">
        <f>B64*'System CAPEX Units'!$J64</f>
        <v>0</v>
      </c>
      <c r="E64" s="72">
        <f>B64*'System CAPEX Units'!$K64</f>
        <v>0</v>
      </c>
      <c r="F64" s="66">
        <f>B64*'System CAPEX Units'!$L64</f>
        <v>0</v>
      </c>
      <c r="G64" s="69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37">
        <f>'System CAPEX Units'!D64*'System CAPEX Units'!AE64</f>
        <v>0</v>
      </c>
      <c r="Z64" s="34">
        <f>$B64*'System CAPEX Units'!AF64</f>
        <v>0</v>
      </c>
      <c r="AA64" s="24">
        <f>$B64*'System CAPEX Units'!AG64</f>
        <v>0</v>
      </c>
      <c r="AB64" s="24">
        <f>$B64*'System CAPEX Units'!AH64</f>
        <v>0</v>
      </c>
      <c r="AC64" s="24">
        <f>$B64*'System CAPEX Units'!AI64</f>
        <v>0</v>
      </c>
      <c r="AD64" s="38">
        <f>$B64*'System CAPEX Units'!AJ64</f>
        <v>0</v>
      </c>
      <c r="AF64" s="34">
        <f t="shared" si="0"/>
        <v>0</v>
      </c>
    </row>
    <row r="65" spans="1:32" x14ac:dyDescent="0.2">
      <c r="A65" s="6" t="str">
        <f>'System CAPEX Units'!A65</f>
        <v>Install set of 3 expulsion fuses (11/22kV) – line or distribution transformer</v>
      </c>
      <c r="B65" s="54">
        <f>('System CAPEX Units'!$D65*'System CAPEX Units'!$I65+'System CAPEX Units'!$D65*'System CAPEX Units'!$J65+'System CAPEX Units'!$D65*'System CAPEX Units'!$K65+'System CAPEX Units'!$D65*'System CAPEX Units'!$L65)*'System CAPEX Units'!AE65</f>
        <v>0</v>
      </c>
      <c r="C65" s="66">
        <f>B65*'System CAPEX Units'!$I65</f>
        <v>0</v>
      </c>
      <c r="D65" s="72">
        <f>B65*'System CAPEX Units'!$J65</f>
        <v>0</v>
      </c>
      <c r="E65" s="72">
        <f>B65*'System CAPEX Units'!$K65</f>
        <v>0</v>
      </c>
      <c r="F65" s="66">
        <f>B65*'System CAPEX Units'!$L65</f>
        <v>0</v>
      </c>
      <c r="G65" s="69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37">
        <f>'System CAPEX Units'!D65*'System CAPEX Units'!AE65</f>
        <v>0</v>
      </c>
      <c r="Z65" s="34">
        <f>$B65*'System CAPEX Units'!AF65</f>
        <v>0</v>
      </c>
      <c r="AA65" s="24">
        <f>$B65*'System CAPEX Units'!AG65</f>
        <v>0</v>
      </c>
      <c r="AB65" s="24">
        <f>$B65*'System CAPEX Units'!AH65</f>
        <v>0</v>
      </c>
      <c r="AC65" s="24">
        <f>$B65*'System CAPEX Units'!AI65</f>
        <v>0</v>
      </c>
      <c r="AD65" s="38">
        <f>$B65*'System CAPEX Units'!AJ65</f>
        <v>0</v>
      </c>
      <c r="AF65" s="34">
        <f t="shared" si="0"/>
        <v>0</v>
      </c>
    </row>
    <row r="66" spans="1:32" x14ac:dyDescent="0.2">
      <c r="A66" s="6" t="str">
        <f>'System CAPEX Units'!A66</f>
        <v>Install set of 2 expulsion fuses (33kV) – single phase line or SWER isolator</v>
      </c>
      <c r="B66" s="54">
        <f>('System CAPEX Units'!$D66*'System CAPEX Units'!$I66+'System CAPEX Units'!$D66*'System CAPEX Units'!$J66+'System CAPEX Units'!$D66*'System CAPEX Units'!$K66+'System CAPEX Units'!$D66*'System CAPEX Units'!$L66)*'System CAPEX Units'!AE66</f>
        <v>0</v>
      </c>
      <c r="C66" s="66">
        <f>B66*'System CAPEX Units'!$I66</f>
        <v>0</v>
      </c>
      <c r="D66" s="72">
        <f>B66*'System CAPEX Units'!$J66</f>
        <v>0</v>
      </c>
      <c r="E66" s="72">
        <f>B66*'System CAPEX Units'!$K66</f>
        <v>0</v>
      </c>
      <c r="F66" s="66">
        <f>B66*'System CAPEX Units'!$L66</f>
        <v>0</v>
      </c>
      <c r="G66" s="69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37">
        <f>'System CAPEX Units'!D66*'System CAPEX Units'!AE66</f>
        <v>0</v>
      </c>
      <c r="Z66" s="34">
        <f>$B66*'System CAPEX Units'!AF66</f>
        <v>0</v>
      </c>
      <c r="AA66" s="24">
        <f>$B66*'System CAPEX Units'!AG66</f>
        <v>0</v>
      </c>
      <c r="AB66" s="24">
        <f>$B66*'System CAPEX Units'!AH66</f>
        <v>0</v>
      </c>
      <c r="AC66" s="24">
        <f>$B66*'System CAPEX Units'!AI66</f>
        <v>0</v>
      </c>
      <c r="AD66" s="38">
        <f>$B66*'System CAPEX Units'!AJ66</f>
        <v>0</v>
      </c>
      <c r="AF66" s="34">
        <f t="shared" si="0"/>
        <v>0</v>
      </c>
    </row>
    <row r="67" spans="1:32" x14ac:dyDescent="0.2">
      <c r="A67" s="6" t="str">
        <f>'System CAPEX Units'!A67</f>
        <v>BC1 619 NDR EECL Replace Defect Management</v>
      </c>
      <c r="B67" s="54">
        <f>('System CAPEX Units'!$D67*'System CAPEX Units'!$I67+'System CAPEX Units'!$D67*'System CAPEX Units'!$J67+'System CAPEX Units'!$D67*'System CAPEX Units'!$K67+'System CAPEX Units'!$D67*'System CAPEX Units'!$L67)*'System CAPEX Units'!AE67</f>
        <v>0</v>
      </c>
      <c r="C67" s="66">
        <f>B67*'System CAPEX Units'!$I67</f>
        <v>0</v>
      </c>
      <c r="D67" s="72">
        <f>B67*'System CAPEX Units'!$J67</f>
        <v>0</v>
      </c>
      <c r="E67" s="72">
        <f>B67*'System CAPEX Units'!$K67</f>
        <v>0</v>
      </c>
      <c r="F67" s="66">
        <f>B67*'System CAPEX Units'!$L67</f>
        <v>0</v>
      </c>
      <c r="G67" s="69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37">
        <f>'System CAPEX Units'!D67*'System CAPEX Units'!AE67</f>
        <v>0</v>
      </c>
      <c r="Z67" s="34">
        <f>$B67*'System CAPEX Units'!AF67</f>
        <v>0</v>
      </c>
      <c r="AA67" s="24">
        <f>$B67*'System CAPEX Units'!AG67</f>
        <v>0</v>
      </c>
      <c r="AB67" s="24">
        <f>$B67*'System CAPEX Units'!AH67</f>
        <v>0</v>
      </c>
      <c r="AC67" s="24">
        <f>$B67*'System CAPEX Units'!AI67</f>
        <v>0</v>
      </c>
      <c r="AD67" s="38">
        <f>$B67*'System CAPEX Units'!AJ67</f>
        <v>0</v>
      </c>
      <c r="AF67" s="34">
        <f t="shared" si="0"/>
        <v>0</v>
      </c>
    </row>
    <row r="68" spans="1:32" x14ac:dyDescent="0.2">
      <c r="A68" s="6" t="str">
        <f>'System CAPEX Units'!A68</f>
        <v>BC1 754 NDR EECL Distribution Earthing Remediation</v>
      </c>
      <c r="B68" s="54">
        <f>('System CAPEX Units'!$D68*'System CAPEX Units'!$I68+'System CAPEX Units'!$D68*'System CAPEX Units'!$J68+'System CAPEX Units'!$D68*'System CAPEX Units'!$K68+'System CAPEX Units'!$D68*'System CAPEX Units'!$L68)*'System CAPEX Units'!AE68</f>
        <v>0</v>
      </c>
      <c r="C68" s="66">
        <f>B68*'System CAPEX Units'!$I68</f>
        <v>0</v>
      </c>
      <c r="D68" s="72">
        <f>B68*'System CAPEX Units'!$J68</f>
        <v>0</v>
      </c>
      <c r="E68" s="72">
        <f>B68*'System CAPEX Units'!$K68</f>
        <v>0</v>
      </c>
      <c r="F68" s="66">
        <f>B68*'System CAPEX Units'!$L68</f>
        <v>0</v>
      </c>
      <c r="G68" s="69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37">
        <f>'System CAPEX Units'!D68*'System CAPEX Units'!AE68</f>
        <v>0</v>
      </c>
      <c r="Z68" s="34">
        <f>$B68*'System CAPEX Units'!AF68</f>
        <v>0</v>
      </c>
      <c r="AA68" s="24">
        <f>$B68*'System CAPEX Units'!AG68</f>
        <v>0</v>
      </c>
      <c r="AB68" s="24">
        <f>$B68*'System CAPEX Units'!AH68</f>
        <v>0</v>
      </c>
      <c r="AC68" s="24">
        <f>$B68*'System CAPEX Units'!AI68</f>
        <v>0</v>
      </c>
      <c r="AD68" s="38">
        <f>$B68*'System CAPEX Units'!AJ68</f>
        <v>0</v>
      </c>
      <c r="AF68" s="34">
        <f t="shared" ref="AF68:AF131" si="1">Y68-SUM(Z68:AD68)</f>
        <v>0</v>
      </c>
    </row>
    <row r="69" spans="1:32" x14ac:dyDescent="0.2">
      <c r="A69" s="6" t="str">
        <f>'System CAPEX Units'!A69</f>
        <v>BC1 558 NDR EECL Defective Connector and Splice Replacement</v>
      </c>
      <c r="B69" s="54">
        <f>('System CAPEX Units'!$D69*'System CAPEX Units'!$I69+'System CAPEX Units'!$D69*'System CAPEX Units'!$J69+'System CAPEX Units'!$D69*'System CAPEX Units'!$K69+'System CAPEX Units'!$D69*'System CAPEX Units'!$L69)*'System CAPEX Units'!AE69</f>
        <v>0</v>
      </c>
      <c r="C69" s="66">
        <f>B69*'System CAPEX Units'!$I69</f>
        <v>0</v>
      </c>
      <c r="D69" s="72">
        <f>B69*'System CAPEX Units'!$J69</f>
        <v>0</v>
      </c>
      <c r="E69" s="72">
        <f>B69*'System CAPEX Units'!$K69</f>
        <v>0</v>
      </c>
      <c r="F69" s="66">
        <f>B69*'System CAPEX Units'!$L69</f>
        <v>0</v>
      </c>
      <c r="G69" s="6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37">
        <f>'System CAPEX Units'!D69*'System CAPEX Units'!AE69</f>
        <v>0</v>
      </c>
      <c r="Z69" s="34">
        <f>$B69*'System CAPEX Units'!AF69</f>
        <v>0</v>
      </c>
      <c r="AA69" s="24">
        <f>$B69*'System CAPEX Units'!AG69</f>
        <v>0</v>
      </c>
      <c r="AB69" s="24">
        <f>$B69*'System CAPEX Units'!AH69</f>
        <v>0</v>
      </c>
      <c r="AC69" s="24">
        <f>$B69*'System CAPEX Units'!AI69</f>
        <v>0</v>
      </c>
      <c r="AD69" s="38">
        <f>$B69*'System CAPEX Units'!AJ69</f>
        <v>0</v>
      </c>
      <c r="AF69" s="34">
        <f t="shared" si="1"/>
        <v>0</v>
      </c>
    </row>
    <row r="70" spans="1:32" x14ac:dyDescent="0.2">
      <c r="A70" s="6" t="str">
        <f>'System CAPEX Units'!A70</f>
        <v>BC1 533 NDR EECL EDO Fuse Replacement in High Risk Fire Areas</v>
      </c>
      <c r="B70" s="54">
        <f>('System CAPEX Units'!$D70*'System CAPEX Units'!$I70+'System CAPEX Units'!$D70*'System CAPEX Units'!$J70+'System CAPEX Units'!$D70*'System CAPEX Units'!$K70+'System CAPEX Units'!$D70*'System CAPEX Units'!$L70)*'System CAPEX Units'!AE70</f>
        <v>0</v>
      </c>
      <c r="C70" s="66">
        <f>B70*'System CAPEX Units'!$I70</f>
        <v>0</v>
      </c>
      <c r="D70" s="72">
        <f>B70*'System CAPEX Units'!$J70</f>
        <v>0</v>
      </c>
      <c r="E70" s="72">
        <f>B70*'System CAPEX Units'!$K70</f>
        <v>0</v>
      </c>
      <c r="F70" s="66">
        <f>B70*'System CAPEX Units'!$L70</f>
        <v>0</v>
      </c>
      <c r="G70" s="69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37">
        <f>'System CAPEX Units'!D70*'System CAPEX Units'!AE70</f>
        <v>0</v>
      </c>
      <c r="Z70" s="34">
        <f>$B70*'System CAPEX Units'!AF70</f>
        <v>0</v>
      </c>
      <c r="AA70" s="24">
        <f>$B70*'System CAPEX Units'!AG70</f>
        <v>0</v>
      </c>
      <c r="AB70" s="24">
        <f>$B70*'System CAPEX Units'!AH70</f>
        <v>0</v>
      </c>
      <c r="AC70" s="24">
        <f>$B70*'System CAPEX Units'!AI70</f>
        <v>0</v>
      </c>
      <c r="AD70" s="38">
        <f>$B70*'System CAPEX Units'!AJ70</f>
        <v>0</v>
      </c>
      <c r="AF70" s="34">
        <f t="shared" si="1"/>
        <v>0</v>
      </c>
    </row>
    <row r="71" spans="1:32" x14ac:dyDescent="0.2">
      <c r="A71" s="6" t="str">
        <f>'System CAPEX Units'!A71</f>
        <v>BC1 608 NDR EECL Cast Iron Cable Pot Head Replacement</v>
      </c>
      <c r="B71" s="54">
        <f>('System CAPEX Units'!$D71*'System CAPEX Units'!$I71+'System CAPEX Units'!$D71*'System CAPEX Units'!$J71+'System CAPEX Units'!$D71*'System CAPEX Units'!$K71+'System CAPEX Units'!$D71*'System CAPEX Units'!$L71)*'System CAPEX Units'!AE71</f>
        <v>0</v>
      </c>
      <c r="C71" s="66">
        <f>B71*'System CAPEX Units'!$I71</f>
        <v>0</v>
      </c>
      <c r="D71" s="72">
        <f>B71*'System CAPEX Units'!$J71</f>
        <v>0</v>
      </c>
      <c r="E71" s="72">
        <f>B71*'System CAPEX Units'!$K71</f>
        <v>0</v>
      </c>
      <c r="F71" s="66">
        <f>B71*'System CAPEX Units'!$L71</f>
        <v>0</v>
      </c>
      <c r="G71" s="69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37">
        <f>'System CAPEX Units'!D71*'System CAPEX Units'!AE71</f>
        <v>0</v>
      </c>
      <c r="Z71" s="34">
        <f>$B71*'System CAPEX Units'!AF71</f>
        <v>0</v>
      </c>
      <c r="AA71" s="24">
        <f>$B71*'System CAPEX Units'!AG71</f>
        <v>0</v>
      </c>
      <c r="AB71" s="24">
        <f>$B71*'System CAPEX Units'!AH71</f>
        <v>0</v>
      </c>
      <c r="AC71" s="24">
        <f>$B71*'System CAPEX Units'!AI71</f>
        <v>0</v>
      </c>
      <c r="AD71" s="38">
        <f>$B71*'System CAPEX Units'!AJ71</f>
        <v>0</v>
      </c>
      <c r="AF71" s="34">
        <f t="shared" si="1"/>
        <v>0</v>
      </c>
    </row>
    <row r="72" spans="1:32" x14ac:dyDescent="0.2">
      <c r="A72" s="6" t="str">
        <f>'System CAPEX Units'!A72</f>
        <v>BC1 506 NDR EECL Non-Ceramic Customer End Service Fuse Replacement</v>
      </c>
      <c r="B72" s="54">
        <f>('System CAPEX Units'!$D72*'System CAPEX Units'!$I72+'System CAPEX Units'!$D72*'System CAPEX Units'!$J72+'System CAPEX Units'!$D72*'System CAPEX Units'!$K72+'System CAPEX Units'!$D72*'System CAPEX Units'!$L72)*'System CAPEX Units'!AE72</f>
        <v>0</v>
      </c>
      <c r="C72" s="66">
        <f>B72*'System CAPEX Units'!$I72</f>
        <v>0</v>
      </c>
      <c r="D72" s="72">
        <f>B72*'System CAPEX Units'!$J72</f>
        <v>0</v>
      </c>
      <c r="E72" s="72">
        <f>B72*'System CAPEX Units'!$K72</f>
        <v>0</v>
      </c>
      <c r="F72" s="66">
        <f>B72*'System CAPEX Units'!$L72</f>
        <v>0</v>
      </c>
      <c r="G72" s="69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37">
        <f>'System CAPEX Units'!D72*'System CAPEX Units'!AE72</f>
        <v>0</v>
      </c>
      <c r="Z72" s="34">
        <f>$B72*'System CAPEX Units'!AF72</f>
        <v>0</v>
      </c>
      <c r="AA72" s="24">
        <f>$B72*'System CAPEX Units'!AG72</f>
        <v>0</v>
      </c>
      <c r="AB72" s="24">
        <f>$B72*'System CAPEX Units'!AH72</f>
        <v>0</v>
      </c>
      <c r="AC72" s="24">
        <f>$B72*'System CAPEX Units'!AI72</f>
        <v>0</v>
      </c>
      <c r="AD72" s="38">
        <f>$B72*'System CAPEX Units'!AJ72</f>
        <v>0</v>
      </c>
      <c r="AF72" s="34">
        <f t="shared" si="1"/>
        <v>0</v>
      </c>
    </row>
    <row r="73" spans="1:32" x14ac:dyDescent="0.2">
      <c r="A73" s="6" t="str">
        <f>'System CAPEX Units'!A73</f>
        <v>BC1 615 NDR EECL Replace Figure 8 Colour Coded Service Cables</v>
      </c>
      <c r="B73" s="54">
        <f>('System CAPEX Units'!$D73*'System CAPEX Units'!$I73+'System CAPEX Units'!$D73*'System CAPEX Units'!$J73+'System CAPEX Units'!$D73*'System CAPEX Units'!$K73+'System CAPEX Units'!$D73*'System CAPEX Units'!$L73)*'System CAPEX Units'!AE73</f>
        <v>0</v>
      </c>
      <c r="C73" s="66">
        <f>B73*'System CAPEX Units'!$I73</f>
        <v>0</v>
      </c>
      <c r="D73" s="72">
        <f>B73*'System CAPEX Units'!$J73</f>
        <v>0</v>
      </c>
      <c r="E73" s="72">
        <f>B73*'System CAPEX Units'!$K73</f>
        <v>0</v>
      </c>
      <c r="F73" s="66">
        <f>B73*'System CAPEX Units'!$L73</f>
        <v>0</v>
      </c>
      <c r="G73" s="69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37">
        <f>'System CAPEX Units'!D73*'System CAPEX Units'!AE73</f>
        <v>0</v>
      </c>
      <c r="Z73" s="34">
        <f>$B73*'System CAPEX Units'!AF73</f>
        <v>0</v>
      </c>
      <c r="AA73" s="24">
        <f>$B73*'System CAPEX Units'!AG73</f>
        <v>0</v>
      </c>
      <c r="AB73" s="24">
        <f>$B73*'System CAPEX Units'!AH73</f>
        <v>0</v>
      </c>
      <c r="AC73" s="24">
        <f>$B73*'System CAPEX Units'!AI73</f>
        <v>0</v>
      </c>
      <c r="AD73" s="38">
        <f>$B73*'System CAPEX Units'!AJ73</f>
        <v>0</v>
      </c>
      <c r="AF73" s="34">
        <f t="shared" si="1"/>
        <v>0</v>
      </c>
    </row>
    <row r="74" spans="1:32" x14ac:dyDescent="0.2">
      <c r="A74" s="6" t="str">
        <f>'System CAPEX Units'!A74</f>
        <v>BC1 621 NDR EECL Replace Neutral Screened Service Cables</v>
      </c>
      <c r="B74" s="54">
        <f>('System CAPEX Units'!$D74*'System CAPEX Units'!$I74+'System CAPEX Units'!$D74*'System CAPEX Units'!$J74+'System CAPEX Units'!$D74*'System CAPEX Units'!$K74+'System CAPEX Units'!$D74*'System CAPEX Units'!$L74)*'System CAPEX Units'!AE74</f>
        <v>0</v>
      </c>
      <c r="C74" s="66">
        <f>B74*'System CAPEX Units'!$I74</f>
        <v>0</v>
      </c>
      <c r="D74" s="72">
        <f>B74*'System CAPEX Units'!$J74</f>
        <v>0</v>
      </c>
      <c r="E74" s="72">
        <f>B74*'System CAPEX Units'!$K74</f>
        <v>0</v>
      </c>
      <c r="F74" s="66">
        <f>B74*'System CAPEX Units'!$L74</f>
        <v>0</v>
      </c>
      <c r="G74" s="69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37">
        <f>'System CAPEX Units'!D74*'System CAPEX Units'!AE74</f>
        <v>0</v>
      </c>
      <c r="Z74" s="34">
        <f>$B74*'System CAPEX Units'!AF74</f>
        <v>0</v>
      </c>
      <c r="AA74" s="24">
        <f>$B74*'System CAPEX Units'!AG74</f>
        <v>0</v>
      </c>
      <c r="AB74" s="24">
        <f>$B74*'System CAPEX Units'!AH74</f>
        <v>0</v>
      </c>
      <c r="AC74" s="24">
        <f>$B74*'System CAPEX Units'!AI74</f>
        <v>0</v>
      </c>
      <c r="AD74" s="38">
        <f>$B74*'System CAPEX Units'!AJ74</f>
        <v>0</v>
      </c>
      <c r="AF74" s="34">
        <f t="shared" si="1"/>
        <v>0</v>
      </c>
    </row>
    <row r="75" spans="1:32" x14ac:dyDescent="0.2">
      <c r="A75" s="6" t="str">
        <f>'System CAPEX Units'!A75</f>
        <v>BC1 503 NDR EECL Replace Laminated Crossarms</v>
      </c>
      <c r="B75" s="54">
        <f>('System CAPEX Units'!$D75*'System CAPEX Units'!$I75+'System CAPEX Units'!$D75*'System CAPEX Units'!$J75+'System CAPEX Units'!$D75*'System CAPEX Units'!$K75+'System CAPEX Units'!$D75*'System CAPEX Units'!$L75)*'System CAPEX Units'!AE75</f>
        <v>0</v>
      </c>
      <c r="C75" s="66">
        <f>B75*'System CAPEX Units'!$I75</f>
        <v>0</v>
      </c>
      <c r="D75" s="72">
        <f>B75*'System CAPEX Units'!$J75</f>
        <v>0</v>
      </c>
      <c r="E75" s="72">
        <f>B75*'System CAPEX Units'!$K75</f>
        <v>0</v>
      </c>
      <c r="F75" s="66">
        <f>B75*'System CAPEX Units'!$L75</f>
        <v>0</v>
      </c>
      <c r="G75" s="69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37">
        <f>'System CAPEX Units'!D75*'System CAPEX Units'!AE75</f>
        <v>0</v>
      </c>
      <c r="Z75" s="34">
        <f>$B75*'System CAPEX Units'!AF75</f>
        <v>0</v>
      </c>
      <c r="AA75" s="24">
        <f>$B75*'System CAPEX Units'!AG75</f>
        <v>0</v>
      </c>
      <c r="AB75" s="24">
        <f>$B75*'System CAPEX Units'!AH75</f>
        <v>0</v>
      </c>
      <c r="AC75" s="24">
        <f>$B75*'System CAPEX Units'!AI75</f>
        <v>0</v>
      </c>
      <c r="AD75" s="38">
        <f>$B75*'System CAPEX Units'!AJ75</f>
        <v>0</v>
      </c>
      <c r="AF75" s="34">
        <f t="shared" si="1"/>
        <v>0</v>
      </c>
    </row>
    <row r="76" spans="1:32" x14ac:dyDescent="0.2">
      <c r="A76" s="6" t="str">
        <f>'System CAPEX Units'!A76</f>
        <v>BC1 570 NDR EECL Inspect and Replace Brand X Service Cable Replacement</v>
      </c>
      <c r="B76" s="54">
        <f>('System CAPEX Units'!$D76*'System CAPEX Units'!$I76+'System CAPEX Units'!$D76*'System CAPEX Units'!$J76+'System CAPEX Units'!$D76*'System CAPEX Units'!$K76+'System CAPEX Units'!$D76*'System CAPEX Units'!$L76)*'System CAPEX Units'!AE76</f>
        <v>0</v>
      </c>
      <c r="C76" s="66">
        <f>B76*'System CAPEX Units'!$I76</f>
        <v>0</v>
      </c>
      <c r="D76" s="72">
        <f>B76*'System CAPEX Units'!$J76</f>
        <v>0</v>
      </c>
      <c r="E76" s="72">
        <f>B76*'System CAPEX Units'!$K76</f>
        <v>0</v>
      </c>
      <c r="F76" s="66">
        <f>B76*'System CAPEX Units'!$L76</f>
        <v>0</v>
      </c>
      <c r="G76" s="69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37">
        <f>'System CAPEX Units'!D76*'System CAPEX Units'!AE76</f>
        <v>0</v>
      </c>
      <c r="Z76" s="34">
        <f>$B76*'System CAPEX Units'!AF76</f>
        <v>0</v>
      </c>
      <c r="AA76" s="24">
        <f>$B76*'System CAPEX Units'!AG76</f>
        <v>0</v>
      </c>
      <c r="AB76" s="24">
        <f>$B76*'System CAPEX Units'!AH76</f>
        <v>0</v>
      </c>
      <c r="AC76" s="24">
        <f>$B76*'System CAPEX Units'!AI76</f>
        <v>0</v>
      </c>
      <c r="AD76" s="38">
        <f>$B76*'System CAPEX Units'!AJ76</f>
        <v>0</v>
      </c>
      <c r="AF76" s="34">
        <f t="shared" si="1"/>
        <v>0</v>
      </c>
    </row>
    <row r="77" spans="1:32" x14ac:dyDescent="0.2">
      <c r="A77" s="6" t="str">
        <f>'System CAPEX Units'!A77</f>
        <v>Conductor Clearance to Ground Backlog Remediation</v>
      </c>
      <c r="B77" s="54">
        <f>('System CAPEX Units'!$D77*'System CAPEX Units'!$I77+'System CAPEX Units'!$D77*'System CAPEX Units'!$J77+'System CAPEX Units'!$D77*'System CAPEX Units'!$K77+'System CAPEX Units'!$D77*'System CAPEX Units'!$L77)*'System CAPEX Units'!AE77</f>
        <v>0</v>
      </c>
      <c r="C77" s="66">
        <f>B77*'System CAPEX Units'!$I77</f>
        <v>0</v>
      </c>
      <c r="D77" s="72">
        <f>B77*'System CAPEX Units'!$J77</f>
        <v>0</v>
      </c>
      <c r="E77" s="72">
        <f>B77*'System CAPEX Units'!$K77</f>
        <v>0</v>
      </c>
      <c r="F77" s="66">
        <f>B77*'System CAPEX Units'!$L77</f>
        <v>0</v>
      </c>
      <c r="G77" s="69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37">
        <f>'System CAPEX Units'!D77*'System CAPEX Units'!AE77</f>
        <v>0</v>
      </c>
      <c r="Z77" s="34">
        <f>$B77*'System CAPEX Units'!AF77</f>
        <v>0</v>
      </c>
      <c r="AA77" s="24">
        <f>$B77*'System CAPEX Units'!AG77</f>
        <v>0</v>
      </c>
      <c r="AB77" s="24">
        <f>$B77*'System CAPEX Units'!AH77</f>
        <v>0</v>
      </c>
      <c r="AC77" s="24">
        <f>$B77*'System CAPEX Units'!AI77</f>
        <v>0</v>
      </c>
      <c r="AD77" s="38">
        <f>$B77*'System CAPEX Units'!AJ77</f>
        <v>0</v>
      </c>
      <c r="AF77" s="34">
        <f t="shared" si="1"/>
        <v>0</v>
      </c>
    </row>
    <row r="78" spans="1:32" x14ac:dyDescent="0.2">
      <c r="A78" s="6" t="str">
        <f>'System CAPEX Units'!A78</f>
        <v/>
      </c>
      <c r="B78" s="54">
        <f>('System CAPEX Units'!$D78*'System CAPEX Units'!$I78+'System CAPEX Units'!$D78*'System CAPEX Units'!$J78+'System CAPEX Units'!$D78*'System CAPEX Units'!$K78+'System CAPEX Units'!$D78*'System CAPEX Units'!$L78)*'System CAPEX Units'!AE78</f>
        <v>0</v>
      </c>
      <c r="C78" s="66">
        <f>B78*'System CAPEX Units'!$I78</f>
        <v>0</v>
      </c>
      <c r="D78" s="72">
        <f>B78*'System CAPEX Units'!$J78</f>
        <v>0</v>
      </c>
      <c r="E78" s="72">
        <f>B78*'System CAPEX Units'!$K78</f>
        <v>0</v>
      </c>
      <c r="F78" s="66">
        <f>B78*'System CAPEX Units'!$L78</f>
        <v>0</v>
      </c>
      <c r="G78" s="69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37">
        <f>'System CAPEX Units'!D78*'System CAPEX Units'!AE78</f>
        <v>0</v>
      </c>
      <c r="Z78" s="34">
        <f>$B78*'System CAPEX Units'!AF78</f>
        <v>0</v>
      </c>
      <c r="AA78" s="24">
        <f>$B78*'System CAPEX Units'!AG78</f>
        <v>0</v>
      </c>
      <c r="AB78" s="24">
        <f>$B78*'System CAPEX Units'!AH78</f>
        <v>0</v>
      </c>
      <c r="AC78" s="24">
        <f>$B78*'System CAPEX Units'!AI78</f>
        <v>0</v>
      </c>
      <c r="AD78" s="38">
        <f>$B78*'System CAPEX Units'!AJ78</f>
        <v>0</v>
      </c>
      <c r="AF78" s="34">
        <f t="shared" si="1"/>
        <v>0</v>
      </c>
    </row>
    <row r="79" spans="1:32" x14ac:dyDescent="0.2">
      <c r="A79" s="6" t="str">
        <f>'System CAPEX Units'!A79</f>
        <v/>
      </c>
      <c r="B79" s="54">
        <f>('System CAPEX Units'!$D79*'System CAPEX Units'!$I79+'System CAPEX Units'!$D79*'System CAPEX Units'!$J79+'System CAPEX Units'!$D79*'System CAPEX Units'!$K79+'System CAPEX Units'!$D79*'System CAPEX Units'!$L79)*'System CAPEX Units'!AE79</f>
        <v>0</v>
      </c>
      <c r="C79" s="66">
        <f>B79*'System CAPEX Units'!$I79</f>
        <v>0</v>
      </c>
      <c r="D79" s="72">
        <f>B79*'System CAPEX Units'!$J79</f>
        <v>0</v>
      </c>
      <c r="E79" s="72">
        <f>B79*'System CAPEX Units'!$K79</f>
        <v>0</v>
      </c>
      <c r="F79" s="66">
        <f>B79*'System CAPEX Units'!$L79</f>
        <v>0</v>
      </c>
      <c r="G79" s="69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37">
        <f>'System CAPEX Units'!D79*'System CAPEX Units'!AE79</f>
        <v>0</v>
      </c>
      <c r="Z79" s="34">
        <f>$B79*'System CAPEX Units'!AF79</f>
        <v>0</v>
      </c>
      <c r="AA79" s="24">
        <f>$B79*'System CAPEX Units'!AG79</f>
        <v>0</v>
      </c>
      <c r="AB79" s="24">
        <f>$B79*'System CAPEX Units'!AH79</f>
        <v>0</v>
      </c>
      <c r="AC79" s="24">
        <f>$B79*'System CAPEX Units'!AI79</f>
        <v>0</v>
      </c>
      <c r="AD79" s="38">
        <f>$B79*'System CAPEX Units'!AJ79</f>
        <v>0</v>
      </c>
      <c r="AF79" s="34">
        <f t="shared" si="1"/>
        <v>0</v>
      </c>
    </row>
    <row r="80" spans="1:32" x14ac:dyDescent="0.2">
      <c r="A80" s="6" t="str">
        <f>'System CAPEX Units'!A80</f>
        <v/>
      </c>
      <c r="B80" s="54">
        <f>('System CAPEX Units'!$D80*'System CAPEX Units'!$I80+'System CAPEX Units'!$D80*'System CAPEX Units'!$J80+'System CAPEX Units'!$D80*'System CAPEX Units'!$K80+'System CAPEX Units'!$D80*'System CAPEX Units'!$L80)*'System CAPEX Units'!AE80</f>
        <v>0</v>
      </c>
      <c r="C80" s="66">
        <f>B80*'System CAPEX Units'!$I80</f>
        <v>0</v>
      </c>
      <c r="D80" s="72">
        <f>B80*'System CAPEX Units'!$J80</f>
        <v>0</v>
      </c>
      <c r="E80" s="72">
        <f>B80*'System CAPEX Units'!$K80</f>
        <v>0</v>
      </c>
      <c r="F80" s="66">
        <f>B80*'System CAPEX Units'!$L80</f>
        <v>0</v>
      </c>
      <c r="G80" s="69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37">
        <f>'System CAPEX Units'!D80*'System CAPEX Units'!AE80</f>
        <v>0</v>
      </c>
      <c r="Z80" s="34">
        <f>$B80*'System CAPEX Units'!AF80</f>
        <v>0</v>
      </c>
      <c r="AA80" s="24">
        <f>$B80*'System CAPEX Units'!AG80</f>
        <v>0</v>
      </c>
      <c r="AB80" s="24">
        <f>$B80*'System CAPEX Units'!AH80</f>
        <v>0</v>
      </c>
      <c r="AC80" s="24">
        <f>$B80*'System CAPEX Units'!AI80</f>
        <v>0</v>
      </c>
      <c r="AD80" s="38">
        <f>$B80*'System CAPEX Units'!AJ80</f>
        <v>0</v>
      </c>
      <c r="AF80" s="34">
        <f t="shared" si="1"/>
        <v>0</v>
      </c>
    </row>
    <row r="81" spans="1:32" x14ac:dyDescent="0.2">
      <c r="A81" s="6" t="str">
        <f>'System CAPEX Units'!A81</f>
        <v/>
      </c>
      <c r="B81" s="54">
        <f>('System CAPEX Units'!$D81*'System CAPEX Units'!$I81+'System CAPEX Units'!$D81*'System CAPEX Units'!$J81+'System CAPEX Units'!$D81*'System CAPEX Units'!$K81+'System CAPEX Units'!$D81*'System CAPEX Units'!$L81)*'System CAPEX Units'!AE81</f>
        <v>0</v>
      </c>
      <c r="C81" s="66">
        <f>B81*'System CAPEX Units'!$I81</f>
        <v>0</v>
      </c>
      <c r="D81" s="72">
        <f>B81*'System CAPEX Units'!$J81</f>
        <v>0</v>
      </c>
      <c r="E81" s="72">
        <f>B81*'System CAPEX Units'!$K81</f>
        <v>0</v>
      </c>
      <c r="F81" s="66">
        <f>B81*'System CAPEX Units'!$L81</f>
        <v>0</v>
      </c>
      <c r="G81" s="69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37">
        <f>'System CAPEX Units'!D81*'System CAPEX Units'!AE81</f>
        <v>0</v>
      </c>
      <c r="Z81" s="34">
        <f>$B81*'System CAPEX Units'!AF81</f>
        <v>0</v>
      </c>
      <c r="AA81" s="24">
        <f>$B81*'System CAPEX Units'!AG81</f>
        <v>0</v>
      </c>
      <c r="AB81" s="24">
        <f>$B81*'System CAPEX Units'!AH81</f>
        <v>0</v>
      </c>
      <c r="AC81" s="24">
        <f>$B81*'System CAPEX Units'!AI81</f>
        <v>0</v>
      </c>
      <c r="AD81" s="38">
        <f>$B81*'System CAPEX Units'!AJ81</f>
        <v>0</v>
      </c>
      <c r="AF81" s="34">
        <f t="shared" si="1"/>
        <v>0</v>
      </c>
    </row>
    <row r="82" spans="1:32" x14ac:dyDescent="0.2">
      <c r="A82" s="6" t="str">
        <f>'System CAPEX Units'!A82</f>
        <v/>
      </c>
      <c r="B82" s="54">
        <f>('System CAPEX Units'!$D82*'System CAPEX Units'!$I82+'System CAPEX Units'!$D82*'System CAPEX Units'!$J82+'System CAPEX Units'!$D82*'System CAPEX Units'!$K82+'System CAPEX Units'!$D82*'System CAPEX Units'!$L82)*'System CAPEX Units'!AE82</f>
        <v>0</v>
      </c>
      <c r="C82" s="66">
        <f>B82*'System CAPEX Units'!$I82</f>
        <v>0</v>
      </c>
      <c r="D82" s="72">
        <f>B82*'System CAPEX Units'!$J82</f>
        <v>0</v>
      </c>
      <c r="E82" s="72">
        <f>B82*'System CAPEX Units'!$K82</f>
        <v>0</v>
      </c>
      <c r="F82" s="66">
        <f>B82*'System CAPEX Units'!$L82</f>
        <v>0</v>
      </c>
      <c r="G82" s="69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37">
        <f>'System CAPEX Units'!D82*'System CAPEX Units'!AE82</f>
        <v>0</v>
      </c>
      <c r="Z82" s="34">
        <f>$B82*'System CAPEX Units'!AF82</f>
        <v>0</v>
      </c>
      <c r="AA82" s="24">
        <f>$B82*'System CAPEX Units'!AG82</f>
        <v>0</v>
      </c>
      <c r="AB82" s="24">
        <f>$B82*'System CAPEX Units'!AH82</f>
        <v>0</v>
      </c>
      <c r="AC82" s="24">
        <f>$B82*'System CAPEX Units'!AI82</f>
        <v>0</v>
      </c>
      <c r="AD82" s="38">
        <f>$B82*'System CAPEX Units'!AJ82</f>
        <v>0</v>
      </c>
      <c r="AF82" s="34">
        <f t="shared" si="1"/>
        <v>0</v>
      </c>
    </row>
    <row r="83" spans="1:32" x14ac:dyDescent="0.2">
      <c r="A83" s="6" t="str">
        <f>'System CAPEX Units'!A83</f>
        <v/>
      </c>
      <c r="B83" s="54">
        <f>('System CAPEX Units'!$D83*'System CAPEX Units'!$I83+'System CAPEX Units'!$D83*'System CAPEX Units'!$J83+'System CAPEX Units'!$D83*'System CAPEX Units'!$K83+'System CAPEX Units'!$D83*'System CAPEX Units'!$L83)*'System CAPEX Units'!AE83</f>
        <v>0</v>
      </c>
      <c r="C83" s="66">
        <f>B83*'System CAPEX Units'!$I83</f>
        <v>0</v>
      </c>
      <c r="D83" s="72">
        <f>B83*'System CAPEX Units'!$J83</f>
        <v>0</v>
      </c>
      <c r="E83" s="72">
        <f>B83*'System CAPEX Units'!$K83</f>
        <v>0</v>
      </c>
      <c r="F83" s="66">
        <f>B83*'System CAPEX Units'!$L83</f>
        <v>0</v>
      </c>
      <c r="G83" s="69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37">
        <f>'System CAPEX Units'!D83*'System CAPEX Units'!AE83</f>
        <v>0</v>
      </c>
      <c r="Z83" s="34">
        <f>$B83*'System CAPEX Units'!AF83</f>
        <v>0</v>
      </c>
      <c r="AA83" s="24">
        <f>$B83*'System CAPEX Units'!AG83</f>
        <v>0</v>
      </c>
      <c r="AB83" s="24">
        <f>$B83*'System CAPEX Units'!AH83</f>
        <v>0</v>
      </c>
      <c r="AC83" s="24">
        <f>$B83*'System CAPEX Units'!AI83</f>
        <v>0</v>
      </c>
      <c r="AD83" s="38">
        <f>$B83*'System CAPEX Units'!AJ83</f>
        <v>0</v>
      </c>
      <c r="AF83" s="34">
        <f t="shared" si="1"/>
        <v>0</v>
      </c>
    </row>
    <row r="84" spans="1:32" x14ac:dyDescent="0.2">
      <c r="A84" s="6" t="str">
        <f>'System CAPEX Units'!A84</f>
        <v/>
      </c>
      <c r="B84" s="54">
        <f>('System CAPEX Units'!$D84*'System CAPEX Units'!$I84+'System CAPEX Units'!$D84*'System CAPEX Units'!$J84+'System CAPEX Units'!$D84*'System CAPEX Units'!$K84+'System CAPEX Units'!$D84*'System CAPEX Units'!$L84)*'System CAPEX Units'!AE84</f>
        <v>0</v>
      </c>
      <c r="C84" s="66">
        <f>B84*'System CAPEX Units'!$I84</f>
        <v>0</v>
      </c>
      <c r="D84" s="72">
        <f>B84*'System CAPEX Units'!$J84</f>
        <v>0</v>
      </c>
      <c r="E84" s="72">
        <f>B84*'System CAPEX Units'!$K84</f>
        <v>0</v>
      </c>
      <c r="F84" s="66">
        <f>B84*'System CAPEX Units'!$L84</f>
        <v>0</v>
      </c>
      <c r="G84" s="69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37">
        <f>'System CAPEX Units'!D84*'System CAPEX Units'!AE84</f>
        <v>0</v>
      </c>
      <c r="Z84" s="34">
        <f>$B84*'System CAPEX Units'!AF84</f>
        <v>0</v>
      </c>
      <c r="AA84" s="24">
        <f>$B84*'System CAPEX Units'!AG84</f>
        <v>0</v>
      </c>
      <c r="AB84" s="24">
        <f>$B84*'System CAPEX Units'!AH84</f>
        <v>0</v>
      </c>
      <c r="AC84" s="24">
        <f>$B84*'System CAPEX Units'!AI84</f>
        <v>0</v>
      </c>
      <c r="AD84" s="38">
        <f>$B84*'System CAPEX Units'!AJ84</f>
        <v>0</v>
      </c>
      <c r="AF84" s="34">
        <f t="shared" si="1"/>
        <v>0</v>
      </c>
    </row>
    <row r="85" spans="1:32" x14ac:dyDescent="0.2">
      <c r="A85" s="6" t="str">
        <f>'System CAPEX Units'!A85</f>
        <v/>
      </c>
      <c r="B85" s="54">
        <f>('System CAPEX Units'!$D85*'System CAPEX Units'!$I85+'System CAPEX Units'!$D85*'System CAPEX Units'!$J85+'System CAPEX Units'!$D85*'System CAPEX Units'!$K85+'System CAPEX Units'!$D85*'System CAPEX Units'!$L85)*'System CAPEX Units'!AE85</f>
        <v>0</v>
      </c>
      <c r="C85" s="66">
        <f>B85*'System CAPEX Units'!$I85</f>
        <v>0</v>
      </c>
      <c r="D85" s="72">
        <f>B85*'System CAPEX Units'!$J85</f>
        <v>0</v>
      </c>
      <c r="E85" s="72">
        <f>B85*'System CAPEX Units'!$K85</f>
        <v>0</v>
      </c>
      <c r="F85" s="66">
        <f>B85*'System CAPEX Units'!$L85</f>
        <v>0</v>
      </c>
      <c r="G85" s="69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37">
        <f>'System CAPEX Units'!D85*'System CAPEX Units'!AE85</f>
        <v>0</v>
      </c>
      <c r="Z85" s="34">
        <f>$B85*'System CAPEX Units'!AF85</f>
        <v>0</v>
      </c>
      <c r="AA85" s="24">
        <f>$B85*'System CAPEX Units'!AG85</f>
        <v>0</v>
      </c>
      <c r="AB85" s="24">
        <f>$B85*'System CAPEX Units'!AH85</f>
        <v>0</v>
      </c>
      <c r="AC85" s="24">
        <f>$B85*'System CAPEX Units'!AI85</f>
        <v>0</v>
      </c>
      <c r="AD85" s="38">
        <f>$B85*'System CAPEX Units'!AJ85</f>
        <v>0</v>
      </c>
      <c r="AF85" s="34">
        <f t="shared" si="1"/>
        <v>0</v>
      </c>
    </row>
    <row r="86" spans="1:32" x14ac:dyDescent="0.2">
      <c r="A86" s="6" t="str">
        <f>'System CAPEX Units'!A86</f>
        <v/>
      </c>
      <c r="B86" s="54">
        <f>('System CAPEX Units'!$D86*'System CAPEX Units'!$I86+'System CAPEX Units'!$D86*'System CAPEX Units'!$J86+'System CAPEX Units'!$D86*'System CAPEX Units'!$K86+'System CAPEX Units'!$D86*'System CAPEX Units'!$L86)*'System CAPEX Units'!AE86</f>
        <v>0</v>
      </c>
      <c r="C86" s="66">
        <f>B86*'System CAPEX Units'!$I86</f>
        <v>0</v>
      </c>
      <c r="D86" s="72">
        <f>B86*'System CAPEX Units'!$J86</f>
        <v>0</v>
      </c>
      <c r="E86" s="72">
        <f>B86*'System CAPEX Units'!$K86</f>
        <v>0</v>
      </c>
      <c r="F86" s="66">
        <f>B86*'System CAPEX Units'!$L86</f>
        <v>0</v>
      </c>
      <c r="G86" s="69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37">
        <f>'System CAPEX Units'!D86*'System CAPEX Units'!AE86</f>
        <v>0</v>
      </c>
      <c r="Z86" s="34">
        <f>$B86*'System CAPEX Units'!AF86</f>
        <v>0</v>
      </c>
      <c r="AA86" s="24">
        <f>$B86*'System CAPEX Units'!AG86</f>
        <v>0</v>
      </c>
      <c r="AB86" s="24">
        <f>$B86*'System CAPEX Units'!AH86</f>
        <v>0</v>
      </c>
      <c r="AC86" s="24">
        <f>$B86*'System CAPEX Units'!AI86</f>
        <v>0</v>
      </c>
      <c r="AD86" s="38">
        <f>$B86*'System CAPEX Units'!AJ86</f>
        <v>0</v>
      </c>
      <c r="AF86" s="34">
        <f t="shared" si="1"/>
        <v>0</v>
      </c>
    </row>
    <row r="87" spans="1:32" x14ac:dyDescent="0.2">
      <c r="A87" s="6" t="str">
        <f>'System CAPEX Units'!A87</f>
        <v/>
      </c>
      <c r="B87" s="54">
        <f>('System CAPEX Units'!$D87*'System CAPEX Units'!$I87+'System CAPEX Units'!$D87*'System CAPEX Units'!$J87+'System CAPEX Units'!$D87*'System CAPEX Units'!$K87+'System CAPEX Units'!$D87*'System CAPEX Units'!$L87)*'System CAPEX Units'!AE87</f>
        <v>0</v>
      </c>
      <c r="C87" s="66">
        <f>B87*'System CAPEX Units'!$I87</f>
        <v>0</v>
      </c>
      <c r="D87" s="72">
        <f>B87*'System CAPEX Units'!$J87</f>
        <v>0</v>
      </c>
      <c r="E87" s="72">
        <f>B87*'System CAPEX Units'!$K87</f>
        <v>0</v>
      </c>
      <c r="F87" s="66">
        <f>B87*'System CAPEX Units'!$L87</f>
        <v>0</v>
      </c>
      <c r="G87" s="69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37">
        <f>'System CAPEX Units'!D87*'System CAPEX Units'!AE87</f>
        <v>0</v>
      </c>
      <c r="Z87" s="34">
        <f>$B87*'System CAPEX Units'!AF87</f>
        <v>0</v>
      </c>
      <c r="AA87" s="24">
        <f>$B87*'System CAPEX Units'!AG87</f>
        <v>0</v>
      </c>
      <c r="AB87" s="24">
        <f>$B87*'System CAPEX Units'!AH87</f>
        <v>0</v>
      </c>
      <c r="AC87" s="24">
        <f>$B87*'System CAPEX Units'!AI87</f>
        <v>0</v>
      </c>
      <c r="AD87" s="38">
        <f>$B87*'System CAPEX Units'!AJ87</f>
        <v>0</v>
      </c>
      <c r="AF87" s="34">
        <f t="shared" si="1"/>
        <v>0</v>
      </c>
    </row>
    <row r="88" spans="1:32" x14ac:dyDescent="0.2">
      <c r="A88" s="6" t="str">
        <f>'System CAPEX Units'!A88</f>
        <v/>
      </c>
      <c r="B88" s="54">
        <f>('System CAPEX Units'!$D88*'System CAPEX Units'!$I88+'System CAPEX Units'!$D88*'System CAPEX Units'!$J88+'System CAPEX Units'!$D88*'System CAPEX Units'!$K88+'System CAPEX Units'!$D88*'System CAPEX Units'!$L88)*'System CAPEX Units'!AE88</f>
        <v>0</v>
      </c>
      <c r="C88" s="66">
        <f>B88*'System CAPEX Units'!$I88</f>
        <v>0</v>
      </c>
      <c r="D88" s="72">
        <f>B88*'System CAPEX Units'!$J88</f>
        <v>0</v>
      </c>
      <c r="E88" s="72">
        <f>B88*'System CAPEX Units'!$K88</f>
        <v>0</v>
      </c>
      <c r="F88" s="66">
        <f>B88*'System CAPEX Units'!$L88</f>
        <v>0</v>
      </c>
      <c r="G88" s="69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37">
        <f>'System CAPEX Units'!D88*'System CAPEX Units'!AE88</f>
        <v>0</v>
      </c>
      <c r="Z88" s="34">
        <f>$B88*'System CAPEX Units'!AF88</f>
        <v>0</v>
      </c>
      <c r="AA88" s="24">
        <f>$B88*'System CAPEX Units'!AG88</f>
        <v>0</v>
      </c>
      <c r="AB88" s="24">
        <f>$B88*'System CAPEX Units'!AH88</f>
        <v>0</v>
      </c>
      <c r="AC88" s="24">
        <f>$B88*'System CAPEX Units'!AI88</f>
        <v>0</v>
      </c>
      <c r="AD88" s="38">
        <f>$B88*'System CAPEX Units'!AJ88</f>
        <v>0</v>
      </c>
      <c r="AF88" s="34">
        <f t="shared" si="1"/>
        <v>0</v>
      </c>
    </row>
    <row r="89" spans="1:32" x14ac:dyDescent="0.2">
      <c r="A89" s="6" t="str">
        <f>'System CAPEX Units'!A89</f>
        <v/>
      </c>
      <c r="B89" s="54">
        <f>('System CAPEX Units'!$D89*'System CAPEX Units'!$I89+'System CAPEX Units'!$D89*'System CAPEX Units'!$J89+'System CAPEX Units'!$D89*'System CAPEX Units'!$K89+'System CAPEX Units'!$D89*'System CAPEX Units'!$L89)*'System CAPEX Units'!AE89</f>
        <v>0</v>
      </c>
      <c r="C89" s="66">
        <f>B89*'System CAPEX Units'!$I89</f>
        <v>0</v>
      </c>
      <c r="D89" s="72">
        <f>B89*'System CAPEX Units'!$J89</f>
        <v>0</v>
      </c>
      <c r="E89" s="72">
        <f>B89*'System CAPEX Units'!$K89</f>
        <v>0</v>
      </c>
      <c r="F89" s="66">
        <f>B89*'System CAPEX Units'!$L89</f>
        <v>0</v>
      </c>
      <c r="G89" s="69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37">
        <f>'System CAPEX Units'!D89*'System CAPEX Units'!AE89</f>
        <v>0</v>
      </c>
      <c r="Z89" s="34">
        <f>$B89*'System CAPEX Units'!AF89</f>
        <v>0</v>
      </c>
      <c r="AA89" s="24">
        <f>$B89*'System CAPEX Units'!AG89</f>
        <v>0</v>
      </c>
      <c r="AB89" s="24">
        <f>$B89*'System CAPEX Units'!AH89</f>
        <v>0</v>
      </c>
      <c r="AC89" s="24">
        <f>$B89*'System CAPEX Units'!AI89</f>
        <v>0</v>
      </c>
      <c r="AD89" s="38">
        <f>$B89*'System CAPEX Units'!AJ89</f>
        <v>0</v>
      </c>
      <c r="AF89" s="34">
        <f t="shared" si="1"/>
        <v>0</v>
      </c>
    </row>
    <row r="90" spans="1:32" x14ac:dyDescent="0.2">
      <c r="A90" s="6" t="str">
        <f>'System CAPEX Units'!A90</f>
        <v/>
      </c>
      <c r="B90" s="54">
        <f>('System CAPEX Units'!$D90*'System CAPEX Units'!$I90+'System CAPEX Units'!$D90*'System CAPEX Units'!$J90+'System CAPEX Units'!$D90*'System CAPEX Units'!$K90+'System CAPEX Units'!$D90*'System CAPEX Units'!$L90)*'System CAPEX Units'!AE90</f>
        <v>0</v>
      </c>
      <c r="C90" s="66">
        <f>B90*'System CAPEX Units'!$I90</f>
        <v>0</v>
      </c>
      <c r="D90" s="72">
        <f>B90*'System CAPEX Units'!$J90</f>
        <v>0</v>
      </c>
      <c r="E90" s="72">
        <f>B90*'System CAPEX Units'!$K90</f>
        <v>0</v>
      </c>
      <c r="F90" s="66">
        <f>B90*'System CAPEX Units'!$L90</f>
        <v>0</v>
      </c>
      <c r="G90" s="69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37">
        <f>'System CAPEX Units'!D90*'System CAPEX Units'!AE90</f>
        <v>0</v>
      </c>
      <c r="Z90" s="34">
        <f>$B90*'System CAPEX Units'!AF90</f>
        <v>0</v>
      </c>
      <c r="AA90" s="24">
        <f>$B90*'System CAPEX Units'!AG90</f>
        <v>0</v>
      </c>
      <c r="AB90" s="24">
        <f>$B90*'System CAPEX Units'!AH90</f>
        <v>0</v>
      </c>
      <c r="AC90" s="24">
        <f>$B90*'System CAPEX Units'!AI90</f>
        <v>0</v>
      </c>
      <c r="AD90" s="38">
        <f>$B90*'System CAPEX Units'!AJ90</f>
        <v>0</v>
      </c>
      <c r="AF90" s="34">
        <f t="shared" si="1"/>
        <v>0</v>
      </c>
    </row>
    <row r="91" spans="1:32" x14ac:dyDescent="0.2">
      <c r="A91" s="6" t="str">
        <f>'System CAPEX Units'!A91</f>
        <v/>
      </c>
      <c r="B91" s="54">
        <f>('System CAPEX Units'!$D91*'System CAPEX Units'!$I91+'System CAPEX Units'!$D91*'System CAPEX Units'!$J91+'System CAPEX Units'!$D91*'System CAPEX Units'!$K91+'System CAPEX Units'!$D91*'System CAPEX Units'!$L91)*'System CAPEX Units'!AE91</f>
        <v>0</v>
      </c>
      <c r="C91" s="66">
        <f>B91*'System CAPEX Units'!$I91</f>
        <v>0</v>
      </c>
      <c r="D91" s="72">
        <f>B91*'System CAPEX Units'!$J91</f>
        <v>0</v>
      </c>
      <c r="E91" s="72">
        <f>B91*'System CAPEX Units'!$K91</f>
        <v>0</v>
      </c>
      <c r="F91" s="66">
        <f>B91*'System CAPEX Units'!$L91</f>
        <v>0</v>
      </c>
      <c r="G91" s="69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37">
        <f>'System CAPEX Units'!D91*'System CAPEX Units'!AE91</f>
        <v>0</v>
      </c>
      <c r="Z91" s="34">
        <f>$B91*'System CAPEX Units'!AF91</f>
        <v>0</v>
      </c>
      <c r="AA91" s="24">
        <f>$B91*'System CAPEX Units'!AG91</f>
        <v>0</v>
      </c>
      <c r="AB91" s="24">
        <f>$B91*'System CAPEX Units'!AH91</f>
        <v>0</v>
      </c>
      <c r="AC91" s="24">
        <f>$B91*'System CAPEX Units'!AI91</f>
        <v>0</v>
      </c>
      <c r="AD91" s="38">
        <f>$B91*'System CAPEX Units'!AJ91</f>
        <v>0</v>
      </c>
      <c r="AF91" s="34">
        <f t="shared" si="1"/>
        <v>0</v>
      </c>
    </row>
    <row r="92" spans="1:32" x14ac:dyDescent="0.2">
      <c r="A92" s="6" t="str">
        <f>'System CAPEX Units'!A92</f>
        <v/>
      </c>
      <c r="B92" s="54">
        <f>('System CAPEX Units'!$D92*'System CAPEX Units'!$I92+'System CAPEX Units'!$D92*'System CAPEX Units'!$J92+'System CAPEX Units'!$D92*'System CAPEX Units'!$K92+'System CAPEX Units'!$D92*'System CAPEX Units'!$L92)*'System CAPEX Units'!AE92</f>
        <v>0</v>
      </c>
      <c r="C92" s="66">
        <f>B92*'System CAPEX Units'!$I92</f>
        <v>0</v>
      </c>
      <c r="D92" s="72">
        <f>B92*'System CAPEX Units'!$J92</f>
        <v>0</v>
      </c>
      <c r="E92" s="72">
        <f>B92*'System CAPEX Units'!$K92</f>
        <v>0</v>
      </c>
      <c r="F92" s="66">
        <f>B92*'System CAPEX Units'!$L92</f>
        <v>0</v>
      </c>
      <c r="G92" s="69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37">
        <f>'System CAPEX Units'!D92*'System CAPEX Units'!AE92</f>
        <v>0</v>
      </c>
      <c r="Z92" s="34">
        <f>$B92*'System CAPEX Units'!AF92</f>
        <v>0</v>
      </c>
      <c r="AA92" s="24">
        <f>$B92*'System CAPEX Units'!AG92</f>
        <v>0</v>
      </c>
      <c r="AB92" s="24">
        <f>$B92*'System CAPEX Units'!AH92</f>
        <v>0</v>
      </c>
      <c r="AC92" s="24">
        <f>$B92*'System CAPEX Units'!AI92</f>
        <v>0</v>
      </c>
      <c r="AD92" s="38">
        <f>$B92*'System CAPEX Units'!AJ92</f>
        <v>0</v>
      </c>
      <c r="AF92" s="34">
        <f t="shared" si="1"/>
        <v>0</v>
      </c>
    </row>
    <row r="93" spans="1:32" x14ac:dyDescent="0.2">
      <c r="A93" s="6" t="str">
        <f>'System CAPEX Units'!A93</f>
        <v/>
      </c>
      <c r="B93" s="54">
        <f>('System CAPEX Units'!$D93*'System CAPEX Units'!$I93+'System CAPEX Units'!$D93*'System CAPEX Units'!$J93+'System CAPEX Units'!$D93*'System CAPEX Units'!$K93+'System CAPEX Units'!$D93*'System CAPEX Units'!$L93)*'System CAPEX Units'!AE93</f>
        <v>0</v>
      </c>
      <c r="C93" s="66">
        <f>B93*'System CAPEX Units'!$I93</f>
        <v>0</v>
      </c>
      <c r="D93" s="72">
        <f>B93*'System CAPEX Units'!$J93</f>
        <v>0</v>
      </c>
      <c r="E93" s="72">
        <f>B93*'System CAPEX Units'!$K93</f>
        <v>0</v>
      </c>
      <c r="F93" s="66">
        <f>B93*'System CAPEX Units'!$L93</f>
        <v>0</v>
      </c>
      <c r="G93" s="69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37">
        <f>'System CAPEX Units'!D93*'System CAPEX Units'!AE93</f>
        <v>0</v>
      </c>
      <c r="Z93" s="34">
        <f>$B93*'System CAPEX Units'!AF93</f>
        <v>0</v>
      </c>
      <c r="AA93" s="24">
        <f>$B93*'System CAPEX Units'!AG93</f>
        <v>0</v>
      </c>
      <c r="AB93" s="24">
        <f>$B93*'System CAPEX Units'!AH93</f>
        <v>0</v>
      </c>
      <c r="AC93" s="24">
        <f>$B93*'System CAPEX Units'!AI93</f>
        <v>0</v>
      </c>
      <c r="AD93" s="38">
        <f>$B93*'System CAPEX Units'!AJ93</f>
        <v>0</v>
      </c>
      <c r="AF93" s="34">
        <f t="shared" si="1"/>
        <v>0</v>
      </c>
    </row>
    <row r="94" spans="1:32" x14ac:dyDescent="0.2">
      <c r="A94" s="6" t="str">
        <f>'System CAPEX Units'!A94</f>
        <v>Other System Capex - Baseline Plan 2014/15</v>
      </c>
      <c r="B94" s="54">
        <f>('System CAPEX Units'!$D94*'System CAPEX Units'!$I94+'System CAPEX Units'!$D94*'System CAPEX Units'!$J94+'System CAPEX Units'!$D94*'System CAPEX Units'!$K94+'System CAPEX Units'!$D94*'System CAPEX Units'!$L94)*'System CAPEX Units'!AE94</f>
        <v>0</v>
      </c>
      <c r="C94" s="66">
        <f>B94*'System CAPEX Units'!$I94</f>
        <v>0</v>
      </c>
      <c r="D94" s="72">
        <f>B94*'System CAPEX Units'!$J94</f>
        <v>0</v>
      </c>
      <c r="E94" s="72">
        <f>B94*'System CAPEX Units'!$K94</f>
        <v>0</v>
      </c>
      <c r="F94" s="66">
        <f>B94*'System CAPEX Units'!$L94</f>
        <v>0</v>
      </c>
      <c r="G94" s="69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37">
        <f>'System CAPEX Units'!D94*'System CAPEX Units'!AE94</f>
        <v>0</v>
      </c>
      <c r="Z94" s="34">
        <f>$B94*'System CAPEX Units'!AF94</f>
        <v>0</v>
      </c>
      <c r="AA94" s="24">
        <f>$B94*'System CAPEX Units'!AG94</f>
        <v>0</v>
      </c>
      <c r="AB94" s="24">
        <f>$B94*'System CAPEX Units'!AH94</f>
        <v>0</v>
      </c>
      <c r="AC94" s="24">
        <f>$B94*'System CAPEX Units'!AI94</f>
        <v>0</v>
      </c>
      <c r="AD94" s="38">
        <f>$B94*'System CAPEX Units'!AJ94</f>
        <v>0</v>
      </c>
      <c r="AF94" s="34">
        <f t="shared" si="1"/>
        <v>0</v>
      </c>
    </row>
    <row r="95" spans="1:32" x14ac:dyDescent="0.2">
      <c r="A95" s="6" t="str">
        <f>'System CAPEX Units'!A95</f>
        <v/>
      </c>
      <c r="B95" s="54">
        <f>('System CAPEX Units'!$D95*'System CAPEX Units'!$I95+'System CAPEX Units'!$D95*'System CAPEX Units'!$J95+'System CAPEX Units'!$D95*'System CAPEX Units'!$K95+'System CAPEX Units'!$D95*'System CAPEX Units'!$L95)*'System CAPEX Units'!AE95</f>
        <v>0</v>
      </c>
      <c r="C95" s="66">
        <f>B95*'System CAPEX Units'!$I95</f>
        <v>0</v>
      </c>
      <c r="D95" s="72">
        <f>B95*'System CAPEX Units'!$J95</f>
        <v>0</v>
      </c>
      <c r="E95" s="72">
        <f>B95*'System CAPEX Units'!$K95</f>
        <v>0</v>
      </c>
      <c r="F95" s="66">
        <f>B95*'System CAPEX Units'!$L95</f>
        <v>0</v>
      </c>
      <c r="G95" s="69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37">
        <f>'System CAPEX Units'!D95*'System CAPEX Units'!AE95</f>
        <v>0</v>
      </c>
      <c r="Z95" s="34">
        <f>$B95*'System CAPEX Units'!AF95</f>
        <v>0</v>
      </c>
      <c r="AA95" s="24">
        <f>$B95*'System CAPEX Units'!AG95</f>
        <v>0</v>
      </c>
      <c r="AB95" s="24">
        <f>$B95*'System CAPEX Units'!AH95</f>
        <v>0</v>
      </c>
      <c r="AC95" s="24">
        <f>$B95*'System CAPEX Units'!AI95</f>
        <v>0</v>
      </c>
      <c r="AD95" s="38">
        <f>$B95*'System CAPEX Units'!AJ95</f>
        <v>0</v>
      </c>
      <c r="AF95" s="34">
        <f t="shared" si="1"/>
        <v>0</v>
      </c>
    </row>
    <row r="96" spans="1:32" x14ac:dyDescent="0.2">
      <c r="A96" s="6" t="str">
        <f>'System CAPEX Units'!A96</f>
        <v>AFLC Equipment Asset Replacement Plan</v>
      </c>
      <c r="B96" s="54">
        <f>('System CAPEX Units'!$D96*'System CAPEX Units'!$I96+'System CAPEX Units'!$D96*'System CAPEX Units'!$J96+'System CAPEX Units'!$D96*'System CAPEX Units'!$K96+'System CAPEX Units'!$D96*'System CAPEX Units'!$L96)*'System CAPEX Units'!AE96</f>
        <v>0</v>
      </c>
      <c r="C96" s="66">
        <f>B96*'System CAPEX Units'!$I96</f>
        <v>0</v>
      </c>
      <c r="D96" s="72">
        <f>B96*'System CAPEX Units'!$J96</f>
        <v>0</v>
      </c>
      <c r="E96" s="72">
        <f>B96*'System CAPEX Units'!$K96</f>
        <v>0</v>
      </c>
      <c r="F96" s="66">
        <f>B96*'System CAPEX Units'!$L96</f>
        <v>0</v>
      </c>
      <c r="G96" s="69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37">
        <f>'System CAPEX Units'!D96*'System CAPEX Units'!AE96</f>
        <v>0</v>
      </c>
      <c r="Z96" s="34">
        <f>$B96*'System CAPEX Units'!AF96</f>
        <v>0</v>
      </c>
      <c r="AA96" s="24">
        <f>$B96*'System CAPEX Units'!AG96</f>
        <v>0</v>
      </c>
      <c r="AB96" s="24">
        <f>$B96*'System CAPEX Units'!AH96</f>
        <v>0</v>
      </c>
      <c r="AC96" s="24">
        <f>$B96*'System CAPEX Units'!AI96</f>
        <v>0</v>
      </c>
      <c r="AD96" s="38">
        <f>$B96*'System CAPEX Units'!AJ96</f>
        <v>0</v>
      </c>
      <c r="AF96" s="34">
        <f t="shared" si="1"/>
        <v>0</v>
      </c>
    </row>
    <row r="97" spans="1:32" x14ac:dyDescent="0.2">
      <c r="A97" s="6" t="str">
        <f>'System CAPEX Units'!A97</f>
        <v>RTU Replacement Program</v>
      </c>
      <c r="B97" s="54">
        <f>('System CAPEX Units'!$D97*'System CAPEX Units'!$I97+'System CAPEX Units'!$D97*'System CAPEX Units'!$J97+'System CAPEX Units'!$D97*'System CAPEX Units'!$K97+'System CAPEX Units'!$D97*'System CAPEX Units'!$L97)*'System CAPEX Units'!AE97</f>
        <v>0</v>
      </c>
      <c r="C97" s="66">
        <f>B97*'System CAPEX Units'!$I97</f>
        <v>0</v>
      </c>
      <c r="D97" s="72">
        <f>B97*'System CAPEX Units'!$J97</f>
        <v>0</v>
      </c>
      <c r="E97" s="72">
        <f>B97*'System CAPEX Units'!$K97</f>
        <v>0</v>
      </c>
      <c r="F97" s="66">
        <f>B97*'System CAPEX Units'!$L97</f>
        <v>0</v>
      </c>
      <c r="G97" s="69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37">
        <f>'System CAPEX Units'!D97*'System CAPEX Units'!AE97</f>
        <v>0</v>
      </c>
      <c r="Z97" s="34">
        <f>$B97*'System CAPEX Units'!AF97</f>
        <v>0</v>
      </c>
      <c r="AA97" s="24">
        <f>$B97*'System CAPEX Units'!AG97</f>
        <v>0</v>
      </c>
      <c r="AB97" s="24">
        <f>$B97*'System CAPEX Units'!AH97</f>
        <v>0</v>
      </c>
      <c r="AC97" s="24">
        <f>$B97*'System CAPEX Units'!AI97</f>
        <v>0</v>
      </c>
      <c r="AD97" s="38">
        <f>$B97*'System CAPEX Units'!AJ97</f>
        <v>0</v>
      </c>
      <c r="AF97" s="34">
        <f t="shared" si="1"/>
        <v>0</v>
      </c>
    </row>
    <row r="98" spans="1:32" x14ac:dyDescent="0.2">
      <c r="A98" s="6" t="str">
        <f>'System CAPEX Units'!A98</f>
        <v>Operational Network Security</v>
      </c>
      <c r="B98" s="54">
        <f>('System CAPEX Units'!$D98*'System CAPEX Units'!$I98+'System CAPEX Units'!$D98*'System CAPEX Units'!$J98+'System CAPEX Units'!$D98*'System CAPEX Units'!$K98+'System CAPEX Units'!$D98*'System CAPEX Units'!$L98)*'System CAPEX Units'!AE98</f>
        <v>0</v>
      </c>
      <c r="C98" s="66">
        <f>B98*'System CAPEX Units'!$I98</f>
        <v>0</v>
      </c>
      <c r="D98" s="72">
        <f>B98*'System CAPEX Units'!$J98</f>
        <v>0</v>
      </c>
      <c r="E98" s="72">
        <f>B98*'System CAPEX Units'!$K98</f>
        <v>0</v>
      </c>
      <c r="F98" s="66">
        <f>B98*'System CAPEX Units'!$L98</f>
        <v>0</v>
      </c>
      <c r="G98" s="69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37">
        <f>'System CAPEX Units'!D98*'System CAPEX Units'!AE98</f>
        <v>0</v>
      </c>
      <c r="Z98" s="34">
        <f>$B98*'System CAPEX Units'!AF98</f>
        <v>0</v>
      </c>
      <c r="AA98" s="24">
        <f>$B98*'System CAPEX Units'!AG98</f>
        <v>0</v>
      </c>
      <c r="AB98" s="24">
        <f>$B98*'System CAPEX Units'!AH98</f>
        <v>0</v>
      </c>
      <c r="AC98" s="24">
        <f>$B98*'System CAPEX Units'!AI98</f>
        <v>0</v>
      </c>
      <c r="AD98" s="38">
        <f>$B98*'System CAPEX Units'!AJ98</f>
        <v>0</v>
      </c>
      <c r="AF98" s="34">
        <f t="shared" si="1"/>
        <v>0</v>
      </c>
    </row>
    <row r="99" spans="1:32" x14ac:dyDescent="0.2">
      <c r="A99" s="6" t="str">
        <f>'System CAPEX Units'!A99</f>
        <v>Intelligent Electronic Device Monitoring and Support</v>
      </c>
      <c r="B99" s="54">
        <f>('System CAPEX Units'!$D99*'System CAPEX Units'!$I99+'System CAPEX Units'!$D99*'System CAPEX Units'!$J99+'System CAPEX Units'!$D99*'System CAPEX Units'!$K99+'System CAPEX Units'!$D99*'System CAPEX Units'!$L99)*'System CAPEX Units'!AE99</f>
        <v>0</v>
      </c>
      <c r="C99" s="66">
        <f>B99*'System CAPEX Units'!$I99</f>
        <v>0</v>
      </c>
      <c r="D99" s="72">
        <f>B99*'System CAPEX Units'!$J99</f>
        <v>0</v>
      </c>
      <c r="E99" s="72">
        <f>B99*'System CAPEX Units'!$K99</f>
        <v>0</v>
      </c>
      <c r="F99" s="66">
        <f>B99*'System CAPEX Units'!$L99</f>
        <v>0</v>
      </c>
      <c r="G99" s="69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37">
        <f>'System CAPEX Units'!D99*'System CAPEX Units'!AE99</f>
        <v>0</v>
      </c>
      <c r="Z99" s="34">
        <f>$B99*'System CAPEX Units'!AF99</f>
        <v>0</v>
      </c>
      <c r="AA99" s="24">
        <f>$B99*'System CAPEX Units'!AG99</f>
        <v>0</v>
      </c>
      <c r="AB99" s="24">
        <f>$B99*'System CAPEX Units'!AH99</f>
        <v>0</v>
      </c>
      <c r="AC99" s="24">
        <f>$B99*'System CAPEX Units'!AI99</f>
        <v>0</v>
      </c>
      <c r="AD99" s="38">
        <f>$B99*'System CAPEX Units'!AJ99</f>
        <v>0</v>
      </c>
      <c r="AF99" s="34">
        <f t="shared" si="1"/>
        <v>0</v>
      </c>
    </row>
    <row r="100" spans="1:32" x14ac:dyDescent="0.2">
      <c r="A100" s="6" t="str">
        <f>'System CAPEX Units'!A100</f>
        <v>Alternative Data Aquisition Service - Phase 2</v>
      </c>
      <c r="B100" s="54">
        <f>('System CAPEX Units'!$D100*'System CAPEX Units'!$I100+'System CAPEX Units'!$D100*'System CAPEX Units'!$J100+'System CAPEX Units'!$D100*'System CAPEX Units'!$K100+'System CAPEX Units'!$D100*'System CAPEX Units'!$L100)*'System CAPEX Units'!AE100</f>
        <v>0</v>
      </c>
      <c r="C100" s="66">
        <f>B100*'System CAPEX Units'!$I100</f>
        <v>0</v>
      </c>
      <c r="D100" s="72">
        <f>B100*'System CAPEX Units'!$J100</f>
        <v>0</v>
      </c>
      <c r="E100" s="72">
        <f>B100*'System CAPEX Units'!$K100</f>
        <v>0</v>
      </c>
      <c r="F100" s="66">
        <f>B100*'System CAPEX Units'!$L100</f>
        <v>0</v>
      </c>
      <c r="G100" s="69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37">
        <f>'System CAPEX Units'!D100*'System CAPEX Units'!AE100</f>
        <v>0</v>
      </c>
      <c r="Z100" s="34">
        <f>$B100*'System CAPEX Units'!AF100</f>
        <v>0</v>
      </c>
      <c r="AA100" s="24">
        <f>$B100*'System CAPEX Units'!AG100</f>
        <v>0</v>
      </c>
      <c r="AB100" s="24">
        <f>$B100*'System CAPEX Units'!AH100</f>
        <v>0</v>
      </c>
      <c r="AC100" s="24">
        <f>$B100*'System CAPEX Units'!AI100</f>
        <v>0</v>
      </c>
      <c r="AD100" s="38">
        <f>$B100*'System CAPEX Units'!AJ100</f>
        <v>0</v>
      </c>
      <c r="AF100" s="34">
        <f t="shared" si="1"/>
        <v>0</v>
      </c>
    </row>
    <row r="101" spans="1:32" x14ac:dyDescent="0.2">
      <c r="A101" s="6" t="str">
        <f>'System CAPEX Units'!A101</f>
        <v>Regulator Remote Communications Strategy</v>
      </c>
      <c r="B101" s="54">
        <f>('System CAPEX Units'!$D101*'System CAPEX Units'!$I101+'System CAPEX Units'!$D101*'System CAPEX Units'!$J101+'System CAPEX Units'!$D101*'System CAPEX Units'!$K101+'System CAPEX Units'!$D101*'System CAPEX Units'!$L101)*'System CAPEX Units'!AE101</f>
        <v>0</v>
      </c>
      <c r="C101" s="66">
        <f>B101*'System CAPEX Units'!$I101</f>
        <v>0</v>
      </c>
      <c r="D101" s="72">
        <f>B101*'System CAPEX Units'!$J101</f>
        <v>0</v>
      </c>
      <c r="E101" s="72">
        <f>B101*'System CAPEX Units'!$K101</f>
        <v>0</v>
      </c>
      <c r="F101" s="66">
        <f>B101*'System CAPEX Units'!$L101</f>
        <v>0</v>
      </c>
      <c r="G101" s="69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37">
        <f>'System CAPEX Units'!D101*'System CAPEX Units'!AE101</f>
        <v>0</v>
      </c>
      <c r="Z101" s="34">
        <f>$B101*'System CAPEX Units'!AF101</f>
        <v>0</v>
      </c>
      <c r="AA101" s="24">
        <f>$B101*'System CAPEX Units'!AG101</f>
        <v>0</v>
      </c>
      <c r="AB101" s="24">
        <f>$B101*'System CAPEX Units'!AH101</f>
        <v>0</v>
      </c>
      <c r="AC101" s="24">
        <f>$B101*'System CAPEX Units'!AI101</f>
        <v>0</v>
      </c>
      <c r="AD101" s="38">
        <f>$B101*'System CAPEX Units'!AJ101</f>
        <v>0</v>
      </c>
      <c r="AF101" s="34">
        <f t="shared" si="1"/>
        <v>0</v>
      </c>
    </row>
    <row r="102" spans="1:32" x14ac:dyDescent="0.2">
      <c r="A102" s="6" t="str">
        <f>'System CAPEX Units'!A102</f>
        <v>OT17B Master Station SCADA Strategy</v>
      </c>
      <c r="B102" s="54">
        <f>('System CAPEX Units'!$D102*'System CAPEX Units'!$I102+'System CAPEX Units'!$D102*'System CAPEX Units'!$J102+'System CAPEX Units'!$D102*'System CAPEX Units'!$K102+'System CAPEX Units'!$D102*'System CAPEX Units'!$L102)*'System CAPEX Units'!AE102</f>
        <v>0</v>
      </c>
      <c r="C102" s="66">
        <f>B102*'System CAPEX Units'!$I102</f>
        <v>0</v>
      </c>
      <c r="D102" s="72">
        <f>B102*'System CAPEX Units'!$J102</f>
        <v>0</v>
      </c>
      <c r="E102" s="72">
        <f>B102*'System CAPEX Units'!$K102</f>
        <v>0</v>
      </c>
      <c r="F102" s="66">
        <f>B102*'System CAPEX Units'!$L102</f>
        <v>0</v>
      </c>
      <c r="G102" s="69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37">
        <f>'System CAPEX Units'!D102*'System CAPEX Units'!AE102</f>
        <v>0</v>
      </c>
      <c r="Z102" s="34">
        <f>$B102*'System CAPEX Units'!AF102</f>
        <v>0</v>
      </c>
      <c r="AA102" s="24">
        <f>$B102*'System CAPEX Units'!AG102</f>
        <v>0</v>
      </c>
      <c r="AB102" s="24">
        <f>$B102*'System CAPEX Units'!AH102</f>
        <v>0</v>
      </c>
      <c r="AC102" s="24">
        <f>$B102*'System CAPEX Units'!AI102</f>
        <v>0</v>
      </c>
      <c r="AD102" s="38">
        <f>$B102*'System CAPEX Units'!AJ102</f>
        <v>0</v>
      </c>
      <c r="AF102" s="34">
        <f t="shared" si="1"/>
        <v>0</v>
      </c>
    </row>
    <row r="103" spans="1:32" x14ac:dyDescent="0.2">
      <c r="A103" s="6" t="str">
        <f>'System CAPEX Units'!A103</f>
        <v>BC - DMS ID 508 (old BC tool)</v>
      </c>
      <c r="B103" s="54">
        <f>('System CAPEX Units'!$D103*'System CAPEX Units'!$I103+'System CAPEX Units'!$D103*'System CAPEX Units'!$J103+'System CAPEX Units'!$D103*'System CAPEX Units'!$K103+'System CAPEX Units'!$D103*'System CAPEX Units'!$L103)*'System CAPEX Units'!AE103</f>
        <v>0</v>
      </c>
      <c r="C103" s="66">
        <f>B103*'System CAPEX Units'!$I103</f>
        <v>0</v>
      </c>
      <c r="D103" s="72">
        <f>B103*'System CAPEX Units'!$J103</f>
        <v>0</v>
      </c>
      <c r="E103" s="72">
        <f>B103*'System CAPEX Units'!$K103</f>
        <v>0</v>
      </c>
      <c r="F103" s="66">
        <f>B103*'System CAPEX Units'!$L103</f>
        <v>0</v>
      </c>
      <c r="G103" s="69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37">
        <f>'System CAPEX Units'!D103*'System CAPEX Units'!AE103</f>
        <v>0</v>
      </c>
      <c r="Z103" s="34">
        <f>$B103*'System CAPEX Units'!AF103</f>
        <v>0</v>
      </c>
      <c r="AA103" s="24">
        <f>$B103*'System CAPEX Units'!AG103</f>
        <v>0</v>
      </c>
      <c r="AB103" s="24">
        <f>$B103*'System CAPEX Units'!AH103</f>
        <v>0</v>
      </c>
      <c r="AC103" s="24">
        <f>$B103*'System CAPEX Units'!AI103</f>
        <v>0</v>
      </c>
      <c r="AD103" s="38">
        <f>$B103*'System CAPEX Units'!AJ103</f>
        <v>0</v>
      </c>
      <c r="AF103" s="34">
        <f t="shared" si="1"/>
        <v>0</v>
      </c>
    </row>
    <row r="104" spans="1:32" x14ac:dyDescent="0.2">
      <c r="A104" s="6" t="str">
        <f>'System CAPEX Units'!A104</f>
        <v>End of life radio refurbishment Mackay to Maryborough</v>
      </c>
      <c r="B104" s="54">
        <f>('System CAPEX Units'!$D104*'System CAPEX Units'!$I104+'System CAPEX Units'!$D104*'System CAPEX Units'!$J104+'System CAPEX Units'!$D104*'System CAPEX Units'!$K104+'System CAPEX Units'!$D104*'System CAPEX Units'!$L104)*'System CAPEX Units'!AE104</f>
        <v>0</v>
      </c>
      <c r="C104" s="66">
        <f>B104*'System CAPEX Units'!$I104</f>
        <v>0</v>
      </c>
      <c r="D104" s="72">
        <f>B104*'System CAPEX Units'!$J104</f>
        <v>0</v>
      </c>
      <c r="E104" s="72">
        <f>B104*'System CAPEX Units'!$K104</f>
        <v>0</v>
      </c>
      <c r="F104" s="66">
        <f>B104*'System CAPEX Units'!$L104</f>
        <v>0</v>
      </c>
      <c r="G104" s="69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37">
        <f>'System CAPEX Units'!D104*'System CAPEX Units'!AE104</f>
        <v>0</v>
      </c>
      <c r="Z104" s="34">
        <f>$B104*'System CAPEX Units'!AF104</f>
        <v>0</v>
      </c>
      <c r="AA104" s="24">
        <f>$B104*'System CAPEX Units'!AG104</f>
        <v>0</v>
      </c>
      <c r="AB104" s="24">
        <f>$B104*'System CAPEX Units'!AH104</f>
        <v>0</v>
      </c>
      <c r="AC104" s="24">
        <f>$B104*'System CAPEX Units'!AI104</f>
        <v>0</v>
      </c>
      <c r="AD104" s="38">
        <f>$B104*'System CAPEX Units'!AJ104</f>
        <v>0</v>
      </c>
      <c r="AF104" s="34">
        <f t="shared" si="1"/>
        <v>0</v>
      </c>
    </row>
    <row r="105" spans="1:32" x14ac:dyDescent="0.2">
      <c r="A105" s="6" t="str">
        <f>'System CAPEX Units'!A105</f>
        <v>Active Equipment Replacement</v>
      </c>
      <c r="B105" s="54">
        <f>('System CAPEX Units'!$D105*'System CAPEX Units'!$I105+'System CAPEX Units'!$D105*'System CAPEX Units'!$J105+'System CAPEX Units'!$D105*'System CAPEX Units'!$K105+'System CAPEX Units'!$D105*'System CAPEX Units'!$L105)*'System CAPEX Units'!AE105</f>
        <v>0</v>
      </c>
      <c r="C105" s="66">
        <f>B105*'System CAPEX Units'!$I105</f>
        <v>0</v>
      </c>
      <c r="D105" s="72">
        <f>B105*'System CAPEX Units'!$J105</f>
        <v>0</v>
      </c>
      <c r="E105" s="72">
        <f>B105*'System CAPEX Units'!$K105</f>
        <v>0</v>
      </c>
      <c r="F105" s="66">
        <f>B105*'System CAPEX Units'!$L105</f>
        <v>0</v>
      </c>
      <c r="G105" s="69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37">
        <f>'System CAPEX Units'!D105*'System CAPEX Units'!AE105</f>
        <v>0</v>
      </c>
      <c r="Z105" s="34">
        <f>$B105*'System CAPEX Units'!AF105</f>
        <v>0</v>
      </c>
      <c r="AA105" s="24">
        <f>$B105*'System CAPEX Units'!AG105</f>
        <v>0</v>
      </c>
      <c r="AB105" s="24">
        <f>$B105*'System CAPEX Units'!AH105</f>
        <v>0</v>
      </c>
      <c r="AC105" s="24">
        <f>$B105*'System CAPEX Units'!AI105</f>
        <v>0</v>
      </c>
      <c r="AD105" s="38">
        <f>$B105*'System CAPEX Units'!AJ105</f>
        <v>0</v>
      </c>
      <c r="AF105" s="34">
        <f t="shared" si="1"/>
        <v>0</v>
      </c>
    </row>
    <row r="106" spans="1:32" x14ac:dyDescent="0.2">
      <c r="A106" s="6" t="str">
        <f>'System CAPEX Units'!A106</f>
        <v>NRP EW  Replace, Corenet Site Infrastructure Replacement</v>
      </c>
      <c r="B106" s="54">
        <f>('System CAPEX Units'!$D106*'System CAPEX Units'!$I106+'System CAPEX Units'!$D106*'System CAPEX Units'!$J106+'System CAPEX Units'!$D106*'System CAPEX Units'!$K106+'System CAPEX Units'!$D106*'System CAPEX Units'!$L106)*'System CAPEX Units'!AE106</f>
        <v>0</v>
      </c>
      <c r="C106" s="66">
        <f>B106*'System CAPEX Units'!$I106</f>
        <v>0</v>
      </c>
      <c r="D106" s="72">
        <f>B106*'System CAPEX Units'!$J106</f>
        <v>0</v>
      </c>
      <c r="E106" s="72">
        <f>B106*'System CAPEX Units'!$K106</f>
        <v>0</v>
      </c>
      <c r="F106" s="66">
        <f>B106*'System CAPEX Units'!$L106</f>
        <v>0</v>
      </c>
      <c r="G106" s="69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37">
        <f>'System CAPEX Units'!D106*'System CAPEX Units'!AE106</f>
        <v>0</v>
      </c>
      <c r="Z106" s="34">
        <f>$B106*'System CAPEX Units'!AF106</f>
        <v>0</v>
      </c>
      <c r="AA106" s="24">
        <f>$B106*'System CAPEX Units'!AG106</f>
        <v>0</v>
      </c>
      <c r="AB106" s="24">
        <f>$B106*'System CAPEX Units'!AH106</f>
        <v>0</v>
      </c>
      <c r="AC106" s="24">
        <f>$B106*'System CAPEX Units'!AI106</f>
        <v>0</v>
      </c>
      <c r="AD106" s="38">
        <f>$B106*'System CAPEX Units'!AJ106</f>
        <v>0</v>
      </c>
      <c r="AF106" s="34">
        <f t="shared" si="1"/>
        <v>0</v>
      </c>
    </row>
    <row r="107" spans="1:32" x14ac:dyDescent="0.2">
      <c r="A107" s="6" t="str">
        <f>'System CAPEX Units'!A107</f>
        <v>End of life Radio refurbishment Western Queensland</v>
      </c>
      <c r="B107" s="54">
        <f>('System CAPEX Units'!$D107*'System CAPEX Units'!$I107+'System CAPEX Units'!$D107*'System CAPEX Units'!$J107+'System CAPEX Units'!$D107*'System CAPEX Units'!$K107+'System CAPEX Units'!$D107*'System CAPEX Units'!$L107)*'System CAPEX Units'!AE107</f>
        <v>0</v>
      </c>
      <c r="C107" s="66">
        <f>B107*'System CAPEX Units'!$I107</f>
        <v>0</v>
      </c>
      <c r="D107" s="72">
        <f>B107*'System CAPEX Units'!$J107</f>
        <v>0</v>
      </c>
      <c r="E107" s="72">
        <f>B107*'System CAPEX Units'!$K107</f>
        <v>0</v>
      </c>
      <c r="F107" s="66">
        <f>B107*'System CAPEX Units'!$L107</f>
        <v>0</v>
      </c>
      <c r="G107" s="69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37">
        <f>'System CAPEX Units'!D107*'System CAPEX Units'!AE107</f>
        <v>0</v>
      </c>
      <c r="Z107" s="34">
        <f>$B107*'System CAPEX Units'!AF107</f>
        <v>0</v>
      </c>
      <c r="AA107" s="24">
        <f>$B107*'System CAPEX Units'!AG107</f>
        <v>0</v>
      </c>
      <c r="AB107" s="24">
        <f>$B107*'System CAPEX Units'!AH107</f>
        <v>0</v>
      </c>
      <c r="AC107" s="24">
        <f>$B107*'System CAPEX Units'!AI107</f>
        <v>0</v>
      </c>
      <c r="AD107" s="38">
        <f>$B107*'System CAPEX Units'!AJ107</f>
        <v>0</v>
      </c>
      <c r="AF107" s="34">
        <f t="shared" si="1"/>
        <v>0</v>
      </c>
    </row>
    <row r="108" spans="1:32" x14ac:dyDescent="0.2">
      <c r="A108" s="6" t="str">
        <f>'System CAPEX Units'!A108</f>
        <v>Reliability and PQ Capex - Baseline Plan 2014/15</v>
      </c>
      <c r="B108" s="54">
        <f>('System CAPEX Units'!$D108*'System CAPEX Units'!$I108+'System CAPEX Units'!$D108*'System CAPEX Units'!$J108+'System CAPEX Units'!$D108*'System CAPEX Units'!$K108+'System CAPEX Units'!$D108*'System CAPEX Units'!$L108)*'System CAPEX Units'!AE108</f>
        <v>0</v>
      </c>
      <c r="C108" s="66">
        <f>B108*'System CAPEX Units'!$I108</f>
        <v>0</v>
      </c>
      <c r="D108" s="72">
        <f>B108*'System CAPEX Units'!$J108</f>
        <v>0</v>
      </c>
      <c r="E108" s="72">
        <f>B108*'System CAPEX Units'!$K108</f>
        <v>0</v>
      </c>
      <c r="F108" s="66">
        <f>B108*'System CAPEX Units'!$L108</f>
        <v>0</v>
      </c>
      <c r="G108" s="69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37">
        <f>'System CAPEX Units'!D108*'System CAPEX Units'!AE108</f>
        <v>0</v>
      </c>
      <c r="Z108" s="34">
        <f>$B108*'System CAPEX Units'!AF108</f>
        <v>0</v>
      </c>
      <c r="AA108" s="24">
        <f>$B108*'System CAPEX Units'!AG108</f>
        <v>0</v>
      </c>
      <c r="AB108" s="24">
        <f>$B108*'System CAPEX Units'!AH108</f>
        <v>0</v>
      </c>
      <c r="AC108" s="24">
        <f>$B108*'System CAPEX Units'!AI108</f>
        <v>0</v>
      </c>
      <c r="AD108" s="38">
        <f>$B108*'System CAPEX Units'!AJ108</f>
        <v>0</v>
      </c>
      <c r="AF108" s="34">
        <f t="shared" si="1"/>
        <v>0</v>
      </c>
    </row>
    <row r="109" spans="1:32" x14ac:dyDescent="0.2">
      <c r="A109" s="6" t="str">
        <f>'System CAPEX Units'!A109</f>
        <v>Worst Performing Feeders</v>
      </c>
      <c r="B109" s="54">
        <f>('System CAPEX Units'!$D109*'System CAPEX Units'!$I109+'System CAPEX Units'!$D109*'System CAPEX Units'!$J109+'System CAPEX Units'!$D109*'System CAPEX Units'!$K109+'System CAPEX Units'!$D109*'System CAPEX Units'!$L109)*'System CAPEX Units'!AE109</f>
        <v>0</v>
      </c>
      <c r="C109" s="66">
        <f>B109*'System CAPEX Units'!$I109</f>
        <v>0</v>
      </c>
      <c r="D109" s="72">
        <f>B109*'System CAPEX Units'!$J109</f>
        <v>0</v>
      </c>
      <c r="E109" s="72">
        <f>B109*'System CAPEX Units'!$K109</f>
        <v>0</v>
      </c>
      <c r="F109" s="66">
        <f>B109*'System CAPEX Units'!$L109</f>
        <v>0</v>
      </c>
      <c r="G109" s="69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37">
        <f>'System CAPEX Units'!D109*'System CAPEX Units'!AE109</f>
        <v>0</v>
      </c>
      <c r="Z109" s="34">
        <f>$B109*'System CAPEX Units'!AF109</f>
        <v>0</v>
      </c>
      <c r="AA109" s="24">
        <f>$B109*'System CAPEX Units'!AG109</f>
        <v>0</v>
      </c>
      <c r="AB109" s="24">
        <f>$B109*'System CAPEX Units'!AH109</f>
        <v>0</v>
      </c>
      <c r="AC109" s="24">
        <f>$B109*'System CAPEX Units'!AI109</f>
        <v>0</v>
      </c>
      <c r="AD109" s="38">
        <f>$B109*'System CAPEX Units'!AJ109</f>
        <v>0</v>
      </c>
      <c r="AF109" s="34">
        <f t="shared" si="1"/>
        <v>0</v>
      </c>
    </row>
    <row r="110" spans="1:32" x14ac:dyDescent="0.2">
      <c r="A110" s="6" t="str">
        <f>'System CAPEX Units'!A110</f>
        <v>Install Power Quality Monitors Units (Next G)</v>
      </c>
      <c r="B110" s="54">
        <f>('System CAPEX Units'!$D110*'System CAPEX Units'!$I110+'System CAPEX Units'!$D110*'System CAPEX Units'!$J110+'System CAPEX Units'!$D110*'System CAPEX Units'!$K110+'System CAPEX Units'!$D110*'System CAPEX Units'!$L110)*'System CAPEX Units'!AE110</f>
        <v>0</v>
      </c>
      <c r="C110" s="66">
        <f>B110*'System CAPEX Units'!$I110</f>
        <v>0</v>
      </c>
      <c r="D110" s="72">
        <f>B110*'System CAPEX Units'!$J110</f>
        <v>0</v>
      </c>
      <c r="E110" s="72">
        <f>B110*'System CAPEX Units'!$K110</f>
        <v>0</v>
      </c>
      <c r="F110" s="66">
        <f>B110*'System CAPEX Units'!$L110</f>
        <v>0</v>
      </c>
      <c r="G110" s="69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37">
        <f>'System CAPEX Units'!D110*'System CAPEX Units'!AE110</f>
        <v>0</v>
      </c>
      <c r="Z110" s="34">
        <f>$B110*'System CAPEX Units'!AF110</f>
        <v>0</v>
      </c>
      <c r="AA110" s="24">
        <f>$B110*'System CAPEX Units'!AG110</f>
        <v>0</v>
      </c>
      <c r="AB110" s="24">
        <f>$B110*'System CAPEX Units'!AH110</f>
        <v>0</v>
      </c>
      <c r="AC110" s="24">
        <f>$B110*'System CAPEX Units'!AI110</f>
        <v>0</v>
      </c>
      <c r="AD110" s="38">
        <f>$B110*'System CAPEX Units'!AJ110</f>
        <v>0</v>
      </c>
      <c r="AF110" s="34">
        <f t="shared" si="1"/>
        <v>0</v>
      </c>
    </row>
    <row r="111" spans="1:32" x14ac:dyDescent="0.2">
      <c r="A111" s="6" t="str">
        <f>'System CAPEX Units'!A111</f>
        <v>Install Power Quality Monitors Units (Satellite)</v>
      </c>
      <c r="B111" s="54">
        <f>('System CAPEX Units'!$D111*'System CAPEX Units'!$I111+'System CAPEX Units'!$D111*'System CAPEX Units'!$J111+'System CAPEX Units'!$D111*'System CAPEX Units'!$K111+'System CAPEX Units'!$D111*'System CAPEX Units'!$L111)*'System CAPEX Units'!AE111</f>
        <v>0</v>
      </c>
      <c r="C111" s="66">
        <f>B111*'System CAPEX Units'!$I111</f>
        <v>0</v>
      </c>
      <c r="D111" s="72">
        <f>B111*'System CAPEX Units'!$J111</f>
        <v>0</v>
      </c>
      <c r="E111" s="72">
        <f>B111*'System CAPEX Units'!$K111</f>
        <v>0</v>
      </c>
      <c r="F111" s="66">
        <f>B111*'System CAPEX Units'!$L111</f>
        <v>0</v>
      </c>
      <c r="G111" s="69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37">
        <f>'System CAPEX Units'!D111*'System CAPEX Units'!AE111</f>
        <v>0</v>
      </c>
      <c r="Z111" s="34">
        <f>$B111*'System CAPEX Units'!AF111</f>
        <v>0</v>
      </c>
      <c r="AA111" s="24">
        <f>$B111*'System CAPEX Units'!AG111</f>
        <v>0</v>
      </c>
      <c r="AB111" s="24">
        <f>$B111*'System CAPEX Units'!AH111</f>
        <v>0</v>
      </c>
      <c r="AC111" s="24">
        <f>$B111*'System CAPEX Units'!AI111</f>
        <v>0</v>
      </c>
      <c r="AD111" s="38">
        <f>$B111*'System CAPEX Units'!AJ111</f>
        <v>0</v>
      </c>
      <c r="AF111" s="34">
        <f t="shared" si="1"/>
        <v>0</v>
      </c>
    </row>
    <row r="112" spans="1:32" x14ac:dyDescent="0.2">
      <c r="A112" s="6" t="str">
        <f>'System CAPEX Units'!A112</f>
        <v>Install PQ Analysers</v>
      </c>
      <c r="B112" s="54">
        <f>('System CAPEX Units'!$D112*'System CAPEX Units'!$I112+'System CAPEX Units'!$D112*'System CAPEX Units'!$J112+'System CAPEX Units'!$D112*'System CAPEX Units'!$K112+'System CAPEX Units'!$D112*'System CAPEX Units'!$L112)*'System CAPEX Units'!AE112</f>
        <v>0</v>
      </c>
      <c r="C112" s="66">
        <f>B112*'System CAPEX Units'!$I112</f>
        <v>0</v>
      </c>
      <c r="D112" s="72">
        <f>B112*'System CAPEX Units'!$J112</f>
        <v>0</v>
      </c>
      <c r="E112" s="72">
        <f>B112*'System CAPEX Units'!$K112</f>
        <v>0</v>
      </c>
      <c r="F112" s="66">
        <f>B112*'System CAPEX Units'!$L112</f>
        <v>0</v>
      </c>
      <c r="G112" s="69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37">
        <f>'System CAPEX Units'!D112*'System CAPEX Units'!AE112</f>
        <v>0</v>
      </c>
      <c r="Z112" s="34">
        <f>$B112*'System CAPEX Units'!AF112</f>
        <v>0</v>
      </c>
      <c r="AA112" s="24">
        <f>$B112*'System CAPEX Units'!AG112</f>
        <v>0</v>
      </c>
      <c r="AB112" s="24">
        <f>$B112*'System CAPEX Units'!AH112</f>
        <v>0</v>
      </c>
      <c r="AC112" s="24">
        <f>$B112*'System CAPEX Units'!AI112</f>
        <v>0</v>
      </c>
      <c r="AD112" s="38">
        <f>$B112*'System CAPEX Units'!AJ112</f>
        <v>0</v>
      </c>
      <c r="AF112" s="34">
        <f t="shared" si="1"/>
        <v>0</v>
      </c>
    </row>
    <row r="113" spans="1:32" x14ac:dyDescent="0.2">
      <c r="A113" s="6" t="str">
        <f>'System CAPEX Units'!A113</f>
        <v/>
      </c>
      <c r="B113" s="54">
        <f>('System CAPEX Units'!$D113*'System CAPEX Units'!$I113+'System CAPEX Units'!$D113*'System CAPEX Units'!$J113+'System CAPEX Units'!$D113*'System CAPEX Units'!$K113+'System CAPEX Units'!$D113*'System CAPEX Units'!$L113)*'System CAPEX Units'!AE113</f>
        <v>0</v>
      </c>
      <c r="C113" s="66">
        <f>B113*'System CAPEX Units'!$I113</f>
        <v>0</v>
      </c>
      <c r="D113" s="72">
        <f>B113*'System CAPEX Units'!$J113</f>
        <v>0</v>
      </c>
      <c r="E113" s="72">
        <f>B113*'System CAPEX Units'!$K113</f>
        <v>0</v>
      </c>
      <c r="F113" s="66">
        <f>B113*'System CAPEX Units'!$L113</f>
        <v>0</v>
      </c>
      <c r="G113" s="69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37">
        <f>'System CAPEX Units'!D113*'System CAPEX Units'!AE113</f>
        <v>0</v>
      </c>
      <c r="Z113" s="34">
        <f>$B113*'System CAPEX Units'!AF113</f>
        <v>0</v>
      </c>
      <c r="AA113" s="24">
        <f>$B113*'System CAPEX Units'!AG113</f>
        <v>0</v>
      </c>
      <c r="AB113" s="24">
        <f>$B113*'System CAPEX Units'!AH113</f>
        <v>0</v>
      </c>
      <c r="AC113" s="24">
        <f>$B113*'System CAPEX Units'!AI113</f>
        <v>0</v>
      </c>
      <c r="AD113" s="38">
        <f>$B113*'System CAPEX Units'!AJ113</f>
        <v>0</v>
      </c>
      <c r="AF113" s="34">
        <f t="shared" si="1"/>
        <v>0</v>
      </c>
    </row>
    <row r="114" spans="1:32" x14ac:dyDescent="0.2">
      <c r="A114" s="6" t="str">
        <f>'System CAPEX Units'!A114</f>
        <v/>
      </c>
      <c r="B114" s="54">
        <f>('System CAPEX Units'!$D114*'System CAPEX Units'!$I114+'System CAPEX Units'!$D114*'System CAPEX Units'!$J114+'System CAPEX Units'!$D114*'System CAPEX Units'!$K114+'System CAPEX Units'!$D114*'System CAPEX Units'!$L114)*'System CAPEX Units'!AE114</f>
        <v>0</v>
      </c>
      <c r="C114" s="66">
        <f>B114*'System CAPEX Units'!$I114</f>
        <v>0</v>
      </c>
      <c r="D114" s="72">
        <f>B114*'System CAPEX Units'!$J114</f>
        <v>0</v>
      </c>
      <c r="E114" s="72">
        <f>B114*'System CAPEX Units'!$K114</f>
        <v>0</v>
      </c>
      <c r="F114" s="66">
        <f>B114*'System CAPEX Units'!$L114</f>
        <v>0</v>
      </c>
      <c r="G114" s="69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37">
        <f>'System CAPEX Units'!D114*'System CAPEX Units'!AE114</f>
        <v>0</v>
      </c>
      <c r="Z114" s="34">
        <f>$B114*'System CAPEX Units'!AF114</f>
        <v>0</v>
      </c>
      <c r="AA114" s="24">
        <f>$B114*'System CAPEX Units'!AG114</f>
        <v>0</v>
      </c>
      <c r="AB114" s="24">
        <f>$B114*'System CAPEX Units'!AH114</f>
        <v>0</v>
      </c>
      <c r="AC114" s="24">
        <f>$B114*'System CAPEX Units'!AI114</f>
        <v>0</v>
      </c>
      <c r="AD114" s="38">
        <f>$B114*'System CAPEX Units'!AJ114</f>
        <v>0</v>
      </c>
      <c r="AF114" s="34">
        <f t="shared" si="1"/>
        <v>0</v>
      </c>
    </row>
    <row r="115" spans="1:32" x14ac:dyDescent="0.2">
      <c r="A115" s="6" t="str">
        <f>'System CAPEX Units'!A115</f>
        <v/>
      </c>
      <c r="B115" s="54">
        <f>('System CAPEX Units'!$D115*'System CAPEX Units'!$I115+'System CAPEX Units'!$D115*'System CAPEX Units'!$J115+'System CAPEX Units'!$D115*'System CAPEX Units'!$K115+'System CAPEX Units'!$D115*'System CAPEX Units'!$L115)*'System CAPEX Units'!AE115</f>
        <v>0</v>
      </c>
      <c r="C115" s="66">
        <f>B115*'System CAPEX Units'!$I115</f>
        <v>0</v>
      </c>
      <c r="D115" s="72">
        <f>B115*'System CAPEX Units'!$J115</f>
        <v>0</v>
      </c>
      <c r="E115" s="72">
        <f>B115*'System CAPEX Units'!$K115</f>
        <v>0</v>
      </c>
      <c r="F115" s="66">
        <f>B115*'System CAPEX Units'!$L115</f>
        <v>0</v>
      </c>
      <c r="G115" s="69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37">
        <f>'System CAPEX Units'!D115*'System CAPEX Units'!AE115</f>
        <v>0</v>
      </c>
      <c r="Z115" s="34">
        <f>$B115*'System CAPEX Units'!AF115</f>
        <v>0</v>
      </c>
      <c r="AA115" s="24">
        <f>$B115*'System CAPEX Units'!AG115</f>
        <v>0</v>
      </c>
      <c r="AB115" s="24">
        <f>$B115*'System CAPEX Units'!AH115</f>
        <v>0</v>
      </c>
      <c r="AC115" s="24">
        <f>$B115*'System CAPEX Units'!AI115</f>
        <v>0</v>
      </c>
      <c r="AD115" s="38">
        <f>$B115*'System CAPEX Units'!AJ115</f>
        <v>0</v>
      </c>
      <c r="AF115" s="34">
        <f t="shared" si="1"/>
        <v>0</v>
      </c>
    </row>
    <row r="116" spans="1:32" x14ac:dyDescent="0.2">
      <c r="A116" s="6" t="str">
        <f>'System CAPEX Units'!A116</f>
        <v>CICW - Commercial and industrial- Rural (remaining capex after deducting cap cons) - SCS</v>
      </c>
      <c r="B116" s="54">
        <f>('System CAPEX Units'!$D116*'System CAPEX Units'!$I116+'System CAPEX Units'!$D116*'System CAPEX Units'!$J116+'System CAPEX Units'!$D116*'System CAPEX Units'!$K116+'System CAPEX Units'!$D116*'System CAPEX Units'!$L116)*'System CAPEX Units'!AE116</f>
        <v>0</v>
      </c>
      <c r="C116" s="66">
        <f>B116*'System CAPEX Units'!$I116</f>
        <v>0</v>
      </c>
      <c r="D116" s="72">
        <f>B116*'System CAPEX Units'!$J116</f>
        <v>0</v>
      </c>
      <c r="E116" s="72">
        <f>B116*'System CAPEX Units'!$K116</f>
        <v>0</v>
      </c>
      <c r="F116" s="66">
        <f>B116*'System CAPEX Units'!$L116</f>
        <v>0</v>
      </c>
      <c r="G116" s="69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37">
        <f>'System CAPEX Units'!D116*'System CAPEX Units'!AE116</f>
        <v>0</v>
      </c>
      <c r="Z116" s="34">
        <f>$B116*'System CAPEX Units'!AF116</f>
        <v>0</v>
      </c>
      <c r="AA116" s="24">
        <f>$B116*'System CAPEX Units'!AG116</f>
        <v>0</v>
      </c>
      <c r="AB116" s="24">
        <f>$B116*'System CAPEX Units'!AH116</f>
        <v>0</v>
      </c>
      <c r="AC116" s="24">
        <f>$B116*'System CAPEX Units'!AI116</f>
        <v>0</v>
      </c>
      <c r="AD116" s="38">
        <f>$B116*'System CAPEX Units'!AJ116</f>
        <v>0</v>
      </c>
      <c r="AF116" s="34">
        <f t="shared" si="1"/>
        <v>0</v>
      </c>
    </row>
    <row r="117" spans="1:32" x14ac:dyDescent="0.2">
      <c r="A117" s="6" t="str">
        <f>'System CAPEX Units'!A117</f>
        <v>CICW - Commercial &amp; Industrial- Urban (remaining capex after deducting cap cons) - SCS</v>
      </c>
      <c r="B117" s="54">
        <f>('System CAPEX Units'!$D117*'System CAPEX Units'!$I117+'System CAPEX Units'!$D117*'System CAPEX Units'!$J117+'System CAPEX Units'!$D117*'System CAPEX Units'!$K117+'System CAPEX Units'!$D117*'System CAPEX Units'!$L117)*'System CAPEX Units'!AE117</f>
        <v>0</v>
      </c>
      <c r="C117" s="66">
        <f>B117*'System CAPEX Units'!$I117</f>
        <v>0</v>
      </c>
      <c r="D117" s="72">
        <f>B117*'System CAPEX Units'!$J117</f>
        <v>0</v>
      </c>
      <c r="E117" s="72">
        <f>B117*'System CAPEX Units'!$K117</f>
        <v>0</v>
      </c>
      <c r="F117" s="66">
        <f>B117*'System CAPEX Units'!$L117</f>
        <v>0</v>
      </c>
      <c r="G117" s="69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37">
        <f>'System CAPEX Units'!D117*'System CAPEX Units'!AE117</f>
        <v>0</v>
      </c>
      <c r="Z117" s="34">
        <f>$B117*'System CAPEX Units'!AF117</f>
        <v>0</v>
      </c>
      <c r="AA117" s="24">
        <f>$B117*'System CAPEX Units'!AG117</f>
        <v>0</v>
      </c>
      <c r="AB117" s="24">
        <f>$B117*'System CAPEX Units'!AH117</f>
        <v>0</v>
      </c>
      <c r="AC117" s="24">
        <f>$B117*'System CAPEX Units'!AI117</f>
        <v>0</v>
      </c>
      <c r="AD117" s="38">
        <f>$B117*'System CAPEX Units'!AJ117</f>
        <v>0</v>
      </c>
      <c r="AF117" s="34">
        <f t="shared" si="1"/>
        <v>0</v>
      </c>
    </row>
    <row r="118" spans="1:32" x14ac:dyDescent="0.2">
      <c r="A118" s="6" t="str">
        <f>'System CAPEX Units'!A118</f>
        <v>CICW - Domestic and rural- Rural (remaining capex after deducting cap cons) - SCS</v>
      </c>
      <c r="B118" s="54">
        <f>('System CAPEX Units'!$D118*'System CAPEX Units'!$I118+'System CAPEX Units'!$D118*'System CAPEX Units'!$J118+'System CAPEX Units'!$D118*'System CAPEX Units'!$K118+'System CAPEX Units'!$D118*'System CAPEX Units'!$L118)*'System CAPEX Units'!AE118</f>
        <v>0</v>
      </c>
      <c r="C118" s="66">
        <f>B118*'System CAPEX Units'!$I118</f>
        <v>0</v>
      </c>
      <c r="D118" s="72">
        <f>B118*'System CAPEX Units'!$J118</f>
        <v>0</v>
      </c>
      <c r="E118" s="72">
        <f>B118*'System CAPEX Units'!$K118</f>
        <v>0</v>
      </c>
      <c r="F118" s="66">
        <f>B118*'System CAPEX Units'!$L118</f>
        <v>0</v>
      </c>
      <c r="G118" s="69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37">
        <f>'System CAPEX Units'!D118*'System CAPEX Units'!AE118</f>
        <v>0</v>
      </c>
      <c r="Z118" s="34">
        <f>$B118*'System CAPEX Units'!AF118</f>
        <v>0</v>
      </c>
      <c r="AA118" s="24">
        <f>$B118*'System CAPEX Units'!AG118</f>
        <v>0</v>
      </c>
      <c r="AB118" s="24">
        <f>$B118*'System CAPEX Units'!AH118</f>
        <v>0</v>
      </c>
      <c r="AC118" s="24">
        <f>$B118*'System CAPEX Units'!AI118</f>
        <v>0</v>
      </c>
      <c r="AD118" s="38">
        <f>$B118*'System CAPEX Units'!AJ118</f>
        <v>0</v>
      </c>
      <c r="AF118" s="34">
        <f t="shared" si="1"/>
        <v>0</v>
      </c>
    </row>
    <row r="119" spans="1:32" x14ac:dyDescent="0.2">
      <c r="A119" s="6" t="str">
        <f>'System CAPEX Units'!A119</f>
        <v>CICW - Domestic and rural- Urban (remaining capex after deducting cap cons) - SCS</v>
      </c>
      <c r="B119" s="54">
        <f>('System CAPEX Units'!$D119*'System CAPEX Units'!$I119+'System CAPEX Units'!$D119*'System CAPEX Units'!$J119+'System CAPEX Units'!$D119*'System CAPEX Units'!$K119+'System CAPEX Units'!$D119*'System CAPEX Units'!$L119)*'System CAPEX Units'!AE119</f>
        <v>0</v>
      </c>
      <c r="C119" s="66">
        <f>B119*'System CAPEX Units'!$I119</f>
        <v>0</v>
      </c>
      <c r="D119" s="72">
        <f>B119*'System CAPEX Units'!$J119</f>
        <v>0</v>
      </c>
      <c r="E119" s="72">
        <f>B119*'System CAPEX Units'!$K119</f>
        <v>0</v>
      </c>
      <c r="F119" s="66">
        <f>B119*'System CAPEX Units'!$L119</f>
        <v>0</v>
      </c>
      <c r="G119" s="69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37">
        <f>'System CAPEX Units'!D119*'System CAPEX Units'!AE119</f>
        <v>0</v>
      </c>
      <c r="Z119" s="34">
        <f>$B119*'System CAPEX Units'!AF119</f>
        <v>0</v>
      </c>
      <c r="AA119" s="24">
        <f>$B119*'System CAPEX Units'!AG119</f>
        <v>0</v>
      </c>
      <c r="AB119" s="24">
        <f>$B119*'System CAPEX Units'!AH119</f>
        <v>0</v>
      </c>
      <c r="AC119" s="24">
        <f>$B119*'System CAPEX Units'!AI119</f>
        <v>0</v>
      </c>
      <c r="AD119" s="38">
        <f>$B119*'System CAPEX Units'!AJ119</f>
        <v>0</v>
      </c>
      <c r="AF119" s="34">
        <f t="shared" si="1"/>
        <v>0</v>
      </c>
    </row>
    <row r="120" spans="1:32" x14ac:dyDescent="0.2">
      <c r="A120" s="6" t="str">
        <f>'System CAPEX Units'!A120</f>
        <v>CICW Metering (remaining capex after deducting cap cons) - SCS</v>
      </c>
      <c r="B120" s="54">
        <f>('System CAPEX Units'!$D120*'System CAPEX Units'!$I120+'System CAPEX Units'!$D120*'System CAPEX Units'!$J120+'System CAPEX Units'!$D120*'System CAPEX Units'!$K120+'System CAPEX Units'!$D120*'System CAPEX Units'!$L120)*'System CAPEX Units'!AE120</f>
        <v>0</v>
      </c>
      <c r="C120" s="66">
        <f>B120*'System CAPEX Units'!$I120</f>
        <v>0</v>
      </c>
      <c r="D120" s="72">
        <f>B120*'System CAPEX Units'!$J120</f>
        <v>0</v>
      </c>
      <c r="E120" s="72">
        <f>B120*'System CAPEX Units'!$K120</f>
        <v>0</v>
      </c>
      <c r="F120" s="66">
        <f>B120*'System CAPEX Units'!$L120</f>
        <v>0</v>
      </c>
      <c r="G120" s="69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37">
        <f>'System CAPEX Units'!D120*'System CAPEX Units'!AE120</f>
        <v>0</v>
      </c>
      <c r="Z120" s="34">
        <f>$B120*'System CAPEX Units'!AF120</f>
        <v>0</v>
      </c>
      <c r="AA120" s="24">
        <f>$B120*'System CAPEX Units'!AG120</f>
        <v>0</v>
      </c>
      <c r="AB120" s="24">
        <f>$B120*'System CAPEX Units'!AH120</f>
        <v>0</v>
      </c>
      <c r="AC120" s="24">
        <f>$B120*'System CAPEX Units'!AI120</f>
        <v>0</v>
      </c>
      <c r="AD120" s="38">
        <f>$B120*'System CAPEX Units'!AJ120</f>
        <v>0</v>
      </c>
      <c r="AF120" s="34">
        <f t="shared" si="1"/>
        <v>0</v>
      </c>
    </row>
    <row r="121" spans="1:32" x14ac:dyDescent="0.2">
      <c r="A121" s="6" t="str">
        <f>'System CAPEX Units'!A121</f>
        <v>CICW Services (remaining capex after deducting cap cons) - SCS</v>
      </c>
      <c r="B121" s="54">
        <f>('System CAPEX Units'!$D121*'System CAPEX Units'!$I121+'System CAPEX Units'!$D121*'System CAPEX Units'!$J121+'System CAPEX Units'!$D121*'System CAPEX Units'!$K121+'System CAPEX Units'!$D121*'System CAPEX Units'!$L121)*'System CAPEX Units'!AE121</f>
        <v>0</v>
      </c>
      <c r="C121" s="66">
        <f>B121*'System CAPEX Units'!$I121</f>
        <v>0</v>
      </c>
      <c r="D121" s="72">
        <f>B121*'System CAPEX Units'!$J121</f>
        <v>0</v>
      </c>
      <c r="E121" s="72">
        <f>B121*'System CAPEX Units'!$K121</f>
        <v>0</v>
      </c>
      <c r="F121" s="66">
        <f>B121*'System CAPEX Units'!$L121</f>
        <v>0</v>
      </c>
      <c r="G121" s="69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37">
        <f>'System CAPEX Units'!D121*'System CAPEX Units'!AE121</f>
        <v>0</v>
      </c>
      <c r="Z121" s="34">
        <f>$B121*'System CAPEX Units'!AF121</f>
        <v>0</v>
      </c>
      <c r="AA121" s="24">
        <f>$B121*'System CAPEX Units'!AG121</f>
        <v>0</v>
      </c>
      <c r="AB121" s="24">
        <f>$B121*'System CAPEX Units'!AH121</f>
        <v>0</v>
      </c>
      <c r="AC121" s="24">
        <f>$B121*'System CAPEX Units'!AI121</f>
        <v>0</v>
      </c>
      <c r="AD121" s="38">
        <f>$B121*'System CAPEX Units'!AJ121</f>
        <v>0</v>
      </c>
      <c r="AF121" s="34">
        <f t="shared" si="1"/>
        <v>0</v>
      </c>
    </row>
    <row r="122" spans="1:32" x14ac:dyDescent="0.2">
      <c r="A122" s="6" t="str">
        <f>'System CAPEX Units'!A122</f>
        <v>CICW Large Customer - Design, construct of shared network - SCS</v>
      </c>
      <c r="B122" s="54">
        <f>('System CAPEX Units'!$D122*'System CAPEX Units'!$I122+'System CAPEX Units'!$D122*'System CAPEX Units'!$J122+'System CAPEX Units'!$D122*'System CAPEX Units'!$K122+'System CAPEX Units'!$D122*'System CAPEX Units'!$L122)*'System CAPEX Units'!AE122</f>
        <v>0</v>
      </c>
      <c r="C122" s="66">
        <f>B122*'System CAPEX Units'!$I122</f>
        <v>0</v>
      </c>
      <c r="D122" s="72">
        <f>B122*'System CAPEX Units'!$J122</f>
        <v>0</v>
      </c>
      <c r="E122" s="72">
        <f>B122*'System CAPEX Units'!$K122</f>
        <v>0</v>
      </c>
      <c r="F122" s="66">
        <f>B122*'System CAPEX Units'!$L122</f>
        <v>0</v>
      </c>
      <c r="G122" s="69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37">
        <f>'System CAPEX Units'!D122*'System CAPEX Units'!AE122</f>
        <v>0</v>
      </c>
      <c r="Z122" s="34">
        <f>$B122*'System CAPEX Units'!AF122</f>
        <v>0</v>
      </c>
      <c r="AA122" s="24">
        <f>$B122*'System CAPEX Units'!AG122</f>
        <v>0</v>
      </c>
      <c r="AB122" s="24">
        <f>$B122*'System CAPEX Units'!AH122</f>
        <v>0</v>
      </c>
      <c r="AC122" s="24">
        <f>$B122*'System CAPEX Units'!AI122</f>
        <v>0</v>
      </c>
      <c r="AD122" s="38">
        <f>$B122*'System CAPEX Units'!AJ122</f>
        <v>0</v>
      </c>
      <c r="AF122" s="34">
        <f t="shared" si="1"/>
        <v>0</v>
      </c>
    </row>
    <row r="123" spans="1:32" x14ac:dyDescent="0.2">
      <c r="A123" s="6" t="str">
        <f>'System CAPEX Units'!A123</f>
        <v>CICW - Real Estate Developer - SCS (2014/15 only)</v>
      </c>
      <c r="B123" s="54">
        <f>('System CAPEX Units'!$D123*'System CAPEX Units'!$I123+'System CAPEX Units'!$D123*'System CAPEX Units'!$J123+'System CAPEX Units'!$D123*'System CAPEX Units'!$K123+'System CAPEX Units'!$D123*'System CAPEX Units'!$L123)*'System CAPEX Units'!AE123</f>
        <v>0</v>
      </c>
      <c r="C123" s="66">
        <f>B123*'System CAPEX Units'!$I123</f>
        <v>0</v>
      </c>
      <c r="D123" s="72">
        <f>B123*'System CAPEX Units'!$J123</f>
        <v>0</v>
      </c>
      <c r="E123" s="72">
        <f>B123*'System CAPEX Units'!$K123</f>
        <v>0</v>
      </c>
      <c r="F123" s="66">
        <f>B123*'System CAPEX Units'!$L123</f>
        <v>0</v>
      </c>
      <c r="G123" s="69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37">
        <f>'System CAPEX Units'!D123*'System CAPEX Units'!AE123</f>
        <v>0</v>
      </c>
      <c r="Z123" s="34">
        <f>$B123*'System CAPEX Units'!AF123</f>
        <v>0</v>
      </c>
      <c r="AA123" s="24">
        <f>$B123*'System CAPEX Units'!AG123</f>
        <v>0</v>
      </c>
      <c r="AB123" s="24">
        <f>$B123*'System CAPEX Units'!AH123</f>
        <v>0</v>
      </c>
      <c r="AC123" s="24">
        <f>$B123*'System CAPEX Units'!AI123</f>
        <v>0</v>
      </c>
      <c r="AD123" s="38">
        <f>$B123*'System CAPEX Units'!AJ123</f>
        <v>0</v>
      </c>
      <c r="AF123" s="34">
        <f t="shared" si="1"/>
        <v>0</v>
      </c>
    </row>
    <row r="124" spans="1:32" x14ac:dyDescent="0.2">
      <c r="A124" s="6" t="str">
        <f>'System CAPEX Units'!A124</f>
        <v>CICW - Remove network constraint for EG &gt;30kVA (2014/15 only)</v>
      </c>
      <c r="B124" s="54">
        <f>('System CAPEX Units'!$D124*'System CAPEX Units'!$I124+'System CAPEX Units'!$D124*'System CAPEX Units'!$J124+'System CAPEX Units'!$D124*'System CAPEX Units'!$K124+'System CAPEX Units'!$D124*'System CAPEX Units'!$L124)*'System CAPEX Units'!AE124</f>
        <v>0</v>
      </c>
      <c r="C124" s="66">
        <f>B124*'System CAPEX Units'!$I124</f>
        <v>0</v>
      </c>
      <c r="D124" s="72">
        <f>B124*'System CAPEX Units'!$J124</f>
        <v>0</v>
      </c>
      <c r="E124" s="72">
        <f>B124*'System CAPEX Units'!$K124</f>
        <v>0</v>
      </c>
      <c r="F124" s="66">
        <f>B124*'System CAPEX Units'!$L124</f>
        <v>0</v>
      </c>
      <c r="G124" s="69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37">
        <f>'System CAPEX Units'!D124*'System CAPEX Units'!AE124</f>
        <v>0</v>
      </c>
      <c r="Z124" s="34">
        <f>$B124*'System CAPEX Units'!AF124</f>
        <v>0</v>
      </c>
      <c r="AA124" s="24">
        <f>$B124*'System CAPEX Units'!AG124</f>
        <v>0</v>
      </c>
      <c r="AB124" s="24">
        <f>$B124*'System CAPEX Units'!AH124</f>
        <v>0</v>
      </c>
      <c r="AC124" s="24">
        <f>$B124*'System CAPEX Units'!AI124</f>
        <v>0</v>
      </c>
      <c r="AD124" s="38">
        <f>$B124*'System CAPEX Units'!AJ124</f>
        <v>0</v>
      </c>
      <c r="AF124" s="34">
        <f t="shared" si="1"/>
        <v>0</v>
      </c>
    </row>
    <row r="125" spans="1:32" x14ac:dyDescent="0.2">
      <c r="A125" s="6" t="str">
        <f>'System CAPEX Units'!A125</f>
        <v/>
      </c>
      <c r="B125" s="54">
        <f>('System CAPEX Units'!$D125*'System CAPEX Units'!$I125+'System CAPEX Units'!$D125*'System CAPEX Units'!$J125+'System CAPEX Units'!$D125*'System CAPEX Units'!$K125+'System CAPEX Units'!$D125*'System CAPEX Units'!$L125)*'System CAPEX Units'!AE125</f>
        <v>0</v>
      </c>
      <c r="C125" s="66">
        <f>B125*'System CAPEX Units'!$I125</f>
        <v>0</v>
      </c>
      <c r="D125" s="72">
        <f>B125*'System CAPEX Units'!$J125</f>
        <v>0</v>
      </c>
      <c r="E125" s="72">
        <f>B125*'System CAPEX Units'!$K125</f>
        <v>0</v>
      </c>
      <c r="F125" s="66">
        <f>B125*'System CAPEX Units'!$L125</f>
        <v>0</v>
      </c>
      <c r="G125" s="69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37">
        <f>'System CAPEX Units'!D125*'System CAPEX Units'!AE125</f>
        <v>0</v>
      </c>
      <c r="Z125" s="34">
        <f>$B125*'System CAPEX Units'!AF125</f>
        <v>0</v>
      </c>
      <c r="AA125" s="24">
        <f>$B125*'System CAPEX Units'!AG125</f>
        <v>0</v>
      </c>
      <c r="AB125" s="24">
        <f>$B125*'System CAPEX Units'!AH125</f>
        <v>0</v>
      </c>
      <c r="AC125" s="24">
        <f>$B125*'System CAPEX Units'!AI125</f>
        <v>0</v>
      </c>
      <c r="AD125" s="38">
        <f>$B125*'System CAPEX Units'!AJ125</f>
        <v>0</v>
      </c>
      <c r="AF125" s="34">
        <f t="shared" si="1"/>
        <v>0</v>
      </c>
    </row>
    <row r="126" spans="1:32" x14ac:dyDescent="0.2">
      <c r="A126" s="6" t="str">
        <f>'System CAPEX Units'!A126</f>
        <v>Street Lighting Refurbishment  - BLR Program - Baseline Plan 2014/15 and forecast - ACS</v>
      </c>
      <c r="B126" s="54">
        <f>('System CAPEX Units'!$D126*'System CAPEX Units'!$I126+'System CAPEX Units'!$D126*'System CAPEX Units'!$J126+'System CAPEX Units'!$D126*'System CAPEX Units'!$K126+'System CAPEX Units'!$D126*'System CAPEX Units'!$L126)*'System CAPEX Units'!AE126</f>
        <v>0</v>
      </c>
      <c r="C126" s="66">
        <f>B126*'System CAPEX Units'!$I126</f>
        <v>0</v>
      </c>
      <c r="D126" s="72">
        <f>B126*'System CAPEX Units'!$J126</f>
        <v>0</v>
      </c>
      <c r="E126" s="72">
        <f>B126*'System CAPEX Units'!$K126</f>
        <v>0</v>
      </c>
      <c r="F126" s="66">
        <f>B126*'System CAPEX Units'!$L126</f>
        <v>0</v>
      </c>
      <c r="G126" s="69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37">
        <f>'System CAPEX Units'!D126*'System CAPEX Units'!AE126</f>
        <v>0</v>
      </c>
      <c r="Z126" s="34">
        <f>$B126*'System CAPEX Units'!AF126</f>
        <v>0</v>
      </c>
      <c r="AA126" s="24">
        <f>$B126*'System CAPEX Units'!AG126</f>
        <v>0</v>
      </c>
      <c r="AB126" s="24">
        <f>$B126*'System CAPEX Units'!AH126</f>
        <v>0</v>
      </c>
      <c r="AC126" s="24">
        <f>$B126*'System CAPEX Units'!AI126</f>
        <v>0</v>
      </c>
      <c r="AD126" s="38">
        <f>$B126*'System CAPEX Units'!AJ126</f>
        <v>0</v>
      </c>
      <c r="AF126" s="34">
        <f t="shared" si="1"/>
        <v>0</v>
      </c>
    </row>
    <row r="127" spans="1:32" x14ac:dyDescent="0.2">
      <c r="A127" s="6" t="str">
        <f>'System CAPEX Units'!A127</f>
        <v>CICW Street lighting- New (Ergon capex after deducting cap cons) - ACS</v>
      </c>
      <c r="B127" s="54">
        <f>('System CAPEX Units'!$D127*'System CAPEX Units'!$I127+'System CAPEX Units'!$D127*'System CAPEX Units'!$J127+'System CAPEX Units'!$D127*'System CAPEX Units'!$K127+'System CAPEX Units'!$D127*'System CAPEX Units'!$L127)*'System CAPEX Units'!AE127</f>
        <v>0</v>
      </c>
      <c r="C127" s="66">
        <f>B127*'System CAPEX Units'!$I127</f>
        <v>0</v>
      </c>
      <c r="D127" s="72">
        <f>B127*'System CAPEX Units'!$J127</f>
        <v>0</v>
      </c>
      <c r="E127" s="72">
        <f>B127*'System CAPEX Units'!$K127</f>
        <v>0</v>
      </c>
      <c r="F127" s="66">
        <f>B127*'System CAPEX Units'!$L127</f>
        <v>0</v>
      </c>
      <c r="G127" s="69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37">
        <f>'System CAPEX Units'!D127*'System CAPEX Units'!AE127</f>
        <v>0</v>
      </c>
      <c r="Z127" s="34">
        <f>$B127*'System CAPEX Units'!AF127</f>
        <v>0</v>
      </c>
      <c r="AA127" s="24">
        <f>$B127*'System CAPEX Units'!AG127</f>
        <v>0</v>
      </c>
      <c r="AB127" s="24">
        <f>$B127*'System CAPEX Units'!AH127</f>
        <v>0</v>
      </c>
      <c r="AC127" s="24">
        <f>$B127*'System CAPEX Units'!AI127</f>
        <v>0</v>
      </c>
      <c r="AD127" s="38">
        <f>$B127*'System CAPEX Units'!AJ127</f>
        <v>0</v>
      </c>
      <c r="AF127" s="34">
        <f t="shared" si="1"/>
        <v>0</v>
      </c>
    </row>
    <row r="128" spans="1:32" x14ac:dyDescent="0.2">
      <c r="A128" s="6" t="str">
        <f>'System CAPEX Units'!A128</f>
        <v>CICW Street lighting- Upgrade (Ergon capex after deducting cap cons) - ACS</v>
      </c>
      <c r="B128" s="54">
        <f>('System CAPEX Units'!$D128*'System CAPEX Units'!$I128+'System CAPEX Units'!$D128*'System CAPEX Units'!$J128+'System CAPEX Units'!$D128*'System CAPEX Units'!$K128+'System CAPEX Units'!$D128*'System CAPEX Units'!$L128)*'System CAPEX Units'!AE128</f>
        <v>0</v>
      </c>
      <c r="C128" s="66">
        <f>B128*'System CAPEX Units'!$I128</f>
        <v>0</v>
      </c>
      <c r="D128" s="72">
        <f>B128*'System CAPEX Units'!$J128</f>
        <v>0</v>
      </c>
      <c r="E128" s="72">
        <f>B128*'System CAPEX Units'!$K128</f>
        <v>0</v>
      </c>
      <c r="F128" s="66">
        <f>B128*'System CAPEX Units'!$L128</f>
        <v>0</v>
      </c>
      <c r="G128" s="69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37">
        <f>'System CAPEX Units'!D128*'System CAPEX Units'!AE128</f>
        <v>0</v>
      </c>
      <c r="Z128" s="34">
        <f>$B128*'System CAPEX Units'!AF128</f>
        <v>0</v>
      </c>
      <c r="AA128" s="24">
        <f>$B128*'System CAPEX Units'!AG128</f>
        <v>0</v>
      </c>
      <c r="AB128" s="24">
        <f>$B128*'System CAPEX Units'!AH128</f>
        <v>0</v>
      </c>
      <c r="AC128" s="24">
        <f>$B128*'System CAPEX Units'!AI128</f>
        <v>0</v>
      </c>
      <c r="AD128" s="38">
        <f>$B128*'System CAPEX Units'!AJ128</f>
        <v>0</v>
      </c>
      <c r="AF128" s="34">
        <f t="shared" si="1"/>
        <v>0</v>
      </c>
    </row>
    <row r="129" spans="1:32" x14ac:dyDescent="0.2">
      <c r="A129" s="6" t="str">
        <f>'System CAPEX Units'!A129</f>
        <v>Defect Refurb - Street Lighting - ACS</v>
      </c>
      <c r="B129" s="54">
        <f>('System CAPEX Units'!$D129*'System CAPEX Units'!$I129+'System CAPEX Units'!$D129*'System CAPEX Units'!$J129+'System CAPEX Units'!$D129*'System CAPEX Units'!$K129+'System CAPEX Units'!$D129*'System CAPEX Units'!$L129)*'System CAPEX Units'!AE129</f>
        <v>0</v>
      </c>
      <c r="C129" s="66">
        <f>B129*'System CAPEX Units'!$I129</f>
        <v>0</v>
      </c>
      <c r="D129" s="72">
        <f>B129*'System CAPEX Units'!$J129</f>
        <v>0</v>
      </c>
      <c r="E129" s="72">
        <f>B129*'System CAPEX Units'!$K129</f>
        <v>0</v>
      </c>
      <c r="F129" s="66">
        <f>B129*'System CAPEX Units'!$L129</f>
        <v>0</v>
      </c>
      <c r="G129" s="69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37">
        <f>'System CAPEX Units'!D129*'System CAPEX Units'!AE129</f>
        <v>0</v>
      </c>
      <c r="Z129" s="34">
        <f>$B129*'System CAPEX Units'!AF129</f>
        <v>0</v>
      </c>
      <c r="AA129" s="24">
        <f>$B129*'System CAPEX Units'!AG129</f>
        <v>0</v>
      </c>
      <c r="AB129" s="24">
        <f>$B129*'System CAPEX Units'!AH129</f>
        <v>0</v>
      </c>
      <c r="AC129" s="24">
        <f>$B129*'System CAPEX Units'!AI129</f>
        <v>0</v>
      </c>
      <c r="AD129" s="38">
        <f>$B129*'System CAPEX Units'!AJ129</f>
        <v>0</v>
      </c>
      <c r="AF129" s="34">
        <f t="shared" si="1"/>
        <v>0</v>
      </c>
    </row>
    <row r="130" spans="1:32" x14ac:dyDescent="0.2">
      <c r="A130" s="6" t="str">
        <f>'System CAPEX Units'!A130</f>
        <v/>
      </c>
      <c r="B130" s="54">
        <f>('System CAPEX Units'!$D130*'System CAPEX Units'!$I130+'System CAPEX Units'!$D130*'System CAPEX Units'!$J130+'System CAPEX Units'!$D130*'System CAPEX Units'!$K130+'System CAPEX Units'!$D130*'System CAPEX Units'!$L130)*'System CAPEX Units'!AE130</f>
        <v>0</v>
      </c>
      <c r="C130" s="66">
        <f>B130*'System CAPEX Units'!$I130</f>
        <v>0</v>
      </c>
      <c r="D130" s="72">
        <f>B130*'System CAPEX Units'!$J130</f>
        <v>0</v>
      </c>
      <c r="E130" s="72">
        <f>B130*'System CAPEX Units'!$K130</f>
        <v>0</v>
      </c>
      <c r="F130" s="66">
        <f>B130*'System CAPEX Units'!$L130</f>
        <v>0</v>
      </c>
      <c r="G130" s="69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37">
        <f>'System CAPEX Units'!D130*'System CAPEX Units'!AE130</f>
        <v>0</v>
      </c>
      <c r="Z130" s="34">
        <f>$B130*'System CAPEX Units'!AF130</f>
        <v>0</v>
      </c>
      <c r="AA130" s="24">
        <f>$B130*'System CAPEX Units'!AG130</f>
        <v>0</v>
      </c>
      <c r="AB130" s="24">
        <f>$B130*'System CAPEX Units'!AH130</f>
        <v>0</v>
      </c>
      <c r="AC130" s="24">
        <f>$B130*'System CAPEX Units'!AI130</f>
        <v>0</v>
      </c>
      <c r="AD130" s="38">
        <f>$B130*'System CAPEX Units'!AJ130</f>
        <v>0</v>
      </c>
      <c r="AF130" s="34">
        <f t="shared" si="1"/>
        <v>0</v>
      </c>
    </row>
    <row r="131" spans="1:32" x14ac:dyDescent="0.2">
      <c r="A131" s="6" t="str">
        <f>'System CAPEX Units'!A131</f>
        <v/>
      </c>
      <c r="B131" s="54">
        <f>('System CAPEX Units'!$D131*'System CAPEX Units'!$I131+'System CAPEX Units'!$D131*'System CAPEX Units'!$J131+'System CAPEX Units'!$D131*'System CAPEX Units'!$K131+'System CAPEX Units'!$D131*'System CAPEX Units'!$L131)*'System CAPEX Units'!AE131</f>
        <v>0</v>
      </c>
      <c r="C131" s="66">
        <f>B131*'System CAPEX Units'!$I131</f>
        <v>0</v>
      </c>
      <c r="D131" s="72">
        <f>B131*'System CAPEX Units'!$J131</f>
        <v>0</v>
      </c>
      <c r="E131" s="72">
        <f>B131*'System CAPEX Units'!$K131</f>
        <v>0</v>
      </c>
      <c r="F131" s="66">
        <f>B131*'System CAPEX Units'!$L131</f>
        <v>0</v>
      </c>
      <c r="G131" s="69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37">
        <f>'System CAPEX Units'!D131*'System CAPEX Units'!AE131</f>
        <v>0</v>
      </c>
      <c r="Z131" s="34">
        <f>$B131*'System CAPEX Units'!AF131</f>
        <v>0</v>
      </c>
      <c r="AA131" s="24">
        <f>$B131*'System CAPEX Units'!AG131</f>
        <v>0</v>
      </c>
      <c r="AB131" s="24">
        <f>$B131*'System CAPEX Units'!AH131</f>
        <v>0</v>
      </c>
      <c r="AC131" s="24">
        <f>$B131*'System CAPEX Units'!AI131</f>
        <v>0</v>
      </c>
      <c r="AD131" s="38">
        <f>$B131*'System CAPEX Units'!AJ131</f>
        <v>0</v>
      </c>
      <c r="AF131" s="34">
        <f t="shared" si="1"/>
        <v>0</v>
      </c>
    </row>
    <row r="132" spans="1:32" x14ac:dyDescent="0.2">
      <c r="A132" s="6" t="str">
        <f>'System CAPEX Units'!A132</f>
        <v>End of Life for Meters - Metering ACS</v>
      </c>
      <c r="B132" s="54">
        <f>('System CAPEX Units'!$D132*'System CAPEX Units'!$I132+'System CAPEX Units'!$D132*'System CAPEX Units'!$J132+'System CAPEX Units'!$D132*'System CAPEX Units'!$K132+'System CAPEX Units'!$D132*'System CAPEX Units'!$L132)*'System CAPEX Units'!AE132</f>
        <v>2213056.4719472001</v>
      </c>
      <c r="C132" s="66">
        <f>B132*'System CAPEX Units'!$I132</f>
        <v>548523.25824665604</v>
      </c>
      <c r="D132" s="72">
        <f>B132*'System CAPEX Units'!$J132</f>
        <v>957673.99999999977</v>
      </c>
      <c r="E132" s="72">
        <f>B132*'System CAPEX Units'!$K132</f>
        <v>74798.626124543996</v>
      </c>
      <c r="F132" s="66">
        <f>B132*'System CAPEX Units'!$L132</f>
        <v>632060.58757600014</v>
      </c>
      <c r="G132" s="69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37">
        <f>'System CAPEX Units'!D132*'System CAPEX Units'!AE132</f>
        <v>2213056.4719472001</v>
      </c>
      <c r="Z132" s="34">
        <f>$B132*'System CAPEX Units'!AF132</f>
        <v>2213056.4719472001</v>
      </c>
      <c r="AA132" s="24">
        <f>$B132*'System CAPEX Units'!AG132</f>
        <v>0</v>
      </c>
      <c r="AB132" s="24">
        <f>$B132*'System CAPEX Units'!AH132</f>
        <v>0</v>
      </c>
      <c r="AC132" s="24">
        <f>$B132*'System CAPEX Units'!AI132</f>
        <v>0</v>
      </c>
      <c r="AD132" s="38">
        <f>$B132*'System CAPEX Units'!AJ132</f>
        <v>0</v>
      </c>
      <c r="AF132" s="34">
        <f t="shared" ref="AF132:AF170" si="2">Y132-SUM(Z132:AD132)</f>
        <v>0</v>
      </c>
    </row>
    <row r="133" spans="1:32" x14ac:dyDescent="0.2">
      <c r="A133" s="6" t="str">
        <f>'System CAPEX Units'!A133</f>
        <v>In-situ driven non-compliant meter families - Metering ACS</v>
      </c>
      <c r="B133" s="54">
        <f>('System CAPEX Units'!$D133*'System CAPEX Units'!$I133+'System CAPEX Units'!$D133*'System CAPEX Units'!$J133+'System CAPEX Units'!$D133*'System CAPEX Units'!$K133+'System CAPEX Units'!$D133*'System CAPEX Units'!$L133)*'System CAPEX Units'!AE133</f>
        <v>3250316.4937407998</v>
      </c>
      <c r="C133" s="66">
        <f>B133*'System CAPEX Units'!$I133</f>
        <v>805616.22176358383</v>
      </c>
      <c r="D133" s="72">
        <f>B133*'System CAPEX Units'!$J133</f>
        <v>1406535.9999999998</v>
      </c>
      <c r="E133" s="72">
        <f>B133*'System CAPEX Units'!$K133</f>
        <v>109856.75751321597</v>
      </c>
      <c r="F133" s="66">
        <f>B133*'System CAPEX Units'!$L133</f>
        <v>928307.51446399989</v>
      </c>
      <c r="G133" s="69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37">
        <f>'System CAPEX Units'!D133*'System CAPEX Units'!AE133</f>
        <v>3250316.4937408003</v>
      </c>
      <c r="Z133" s="34">
        <f>$B133*'System CAPEX Units'!AF133</f>
        <v>3250316.4937407998</v>
      </c>
      <c r="AA133" s="24">
        <f>$B133*'System CAPEX Units'!AG133</f>
        <v>0</v>
      </c>
      <c r="AB133" s="24">
        <f>$B133*'System CAPEX Units'!AH133</f>
        <v>0</v>
      </c>
      <c r="AC133" s="24">
        <f>$B133*'System CAPEX Units'!AI133</f>
        <v>0</v>
      </c>
      <c r="AD133" s="38">
        <f>$B133*'System CAPEX Units'!AJ133</f>
        <v>0</v>
      </c>
      <c r="AF133" s="34">
        <f t="shared" si="2"/>
        <v>0</v>
      </c>
    </row>
    <row r="134" spans="1:32" x14ac:dyDescent="0.2">
      <c r="A134" s="6" t="str">
        <f>'System CAPEX Units'!A134</f>
        <v>Obsolete Meter Technology - Metering ACS</v>
      </c>
      <c r="B134" s="54">
        <f>('System CAPEX Units'!$D134*'System CAPEX Units'!$I134+'System CAPEX Units'!$D134*'System CAPEX Units'!$J134+'System CAPEX Units'!$D134*'System CAPEX Units'!$K134+'System CAPEX Units'!$D134*'System CAPEX Units'!$L134)*'System CAPEX Units'!AE134</f>
        <v>585540.70199680002</v>
      </c>
      <c r="C134" s="66">
        <f>B134*'System CAPEX Units'!$I134</f>
        <v>203152.13775718404</v>
      </c>
      <c r="D134" s="72">
        <f>B134*'System CAPEX Units'!$J134</f>
        <v>354686</v>
      </c>
      <c r="E134" s="72">
        <f>B134*'System CAPEX Units'!$K134</f>
        <v>27702.564239616</v>
      </c>
      <c r="F134" s="66">
        <f>B134*'System CAPEX Units'!$L134</f>
        <v>0</v>
      </c>
      <c r="G134" s="69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37">
        <f>'System CAPEX Units'!D134*'System CAPEX Units'!AE134</f>
        <v>585540.70199680002</v>
      </c>
      <c r="Z134" s="34">
        <f>$B134*'System CAPEX Units'!AF134</f>
        <v>585540.70199680002</v>
      </c>
      <c r="AA134" s="24">
        <f>$B134*'System CAPEX Units'!AG134</f>
        <v>0</v>
      </c>
      <c r="AB134" s="24">
        <f>$B134*'System CAPEX Units'!AH134</f>
        <v>0</v>
      </c>
      <c r="AC134" s="24">
        <f>$B134*'System CAPEX Units'!AI134</f>
        <v>0</v>
      </c>
      <c r="AD134" s="38">
        <f>$B134*'System CAPEX Units'!AJ134</f>
        <v>0</v>
      </c>
      <c r="AF134" s="34">
        <f t="shared" si="2"/>
        <v>0</v>
      </c>
    </row>
    <row r="135" spans="1:32" x14ac:dyDescent="0.2">
      <c r="A135" s="6" t="str">
        <f>'System CAPEX Units'!A135</f>
        <v>Configuration Management (Handheld Units - HHU) - Metering SCS</v>
      </c>
      <c r="B135" s="54">
        <f>('System CAPEX Units'!$D135*'System CAPEX Units'!$I135+'System CAPEX Units'!$D135*'System CAPEX Units'!$J135+'System CAPEX Units'!$D135*'System CAPEX Units'!$K135+'System CAPEX Units'!$D135*'System CAPEX Units'!$L135)*'System CAPEX Units'!AE135</f>
        <v>0</v>
      </c>
      <c r="C135" s="66">
        <f>B135*'System CAPEX Units'!$I135</f>
        <v>0</v>
      </c>
      <c r="D135" s="72">
        <f>B135*'System CAPEX Units'!$J135</f>
        <v>0</v>
      </c>
      <c r="E135" s="72">
        <f>B135*'System CAPEX Units'!$K135</f>
        <v>0</v>
      </c>
      <c r="F135" s="66">
        <f>B135*'System CAPEX Units'!$L135</f>
        <v>0</v>
      </c>
      <c r="G135" s="69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37">
        <f>'System CAPEX Units'!D135*'System CAPEX Units'!AE135</f>
        <v>0</v>
      </c>
      <c r="Z135" s="34">
        <f>$B135*'System CAPEX Units'!AF135</f>
        <v>0</v>
      </c>
      <c r="AA135" s="24">
        <f>$B135*'System CAPEX Units'!AG135</f>
        <v>0</v>
      </c>
      <c r="AB135" s="24">
        <f>$B135*'System CAPEX Units'!AH135</f>
        <v>0</v>
      </c>
      <c r="AC135" s="24">
        <f>$B135*'System CAPEX Units'!AI135</f>
        <v>0</v>
      </c>
      <c r="AD135" s="38">
        <f>$B135*'System CAPEX Units'!AJ135</f>
        <v>0</v>
      </c>
      <c r="AF135" s="34">
        <f t="shared" si="2"/>
        <v>0</v>
      </c>
    </row>
    <row r="136" spans="1:32" x14ac:dyDescent="0.2">
      <c r="A136" s="6" t="str">
        <f>'System CAPEX Units'!A136</f>
        <v>Configuration Management (Handheld Units - HHU) - Metering ACS</v>
      </c>
      <c r="B136" s="54">
        <f>('System CAPEX Units'!$D136*'System CAPEX Units'!$I136+'System CAPEX Units'!$D136*'System CAPEX Units'!$J136+'System CAPEX Units'!$D136*'System CAPEX Units'!$K136+'System CAPEX Units'!$D136*'System CAPEX Units'!$L136)*'System CAPEX Units'!AE136</f>
        <v>498221.93919519981</v>
      </c>
      <c r="C136" s="66">
        <f>B136*'System CAPEX Units'!$I136</f>
        <v>35988.989691775983</v>
      </c>
      <c r="D136" s="72">
        <f>B136*'System CAPEX Units'!$J136</f>
        <v>457325.35999999964</v>
      </c>
      <c r="E136" s="72">
        <f>B136*'System CAPEX Units'!$K136</f>
        <v>4907.5895034239966</v>
      </c>
      <c r="F136" s="66">
        <f>B136*'System CAPEX Units'!$L136</f>
        <v>0</v>
      </c>
      <c r="G136" s="69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37">
        <f>'System CAPEX Units'!D136*'System CAPEX Units'!AE136</f>
        <v>498221.93919519999</v>
      </c>
      <c r="Z136" s="34">
        <f>$B136*'System CAPEX Units'!AF136</f>
        <v>0</v>
      </c>
      <c r="AA136" s="24">
        <f>$B136*'System CAPEX Units'!AG136</f>
        <v>0</v>
      </c>
      <c r="AB136" s="24">
        <f>$B136*'System CAPEX Units'!AH136</f>
        <v>0</v>
      </c>
      <c r="AC136" s="24">
        <f>$B136*'System CAPEX Units'!AI136</f>
        <v>0</v>
      </c>
      <c r="AD136" s="38">
        <f>$B136*'System CAPEX Units'!AJ136</f>
        <v>498221.93919519981</v>
      </c>
      <c r="AF136" s="34">
        <f t="shared" si="2"/>
        <v>0</v>
      </c>
    </row>
    <row r="137" spans="1:32" x14ac:dyDescent="0.2">
      <c r="A137" s="6" t="str">
        <f>'System CAPEX Units'!A137</f>
        <v>Metering Project Support and Mgt - EoL Meters - Metering ACS</v>
      </c>
      <c r="B137" s="54">
        <f>('System CAPEX Units'!$D137*'System CAPEX Units'!$I137+'System CAPEX Units'!$D137*'System CAPEX Units'!$J137+'System CAPEX Units'!$D137*'System CAPEX Units'!$K137+'System CAPEX Units'!$D137*'System CAPEX Units'!$L137)*'System CAPEX Units'!AE137</f>
        <v>423896.6378367999</v>
      </c>
      <c r="C137" s="66">
        <f>B137*'System CAPEX Units'!$I137</f>
        <v>313417.78849638387</v>
      </c>
      <c r="D137" s="72">
        <f>B137*'System CAPEX Units'!$J137</f>
        <v>67740.059999999983</v>
      </c>
      <c r="E137" s="72">
        <f>B137*'System CAPEX Units'!$K137</f>
        <v>42738.789340415984</v>
      </c>
      <c r="F137" s="66">
        <f>B137*'System CAPEX Units'!$L137</f>
        <v>0</v>
      </c>
      <c r="G137" s="69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37">
        <f>'System CAPEX Units'!D137*'System CAPEX Units'!AE137</f>
        <v>423896.63783679996</v>
      </c>
      <c r="Z137" s="34">
        <f>$B137*'System CAPEX Units'!AF137</f>
        <v>423896.6378367999</v>
      </c>
      <c r="AA137" s="24">
        <f>$B137*'System CAPEX Units'!AG137</f>
        <v>0</v>
      </c>
      <c r="AB137" s="24">
        <f>$B137*'System CAPEX Units'!AH137</f>
        <v>0</v>
      </c>
      <c r="AC137" s="24">
        <f>$B137*'System CAPEX Units'!AI137</f>
        <v>0</v>
      </c>
      <c r="AD137" s="38">
        <f>$B137*'System CAPEX Units'!AJ137</f>
        <v>0</v>
      </c>
      <c r="AF137" s="34">
        <f t="shared" si="2"/>
        <v>0</v>
      </c>
    </row>
    <row r="138" spans="1:32" x14ac:dyDescent="0.2">
      <c r="A138" s="6" t="str">
        <f>'System CAPEX Units'!A138</f>
        <v>Metering Project Support and Mgt - In-situ - Metering ACS</v>
      </c>
      <c r="B138" s="54">
        <f>('System CAPEX Units'!$D138*'System CAPEX Units'!$I138+'System CAPEX Units'!$D138*'System CAPEX Units'!$J138+'System CAPEX Units'!$D138*'System CAPEX Units'!$K138+'System CAPEX Units'!$D138*'System CAPEX Units'!$L138)*'System CAPEX Units'!AE138</f>
        <v>622577.07883520005</v>
      </c>
      <c r="C138" s="66">
        <f>B138*'System CAPEX Units'!$I138</f>
        <v>460316.77017497603</v>
      </c>
      <c r="D138" s="72">
        <f>B138*'System CAPEX Units'!$J138</f>
        <v>99489.84000000004</v>
      </c>
      <c r="E138" s="72">
        <f>B138*'System CAPEX Units'!$K138</f>
        <v>62770.468660224004</v>
      </c>
      <c r="F138" s="66">
        <f>B138*'System CAPEX Units'!$L138</f>
        <v>0</v>
      </c>
      <c r="G138" s="69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37">
        <f>'System CAPEX Units'!D138*'System CAPEX Units'!AE138</f>
        <v>622577.07883519994</v>
      </c>
      <c r="Z138" s="34">
        <f>$B138*'System CAPEX Units'!AF138</f>
        <v>622577.07883520005</v>
      </c>
      <c r="AA138" s="24">
        <f>$B138*'System CAPEX Units'!AG138</f>
        <v>0</v>
      </c>
      <c r="AB138" s="24">
        <f>$B138*'System CAPEX Units'!AH138</f>
        <v>0</v>
      </c>
      <c r="AC138" s="24">
        <f>$B138*'System CAPEX Units'!AI138</f>
        <v>0</v>
      </c>
      <c r="AD138" s="38">
        <f>$B138*'System CAPEX Units'!AJ138</f>
        <v>0</v>
      </c>
      <c r="AF138" s="34">
        <f t="shared" si="2"/>
        <v>0</v>
      </c>
    </row>
    <row r="139" spans="1:32" x14ac:dyDescent="0.2">
      <c r="A139" s="6" t="str">
        <f>'System CAPEX Units'!A139</f>
        <v>Metering Project Support and Mgt - obsolete meters - Metering ACS</v>
      </c>
      <c r="B139" s="54">
        <f>('System CAPEX Units'!$D139*'System CAPEX Units'!$I139+'System CAPEX Units'!$D139*'System CAPEX Units'!$J139+'System CAPEX Units'!$D139*'System CAPEX Units'!$K139+'System CAPEX Units'!$D139*'System CAPEX Units'!$L139)*'System CAPEX Units'!AE139</f>
        <v>156995.18091519995</v>
      </c>
      <c r="C139" s="66">
        <f>B139*'System CAPEX Units'!$I139</f>
        <v>116078.02000537595</v>
      </c>
      <c r="D139" s="72">
        <f>B139*'System CAPEX Units'!$J139</f>
        <v>25088.339999999997</v>
      </c>
      <c r="E139" s="72">
        <f>B139*'System CAPEX Units'!$K139</f>
        <v>15828.820909823993</v>
      </c>
      <c r="F139" s="66">
        <f>B139*'System CAPEX Units'!$L139</f>
        <v>0</v>
      </c>
      <c r="G139" s="69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121">
        <v>0</v>
      </c>
      <c r="Z139" s="122">
        <v>0</v>
      </c>
      <c r="AA139" s="24">
        <f>$B139*'System CAPEX Units'!AG139</f>
        <v>0</v>
      </c>
      <c r="AB139" s="24">
        <f>$B139*'System CAPEX Units'!AH139</f>
        <v>0</v>
      </c>
      <c r="AC139" s="24">
        <f>$B139*'System CAPEX Units'!AI139</f>
        <v>0</v>
      </c>
      <c r="AD139" s="38">
        <f>$B139*'System CAPEX Units'!AJ139</f>
        <v>0</v>
      </c>
      <c r="AF139" s="34">
        <f t="shared" si="2"/>
        <v>0</v>
      </c>
    </row>
    <row r="140" spans="1:32" x14ac:dyDescent="0.2">
      <c r="A140" s="6" t="str">
        <f>'System CAPEX Units'!A140</f>
        <v/>
      </c>
      <c r="B140" s="54">
        <f>('System CAPEX Units'!$D140*'System CAPEX Units'!$I140+'System CAPEX Units'!$D140*'System CAPEX Units'!$J140+'System CAPEX Units'!$D140*'System CAPEX Units'!$K140+'System CAPEX Units'!$D140*'System CAPEX Units'!$L140)*'System CAPEX Units'!AE140</f>
        <v>0</v>
      </c>
      <c r="C140" s="66">
        <f>B140*'System CAPEX Units'!$I140</f>
        <v>0</v>
      </c>
      <c r="D140" s="72">
        <f>B140*'System CAPEX Units'!$J140</f>
        <v>0</v>
      </c>
      <c r="E140" s="72">
        <f>B140*'System CAPEX Units'!$K140</f>
        <v>0</v>
      </c>
      <c r="F140" s="66">
        <f>B140*'System CAPEX Units'!$L140</f>
        <v>0</v>
      </c>
      <c r="G140" s="69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37">
        <f>'System CAPEX Units'!D140*'System CAPEX Units'!AE140</f>
        <v>0</v>
      </c>
      <c r="Z140" s="34">
        <f>$B140*'System CAPEX Units'!AF140</f>
        <v>0</v>
      </c>
      <c r="AA140" s="24">
        <f>$B140*'System CAPEX Units'!AG140</f>
        <v>0</v>
      </c>
      <c r="AB140" s="24">
        <f>$B140*'System CAPEX Units'!AH140</f>
        <v>0</v>
      </c>
      <c r="AC140" s="24">
        <f>$B140*'System CAPEX Units'!AI140</f>
        <v>0</v>
      </c>
      <c r="AD140" s="38">
        <f>$B140*'System CAPEX Units'!AJ140</f>
        <v>0</v>
      </c>
      <c r="AF140" s="34">
        <f t="shared" si="2"/>
        <v>0</v>
      </c>
    </row>
    <row r="141" spans="1:32" x14ac:dyDescent="0.2">
      <c r="A141" s="6" t="str">
        <f>'System CAPEX Units'!A141</f>
        <v>CICW Metering (remaining capex after deducting cap cons) - ACS</v>
      </c>
      <c r="B141" s="54">
        <f>('System CAPEX Units'!$D141*'System CAPEX Units'!$I141+'System CAPEX Units'!$D141*'System CAPEX Units'!$J141+'System CAPEX Units'!$D141*'System CAPEX Units'!$K141+'System CAPEX Units'!$D141*'System CAPEX Units'!$L141)*'System CAPEX Units'!AE141</f>
        <v>1420200</v>
      </c>
      <c r="C141" s="66">
        <f>B141*'System CAPEX Units'!$I141</f>
        <v>265140</v>
      </c>
      <c r="D141" s="72">
        <f>B141*'System CAPEX Units'!$J141</f>
        <v>1108530</v>
      </c>
      <c r="E141" s="72">
        <f>B141*'System CAPEX Units'!$K141</f>
        <v>0</v>
      </c>
      <c r="F141" s="66">
        <f>B141*'System CAPEX Units'!$L141</f>
        <v>46530.000000000007</v>
      </c>
      <c r="G141" s="69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37">
        <f>'System CAPEX Units'!D141*'System CAPEX Units'!AE141</f>
        <v>1420199.9999999998</v>
      </c>
      <c r="Z141" s="34">
        <f>$B141*'System CAPEX Units'!AF141</f>
        <v>0</v>
      </c>
      <c r="AA141" s="24">
        <f>$B141*'System CAPEX Units'!AG141</f>
        <v>0</v>
      </c>
      <c r="AB141" s="24">
        <f>$B141*'System CAPEX Units'!AH141</f>
        <v>1420200</v>
      </c>
      <c r="AC141" s="24">
        <f>$B141*'System CAPEX Units'!AI141</f>
        <v>0</v>
      </c>
      <c r="AD141" s="38">
        <f>$B141*'System CAPEX Units'!AJ141</f>
        <v>0</v>
      </c>
      <c r="AF141" s="34">
        <f t="shared" si="2"/>
        <v>0</v>
      </c>
    </row>
    <row r="142" spans="1:32" x14ac:dyDescent="0.2">
      <c r="A142" s="6" t="str">
        <f>'System CAPEX Units'!A142</f>
        <v>CICW Services (remaining capex after deducting cap cons) - ACS</v>
      </c>
      <c r="B142" s="54">
        <f>('System CAPEX Units'!$D142*'System CAPEX Units'!$I142+'System CAPEX Units'!$D142*'System CAPEX Units'!$J142+'System CAPEX Units'!$D142*'System CAPEX Units'!$K142+'System CAPEX Units'!$D142*'System CAPEX Units'!$L142)*'System CAPEX Units'!AE142</f>
        <v>749193.69294760772</v>
      </c>
      <c r="C142" s="66">
        <f>B142*'System CAPEX Units'!$I142</f>
        <v>749193.69294760772</v>
      </c>
      <c r="D142" s="72">
        <f>B142*'System CAPEX Units'!$J142</f>
        <v>0</v>
      </c>
      <c r="E142" s="72">
        <f>B142*'System CAPEX Units'!$K142</f>
        <v>0</v>
      </c>
      <c r="F142" s="66">
        <f>B142*'System CAPEX Units'!$L142</f>
        <v>0</v>
      </c>
      <c r="G142" s="69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37">
        <f>'System CAPEX Units'!D142*'System CAPEX Units'!AE142</f>
        <v>749193.69294760772</v>
      </c>
      <c r="Z142" s="34">
        <f>$B142*'System CAPEX Units'!AF142</f>
        <v>0</v>
      </c>
      <c r="AA142" s="24">
        <f>$B142*'System CAPEX Units'!AG142</f>
        <v>0</v>
      </c>
      <c r="AB142" s="24">
        <f>$B142*'System CAPEX Units'!AH142</f>
        <v>749193.69294760772</v>
      </c>
      <c r="AC142" s="24">
        <f>$B142*'System CAPEX Units'!AI142</f>
        <v>0</v>
      </c>
      <c r="AD142" s="38">
        <f>$B142*'System CAPEX Units'!AJ142</f>
        <v>0</v>
      </c>
      <c r="AF142" s="34">
        <f t="shared" si="2"/>
        <v>0</v>
      </c>
    </row>
    <row r="143" spans="1:32" x14ac:dyDescent="0.2">
      <c r="A143" s="6" t="str">
        <f>'System CAPEX Units'!A143</f>
        <v/>
      </c>
      <c r="B143" s="54">
        <f>('System CAPEX Units'!$D143*'System CAPEX Units'!$I143+'System CAPEX Units'!$D143*'System CAPEX Units'!$J143+'System CAPEX Units'!$D143*'System CAPEX Units'!$K143+'System CAPEX Units'!$D143*'System CAPEX Units'!$L143)*'System CAPEX Units'!AE143</f>
        <v>0</v>
      </c>
      <c r="C143" s="66">
        <f>B143*'System CAPEX Units'!$I143</f>
        <v>0</v>
      </c>
      <c r="D143" s="72">
        <f>B143*'System CAPEX Units'!$J143</f>
        <v>0</v>
      </c>
      <c r="E143" s="72">
        <f>B143*'System CAPEX Units'!$K143</f>
        <v>0</v>
      </c>
      <c r="F143" s="66">
        <f>B143*'System CAPEX Units'!$L143</f>
        <v>0</v>
      </c>
      <c r="G143" s="69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37">
        <f>'System CAPEX Units'!D143*'System CAPEX Units'!AE143</f>
        <v>0</v>
      </c>
      <c r="Z143" s="34">
        <f>$B143*'System CAPEX Units'!AF143</f>
        <v>0</v>
      </c>
      <c r="AA143" s="24">
        <f>$B143*'System CAPEX Units'!AG143</f>
        <v>0</v>
      </c>
      <c r="AB143" s="24">
        <f>$B143*'System CAPEX Units'!AH143</f>
        <v>0</v>
      </c>
      <c r="AC143" s="24">
        <f>$B143*'System CAPEX Units'!AI143</f>
        <v>0</v>
      </c>
      <c r="AD143" s="38">
        <f>$B143*'System CAPEX Units'!AJ143</f>
        <v>0</v>
      </c>
      <c r="AF143" s="34">
        <f t="shared" si="2"/>
        <v>0</v>
      </c>
    </row>
    <row r="144" spans="1:32" x14ac:dyDescent="0.2">
      <c r="A144" s="6" t="str">
        <f>'System CAPEX Units'!A144</f>
        <v/>
      </c>
      <c r="B144" s="54">
        <f>('System CAPEX Units'!$D144*'System CAPEX Units'!$I144+'System CAPEX Units'!$D144*'System CAPEX Units'!$J144+'System CAPEX Units'!$D144*'System CAPEX Units'!$K144+'System CAPEX Units'!$D144*'System CAPEX Units'!$L144)*'System CAPEX Units'!AE144</f>
        <v>0</v>
      </c>
      <c r="C144" s="66">
        <f>B144*'System CAPEX Units'!$I144</f>
        <v>0</v>
      </c>
      <c r="D144" s="72">
        <f>B144*'System CAPEX Units'!$J144</f>
        <v>0</v>
      </c>
      <c r="E144" s="72">
        <f>B144*'System CAPEX Units'!$K144</f>
        <v>0</v>
      </c>
      <c r="F144" s="66">
        <f>B144*'System CAPEX Units'!$L144</f>
        <v>0</v>
      </c>
      <c r="G144" s="69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37">
        <f>'System CAPEX Units'!D144*'System CAPEX Units'!AE144</f>
        <v>0</v>
      </c>
      <c r="Z144" s="34">
        <f>$B144*'System CAPEX Units'!AF144</f>
        <v>0</v>
      </c>
      <c r="AA144" s="24">
        <f>$B144*'System CAPEX Units'!AG144</f>
        <v>0</v>
      </c>
      <c r="AB144" s="24">
        <f>$B144*'System CAPEX Units'!AH144</f>
        <v>0</v>
      </c>
      <c r="AC144" s="24">
        <f>$B144*'System CAPEX Units'!AI144</f>
        <v>0</v>
      </c>
      <c r="AD144" s="38">
        <f>$B144*'System CAPEX Units'!AJ144</f>
        <v>0</v>
      </c>
      <c r="AF144" s="34">
        <f t="shared" si="2"/>
        <v>0</v>
      </c>
    </row>
    <row r="145" spans="1:32" x14ac:dyDescent="0.2">
      <c r="A145" s="6" t="str">
        <f>'System CAPEX Units'!A145</f>
        <v/>
      </c>
      <c r="B145" s="54">
        <f>('System CAPEX Units'!$D145*'System CAPEX Units'!$I145+'System CAPEX Units'!$D145*'System CAPEX Units'!$J145+'System CAPEX Units'!$D145*'System CAPEX Units'!$K145+'System CAPEX Units'!$D145*'System CAPEX Units'!$L145)*'System CAPEX Units'!AE145</f>
        <v>0</v>
      </c>
      <c r="C145" s="66">
        <f>B145*'System CAPEX Units'!$I145</f>
        <v>0</v>
      </c>
      <c r="D145" s="72">
        <f>B145*'System CAPEX Units'!$J145</f>
        <v>0</v>
      </c>
      <c r="E145" s="72">
        <f>B145*'System CAPEX Units'!$K145</f>
        <v>0</v>
      </c>
      <c r="F145" s="66">
        <f>B145*'System CAPEX Units'!$L145</f>
        <v>0</v>
      </c>
      <c r="G145" s="69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37">
        <f>'System CAPEX Units'!D145*'System CAPEX Units'!AE145</f>
        <v>0</v>
      </c>
      <c r="Z145" s="34">
        <f>$B145*'System CAPEX Units'!AF145</f>
        <v>0</v>
      </c>
      <c r="AA145" s="24">
        <f>$B145*'System CAPEX Units'!AG145</f>
        <v>0</v>
      </c>
      <c r="AB145" s="24">
        <f>$B145*'System CAPEX Units'!AH145</f>
        <v>0</v>
      </c>
      <c r="AC145" s="24">
        <f>$B145*'System CAPEX Units'!AI145</f>
        <v>0</v>
      </c>
      <c r="AD145" s="38">
        <f>$B145*'System CAPEX Units'!AJ145</f>
        <v>0</v>
      </c>
      <c r="AF145" s="34">
        <f t="shared" si="2"/>
        <v>0</v>
      </c>
    </row>
    <row r="146" spans="1:32" x14ac:dyDescent="0.2">
      <c r="A146" s="6" t="str">
        <f>'System CAPEX Units'!A146</f>
        <v/>
      </c>
      <c r="B146" s="54">
        <f>('System CAPEX Units'!$D146*'System CAPEX Units'!$I146+'System CAPEX Units'!$D146*'System CAPEX Units'!$J146+'System CAPEX Units'!$D146*'System CAPEX Units'!$K146+'System CAPEX Units'!$D146*'System CAPEX Units'!$L146)*'System CAPEX Units'!AE146</f>
        <v>0</v>
      </c>
      <c r="C146" s="66">
        <f>B146*'System CAPEX Units'!$I146</f>
        <v>0</v>
      </c>
      <c r="D146" s="72">
        <f>B146*'System CAPEX Units'!$J146</f>
        <v>0</v>
      </c>
      <c r="E146" s="72">
        <f>B146*'System CAPEX Units'!$K146</f>
        <v>0</v>
      </c>
      <c r="F146" s="66">
        <f>B146*'System CAPEX Units'!$L146</f>
        <v>0</v>
      </c>
      <c r="G146" s="69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37">
        <f>'System CAPEX Units'!D146*'System CAPEX Units'!AE146</f>
        <v>0</v>
      </c>
      <c r="Z146" s="34">
        <f>$B146*'System CAPEX Units'!AF146</f>
        <v>0</v>
      </c>
      <c r="AA146" s="24">
        <f>$B146*'System CAPEX Units'!AG146</f>
        <v>0</v>
      </c>
      <c r="AB146" s="24">
        <f>$B146*'System CAPEX Units'!AH146</f>
        <v>0</v>
      </c>
      <c r="AC146" s="24">
        <f>$B146*'System CAPEX Units'!AI146</f>
        <v>0</v>
      </c>
      <c r="AD146" s="38">
        <f>$B146*'System CAPEX Units'!AJ146</f>
        <v>0</v>
      </c>
      <c r="AF146" s="34">
        <f t="shared" si="2"/>
        <v>0</v>
      </c>
    </row>
    <row r="147" spans="1:32" x14ac:dyDescent="0.2">
      <c r="A147" s="6" t="str">
        <f>'System CAPEX Units'!A147</f>
        <v/>
      </c>
      <c r="B147" s="54">
        <f>('System CAPEX Units'!$D147*'System CAPEX Units'!$I147+'System CAPEX Units'!$D147*'System CAPEX Units'!$J147+'System CAPEX Units'!$D147*'System CAPEX Units'!$K147+'System CAPEX Units'!$D147*'System CAPEX Units'!$L147)*'System CAPEX Units'!AE147</f>
        <v>0</v>
      </c>
      <c r="C147" s="66">
        <f>B147*'System CAPEX Units'!$I147</f>
        <v>0</v>
      </c>
      <c r="D147" s="72">
        <f>B147*'System CAPEX Units'!$J147</f>
        <v>0</v>
      </c>
      <c r="E147" s="72">
        <f>B147*'System CAPEX Units'!$K147</f>
        <v>0</v>
      </c>
      <c r="F147" s="66">
        <f>B147*'System CAPEX Units'!$L147</f>
        <v>0</v>
      </c>
      <c r="G147" s="69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37">
        <f>'System CAPEX Units'!D147*'System CAPEX Units'!AE147</f>
        <v>0</v>
      </c>
      <c r="Z147" s="34">
        <f>$B147*'System CAPEX Units'!AF147</f>
        <v>0</v>
      </c>
      <c r="AA147" s="24">
        <f>$B147*'System CAPEX Units'!AG147</f>
        <v>0</v>
      </c>
      <c r="AB147" s="24">
        <f>$B147*'System CAPEX Units'!AH147</f>
        <v>0</v>
      </c>
      <c r="AC147" s="24">
        <f>$B147*'System CAPEX Units'!AI147</f>
        <v>0</v>
      </c>
      <c r="AD147" s="38">
        <f>$B147*'System CAPEX Units'!AJ147</f>
        <v>0</v>
      </c>
      <c r="AF147" s="34">
        <f t="shared" si="2"/>
        <v>0</v>
      </c>
    </row>
    <row r="148" spans="1:32" x14ac:dyDescent="0.2">
      <c r="A148" s="6" t="str">
        <f>'System CAPEX Units'!A148</f>
        <v/>
      </c>
      <c r="B148" s="54">
        <f>('System CAPEX Units'!$D148*'System CAPEX Units'!$I148+'System CAPEX Units'!$D148*'System CAPEX Units'!$J148+'System CAPEX Units'!$D148*'System CAPEX Units'!$K148+'System CAPEX Units'!$D148*'System CAPEX Units'!$L148)*'System CAPEX Units'!AE148</f>
        <v>0</v>
      </c>
      <c r="C148" s="66">
        <f>B148*'System CAPEX Units'!$I148</f>
        <v>0</v>
      </c>
      <c r="D148" s="72">
        <f>B148*'System CAPEX Units'!$J148</f>
        <v>0</v>
      </c>
      <c r="E148" s="72">
        <f>B148*'System CAPEX Units'!$K148</f>
        <v>0</v>
      </c>
      <c r="F148" s="66">
        <f>B148*'System CAPEX Units'!$L148</f>
        <v>0</v>
      </c>
      <c r="G148" s="69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37">
        <f>'System CAPEX Units'!D148*'System CAPEX Units'!AE148</f>
        <v>0</v>
      </c>
      <c r="Z148" s="34">
        <f>$B148*'System CAPEX Units'!AF148</f>
        <v>0</v>
      </c>
      <c r="AA148" s="24">
        <f>$B148*'System CAPEX Units'!AG148</f>
        <v>0</v>
      </c>
      <c r="AB148" s="24">
        <f>$B148*'System CAPEX Units'!AH148</f>
        <v>0</v>
      </c>
      <c r="AC148" s="24">
        <f>$B148*'System CAPEX Units'!AI148</f>
        <v>0</v>
      </c>
      <c r="AD148" s="38">
        <f>$B148*'System CAPEX Units'!AJ148</f>
        <v>0</v>
      </c>
      <c r="AF148" s="34">
        <f t="shared" si="2"/>
        <v>0</v>
      </c>
    </row>
    <row r="149" spans="1:32" x14ac:dyDescent="0.2">
      <c r="A149" s="6" t="str">
        <f>'System CAPEX Units'!A149</f>
        <v/>
      </c>
      <c r="B149" s="54">
        <f>('System CAPEX Units'!$D149*'System CAPEX Units'!$I149+'System CAPEX Units'!$D149*'System CAPEX Units'!$J149+'System CAPEX Units'!$D149*'System CAPEX Units'!$K149+'System CAPEX Units'!$D149*'System CAPEX Units'!$L149)*'System CAPEX Units'!AE149</f>
        <v>0</v>
      </c>
      <c r="C149" s="66">
        <f>B149*'System CAPEX Units'!$I149</f>
        <v>0</v>
      </c>
      <c r="D149" s="72">
        <f>B149*'System CAPEX Units'!$J149</f>
        <v>0</v>
      </c>
      <c r="E149" s="72">
        <f>B149*'System CAPEX Units'!$K149</f>
        <v>0</v>
      </c>
      <c r="F149" s="66">
        <f>B149*'System CAPEX Units'!$L149</f>
        <v>0</v>
      </c>
      <c r="G149" s="69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37">
        <f>'System CAPEX Units'!D149*'System CAPEX Units'!AE149</f>
        <v>0</v>
      </c>
      <c r="Z149" s="34">
        <f>$B149*'System CAPEX Units'!AF149</f>
        <v>0</v>
      </c>
      <c r="AA149" s="24">
        <f>$B149*'System CAPEX Units'!AG149</f>
        <v>0</v>
      </c>
      <c r="AB149" s="24">
        <f>$B149*'System CAPEX Units'!AH149</f>
        <v>0</v>
      </c>
      <c r="AC149" s="24">
        <f>$B149*'System CAPEX Units'!AI149</f>
        <v>0</v>
      </c>
      <c r="AD149" s="38">
        <f>$B149*'System CAPEX Units'!AJ149</f>
        <v>0</v>
      </c>
      <c r="AF149" s="34">
        <f t="shared" si="2"/>
        <v>0</v>
      </c>
    </row>
    <row r="150" spans="1:32" x14ac:dyDescent="0.2">
      <c r="A150" s="6" t="str">
        <f>'System CAPEX Units'!A150</f>
        <v/>
      </c>
      <c r="B150" s="54">
        <f>('System CAPEX Units'!$D150*'System CAPEX Units'!$I150+'System CAPEX Units'!$D150*'System CAPEX Units'!$J150+'System CAPEX Units'!$D150*'System CAPEX Units'!$K150+'System CAPEX Units'!$D150*'System CAPEX Units'!$L150)*'System CAPEX Units'!AE150</f>
        <v>0</v>
      </c>
      <c r="C150" s="66">
        <f>B150*'System CAPEX Units'!$I150</f>
        <v>0</v>
      </c>
      <c r="D150" s="72">
        <f>B150*'System CAPEX Units'!$J150</f>
        <v>0</v>
      </c>
      <c r="E150" s="72">
        <f>B150*'System CAPEX Units'!$K150</f>
        <v>0</v>
      </c>
      <c r="F150" s="66">
        <f>B150*'System CAPEX Units'!$L150</f>
        <v>0</v>
      </c>
      <c r="G150" s="69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37">
        <f>'System CAPEX Units'!D150*'System CAPEX Units'!AE150</f>
        <v>0</v>
      </c>
      <c r="Z150" s="34">
        <f>$B150*'System CAPEX Units'!AF150</f>
        <v>0</v>
      </c>
      <c r="AA150" s="24">
        <f>$B150*'System CAPEX Units'!AG150</f>
        <v>0</v>
      </c>
      <c r="AB150" s="24">
        <f>$B150*'System CAPEX Units'!AH150</f>
        <v>0</v>
      </c>
      <c r="AC150" s="24">
        <f>$B150*'System CAPEX Units'!AI150</f>
        <v>0</v>
      </c>
      <c r="AD150" s="38">
        <f>$B150*'System CAPEX Units'!AJ150</f>
        <v>0</v>
      </c>
      <c r="AF150" s="34">
        <f t="shared" si="2"/>
        <v>0</v>
      </c>
    </row>
    <row r="151" spans="1:32" x14ac:dyDescent="0.2">
      <c r="A151" s="6" t="str">
        <f>'System CAPEX Units'!A151</f>
        <v/>
      </c>
      <c r="B151" s="54">
        <f>('System CAPEX Units'!$D151*'System CAPEX Units'!$I151+'System CAPEX Units'!$D151*'System CAPEX Units'!$J151+'System CAPEX Units'!$D151*'System CAPEX Units'!$K151+'System CAPEX Units'!$D151*'System CAPEX Units'!$L151)*'System CAPEX Units'!AE151</f>
        <v>0</v>
      </c>
      <c r="C151" s="66">
        <f>B151*'System CAPEX Units'!$I151</f>
        <v>0</v>
      </c>
      <c r="D151" s="72">
        <f>B151*'System CAPEX Units'!$J151</f>
        <v>0</v>
      </c>
      <c r="E151" s="72">
        <f>B151*'System CAPEX Units'!$K151</f>
        <v>0</v>
      </c>
      <c r="F151" s="66">
        <f>B151*'System CAPEX Units'!$L151</f>
        <v>0</v>
      </c>
      <c r="G151" s="69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37">
        <f>'System CAPEX Units'!D151*'System CAPEX Units'!AE151</f>
        <v>0</v>
      </c>
      <c r="Z151" s="34">
        <f>$B151*'System CAPEX Units'!AF151</f>
        <v>0</v>
      </c>
      <c r="AA151" s="24">
        <f>$B151*'System CAPEX Units'!AG151</f>
        <v>0</v>
      </c>
      <c r="AB151" s="24">
        <f>$B151*'System CAPEX Units'!AH151</f>
        <v>0</v>
      </c>
      <c r="AC151" s="24">
        <f>$B151*'System CAPEX Units'!AI151</f>
        <v>0</v>
      </c>
      <c r="AD151" s="38">
        <f>$B151*'System CAPEX Units'!AJ151</f>
        <v>0</v>
      </c>
      <c r="AF151" s="34">
        <f t="shared" si="2"/>
        <v>0</v>
      </c>
    </row>
    <row r="152" spans="1:32" x14ac:dyDescent="0.2">
      <c r="A152" s="6" t="str">
        <f>'System CAPEX Units'!A152</f>
        <v/>
      </c>
      <c r="B152" s="54">
        <f>('System CAPEX Units'!$D152*'System CAPEX Units'!$I152+'System CAPEX Units'!$D152*'System CAPEX Units'!$J152+'System CAPEX Units'!$D152*'System CAPEX Units'!$K152+'System CAPEX Units'!$D152*'System CAPEX Units'!$L152)*'System CAPEX Units'!AE152</f>
        <v>0</v>
      </c>
      <c r="C152" s="66">
        <f>B152*'System CAPEX Units'!$I152</f>
        <v>0</v>
      </c>
      <c r="D152" s="72">
        <f>B152*'System CAPEX Units'!$J152</f>
        <v>0</v>
      </c>
      <c r="E152" s="72">
        <f>B152*'System CAPEX Units'!$K152</f>
        <v>0</v>
      </c>
      <c r="F152" s="66">
        <f>B152*'System CAPEX Units'!$L152</f>
        <v>0</v>
      </c>
      <c r="G152" s="69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37">
        <f>'System CAPEX Units'!D152*'System CAPEX Units'!AE152</f>
        <v>0</v>
      </c>
      <c r="Z152" s="34">
        <f>$B152*'System CAPEX Units'!AF152</f>
        <v>0</v>
      </c>
      <c r="AA152" s="24">
        <f>$B152*'System CAPEX Units'!AG152</f>
        <v>0</v>
      </c>
      <c r="AB152" s="24">
        <f>$B152*'System CAPEX Units'!AH152</f>
        <v>0</v>
      </c>
      <c r="AC152" s="24">
        <f>$B152*'System CAPEX Units'!AI152</f>
        <v>0</v>
      </c>
      <c r="AD152" s="38">
        <f>$B152*'System CAPEX Units'!AJ152</f>
        <v>0</v>
      </c>
      <c r="AF152" s="34">
        <f t="shared" si="2"/>
        <v>0</v>
      </c>
    </row>
    <row r="153" spans="1:32" x14ac:dyDescent="0.2">
      <c r="A153" s="6" t="str">
        <f>'System CAPEX Units'!A153</f>
        <v/>
      </c>
      <c r="B153" s="54">
        <f>('System CAPEX Units'!$D153*'System CAPEX Units'!$I153+'System CAPEX Units'!$D153*'System CAPEX Units'!$J153+'System CAPEX Units'!$D153*'System CAPEX Units'!$K153+'System CAPEX Units'!$D153*'System CAPEX Units'!$L153)*'System CAPEX Units'!AE153</f>
        <v>0</v>
      </c>
      <c r="C153" s="66">
        <f>B153*'System CAPEX Units'!$I153</f>
        <v>0</v>
      </c>
      <c r="D153" s="72">
        <f>B153*'System CAPEX Units'!$J153</f>
        <v>0</v>
      </c>
      <c r="E153" s="72">
        <f>B153*'System CAPEX Units'!$K153</f>
        <v>0</v>
      </c>
      <c r="F153" s="66">
        <f>B153*'System CAPEX Units'!$L153</f>
        <v>0</v>
      </c>
      <c r="G153" s="69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37">
        <f>'System CAPEX Units'!D153*'System CAPEX Units'!AE153</f>
        <v>0</v>
      </c>
      <c r="Z153" s="34">
        <f>$B153*'System CAPEX Units'!AF153</f>
        <v>0</v>
      </c>
      <c r="AA153" s="24">
        <f>$B153*'System CAPEX Units'!AG153</f>
        <v>0</v>
      </c>
      <c r="AB153" s="24">
        <f>$B153*'System CAPEX Units'!AH153</f>
        <v>0</v>
      </c>
      <c r="AC153" s="24">
        <f>$B153*'System CAPEX Units'!AI153</f>
        <v>0</v>
      </c>
      <c r="AD153" s="38">
        <f>$B153*'System CAPEX Units'!AJ153</f>
        <v>0</v>
      </c>
      <c r="AF153" s="34">
        <f t="shared" si="2"/>
        <v>0</v>
      </c>
    </row>
    <row r="154" spans="1:32" x14ac:dyDescent="0.2">
      <c r="A154" s="6" t="str">
        <f>'System CAPEX Units'!A154</f>
        <v/>
      </c>
      <c r="B154" s="54">
        <f>('System CAPEX Units'!$D154*'System CAPEX Units'!$I154+'System CAPEX Units'!$D154*'System CAPEX Units'!$J154+'System CAPEX Units'!$D154*'System CAPEX Units'!$K154+'System CAPEX Units'!$D154*'System CAPEX Units'!$L154)*'System CAPEX Units'!AE154</f>
        <v>0</v>
      </c>
      <c r="C154" s="66">
        <f>B154*'System CAPEX Units'!$I154</f>
        <v>0</v>
      </c>
      <c r="D154" s="72">
        <f>B154*'System CAPEX Units'!$J154</f>
        <v>0</v>
      </c>
      <c r="E154" s="72">
        <f>B154*'System CAPEX Units'!$K154</f>
        <v>0</v>
      </c>
      <c r="F154" s="66">
        <f>B154*'System CAPEX Units'!$L154</f>
        <v>0</v>
      </c>
      <c r="G154" s="69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37">
        <f>'System CAPEX Units'!D154*'System CAPEX Units'!AE154</f>
        <v>0</v>
      </c>
      <c r="Z154" s="34">
        <f>$B154*'System CAPEX Units'!AF154</f>
        <v>0</v>
      </c>
      <c r="AA154" s="24">
        <f>$B154*'System CAPEX Units'!AG154</f>
        <v>0</v>
      </c>
      <c r="AB154" s="24">
        <f>$B154*'System CAPEX Units'!AH154</f>
        <v>0</v>
      </c>
      <c r="AC154" s="24">
        <f>$B154*'System CAPEX Units'!AI154</f>
        <v>0</v>
      </c>
      <c r="AD154" s="38">
        <f>$B154*'System CAPEX Units'!AJ154</f>
        <v>0</v>
      </c>
      <c r="AF154" s="34">
        <f t="shared" si="2"/>
        <v>0</v>
      </c>
    </row>
    <row r="155" spans="1:32" x14ac:dyDescent="0.2">
      <c r="A155" s="6" t="str">
        <f>'System CAPEX Units'!A155</f>
        <v/>
      </c>
      <c r="B155" s="54">
        <f>('System CAPEX Units'!$D155*'System CAPEX Units'!$I155+'System CAPEX Units'!$D155*'System CAPEX Units'!$J155+'System CAPEX Units'!$D155*'System CAPEX Units'!$K155+'System CAPEX Units'!$D155*'System CAPEX Units'!$L155)*'System CAPEX Units'!AE155</f>
        <v>0</v>
      </c>
      <c r="C155" s="66">
        <f>B155*'System CAPEX Units'!$I155</f>
        <v>0</v>
      </c>
      <c r="D155" s="72">
        <f>B155*'System CAPEX Units'!$J155</f>
        <v>0</v>
      </c>
      <c r="E155" s="72">
        <f>B155*'System CAPEX Units'!$K155</f>
        <v>0</v>
      </c>
      <c r="F155" s="66">
        <f>B155*'System CAPEX Units'!$L155</f>
        <v>0</v>
      </c>
      <c r="G155" s="69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37">
        <f>'System CAPEX Units'!D155*'System CAPEX Units'!AE155</f>
        <v>0</v>
      </c>
      <c r="Z155" s="34">
        <f>$B155*'System CAPEX Units'!AF155</f>
        <v>0</v>
      </c>
      <c r="AA155" s="24">
        <f>$B155*'System CAPEX Units'!AG155</f>
        <v>0</v>
      </c>
      <c r="AB155" s="24">
        <f>$B155*'System CAPEX Units'!AH155</f>
        <v>0</v>
      </c>
      <c r="AC155" s="24">
        <f>$B155*'System CAPEX Units'!AI155</f>
        <v>0</v>
      </c>
      <c r="AD155" s="38">
        <f>$B155*'System CAPEX Units'!AJ155</f>
        <v>0</v>
      </c>
      <c r="AF155" s="34">
        <f t="shared" si="2"/>
        <v>0</v>
      </c>
    </row>
    <row r="156" spans="1:32" x14ac:dyDescent="0.2">
      <c r="A156" s="6" t="str">
        <f>'System CAPEX Units'!A156</f>
        <v/>
      </c>
      <c r="B156" s="54">
        <f>('System CAPEX Units'!$D156*'System CAPEX Units'!$I156+'System CAPEX Units'!$D156*'System CAPEX Units'!$J156+'System CAPEX Units'!$D156*'System CAPEX Units'!$K156+'System CAPEX Units'!$D156*'System CAPEX Units'!$L156)*'System CAPEX Units'!AE156</f>
        <v>0</v>
      </c>
      <c r="C156" s="66">
        <f>B156*'System CAPEX Units'!$I156</f>
        <v>0</v>
      </c>
      <c r="D156" s="72">
        <f>B156*'System CAPEX Units'!$J156</f>
        <v>0</v>
      </c>
      <c r="E156" s="72">
        <f>B156*'System CAPEX Units'!$K156</f>
        <v>0</v>
      </c>
      <c r="F156" s="66">
        <f>B156*'System CAPEX Units'!$L156</f>
        <v>0</v>
      </c>
      <c r="G156" s="69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37">
        <f>'System CAPEX Units'!D156*'System CAPEX Units'!AE156</f>
        <v>0</v>
      </c>
      <c r="Z156" s="34">
        <f>$B156*'System CAPEX Units'!AF156</f>
        <v>0</v>
      </c>
      <c r="AA156" s="24">
        <f>$B156*'System CAPEX Units'!AG156</f>
        <v>0</v>
      </c>
      <c r="AB156" s="24">
        <f>$B156*'System CAPEX Units'!AH156</f>
        <v>0</v>
      </c>
      <c r="AC156" s="24">
        <f>$B156*'System CAPEX Units'!AI156</f>
        <v>0</v>
      </c>
      <c r="AD156" s="38">
        <f>$B156*'System CAPEX Units'!AJ156</f>
        <v>0</v>
      </c>
      <c r="AF156" s="34">
        <f t="shared" si="2"/>
        <v>0</v>
      </c>
    </row>
    <row r="157" spans="1:32" x14ac:dyDescent="0.2">
      <c r="A157" s="6" t="str">
        <f>'System CAPEX Units'!A157</f>
        <v/>
      </c>
      <c r="B157" s="54">
        <f>('System CAPEX Units'!$D157*'System CAPEX Units'!$I157+'System CAPEX Units'!$D157*'System CAPEX Units'!$J157+'System CAPEX Units'!$D157*'System CAPEX Units'!$K157+'System CAPEX Units'!$D157*'System CAPEX Units'!$L157)*'System CAPEX Units'!AE157</f>
        <v>0</v>
      </c>
      <c r="C157" s="66">
        <f>B157*'System CAPEX Units'!$I157</f>
        <v>0</v>
      </c>
      <c r="D157" s="72">
        <f>B157*'System CAPEX Units'!$J157</f>
        <v>0</v>
      </c>
      <c r="E157" s="72">
        <f>B157*'System CAPEX Units'!$K157</f>
        <v>0</v>
      </c>
      <c r="F157" s="66">
        <f>B157*'System CAPEX Units'!$L157</f>
        <v>0</v>
      </c>
      <c r="G157" s="69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37">
        <f>'System CAPEX Units'!D157*'System CAPEX Units'!AE157</f>
        <v>0</v>
      </c>
      <c r="Z157" s="34">
        <f>$B157*'System CAPEX Units'!AF157</f>
        <v>0</v>
      </c>
      <c r="AA157" s="24">
        <f>$B157*'System CAPEX Units'!AG157</f>
        <v>0</v>
      </c>
      <c r="AB157" s="24">
        <f>$B157*'System CAPEX Units'!AH157</f>
        <v>0</v>
      </c>
      <c r="AC157" s="24">
        <f>$B157*'System CAPEX Units'!AI157</f>
        <v>0</v>
      </c>
      <c r="AD157" s="38">
        <f>$B157*'System CAPEX Units'!AJ157</f>
        <v>0</v>
      </c>
      <c r="AF157" s="34">
        <f t="shared" si="2"/>
        <v>0</v>
      </c>
    </row>
    <row r="158" spans="1:32" x14ac:dyDescent="0.2">
      <c r="A158" s="6" t="str">
        <f>'System CAPEX Units'!A158</f>
        <v/>
      </c>
      <c r="B158" s="54">
        <f>('System CAPEX Units'!$D158*'System CAPEX Units'!$I158+'System CAPEX Units'!$D158*'System CAPEX Units'!$J158+'System CAPEX Units'!$D158*'System CAPEX Units'!$K158+'System CAPEX Units'!$D158*'System CAPEX Units'!$L158)*'System CAPEX Units'!AE158</f>
        <v>0</v>
      </c>
      <c r="C158" s="66">
        <f>B158*'System CAPEX Units'!$I158</f>
        <v>0</v>
      </c>
      <c r="D158" s="72">
        <f>B158*'System CAPEX Units'!$J158</f>
        <v>0</v>
      </c>
      <c r="E158" s="72">
        <f>B158*'System CAPEX Units'!$K158</f>
        <v>0</v>
      </c>
      <c r="F158" s="66">
        <f>B158*'System CAPEX Units'!$L158</f>
        <v>0</v>
      </c>
      <c r="G158" s="69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37">
        <f>'System CAPEX Units'!D158*'System CAPEX Units'!AE158</f>
        <v>0</v>
      </c>
      <c r="Z158" s="34">
        <f>$B158*'System CAPEX Units'!AF158</f>
        <v>0</v>
      </c>
      <c r="AA158" s="24">
        <f>$B158*'System CAPEX Units'!AG158</f>
        <v>0</v>
      </c>
      <c r="AB158" s="24">
        <f>$B158*'System CAPEX Units'!AH158</f>
        <v>0</v>
      </c>
      <c r="AC158" s="24">
        <f>$B158*'System CAPEX Units'!AI158</f>
        <v>0</v>
      </c>
      <c r="AD158" s="38">
        <f>$B158*'System CAPEX Units'!AJ158</f>
        <v>0</v>
      </c>
      <c r="AF158" s="34">
        <f t="shared" si="2"/>
        <v>0</v>
      </c>
    </row>
    <row r="159" spans="1:32" x14ac:dyDescent="0.2">
      <c r="A159" s="6" t="str">
        <f>'System CAPEX Units'!A159</f>
        <v/>
      </c>
      <c r="B159" s="54">
        <f>('System CAPEX Units'!$D159*'System CAPEX Units'!$I159+'System CAPEX Units'!$D159*'System CAPEX Units'!$J159+'System CAPEX Units'!$D159*'System CAPEX Units'!$K159+'System CAPEX Units'!$D159*'System CAPEX Units'!$L159)*'System CAPEX Units'!AE159</f>
        <v>0</v>
      </c>
      <c r="C159" s="66">
        <f>B159*'System CAPEX Units'!$I159</f>
        <v>0</v>
      </c>
      <c r="D159" s="72">
        <f>B159*'System CAPEX Units'!$J159</f>
        <v>0</v>
      </c>
      <c r="E159" s="72">
        <f>B159*'System CAPEX Units'!$K159</f>
        <v>0</v>
      </c>
      <c r="F159" s="66">
        <f>B159*'System CAPEX Units'!$L159</f>
        <v>0</v>
      </c>
      <c r="G159" s="69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37">
        <f>'System CAPEX Units'!D159*'System CAPEX Units'!AE159</f>
        <v>0</v>
      </c>
      <c r="Z159" s="34">
        <f>$B159*'System CAPEX Units'!AF159</f>
        <v>0</v>
      </c>
      <c r="AA159" s="24">
        <f>$B159*'System CAPEX Units'!AG159</f>
        <v>0</v>
      </c>
      <c r="AB159" s="24">
        <f>$B159*'System CAPEX Units'!AH159</f>
        <v>0</v>
      </c>
      <c r="AC159" s="24">
        <f>$B159*'System CAPEX Units'!AI159</f>
        <v>0</v>
      </c>
      <c r="AD159" s="38">
        <f>$B159*'System CAPEX Units'!AJ159</f>
        <v>0</v>
      </c>
      <c r="AF159" s="34">
        <f t="shared" si="2"/>
        <v>0</v>
      </c>
    </row>
    <row r="160" spans="1:32" x14ac:dyDescent="0.2">
      <c r="A160" s="6" t="str">
        <f>'System CAPEX Units'!A160</f>
        <v>Commercial and industrial - (Cap Cons plus Gifted)</v>
      </c>
      <c r="B160" s="54">
        <f>('System CAPEX Units'!$D160*'System CAPEX Units'!$I160+'System CAPEX Units'!$D160*'System CAPEX Units'!$J160+'System CAPEX Units'!$D160*'System CAPEX Units'!$K160+'System CAPEX Units'!$D160*'System CAPEX Units'!$L160)*'System CAPEX Units'!AE160</f>
        <v>0</v>
      </c>
      <c r="C160" s="66">
        <f>B160*'System CAPEX Units'!$I160</f>
        <v>0</v>
      </c>
      <c r="D160" s="72">
        <f>B160*'System CAPEX Units'!$J160</f>
        <v>0</v>
      </c>
      <c r="E160" s="72">
        <f>B160*'System CAPEX Units'!$K160</f>
        <v>0</v>
      </c>
      <c r="F160" s="66">
        <f>B160*'System CAPEX Units'!$L160</f>
        <v>0</v>
      </c>
      <c r="G160" s="69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37">
        <f>'System CAPEX Units'!D160*'System CAPEX Units'!AE160</f>
        <v>0</v>
      </c>
      <c r="Z160" s="34">
        <f>$B160*'System CAPEX Units'!AF160</f>
        <v>0</v>
      </c>
      <c r="AA160" s="24">
        <f>$B160*'System CAPEX Units'!AG160</f>
        <v>0</v>
      </c>
      <c r="AB160" s="24">
        <f>$B160*'System CAPEX Units'!AH160</f>
        <v>0</v>
      </c>
      <c r="AC160" s="24">
        <f>$B160*'System CAPEX Units'!AI160</f>
        <v>0</v>
      </c>
      <c r="AD160" s="38">
        <f>$B160*'System CAPEX Units'!AJ160</f>
        <v>0</v>
      </c>
      <c r="AF160" s="34">
        <f t="shared" si="2"/>
        <v>0</v>
      </c>
    </row>
    <row r="161" spans="1:32" x14ac:dyDescent="0.2">
      <c r="A161" s="6" t="str">
        <f>'System CAPEX Units'!A161</f>
        <v>Domestic and rural - (Cap Cons plus Gifted) plus ServicesD-Services - Gifted (Cap Cons plus Gifted)</v>
      </c>
      <c r="B161" s="54">
        <f>('System CAPEX Units'!$D161*'System CAPEX Units'!$I161+'System CAPEX Units'!$D161*'System CAPEX Units'!$J161+'System CAPEX Units'!$D161*'System CAPEX Units'!$K161+'System CAPEX Units'!$D161*'System CAPEX Units'!$L161)*'System CAPEX Units'!AE161</f>
        <v>0</v>
      </c>
      <c r="C161" s="66">
        <f>B161*'System CAPEX Units'!$I161</f>
        <v>0</v>
      </c>
      <c r="D161" s="72">
        <f>B161*'System CAPEX Units'!$J161</f>
        <v>0</v>
      </c>
      <c r="E161" s="72">
        <f>B161*'System CAPEX Units'!$K161</f>
        <v>0</v>
      </c>
      <c r="F161" s="66">
        <f>B161*'System CAPEX Units'!$L161</f>
        <v>0</v>
      </c>
      <c r="G161" s="69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37">
        <f>'System CAPEX Units'!D161*'System CAPEX Units'!AE161</f>
        <v>0</v>
      </c>
      <c r="Z161" s="34">
        <f>$B161*'System CAPEX Units'!AF161</f>
        <v>0</v>
      </c>
      <c r="AA161" s="24">
        <f>$B161*'System CAPEX Units'!AG161</f>
        <v>0</v>
      </c>
      <c r="AB161" s="24">
        <f>$B161*'System CAPEX Units'!AH161</f>
        <v>0</v>
      </c>
      <c r="AC161" s="24">
        <f>$B161*'System CAPEX Units'!AI161</f>
        <v>0</v>
      </c>
      <c r="AD161" s="38">
        <f>$B161*'System CAPEX Units'!AJ161</f>
        <v>0</v>
      </c>
      <c r="AF161" s="34">
        <f t="shared" si="2"/>
        <v>0</v>
      </c>
    </row>
    <row r="162" spans="1:32" x14ac:dyDescent="0.2">
      <c r="A162" s="6" t="str">
        <f>'System CAPEX Units'!A162</f>
        <v>Real estate developer (Cap con plus gifted) (2014-15 only)</v>
      </c>
      <c r="B162" s="54">
        <f>('System CAPEX Units'!$D162*'System CAPEX Units'!$I162+'System CAPEX Units'!$D162*'System CAPEX Units'!$J162+'System CAPEX Units'!$D162*'System CAPEX Units'!$K162+'System CAPEX Units'!$D162*'System CAPEX Units'!$L162)*'System CAPEX Units'!AE162</f>
        <v>0</v>
      </c>
      <c r="C162" s="66">
        <f>B162*'System CAPEX Units'!$I162</f>
        <v>0</v>
      </c>
      <c r="D162" s="72">
        <f>B162*'System CAPEX Units'!$J162</f>
        <v>0</v>
      </c>
      <c r="E162" s="72">
        <f>B162*'System CAPEX Units'!$K162</f>
        <v>0</v>
      </c>
      <c r="F162" s="66">
        <f>B162*'System CAPEX Units'!$L162</f>
        <v>0</v>
      </c>
      <c r="G162" s="69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37">
        <f>'System CAPEX Units'!D162*'System CAPEX Units'!AE162</f>
        <v>0</v>
      </c>
      <c r="Z162" s="34">
        <f>$B162*'System CAPEX Units'!AF162</f>
        <v>0</v>
      </c>
      <c r="AA162" s="24">
        <f>$B162*'System CAPEX Units'!AG162</f>
        <v>0</v>
      </c>
      <c r="AB162" s="24">
        <f>$B162*'System CAPEX Units'!AH162</f>
        <v>0</v>
      </c>
      <c r="AC162" s="24">
        <f>$B162*'System CAPEX Units'!AI162</f>
        <v>0</v>
      </c>
      <c r="AD162" s="38">
        <f>$B162*'System CAPEX Units'!AJ162</f>
        <v>0</v>
      </c>
      <c r="AF162" s="34">
        <f t="shared" si="2"/>
        <v>0</v>
      </c>
    </row>
    <row r="163" spans="1:32" x14ac:dyDescent="0.2">
      <c r="A163" s="6" t="str">
        <f>'System CAPEX Units'!A163</f>
        <v>CICW Street lighting- Gifted and Cap Cons</v>
      </c>
      <c r="B163" s="54">
        <f>('System CAPEX Units'!$D163*'System CAPEX Units'!$I163+'System CAPEX Units'!$D163*'System CAPEX Units'!$J163+'System CAPEX Units'!$D163*'System CAPEX Units'!$K163+'System CAPEX Units'!$D163*'System CAPEX Units'!$L163)*'System CAPEX Units'!AE163</f>
        <v>0</v>
      </c>
      <c r="C163" s="66">
        <f>B163*'System CAPEX Units'!$I163</f>
        <v>0</v>
      </c>
      <c r="D163" s="72">
        <f>B163*'System CAPEX Units'!$J163</f>
        <v>0</v>
      </c>
      <c r="E163" s="72">
        <f>B163*'System CAPEX Units'!$K163</f>
        <v>0</v>
      </c>
      <c r="F163" s="66">
        <f>B163*'System CAPEX Units'!$L163</f>
        <v>0</v>
      </c>
      <c r="G163" s="69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37">
        <f>'System CAPEX Units'!D163*'System CAPEX Units'!AE163</f>
        <v>0</v>
      </c>
      <c r="Z163" s="34">
        <f>$B163*'System CAPEX Units'!AF163</f>
        <v>0</v>
      </c>
      <c r="AA163" s="24">
        <f>$B163*'System CAPEX Units'!AG163</f>
        <v>0</v>
      </c>
      <c r="AB163" s="24">
        <f>$B163*'System CAPEX Units'!AH163</f>
        <v>0</v>
      </c>
      <c r="AC163" s="24">
        <f>$B163*'System CAPEX Units'!AI163</f>
        <v>0</v>
      </c>
      <c r="AD163" s="38">
        <f>$B163*'System CAPEX Units'!AJ163</f>
        <v>0</v>
      </c>
      <c r="AF163" s="34">
        <f t="shared" si="2"/>
        <v>0</v>
      </c>
    </row>
    <row r="164" spans="1:32" x14ac:dyDescent="0.2">
      <c r="A164" s="6" t="str">
        <f>'System CAPEX Units'!A164</f>
        <v/>
      </c>
      <c r="B164" s="54">
        <f>('System CAPEX Units'!$D164*'System CAPEX Units'!$I164+'System CAPEX Units'!$D164*'System CAPEX Units'!$J164+'System CAPEX Units'!$D164*'System CAPEX Units'!$K164+'System CAPEX Units'!$D164*'System CAPEX Units'!$L164)*'System CAPEX Units'!AE164</f>
        <v>0</v>
      </c>
      <c r="C164" s="66">
        <f>B164*'System CAPEX Units'!$I164</f>
        <v>0</v>
      </c>
      <c r="D164" s="72">
        <f>B164*'System CAPEX Units'!$J164</f>
        <v>0</v>
      </c>
      <c r="E164" s="72">
        <f>B164*'System CAPEX Units'!$K164</f>
        <v>0</v>
      </c>
      <c r="F164" s="66">
        <f>B164*'System CAPEX Units'!$L164</f>
        <v>0</v>
      </c>
      <c r="G164" s="69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37">
        <f>'System CAPEX Units'!D164*'System CAPEX Units'!AE164</f>
        <v>0</v>
      </c>
      <c r="Z164" s="34">
        <f>$B164*'System CAPEX Units'!AF164</f>
        <v>0</v>
      </c>
      <c r="AA164" s="24">
        <f>$B164*'System CAPEX Units'!AG164</f>
        <v>0</v>
      </c>
      <c r="AB164" s="24">
        <f>$B164*'System CAPEX Units'!AH164</f>
        <v>0</v>
      </c>
      <c r="AC164" s="24">
        <f>$B164*'System CAPEX Units'!AI164</f>
        <v>0</v>
      </c>
      <c r="AD164" s="38">
        <f>$B164*'System CAPEX Units'!AJ164</f>
        <v>0</v>
      </c>
      <c r="AF164" s="34">
        <f t="shared" si="2"/>
        <v>0</v>
      </c>
    </row>
    <row r="165" spans="1:32" x14ac:dyDescent="0.2">
      <c r="A165" s="6" t="str">
        <f>'System CAPEX Units'!A165</f>
        <v/>
      </c>
      <c r="B165" s="54">
        <f>('System CAPEX Units'!$D165*'System CAPEX Units'!$I165+'System CAPEX Units'!$D165*'System CAPEX Units'!$J165+'System CAPEX Units'!$D165*'System CAPEX Units'!$K165+'System CAPEX Units'!$D165*'System CAPEX Units'!$L165)*'System CAPEX Units'!AE165</f>
        <v>0</v>
      </c>
      <c r="C165" s="66">
        <f>B165*'System CAPEX Units'!$I165</f>
        <v>0</v>
      </c>
      <c r="D165" s="72">
        <f>B165*'System CAPEX Units'!$J165</f>
        <v>0</v>
      </c>
      <c r="E165" s="72">
        <f>B165*'System CAPEX Units'!$K165</f>
        <v>0</v>
      </c>
      <c r="F165" s="66">
        <f>B165*'System CAPEX Units'!$L165</f>
        <v>0</v>
      </c>
      <c r="G165" s="69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37">
        <f>'System CAPEX Units'!D165*'System CAPEX Units'!AE165</f>
        <v>0</v>
      </c>
      <c r="Z165" s="34">
        <f>$B165*'System CAPEX Units'!AF165</f>
        <v>0</v>
      </c>
      <c r="AA165" s="24">
        <f>$B165*'System CAPEX Units'!AG165</f>
        <v>0</v>
      </c>
      <c r="AB165" s="24">
        <f>$B165*'System CAPEX Units'!AH165</f>
        <v>0</v>
      </c>
      <c r="AC165" s="24">
        <f>$B165*'System CAPEX Units'!AI165</f>
        <v>0</v>
      </c>
      <c r="AD165" s="38">
        <f>$B165*'System CAPEX Units'!AJ165</f>
        <v>0</v>
      </c>
      <c r="AF165" s="34">
        <f t="shared" si="2"/>
        <v>0</v>
      </c>
    </row>
    <row r="166" spans="1:32" x14ac:dyDescent="0.2">
      <c r="A166" s="6" t="str">
        <f>'System CAPEX Units'!A166</f>
        <v/>
      </c>
      <c r="B166" s="54">
        <f>('System CAPEX Units'!$D166*'System CAPEX Units'!$I166+'System CAPEX Units'!$D166*'System CAPEX Units'!$J166+'System CAPEX Units'!$D166*'System CAPEX Units'!$K166+'System CAPEX Units'!$D166*'System CAPEX Units'!$L166)*'System CAPEX Units'!AE166</f>
        <v>0</v>
      </c>
      <c r="C166" s="66">
        <f>B166*'System CAPEX Units'!$I166</f>
        <v>0</v>
      </c>
      <c r="D166" s="72">
        <f>B166*'System CAPEX Units'!$J166</f>
        <v>0</v>
      </c>
      <c r="E166" s="72">
        <f>B166*'System CAPEX Units'!$K166</f>
        <v>0</v>
      </c>
      <c r="F166" s="66">
        <f>B166*'System CAPEX Units'!$L166</f>
        <v>0</v>
      </c>
      <c r="G166" s="69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37">
        <f>'System CAPEX Units'!D166*'System CAPEX Units'!AE166</f>
        <v>0</v>
      </c>
      <c r="Z166" s="34">
        <f>$B166*'System CAPEX Units'!AF166</f>
        <v>0</v>
      </c>
      <c r="AA166" s="24">
        <f>$B166*'System CAPEX Units'!AG166</f>
        <v>0</v>
      </c>
      <c r="AB166" s="24">
        <f>$B166*'System CAPEX Units'!AH166</f>
        <v>0</v>
      </c>
      <c r="AC166" s="24">
        <f>$B166*'System CAPEX Units'!AI166</f>
        <v>0</v>
      </c>
      <c r="AD166" s="38">
        <f>$B166*'System CAPEX Units'!AJ166</f>
        <v>0</v>
      </c>
      <c r="AF166" s="34">
        <f t="shared" si="2"/>
        <v>0</v>
      </c>
    </row>
    <row r="167" spans="1:32" x14ac:dyDescent="0.2">
      <c r="A167" s="6" t="str">
        <f>'System CAPEX Units'!A167</f>
        <v/>
      </c>
      <c r="B167" s="54">
        <f>('System CAPEX Units'!$D167*'System CAPEX Units'!$I167+'System CAPEX Units'!$D167*'System CAPEX Units'!$J167+'System CAPEX Units'!$D167*'System CAPEX Units'!$K167+'System CAPEX Units'!$D167*'System CAPEX Units'!$L167)*'System CAPEX Units'!AE167</f>
        <v>0</v>
      </c>
      <c r="C167" s="66">
        <f>B167*'System CAPEX Units'!$I167</f>
        <v>0</v>
      </c>
      <c r="D167" s="72">
        <f>B167*'System CAPEX Units'!$J167</f>
        <v>0</v>
      </c>
      <c r="E167" s="72">
        <f>B167*'System CAPEX Units'!$K167</f>
        <v>0</v>
      </c>
      <c r="F167" s="66">
        <f>B167*'System CAPEX Units'!$L167</f>
        <v>0</v>
      </c>
      <c r="G167" s="69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37">
        <f>'System CAPEX Units'!D167*'System CAPEX Units'!AE167</f>
        <v>0</v>
      </c>
      <c r="Z167" s="34">
        <f>$B167*'System CAPEX Units'!AF167</f>
        <v>0</v>
      </c>
      <c r="AA167" s="24">
        <f>$B167*'System CAPEX Units'!AG167</f>
        <v>0</v>
      </c>
      <c r="AB167" s="24">
        <f>$B167*'System CAPEX Units'!AH167</f>
        <v>0</v>
      </c>
      <c r="AC167" s="24">
        <f>$B167*'System CAPEX Units'!AI167</f>
        <v>0</v>
      </c>
      <c r="AD167" s="38">
        <f>$B167*'System CAPEX Units'!AJ167</f>
        <v>0</v>
      </c>
      <c r="AF167" s="34">
        <f t="shared" si="2"/>
        <v>0</v>
      </c>
    </row>
    <row r="168" spans="1:32" x14ac:dyDescent="0.2">
      <c r="A168" s="6" t="str">
        <f>'System CAPEX Units'!A168</f>
        <v/>
      </c>
      <c r="B168" s="54">
        <f>('System CAPEX Units'!$D168*'System CAPEX Units'!$I168+'System CAPEX Units'!$D168*'System CAPEX Units'!$J168+'System CAPEX Units'!$D168*'System CAPEX Units'!$K168+'System CAPEX Units'!$D168*'System CAPEX Units'!$L168)*'System CAPEX Units'!AE168</f>
        <v>0</v>
      </c>
      <c r="C168" s="66">
        <f>B168*'System CAPEX Units'!$I168</f>
        <v>0</v>
      </c>
      <c r="D168" s="72">
        <f>B168*'System CAPEX Units'!$J168</f>
        <v>0</v>
      </c>
      <c r="E168" s="72">
        <f>B168*'System CAPEX Units'!$K168</f>
        <v>0</v>
      </c>
      <c r="F168" s="66">
        <f>B168*'System CAPEX Units'!$L168</f>
        <v>0</v>
      </c>
      <c r="G168" s="69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37">
        <f>'System CAPEX Units'!D168*'System CAPEX Units'!AE168</f>
        <v>0</v>
      </c>
      <c r="Z168" s="34">
        <f>$B168*'System CAPEX Units'!AF168</f>
        <v>0</v>
      </c>
      <c r="AA168" s="24">
        <f>$B168*'System CAPEX Units'!AG168</f>
        <v>0</v>
      </c>
      <c r="AB168" s="24">
        <f>$B168*'System CAPEX Units'!AH168</f>
        <v>0</v>
      </c>
      <c r="AC168" s="24">
        <f>$B168*'System CAPEX Units'!AI168</f>
        <v>0</v>
      </c>
      <c r="AD168" s="38">
        <f>$B168*'System CAPEX Units'!AJ168</f>
        <v>0</v>
      </c>
      <c r="AF168" s="34">
        <f t="shared" si="2"/>
        <v>0</v>
      </c>
    </row>
    <row r="169" spans="1:32" x14ac:dyDescent="0.2">
      <c r="A169" s="6" t="str">
        <f>'System CAPEX Units'!A169</f>
        <v/>
      </c>
      <c r="B169" s="54">
        <f>('System CAPEX Units'!$D169*'System CAPEX Units'!$I169+'System CAPEX Units'!$D169*'System CAPEX Units'!$J169+'System CAPEX Units'!$D169*'System CAPEX Units'!$K169+'System CAPEX Units'!$D169*'System CAPEX Units'!$L169)*'System CAPEX Units'!AE169</f>
        <v>0</v>
      </c>
      <c r="C169" s="66">
        <f>B169*'System CAPEX Units'!$I169</f>
        <v>0</v>
      </c>
      <c r="D169" s="72">
        <f>B169*'System CAPEX Units'!$J169</f>
        <v>0</v>
      </c>
      <c r="E169" s="72">
        <f>B169*'System CAPEX Units'!$K169</f>
        <v>0</v>
      </c>
      <c r="F169" s="66">
        <f>B169*'System CAPEX Units'!$L169</f>
        <v>0</v>
      </c>
      <c r="G169" s="69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37">
        <f>'System CAPEX Units'!D169*'System CAPEX Units'!AE169</f>
        <v>0</v>
      </c>
      <c r="Z169" s="34">
        <f>$B169*'System CAPEX Units'!AF169</f>
        <v>0</v>
      </c>
      <c r="AA169" s="24">
        <f>$B169*'System CAPEX Units'!AG169</f>
        <v>0</v>
      </c>
      <c r="AB169" s="24">
        <f>$B169*'System CAPEX Units'!AH169</f>
        <v>0</v>
      </c>
      <c r="AC169" s="24">
        <f>$B169*'System CAPEX Units'!AI169</f>
        <v>0</v>
      </c>
      <c r="AD169" s="38">
        <f>$B169*'System CAPEX Units'!AJ169</f>
        <v>0</v>
      </c>
      <c r="AF169" s="34">
        <f t="shared" si="2"/>
        <v>0</v>
      </c>
    </row>
    <row r="170" spans="1:32" x14ac:dyDescent="0.2">
      <c r="A170" s="6" t="str">
        <f>'System CAPEX Units'!A170</f>
        <v>Remove network constraint for generator &gt; 30KvA</v>
      </c>
      <c r="B170" s="54">
        <f>('System CAPEX Units'!$D170*'System CAPEX Units'!$I170+'System CAPEX Units'!$D170*'System CAPEX Units'!$J170+'System CAPEX Units'!$D170*'System CAPEX Units'!$K170+'System CAPEX Units'!$D170*'System CAPEX Units'!$L170)*'System CAPEX Units'!AE170</f>
        <v>0</v>
      </c>
      <c r="C170" s="66">
        <f>B170*'System CAPEX Units'!$I170</f>
        <v>0</v>
      </c>
      <c r="D170" s="72">
        <f>B170*'System CAPEX Units'!$J170</f>
        <v>0</v>
      </c>
      <c r="E170" s="72">
        <f>B170*'System CAPEX Units'!$K170</f>
        <v>0</v>
      </c>
      <c r="F170" s="66">
        <f>B170*'System CAPEX Units'!$L170</f>
        <v>0</v>
      </c>
      <c r="G170" s="69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37">
        <f>'System CAPEX Units'!D170*'System CAPEX Units'!AE170</f>
        <v>0</v>
      </c>
      <c r="Z170" s="34">
        <f>$B170*'System CAPEX Units'!AF170</f>
        <v>0</v>
      </c>
      <c r="AA170" s="24">
        <f>$B170*'System CAPEX Units'!AG170</f>
        <v>0</v>
      </c>
      <c r="AB170" s="24">
        <f>$B170*'System CAPEX Units'!AH170</f>
        <v>0</v>
      </c>
      <c r="AC170" s="24">
        <f>$B170*'System CAPEX Units'!AI170</f>
        <v>0</v>
      </c>
      <c r="AD170" s="38">
        <f>$B170*'System CAPEX Units'!AJ170</f>
        <v>0</v>
      </c>
      <c r="AF170" s="34">
        <f t="shared" si="2"/>
        <v>0</v>
      </c>
    </row>
    <row r="171" spans="1:32" x14ac:dyDescent="0.2">
      <c r="A171" s="6"/>
      <c r="B171" s="54"/>
      <c r="C171" s="66"/>
      <c r="D171" s="72"/>
      <c r="E171" s="72"/>
      <c r="F171" s="66"/>
      <c r="G171" s="69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37"/>
      <c r="AA171" s="24"/>
      <c r="AB171" s="24"/>
      <c r="AC171" s="24"/>
      <c r="AD171" s="38"/>
      <c r="AF171" s="34"/>
    </row>
    <row r="172" spans="1:32" ht="13.5" thickBot="1" x14ac:dyDescent="0.25">
      <c r="A172" s="7"/>
      <c r="B172" s="55"/>
      <c r="C172" s="67"/>
      <c r="D172" s="46"/>
      <c r="E172" s="46"/>
      <c r="F172" s="67"/>
      <c r="G172" s="70"/>
      <c r="H172" s="46"/>
      <c r="I172" s="46"/>
      <c r="J172" s="46"/>
      <c r="K172" s="46"/>
      <c r="L172" s="46"/>
      <c r="M172" s="46"/>
      <c r="N172" s="46"/>
      <c r="O172" s="46"/>
      <c r="P172" s="47"/>
      <c r="Q172" s="47"/>
      <c r="R172" s="47"/>
      <c r="S172" s="47"/>
      <c r="T172" s="47"/>
      <c r="U172" s="47"/>
      <c r="V172" s="47"/>
      <c r="W172" s="47"/>
      <c r="X172" s="47"/>
      <c r="Y172" s="40"/>
      <c r="Z172" s="39"/>
      <c r="AA172" s="47"/>
      <c r="AB172" s="47"/>
      <c r="AC172" s="47"/>
      <c r="AD172" s="41"/>
      <c r="AF172" s="34"/>
    </row>
    <row r="173" spans="1:32" ht="13.5" thickBot="1" x14ac:dyDescent="0.25">
      <c r="A173" s="18" t="s">
        <v>9</v>
      </c>
      <c r="B173" s="56">
        <f t="shared" ref="B173:AD173" si="3">SUM(B3:B172)</f>
        <v>9919998.197414808</v>
      </c>
      <c r="C173" s="94">
        <f t="shared" si="3"/>
        <v>3497426.879083544</v>
      </c>
      <c r="D173" s="73">
        <f t="shared" si="3"/>
        <v>4477069.5999999996</v>
      </c>
      <c r="E173" s="73">
        <f t="shared" si="3"/>
        <v>338603.61629126396</v>
      </c>
      <c r="F173" s="48">
        <f t="shared" si="3"/>
        <v>1606898.10204</v>
      </c>
      <c r="G173" s="93">
        <f t="shared" si="3"/>
        <v>0</v>
      </c>
      <c r="H173" s="43">
        <f t="shared" si="3"/>
        <v>0</v>
      </c>
      <c r="I173" s="43">
        <f t="shared" si="3"/>
        <v>0</v>
      </c>
      <c r="J173" s="43">
        <f t="shared" si="3"/>
        <v>0</v>
      </c>
      <c r="K173" s="43">
        <f t="shared" si="3"/>
        <v>0</v>
      </c>
      <c r="L173" s="43">
        <f t="shared" si="3"/>
        <v>0</v>
      </c>
      <c r="M173" s="43">
        <f t="shared" si="3"/>
        <v>0</v>
      </c>
      <c r="N173" s="43">
        <f t="shared" si="3"/>
        <v>0</v>
      </c>
      <c r="O173" s="43">
        <f t="shared" si="3"/>
        <v>0</v>
      </c>
      <c r="P173" s="43">
        <f t="shared" si="3"/>
        <v>0</v>
      </c>
      <c r="Q173" s="43">
        <f t="shared" si="3"/>
        <v>0</v>
      </c>
      <c r="R173" s="43">
        <f t="shared" si="3"/>
        <v>0</v>
      </c>
      <c r="S173" s="43">
        <f t="shared" si="3"/>
        <v>0</v>
      </c>
      <c r="T173" s="43">
        <f t="shared" si="3"/>
        <v>0</v>
      </c>
      <c r="U173" s="43">
        <f t="shared" si="3"/>
        <v>0</v>
      </c>
      <c r="V173" s="43">
        <f t="shared" si="3"/>
        <v>0</v>
      </c>
      <c r="W173" s="43">
        <f t="shared" si="3"/>
        <v>0</v>
      </c>
      <c r="X173" s="43">
        <f t="shared" si="3"/>
        <v>0</v>
      </c>
      <c r="Y173" s="130">
        <f t="shared" si="3"/>
        <v>9763003.0164996069</v>
      </c>
      <c r="Z173" s="43">
        <f t="shared" si="3"/>
        <v>7095387.3843567986</v>
      </c>
      <c r="AA173" s="43">
        <f t="shared" si="3"/>
        <v>0</v>
      </c>
      <c r="AB173" s="43">
        <f t="shared" si="3"/>
        <v>2169393.6929476075</v>
      </c>
      <c r="AC173" s="43">
        <f t="shared" si="3"/>
        <v>0</v>
      </c>
      <c r="AD173" s="48">
        <f t="shared" si="3"/>
        <v>498221.93919519981</v>
      </c>
      <c r="AF173" s="34">
        <f>Y173-SUM(Z173:AD173)</f>
        <v>0</v>
      </c>
    </row>
    <row r="174" spans="1:32" ht="13.5" thickTop="1" x14ac:dyDescent="0.2">
      <c r="AA174" s="119"/>
    </row>
  </sheetData>
  <mergeCells count="8">
    <mergeCell ref="A1:A2"/>
    <mergeCell ref="B1:B2"/>
    <mergeCell ref="G1:Y1"/>
    <mergeCell ref="Z1:AD1"/>
    <mergeCell ref="C1:C2"/>
    <mergeCell ref="D1:D2"/>
    <mergeCell ref="F1:F2"/>
    <mergeCell ref="E1:E2"/>
  </mergeCells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2" fitToHeight="4" orientation="landscape" horizontalDpi="300" verticalDpi="300" r:id="rId1"/>
  <headerFooter alignWithMargins="0">
    <oddHeader>&amp;C&amp;"Arial,Bold"&amp;12Meters System Capex 2015-16 $ Values&amp;R&amp;"Arial,Bold"&amp;12&amp;D  &amp;T</oddHeader>
    <oddFooter>&amp;R&amp;Z&amp;F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74"/>
  <sheetViews>
    <sheetView workbookViewId="0">
      <pane xSplit="1" ySplit="2" topLeftCell="P165" activePane="bottomRight" state="frozen"/>
      <selection sqref="A1:A2"/>
      <selection pane="topRight" sqref="A1:A2"/>
      <selection pane="bottomLeft" sqref="A1:A2"/>
      <selection pane="bottomRight" activeCell="AB149" sqref="AB149"/>
    </sheetView>
  </sheetViews>
  <sheetFormatPr defaultRowHeight="12.75" x14ac:dyDescent="0.2"/>
  <cols>
    <col min="1" max="1" width="49.7109375" bestFit="1" customWidth="1"/>
    <col min="2" max="6" width="12.140625" style="34" customWidth="1"/>
    <col min="7" max="7" width="18" style="42" bestFit="1" customWidth="1"/>
    <col min="8" max="8" width="19.28515625" style="42" bestFit="1" customWidth="1"/>
    <col min="9" max="9" width="16.85546875" style="42" bestFit="1" customWidth="1"/>
    <col min="10" max="10" width="18.28515625" style="42" bestFit="1" customWidth="1"/>
    <col min="11" max="11" width="11.28515625" style="42" bestFit="1" customWidth="1"/>
    <col min="12" max="12" width="10.7109375" style="42" customWidth="1"/>
    <col min="13" max="13" width="13.7109375" style="42" customWidth="1"/>
    <col min="14" max="14" width="21.85546875" style="42" bestFit="1" customWidth="1"/>
    <col min="15" max="15" width="12.85546875" style="42" bestFit="1" customWidth="1"/>
    <col min="16" max="16" width="12.85546875" style="42" customWidth="1"/>
    <col min="17" max="17" width="12.7109375" style="42" customWidth="1"/>
    <col min="18" max="18" width="10.140625" style="42" bestFit="1" customWidth="1"/>
    <col min="19" max="19" width="16.7109375" style="42" customWidth="1"/>
    <col min="20" max="21" width="11.28515625" style="42" customWidth="1"/>
    <col min="22" max="22" width="10.7109375" style="42" bestFit="1" customWidth="1"/>
    <col min="23" max="24" width="10.7109375" style="42" customWidth="1"/>
    <col min="25" max="25" width="10" style="42" customWidth="1"/>
    <col min="26" max="26" width="13.42578125" style="34" customWidth="1"/>
    <col min="27" max="27" width="20" style="34" customWidth="1"/>
    <col min="28" max="28" width="16.28515625" style="34" bestFit="1" customWidth="1"/>
    <col min="29" max="29" width="13.7109375" style="34" customWidth="1"/>
    <col min="30" max="30" width="11.42578125" style="34" customWidth="1"/>
    <col min="32" max="32" width="10.7109375" bestFit="1" customWidth="1"/>
  </cols>
  <sheetData>
    <row r="1" spans="1:32" ht="13.5" customHeight="1" thickBot="1" x14ac:dyDescent="0.25">
      <c r="A1" s="148" t="str">
        <f>'System CAPEX Units'!A1:A2</f>
        <v>Unit</v>
      </c>
      <c r="B1" s="165" t="s">
        <v>8</v>
      </c>
      <c r="C1" s="167" t="str">
        <f>'System CAPEX Units'!I2</f>
        <v>Labour</v>
      </c>
      <c r="D1" s="169" t="str">
        <f>'System CAPEX Units'!J2</f>
        <v>Materials</v>
      </c>
      <c r="E1" s="169" t="str">
        <f>'System CAPEX Units'!K2</f>
        <v>Contractors</v>
      </c>
      <c r="F1" s="171" t="str">
        <f>'System CAPEX Units'!L2</f>
        <v>Other</v>
      </c>
      <c r="G1" s="162" t="s">
        <v>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4"/>
      <c r="Z1" s="162" t="s">
        <v>1</v>
      </c>
      <c r="AA1" s="163"/>
      <c r="AB1" s="163"/>
      <c r="AC1" s="163"/>
      <c r="AD1" s="164"/>
    </row>
    <row r="2" spans="1:32" s="60" customFormat="1" ht="51.75" thickBot="1" x14ac:dyDescent="0.25">
      <c r="A2" s="161"/>
      <c r="B2" s="166"/>
      <c r="C2" s="168"/>
      <c r="D2" s="170"/>
      <c r="E2" s="170"/>
      <c r="F2" s="172"/>
      <c r="G2" s="57" t="str">
        <f>'System CAPEX Units'!M2</f>
        <v>Overhead Sub-Transmission Lines</v>
      </c>
      <c r="H2" s="58" t="str">
        <f>'System CAPEX Units'!N2</f>
        <v>Underground Sub-Transmission Cables</v>
      </c>
      <c r="I2" s="58" t="str">
        <f>'System CAPEX Units'!O2</f>
        <v>Overhead Distribution Lines</v>
      </c>
      <c r="J2" s="58" t="str">
        <f>'System CAPEX Units'!P2</f>
        <v>Underground Distribution Cables</v>
      </c>
      <c r="K2" s="58" t="str">
        <f>'System CAPEX Units'!Q2</f>
        <v xml:space="preserve">Distribution Equipment  </v>
      </c>
      <c r="L2" s="58" t="str">
        <f>'System CAPEX Units'!R2</f>
        <v>Substation Bays</v>
      </c>
      <c r="M2" s="58" t="str">
        <f>'System CAPEX Units'!S2</f>
        <v>Substation Establishment</v>
      </c>
      <c r="N2" s="58" t="str">
        <f>'System CAPEX Units'!T2</f>
        <v>Distribution Substation Switchgear</v>
      </c>
      <c r="O2" s="58" t="str">
        <f>'System CAPEX Units'!U2</f>
        <v>Zone Transformers</v>
      </c>
      <c r="P2" s="58" t="str">
        <f>'System CAPEX Units'!V2</f>
        <v>Distribution Transformers</v>
      </c>
      <c r="Q2" s="58" t="str">
        <f>'System CAPEX Units'!W2</f>
        <v>Low Voltage Services</v>
      </c>
      <c r="R2" s="58" t="str">
        <f>'System CAPEX Units'!X2</f>
        <v>Metering</v>
      </c>
      <c r="S2" s="58" t="str">
        <f>'System CAPEX Units'!Y2</f>
        <v xml:space="preserve">Communications – Pilot Wires </v>
      </c>
      <c r="T2" s="58" t="str">
        <f>'System CAPEX Units'!Z2</f>
        <v>Generation Assets</v>
      </c>
      <c r="U2" s="58" t="str">
        <f>'System CAPEX Units'!AA2</f>
        <v>Street Lighting</v>
      </c>
      <c r="V2" s="58" t="str">
        <f>'System CAPEX Units'!AB2</f>
        <v>Other Equipment</v>
      </c>
      <c r="W2" s="58" t="str">
        <f>'System CAPEX Units'!AC2</f>
        <v>Control Centre - SCADA</v>
      </c>
      <c r="X2" s="58" t="str">
        <f>'System CAPEX Units'!AD2</f>
        <v>Land &amp; Easements (System)</v>
      </c>
      <c r="Y2" s="59" t="str">
        <f>'System CAPEX Units'!AE2</f>
        <v>Metering Type 5-6</v>
      </c>
      <c r="Z2" s="63" t="str">
        <f>'System CAPEX Units'!AF2</f>
        <v>Asset Replacement</v>
      </c>
      <c r="AA2" s="64" t="str">
        <f>'System CAPEX Units'!AG2</f>
        <v>Corporation Initiated Augmentation</v>
      </c>
      <c r="AB2" s="64" t="str">
        <f>'System CAPEX Units'!AH2</f>
        <v>Customer Initiated Capital Works</v>
      </c>
      <c r="AC2" s="64" t="str">
        <f>'System CAPEX Units'!AI2</f>
        <v>Reliability &amp; Quality Improvements</v>
      </c>
      <c r="AD2" s="65" t="str">
        <f>'System CAPEX Units'!AJ2</f>
        <v>Other System Capex</v>
      </c>
      <c r="AF2" s="61" t="s">
        <v>7</v>
      </c>
    </row>
    <row r="3" spans="1:32" x14ac:dyDescent="0.2">
      <c r="A3" s="5" t="str">
        <f>'System CAPEX Units'!A3</f>
        <v>Augmentation  - Baseline Plan 2014/15</v>
      </c>
      <c r="B3" s="53">
        <f>('System CAPEX Units'!$E3*'System CAPEX Units'!$I3+'System CAPEX Units'!$E3*'System CAPEX Units'!$J3+'System CAPEX Units'!$E3*'System CAPEX Units'!$K3+'System CAPEX Units'!$E3*'System CAPEX Units'!$L3)*'System CAPEX Units'!AE3</f>
        <v>0</v>
      </c>
      <c r="C3" s="80">
        <f>B3*'System CAPEX Units'!$I3</f>
        <v>0</v>
      </c>
      <c r="D3" s="71">
        <f>B3*'System CAPEX Units'!$J3</f>
        <v>0</v>
      </c>
      <c r="E3" s="71">
        <f>B3*'System CAPEX Units'!$K3</f>
        <v>0</v>
      </c>
      <c r="F3" s="81">
        <f>B3*'System CAPEX Units'!$L3</f>
        <v>0</v>
      </c>
      <c r="G3" s="6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36">
        <f>'System CAPEX Units'!E3*'System CAPEX Units'!AE3</f>
        <v>0</v>
      </c>
      <c r="Z3" s="34">
        <f>$B3*'System CAPEX Units'!AF3</f>
        <v>0</v>
      </c>
      <c r="AA3" s="21">
        <f>$B3*'System CAPEX Units'!AG3</f>
        <v>0</v>
      </c>
      <c r="AB3" s="21">
        <f>$B3*'System CAPEX Units'!AH3</f>
        <v>0</v>
      </c>
      <c r="AC3" s="21">
        <f>$B3*'System CAPEX Units'!AI3</f>
        <v>0</v>
      </c>
      <c r="AD3" s="22">
        <f>$B3*'System CAPEX Units'!AJ3</f>
        <v>0</v>
      </c>
      <c r="AF3" s="34">
        <f>Y3-SUM(Z3:AD3)</f>
        <v>0</v>
      </c>
    </row>
    <row r="4" spans="1:32" x14ac:dyDescent="0.2">
      <c r="A4" s="6" t="str">
        <f>'System CAPEX Units'!A4</f>
        <v>Subtransmission Augmentation - Northern</v>
      </c>
      <c r="B4" s="54">
        <f>('System CAPEX Units'!$E4*'System CAPEX Units'!$I4+'System CAPEX Units'!$E4*'System CAPEX Units'!$J4+'System CAPEX Units'!$E4*'System CAPEX Units'!$K4+'System CAPEX Units'!$E4*'System CAPEX Units'!$L4)*'System CAPEX Units'!AE4</f>
        <v>0</v>
      </c>
      <c r="C4" s="66">
        <f>B4*'System CAPEX Units'!$I4</f>
        <v>0</v>
      </c>
      <c r="D4" s="72">
        <f>B4*'System CAPEX Units'!$J4</f>
        <v>0</v>
      </c>
      <c r="E4" s="72">
        <f>B4*'System CAPEX Units'!$K4</f>
        <v>0</v>
      </c>
      <c r="F4" s="66">
        <f>B4*'System CAPEX Units'!$L4</f>
        <v>0</v>
      </c>
      <c r="G4" s="69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37">
        <f>'System CAPEX Units'!E4*'System CAPEX Units'!AE4</f>
        <v>0</v>
      </c>
      <c r="Z4" s="34">
        <f>$B4*'System CAPEX Units'!AF4</f>
        <v>0</v>
      </c>
      <c r="AA4" s="24">
        <f>$B4*'System CAPEX Units'!AG4</f>
        <v>0</v>
      </c>
      <c r="AB4" s="24">
        <f>$B4*'System CAPEX Units'!AH4</f>
        <v>0</v>
      </c>
      <c r="AC4" s="24">
        <f>$B4*'System CAPEX Units'!AI4</f>
        <v>0</v>
      </c>
      <c r="AD4" s="38">
        <f>$B4*'System CAPEX Units'!AJ4</f>
        <v>0</v>
      </c>
      <c r="AF4" s="34">
        <f t="shared" ref="AF4:AF67" si="0">Y4-SUM(Z4:AD4)</f>
        <v>0</v>
      </c>
    </row>
    <row r="5" spans="1:32" x14ac:dyDescent="0.2">
      <c r="A5" s="6" t="str">
        <f>'System CAPEX Units'!A5</f>
        <v>Subtransmission Augmentation - Central</v>
      </c>
      <c r="B5" s="54">
        <f>('System CAPEX Units'!$E5*'System CAPEX Units'!$I5+'System CAPEX Units'!$E5*'System CAPEX Units'!$J5+'System CAPEX Units'!$E5*'System CAPEX Units'!$K5+'System CAPEX Units'!$E5*'System CAPEX Units'!$L5)*'System CAPEX Units'!AE5</f>
        <v>0</v>
      </c>
      <c r="C5" s="66">
        <f>B5*'System CAPEX Units'!$I5</f>
        <v>0</v>
      </c>
      <c r="D5" s="72">
        <f>B5*'System CAPEX Units'!$J5</f>
        <v>0</v>
      </c>
      <c r="E5" s="72">
        <f>B5*'System CAPEX Units'!$K5</f>
        <v>0</v>
      </c>
      <c r="F5" s="66">
        <f>B5*'System CAPEX Units'!$L5</f>
        <v>0</v>
      </c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37">
        <f>'System CAPEX Units'!E5*'System CAPEX Units'!AE5</f>
        <v>0</v>
      </c>
      <c r="Z5" s="34">
        <f>$B5*'System CAPEX Units'!AF5</f>
        <v>0</v>
      </c>
      <c r="AA5" s="24">
        <f>$B5*'System CAPEX Units'!AG5</f>
        <v>0</v>
      </c>
      <c r="AB5" s="24">
        <f>$B5*'System CAPEX Units'!AH5</f>
        <v>0</v>
      </c>
      <c r="AC5" s="24">
        <f>$B5*'System CAPEX Units'!AI5</f>
        <v>0</v>
      </c>
      <c r="AD5" s="38">
        <f>$B5*'System CAPEX Units'!AJ5</f>
        <v>0</v>
      </c>
      <c r="AF5" s="34">
        <f t="shared" si="0"/>
        <v>0</v>
      </c>
    </row>
    <row r="6" spans="1:32" x14ac:dyDescent="0.2">
      <c r="A6" s="6" t="str">
        <f>'System CAPEX Units'!A6</f>
        <v>Subtransmission Augmentation - Southen</v>
      </c>
      <c r="B6" s="54">
        <f>('System CAPEX Units'!$E6*'System CAPEX Units'!$I6+'System CAPEX Units'!$E6*'System CAPEX Units'!$J6+'System CAPEX Units'!$E6*'System CAPEX Units'!$K6+'System CAPEX Units'!$E6*'System CAPEX Units'!$L6)*'System CAPEX Units'!AE6</f>
        <v>0</v>
      </c>
      <c r="C6" s="66">
        <f>B6*'System CAPEX Units'!$I6</f>
        <v>0</v>
      </c>
      <c r="D6" s="72">
        <f>B6*'System CAPEX Units'!$J6</f>
        <v>0</v>
      </c>
      <c r="E6" s="72">
        <f>B6*'System CAPEX Units'!$K6</f>
        <v>0</v>
      </c>
      <c r="F6" s="66">
        <f>B6*'System CAPEX Units'!$L6</f>
        <v>0</v>
      </c>
      <c r="G6" s="6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37">
        <f>'System CAPEX Units'!E6*'System CAPEX Units'!AE6</f>
        <v>0</v>
      </c>
      <c r="Z6" s="34">
        <f>$B6*'System CAPEX Units'!AF6</f>
        <v>0</v>
      </c>
      <c r="AA6" s="24">
        <f>$B6*'System CAPEX Units'!AG6</f>
        <v>0</v>
      </c>
      <c r="AB6" s="24">
        <f>$B6*'System CAPEX Units'!AH6</f>
        <v>0</v>
      </c>
      <c r="AC6" s="24">
        <f>$B6*'System CAPEX Units'!AI6</f>
        <v>0</v>
      </c>
      <c r="AD6" s="38">
        <f>$B6*'System CAPEX Units'!AJ6</f>
        <v>0</v>
      </c>
      <c r="AF6" s="34">
        <f t="shared" si="0"/>
        <v>0</v>
      </c>
    </row>
    <row r="7" spans="1:32" x14ac:dyDescent="0.2">
      <c r="A7" s="6" t="str">
        <f>'System CAPEX Units'!A7</f>
        <v>Reactive / Unmodelled Central</v>
      </c>
      <c r="B7" s="54">
        <f>('System CAPEX Units'!$E7*'System CAPEX Units'!$I7+'System CAPEX Units'!$E7*'System CAPEX Units'!$J7+'System CAPEX Units'!$E7*'System CAPEX Units'!$K7+'System CAPEX Units'!$E7*'System CAPEX Units'!$L7)*'System CAPEX Units'!AE7</f>
        <v>0</v>
      </c>
      <c r="C7" s="66">
        <f>B7*'System CAPEX Units'!$I7</f>
        <v>0</v>
      </c>
      <c r="D7" s="72">
        <f>B7*'System CAPEX Units'!$J7</f>
        <v>0</v>
      </c>
      <c r="E7" s="72">
        <f>B7*'System CAPEX Units'!$K7</f>
        <v>0</v>
      </c>
      <c r="F7" s="66">
        <f>B7*'System CAPEX Units'!$L7</f>
        <v>0</v>
      </c>
      <c r="G7" s="6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7">
        <f>'System CAPEX Units'!E7*'System CAPEX Units'!AE7</f>
        <v>0</v>
      </c>
      <c r="Z7" s="34">
        <f>$B7*'System CAPEX Units'!AF7</f>
        <v>0</v>
      </c>
      <c r="AA7" s="24">
        <f>$B7*'System CAPEX Units'!AG7</f>
        <v>0</v>
      </c>
      <c r="AB7" s="24">
        <f>$B7*'System CAPEX Units'!AH7</f>
        <v>0</v>
      </c>
      <c r="AC7" s="24">
        <f>$B7*'System CAPEX Units'!AI7</f>
        <v>0</v>
      </c>
      <c r="AD7" s="38">
        <f>$B7*'System CAPEX Units'!AJ7</f>
        <v>0</v>
      </c>
      <c r="AF7" s="34">
        <f t="shared" si="0"/>
        <v>0</v>
      </c>
    </row>
    <row r="8" spans="1:32" x14ac:dyDescent="0.2">
      <c r="A8" s="6" t="str">
        <f>'System CAPEX Units'!A8</f>
        <v>Reactive / Unmodelled Northern</v>
      </c>
      <c r="B8" s="54">
        <f>('System CAPEX Units'!$E8*'System CAPEX Units'!$I8+'System CAPEX Units'!$E8*'System CAPEX Units'!$J8+'System CAPEX Units'!$E8*'System CAPEX Units'!$K8+'System CAPEX Units'!$E8*'System CAPEX Units'!$L8)*'System CAPEX Units'!AE8</f>
        <v>0</v>
      </c>
      <c r="C8" s="66">
        <f>B8*'System CAPEX Units'!$I8</f>
        <v>0</v>
      </c>
      <c r="D8" s="72">
        <f>B8*'System CAPEX Units'!$J8</f>
        <v>0</v>
      </c>
      <c r="E8" s="72">
        <f>B8*'System CAPEX Units'!$K8</f>
        <v>0</v>
      </c>
      <c r="F8" s="66">
        <f>B8*'System CAPEX Units'!$L8</f>
        <v>0</v>
      </c>
      <c r="G8" s="6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37">
        <f>'System CAPEX Units'!E8*'System CAPEX Units'!AE8</f>
        <v>0</v>
      </c>
      <c r="Z8" s="34">
        <f>$B8*'System CAPEX Units'!AF8</f>
        <v>0</v>
      </c>
      <c r="AA8" s="24">
        <f>$B8*'System CAPEX Units'!AG8</f>
        <v>0</v>
      </c>
      <c r="AB8" s="24">
        <f>$B8*'System CAPEX Units'!AH8</f>
        <v>0</v>
      </c>
      <c r="AC8" s="24">
        <f>$B8*'System CAPEX Units'!AI8</f>
        <v>0</v>
      </c>
      <c r="AD8" s="38">
        <f>$B8*'System CAPEX Units'!AJ8</f>
        <v>0</v>
      </c>
      <c r="AF8" s="34">
        <f t="shared" si="0"/>
        <v>0</v>
      </c>
    </row>
    <row r="9" spans="1:32" x14ac:dyDescent="0.2">
      <c r="A9" s="6" t="str">
        <f>'System CAPEX Units'!A9</f>
        <v>Reactive / Unmodelled Southern</v>
      </c>
      <c r="B9" s="54">
        <f>('System CAPEX Units'!$E9*'System CAPEX Units'!$I9+'System CAPEX Units'!$E9*'System CAPEX Units'!$J9+'System CAPEX Units'!$E9*'System CAPEX Units'!$K9+'System CAPEX Units'!$E9*'System CAPEX Units'!$L9)*'System CAPEX Units'!AE9</f>
        <v>0</v>
      </c>
      <c r="C9" s="66">
        <f>B9*'System CAPEX Units'!$I9</f>
        <v>0</v>
      </c>
      <c r="D9" s="72">
        <f>B9*'System CAPEX Units'!$J9</f>
        <v>0</v>
      </c>
      <c r="E9" s="72">
        <f>B9*'System CAPEX Units'!$K9</f>
        <v>0</v>
      </c>
      <c r="F9" s="66">
        <f>B9*'System CAPEX Units'!$L9</f>
        <v>0</v>
      </c>
      <c r="G9" s="69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7">
        <f>'System CAPEX Units'!E9*'System CAPEX Units'!AE9</f>
        <v>0</v>
      </c>
      <c r="Z9" s="34">
        <f>$B9*'System CAPEX Units'!AF9</f>
        <v>0</v>
      </c>
      <c r="AA9" s="24">
        <f>$B9*'System CAPEX Units'!AG9</f>
        <v>0</v>
      </c>
      <c r="AB9" s="24">
        <f>$B9*'System CAPEX Units'!AH9</f>
        <v>0</v>
      </c>
      <c r="AC9" s="24">
        <f>$B9*'System CAPEX Units'!AI9</f>
        <v>0</v>
      </c>
      <c r="AD9" s="38">
        <f>$B9*'System CAPEX Units'!AJ9</f>
        <v>0</v>
      </c>
      <c r="AF9" s="34">
        <f t="shared" si="0"/>
        <v>0</v>
      </c>
    </row>
    <row r="10" spans="1:32" x14ac:dyDescent="0.2">
      <c r="A10" s="6" t="str">
        <f>'System CAPEX Units'!A10</f>
        <v>Photovoltaic Augmentation - Northern</v>
      </c>
      <c r="B10" s="54">
        <f>('System CAPEX Units'!$E10*'System CAPEX Units'!$I10+'System CAPEX Units'!$E10*'System CAPEX Units'!$J10+'System CAPEX Units'!$E10*'System CAPEX Units'!$K10+'System CAPEX Units'!$E10*'System CAPEX Units'!$L10)*'System CAPEX Units'!AE10</f>
        <v>0</v>
      </c>
      <c r="C10" s="66">
        <f>B10*'System CAPEX Units'!$I10</f>
        <v>0</v>
      </c>
      <c r="D10" s="72">
        <f>B10*'System CAPEX Units'!$J10</f>
        <v>0</v>
      </c>
      <c r="E10" s="72">
        <f>B10*'System CAPEX Units'!$K10</f>
        <v>0</v>
      </c>
      <c r="F10" s="66">
        <f>B10*'System CAPEX Units'!$L10</f>
        <v>0</v>
      </c>
      <c r="G10" s="69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7">
        <f>'System CAPEX Units'!E10*'System CAPEX Units'!AE10</f>
        <v>0</v>
      </c>
      <c r="Z10" s="34">
        <f>$B10*'System CAPEX Units'!AF10</f>
        <v>0</v>
      </c>
      <c r="AA10" s="24">
        <f>$B10*'System CAPEX Units'!AG10</f>
        <v>0</v>
      </c>
      <c r="AB10" s="24">
        <f>$B10*'System CAPEX Units'!AH10</f>
        <v>0</v>
      </c>
      <c r="AC10" s="24">
        <f>$B10*'System CAPEX Units'!AI10</f>
        <v>0</v>
      </c>
      <c r="AD10" s="38">
        <f>$B10*'System CAPEX Units'!AJ10</f>
        <v>0</v>
      </c>
      <c r="AF10" s="34">
        <f t="shared" si="0"/>
        <v>0</v>
      </c>
    </row>
    <row r="11" spans="1:32" x14ac:dyDescent="0.2">
      <c r="A11" s="6" t="str">
        <f>'System CAPEX Units'!A11</f>
        <v>Photovoltaic Augmentation - Central</v>
      </c>
      <c r="B11" s="54">
        <f>('System CAPEX Units'!$E11*'System CAPEX Units'!$I11+'System CAPEX Units'!$E11*'System CAPEX Units'!$J11+'System CAPEX Units'!$E11*'System CAPEX Units'!$K11+'System CAPEX Units'!$E11*'System CAPEX Units'!$L11)*'System CAPEX Units'!AE11</f>
        <v>0</v>
      </c>
      <c r="C11" s="66">
        <f>B11*'System CAPEX Units'!$I11</f>
        <v>0</v>
      </c>
      <c r="D11" s="72">
        <f>B11*'System CAPEX Units'!$J11</f>
        <v>0</v>
      </c>
      <c r="E11" s="72">
        <f>B11*'System CAPEX Units'!$K11</f>
        <v>0</v>
      </c>
      <c r="F11" s="66">
        <f>B11*'System CAPEX Units'!$L11</f>
        <v>0</v>
      </c>
      <c r="G11" s="69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37">
        <f>'System CAPEX Units'!E11*'System CAPEX Units'!AE11</f>
        <v>0</v>
      </c>
      <c r="Z11" s="34">
        <f>$B11*'System CAPEX Units'!AF11</f>
        <v>0</v>
      </c>
      <c r="AA11" s="24">
        <f>$B11*'System CAPEX Units'!AG11</f>
        <v>0</v>
      </c>
      <c r="AB11" s="24">
        <f>$B11*'System CAPEX Units'!AH11</f>
        <v>0</v>
      </c>
      <c r="AC11" s="24">
        <f>$B11*'System CAPEX Units'!AI11</f>
        <v>0</v>
      </c>
      <c r="AD11" s="38">
        <f>$B11*'System CAPEX Units'!AJ11</f>
        <v>0</v>
      </c>
      <c r="AF11" s="34">
        <f t="shared" si="0"/>
        <v>0</v>
      </c>
    </row>
    <row r="12" spans="1:32" x14ac:dyDescent="0.2">
      <c r="A12" s="6" t="str">
        <f>'System CAPEX Units'!A12</f>
        <v>Photovoltaic Augmentation - Southern</v>
      </c>
      <c r="B12" s="54">
        <f>('System CAPEX Units'!$E12*'System CAPEX Units'!$I12+'System CAPEX Units'!$E12*'System CAPEX Units'!$J12+'System CAPEX Units'!$E12*'System CAPEX Units'!$K12+'System CAPEX Units'!$E12*'System CAPEX Units'!$L12)*'System CAPEX Units'!AE12</f>
        <v>0</v>
      </c>
      <c r="C12" s="66">
        <f>B12*'System CAPEX Units'!$I12</f>
        <v>0</v>
      </c>
      <c r="D12" s="72">
        <f>B12*'System CAPEX Units'!$J12</f>
        <v>0</v>
      </c>
      <c r="E12" s="72">
        <f>B12*'System CAPEX Units'!$K12</f>
        <v>0</v>
      </c>
      <c r="F12" s="66">
        <f>B12*'System CAPEX Units'!$L12</f>
        <v>0</v>
      </c>
      <c r="G12" s="69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37">
        <f>'System CAPEX Units'!E12*'System CAPEX Units'!AE12</f>
        <v>0</v>
      </c>
      <c r="Z12" s="34">
        <f>$B12*'System CAPEX Units'!AF12</f>
        <v>0</v>
      </c>
      <c r="AA12" s="24">
        <f>$B12*'System CAPEX Units'!AG12</f>
        <v>0</v>
      </c>
      <c r="AB12" s="24">
        <f>$B12*'System CAPEX Units'!AH12</f>
        <v>0</v>
      </c>
      <c r="AC12" s="24">
        <f>$B12*'System CAPEX Units'!AI12</f>
        <v>0</v>
      </c>
      <c r="AD12" s="38">
        <f>$B12*'System CAPEX Units'!AJ12</f>
        <v>0</v>
      </c>
      <c r="AF12" s="34">
        <f t="shared" si="0"/>
        <v>0</v>
      </c>
    </row>
    <row r="13" spans="1:32" x14ac:dyDescent="0.2">
      <c r="A13" s="6" t="str">
        <f>'System CAPEX Units'!A13</f>
        <v>DNAPS Modelled - Northern</v>
      </c>
      <c r="B13" s="54">
        <f>('System CAPEX Units'!$E13*'System CAPEX Units'!$I13+'System CAPEX Units'!$E13*'System CAPEX Units'!$J13+'System CAPEX Units'!$E13*'System CAPEX Units'!$K13+'System CAPEX Units'!$E13*'System CAPEX Units'!$L13)*'System CAPEX Units'!AE13</f>
        <v>0</v>
      </c>
      <c r="C13" s="66">
        <f>B13*'System CAPEX Units'!$I13</f>
        <v>0</v>
      </c>
      <c r="D13" s="72">
        <f>B13*'System CAPEX Units'!$J13</f>
        <v>0</v>
      </c>
      <c r="E13" s="72">
        <f>B13*'System CAPEX Units'!$K13</f>
        <v>0</v>
      </c>
      <c r="F13" s="66">
        <f>B13*'System CAPEX Units'!$L13</f>
        <v>0</v>
      </c>
      <c r="G13" s="69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37">
        <f>'System CAPEX Units'!E13*'System CAPEX Units'!AE13</f>
        <v>0</v>
      </c>
      <c r="Z13" s="34">
        <f>$B13*'System CAPEX Units'!AF13</f>
        <v>0</v>
      </c>
      <c r="AA13" s="24">
        <f>$B13*'System CAPEX Units'!AG13</f>
        <v>0</v>
      </c>
      <c r="AB13" s="24">
        <f>$B13*'System CAPEX Units'!AH13</f>
        <v>0</v>
      </c>
      <c r="AC13" s="24">
        <f>$B13*'System CAPEX Units'!AI13</f>
        <v>0</v>
      </c>
      <c r="AD13" s="38">
        <f>$B13*'System CAPEX Units'!AJ13</f>
        <v>0</v>
      </c>
      <c r="AF13" s="34">
        <f t="shared" si="0"/>
        <v>0</v>
      </c>
    </row>
    <row r="14" spans="1:32" x14ac:dyDescent="0.2">
      <c r="A14" s="6" t="str">
        <f>'System CAPEX Units'!A14</f>
        <v>DNAPS Modelled - Central</v>
      </c>
      <c r="B14" s="54">
        <f>('System CAPEX Units'!$E14*'System CAPEX Units'!$I14+'System CAPEX Units'!$E14*'System CAPEX Units'!$J14+'System CAPEX Units'!$E14*'System CAPEX Units'!$K14+'System CAPEX Units'!$E14*'System CAPEX Units'!$L14)*'System CAPEX Units'!AE14</f>
        <v>0</v>
      </c>
      <c r="C14" s="66">
        <f>B14*'System CAPEX Units'!$I14</f>
        <v>0</v>
      </c>
      <c r="D14" s="72">
        <f>B14*'System CAPEX Units'!$J14</f>
        <v>0</v>
      </c>
      <c r="E14" s="72">
        <f>B14*'System CAPEX Units'!$K14</f>
        <v>0</v>
      </c>
      <c r="F14" s="66">
        <f>B14*'System CAPEX Units'!$L14</f>
        <v>0</v>
      </c>
      <c r="G14" s="69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37">
        <f>'System CAPEX Units'!E14*'System CAPEX Units'!AE14</f>
        <v>0</v>
      </c>
      <c r="Z14" s="34">
        <f>$B14*'System CAPEX Units'!AF14</f>
        <v>0</v>
      </c>
      <c r="AA14" s="24">
        <f>$B14*'System CAPEX Units'!AG14</f>
        <v>0</v>
      </c>
      <c r="AB14" s="24">
        <f>$B14*'System CAPEX Units'!AH14</f>
        <v>0</v>
      </c>
      <c r="AC14" s="24">
        <f>$B14*'System CAPEX Units'!AI14</f>
        <v>0</v>
      </c>
      <c r="AD14" s="38">
        <f>$B14*'System CAPEX Units'!AJ14</f>
        <v>0</v>
      </c>
      <c r="AF14" s="34">
        <f t="shared" si="0"/>
        <v>0</v>
      </c>
    </row>
    <row r="15" spans="1:32" x14ac:dyDescent="0.2">
      <c r="A15" s="6" t="str">
        <f>'System CAPEX Units'!A15</f>
        <v>DNAPS Modelled - Southern</v>
      </c>
      <c r="B15" s="54">
        <f>('System CAPEX Units'!$E15*'System CAPEX Units'!$I15+'System CAPEX Units'!$E15*'System CAPEX Units'!$J15+'System CAPEX Units'!$E15*'System CAPEX Units'!$K15+'System CAPEX Units'!$E15*'System CAPEX Units'!$L15)*'System CAPEX Units'!AE15</f>
        <v>0</v>
      </c>
      <c r="C15" s="66">
        <f>B15*'System CAPEX Units'!$I15</f>
        <v>0</v>
      </c>
      <c r="D15" s="72">
        <f>B15*'System CAPEX Units'!$J15</f>
        <v>0</v>
      </c>
      <c r="E15" s="72">
        <f>B15*'System CAPEX Units'!$K15</f>
        <v>0</v>
      </c>
      <c r="F15" s="66">
        <f>B15*'System CAPEX Units'!$L15</f>
        <v>0</v>
      </c>
      <c r="G15" s="69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37">
        <f>'System CAPEX Units'!E15*'System CAPEX Units'!AE15</f>
        <v>0</v>
      </c>
      <c r="Z15" s="34">
        <f>$B15*'System CAPEX Units'!AF15</f>
        <v>0</v>
      </c>
      <c r="AA15" s="24">
        <f>$B15*'System CAPEX Units'!AG15</f>
        <v>0</v>
      </c>
      <c r="AB15" s="24">
        <f>$B15*'System CAPEX Units'!AH15</f>
        <v>0</v>
      </c>
      <c r="AC15" s="24">
        <f>$B15*'System CAPEX Units'!AI15</f>
        <v>0</v>
      </c>
      <c r="AD15" s="38">
        <f>$B15*'System CAPEX Units'!AJ15</f>
        <v>0</v>
      </c>
      <c r="AF15" s="34">
        <f t="shared" si="0"/>
        <v>0</v>
      </c>
    </row>
    <row r="16" spans="1:32" x14ac:dyDescent="0.2">
      <c r="A16" s="6" t="str">
        <f>'System CAPEX Units'!A16</f>
        <v>Distribution Augmentation WIP - Northern</v>
      </c>
      <c r="B16" s="54">
        <f>('System CAPEX Units'!$E16*'System CAPEX Units'!$I16+'System CAPEX Units'!$E16*'System CAPEX Units'!$J16+'System CAPEX Units'!$E16*'System CAPEX Units'!$K16+'System CAPEX Units'!$E16*'System CAPEX Units'!$L16)*'System CAPEX Units'!AE16</f>
        <v>0</v>
      </c>
      <c r="C16" s="66">
        <f>B16*'System CAPEX Units'!$I16</f>
        <v>0</v>
      </c>
      <c r="D16" s="72">
        <f>B16*'System CAPEX Units'!$J16</f>
        <v>0</v>
      </c>
      <c r="E16" s="72">
        <f>B16*'System CAPEX Units'!$K16</f>
        <v>0</v>
      </c>
      <c r="F16" s="66">
        <f>B16*'System CAPEX Units'!$L16</f>
        <v>0</v>
      </c>
      <c r="G16" s="69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37">
        <f>'System CAPEX Units'!E16*'System CAPEX Units'!AE16</f>
        <v>0</v>
      </c>
      <c r="Z16" s="34">
        <f>$B16*'System CAPEX Units'!AF16</f>
        <v>0</v>
      </c>
      <c r="AA16" s="24">
        <f>$B16*'System CAPEX Units'!AG16</f>
        <v>0</v>
      </c>
      <c r="AB16" s="24">
        <f>$B16*'System CAPEX Units'!AH16</f>
        <v>0</v>
      </c>
      <c r="AC16" s="24">
        <f>$B16*'System CAPEX Units'!AI16</f>
        <v>0</v>
      </c>
      <c r="AD16" s="38">
        <f>$B16*'System CAPEX Units'!AJ16</f>
        <v>0</v>
      </c>
      <c r="AF16" s="34">
        <f t="shared" si="0"/>
        <v>0</v>
      </c>
    </row>
    <row r="17" spans="1:32" x14ac:dyDescent="0.2">
      <c r="A17" s="6" t="str">
        <f>'System CAPEX Units'!A17</f>
        <v>Distribution Augmentation WIP - Central</v>
      </c>
      <c r="B17" s="54">
        <f>('System CAPEX Units'!$E17*'System CAPEX Units'!$I17+'System CAPEX Units'!$E17*'System CAPEX Units'!$J17+'System CAPEX Units'!$E17*'System CAPEX Units'!$K17+'System CAPEX Units'!$E17*'System CAPEX Units'!$L17)*'System CAPEX Units'!AE17</f>
        <v>0</v>
      </c>
      <c r="C17" s="66">
        <f>B17*'System CAPEX Units'!$I17</f>
        <v>0</v>
      </c>
      <c r="D17" s="72">
        <f>B17*'System CAPEX Units'!$J17</f>
        <v>0</v>
      </c>
      <c r="E17" s="72">
        <f>B17*'System CAPEX Units'!$K17</f>
        <v>0</v>
      </c>
      <c r="F17" s="66">
        <f>B17*'System CAPEX Units'!$L17</f>
        <v>0</v>
      </c>
      <c r="G17" s="69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7">
        <f>'System CAPEX Units'!E17*'System CAPEX Units'!AE17</f>
        <v>0</v>
      </c>
      <c r="Z17" s="34">
        <f>$B17*'System CAPEX Units'!AF17</f>
        <v>0</v>
      </c>
      <c r="AA17" s="24">
        <f>$B17*'System CAPEX Units'!AG17</f>
        <v>0</v>
      </c>
      <c r="AB17" s="24">
        <f>$B17*'System CAPEX Units'!AH17</f>
        <v>0</v>
      </c>
      <c r="AC17" s="24">
        <f>$B17*'System CAPEX Units'!AI17</f>
        <v>0</v>
      </c>
      <c r="AD17" s="38">
        <f>$B17*'System CAPEX Units'!AJ17</f>
        <v>0</v>
      </c>
      <c r="AF17" s="34">
        <f t="shared" si="0"/>
        <v>0</v>
      </c>
    </row>
    <row r="18" spans="1:32" x14ac:dyDescent="0.2">
      <c r="A18" s="6" t="str">
        <f>'System CAPEX Units'!A18</f>
        <v>Distribution Augmentation WIP - Southern</v>
      </c>
      <c r="B18" s="54">
        <f>('System CAPEX Units'!$E18*'System CAPEX Units'!$I18+'System CAPEX Units'!$E18*'System CAPEX Units'!$J18+'System CAPEX Units'!$E18*'System CAPEX Units'!$K18+'System CAPEX Units'!$E18*'System CAPEX Units'!$L18)*'System CAPEX Units'!AE18</f>
        <v>0</v>
      </c>
      <c r="C18" s="66">
        <f>B18*'System CAPEX Units'!$I18</f>
        <v>0</v>
      </c>
      <c r="D18" s="72">
        <f>B18*'System CAPEX Units'!$J18</f>
        <v>0</v>
      </c>
      <c r="E18" s="72">
        <f>B18*'System CAPEX Units'!$K18</f>
        <v>0</v>
      </c>
      <c r="F18" s="66">
        <f>B18*'System CAPEX Units'!$L18</f>
        <v>0</v>
      </c>
      <c r="G18" s="69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7">
        <f>'System CAPEX Units'!E18*'System CAPEX Units'!AE18</f>
        <v>0</v>
      </c>
      <c r="Z18" s="34">
        <f>$B18*'System CAPEX Units'!AF18</f>
        <v>0</v>
      </c>
      <c r="AA18" s="24">
        <f>$B18*'System CAPEX Units'!AG18</f>
        <v>0</v>
      </c>
      <c r="AB18" s="24">
        <f>$B18*'System CAPEX Units'!AH18</f>
        <v>0</v>
      </c>
      <c r="AC18" s="24">
        <f>$B18*'System CAPEX Units'!AI18</f>
        <v>0</v>
      </c>
      <c r="AD18" s="38">
        <f>$B18*'System CAPEX Units'!AJ18</f>
        <v>0</v>
      </c>
      <c r="AF18" s="34">
        <f t="shared" si="0"/>
        <v>0</v>
      </c>
    </row>
    <row r="19" spans="1:32" x14ac:dyDescent="0.2">
      <c r="A19" s="6" t="str">
        <f>'System CAPEX Units'!A19</f>
        <v>Distribution Transformer Upgrade Program - Northern</v>
      </c>
      <c r="B19" s="54">
        <f>('System CAPEX Units'!$E19*'System CAPEX Units'!$I19+'System CAPEX Units'!$E19*'System CAPEX Units'!$J19+'System CAPEX Units'!$E19*'System CAPEX Units'!$K19+'System CAPEX Units'!$E19*'System CAPEX Units'!$L19)*'System CAPEX Units'!AE19</f>
        <v>0</v>
      </c>
      <c r="C19" s="66">
        <f>B19*'System CAPEX Units'!$I19</f>
        <v>0</v>
      </c>
      <c r="D19" s="72">
        <f>B19*'System CAPEX Units'!$J19</f>
        <v>0</v>
      </c>
      <c r="E19" s="72">
        <f>B19*'System CAPEX Units'!$K19</f>
        <v>0</v>
      </c>
      <c r="F19" s="66">
        <f>B19*'System CAPEX Units'!$L19</f>
        <v>0</v>
      </c>
      <c r="G19" s="6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37">
        <f>'System CAPEX Units'!E19*'System CAPEX Units'!AE19</f>
        <v>0</v>
      </c>
      <c r="Z19" s="34">
        <f>$B19*'System CAPEX Units'!AF19</f>
        <v>0</v>
      </c>
      <c r="AA19" s="24">
        <f>$B19*'System CAPEX Units'!AG19</f>
        <v>0</v>
      </c>
      <c r="AB19" s="24">
        <f>$B19*'System CAPEX Units'!AH19</f>
        <v>0</v>
      </c>
      <c r="AC19" s="24">
        <f>$B19*'System CAPEX Units'!AI19</f>
        <v>0</v>
      </c>
      <c r="AD19" s="38">
        <f>$B19*'System CAPEX Units'!AJ19</f>
        <v>0</v>
      </c>
      <c r="AF19" s="34">
        <f t="shared" si="0"/>
        <v>0</v>
      </c>
    </row>
    <row r="20" spans="1:32" x14ac:dyDescent="0.2">
      <c r="A20" s="6" t="str">
        <f>'System CAPEX Units'!A20</f>
        <v>Distribution Transformer Upgrade Program - Central</v>
      </c>
      <c r="B20" s="54">
        <f>('System CAPEX Units'!$E20*'System CAPEX Units'!$I20+'System CAPEX Units'!$E20*'System CAPEX Units'!$J20+'System CAPEX Units'!$E20*'System CAPEX Units'!$K20+'System CAPEX Units'!$E20*'System CAPEX Units'!$L20)*'System CAPEX Units'!AE20</f>
        <v>0</v>
      </c>
      <c r="C20" s="66">
        <f>B20*'System CAPEX Units'!$I20</f>
        <v>0</v>
      </c>
      <c r="D20" s="72">
        <f>B20*'System CAPEX Units'!$J20</f>
        <v>0</v>
      </c>
      <c r="E20" s="72">
        <f>B20*'System CAPEX Units'!$K20</f>
        <v>0</v>
      </c>
      <c r="F20" s="66">
        <f>B20*'System CAPEX Units'!$L20</f>
        <v>0</v>
      </c>
      <c r="G20" s="6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37">
        <f>'System CAPEX Units'!E20*'System CAPEX Units'!AE20</f>
        <v>0</v>
      </c>
      <c r="Z20" s="34">
        <f>$B20*'System CAPEX Units'!AF20</f>
        <v>0</v>
      </c>
      <c r="AA20" s="24">
        <f>$B20*'System CAPEX Units'!AG20</f>
        <v>0</v>
      </c>
      <c r="AB20" s="24">
        <f>$B20*'System CAPEX Units'!AH20</f>
        <v>0</v>
      </c>
      <c r="AC20" s="24">
        <f>$B20*'System CAPEX Units'!AI20</f>
        <v>0</v>
      </c>
      <c r="AD20" s="38">
        <f>$B20*'System CAPEX Units'!AJ20</f>
        <v>0</v>
      </c>
      <c r="AF20" s="34">
        <f t="shared" si="0"/>
        <v>0</v>
      </c>
    </row>
    <row r="21" spans="1:32" x14ac:dyDescent="0.2">
      <c r="A21" s="6" t="str">
        <f>'System CAPEX Units'!A21</f>
        <v>Distribution Transformer Upgrade Program - Southern</v>
      </c>
      <c r="B21" s="54">
        <f>('System CAPEX Units'!$E21*'System CAPEX Units'!$I21+'System CAPEX Units'!$E21*'System CAPEX Units'!$J21+'System CAPEX Units'!$E21*'System CAPEX Units'!$K21+'System CAPEX Units'!$E21*'System CAPEX Units'!$L21)*'System CAPEX Units'!AE21</f>
        <v>0</v>
      </c>
      <c r="C21" s="66">
        <f>B21*'System CAPEX Units'!$I21</f>
        <v>0</v>
      </c>
      <c r="D21" s="72">
        <f>B21*'System CAPEX Units'!$J21</f>
        <v>0</v>
      </c>
      <c r="E21" s="72">
        <f>B21*'System CAPEX Units'!$K21</f>
        <v>0</v>
      </c>
      <c r="F21" s="66">
        <f>B21*'System CAPEX Units'!$L21</f>
        <v>0</v>
      </c>
      <c r="G21" s="6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37">
        <f>'System CAPEX Units'!E21*'System CAPEX Units'!AE21</f>
        <v>0</v>
      </c>
      <c r="Z21" s="34">
        <f>$B21*'System CAPEX Units'!AF21</f>
        <v>0</v>
      </c>
      <c r="AA21" s="24">
        <f>$B21*'System CAPEX Units'!AG21</f>
        <v>0</v>
      </c>
      <c r="AB21" s="24">
        <f>$B21*'System CAPEX Units'!AH21</f>
        <v>0</v>
      </c>
      <c r="AC21" s="24">
        <f>$B21*'System CAPEX Units'!AI21</f>
        <v>0</v>
      </c>
      <c r="AD21" s="38">
        <f>$B21*'System CAPEX Units'!AJ21</f>
        <v>0</v>
      </c>
      <c r="AF21" s="34">
        <f t="shared" si="0"/>
        <v>0</v>
      </c>
    </row>
    <row r="22" spans="1:32" x14ac:dyDescent="0.2">
      <c r="A22" s="6" t="str">
        <f>'System CAPEX Units'!A22</f>
        <v>Parent BC - St George Supply Reinforcement</v>
      </c>
      <c r="B22" s="54">
        <f>('System CAPEX Units'!$E22*'System CAPEX Units'!$I22+'System CAPEX Units'!$E22*'System CAPEX Units'!$J22+'System CAPEX Units'!$E22*'System CAPEX Units'!$K22+'System CAPEX Units'!$E22*'System CAPEX Units'!$L22)*'System CAPEX Units'!AE22</f>
        <v>0</v>
      </c>
      <c r="C22" s="66">
        <f>B22*'System CAPEX Units'!$I22</f>
        <v>0</v>
      </c>
      <c r="D22" s="72">
        <f>B22*'System CAPEX Units'!$J22</f>
        <v>0</v>
      </c>
      <c r="E22" s="72">
        <f>B22*'System CAPEX Units'!$K22</f>
        <v>0</v>
      </c>
      <c r="F22" s="66">
        <f>B22*'System CAPEX Units'!$L22</f>
        <v>0</v>
      </c>
      <c r="G22" s="6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37">
        <f>'System CAPEX Units'!E22*'System CAPEX Units'!AE22</f>
        <v>0</v>
      </c>
      <c r="Z22" s="34">
        <f>$B22*'System CAPEX Units'!AF22</f>
        <v>0</v>
      </c>
      <c r="AA22" s="24">
        <f>$B22*'System CAPEX Units'!AG22</f>
        <v>0</v>
      </c>
      <c r="AB22" s="24">
        <f>$B22*'System CAPEX Units'!AH22</f>
        <v>0</v>
      </c>
      <c r="AC22" s="24">
        <f>$B22*'System CAPEX Units'!AI22</f>
        <v>0</v>
      </c>
      <c r="AD22" s="38">
        <f>$B22*'System CAPEX Units'!AJ22</f>
        <v>0</v>
      </c>
      <c r="AF22" s="34">
        <f t="shared" si="0"/>
        <v>0</v>
      </c>
    </row>
    <row r="23" spans="1:32" x14ac:dyDescent="0.2">
      <c r="A23" s="6" t="str">
        <f>'System CAPEX Units'!A23</f>
        <v>Parent BC - Charleville Supply Reinforcement</v>
      </c>
      <c r="B23" s="54">
        <f>('System CAPEX Units'!$E23*'System CAPEX Units'!$I23+'System CAPEX Units'!$E23*'System CAPEX Units'!$J23+'System CAPEX Units'!$E23*'System CAPEX Units'!$K23+'System CAPEX Units'!$E23*'System CAPEX Units'!$L23)*'System CAPEX Units'!AE23</f>
        <v>0</v>
      </c>
      <c r="C23" s="66">
        <f>B23*'System CAPEX Units'!$I23</f>
        <v>0</v>
      </c>
      <c r="D23" s="72">
        <f>B23*'System CAPEX Units'!$J23</f>
        <v>0</v>
      </c>
      <c r="E23" s="72">
        <f>B23*'System CAPEX Units'!$K23</f>
        <v>0</v>
      </c>
      <c r="F23" s="66">
        <f>B23*'System CAPEX Units'!$L23</f>
        <v>0</v>
      </c>
      <c r="G23" s="6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37">
        <f>'System CAPEX Units'!E23*'System CAPEX Units'!AE23</f>
        <v>0</v>
      </c>
      <c r="Z23" s="34">
        <f>$B23*'System CAPEX Units'!AF23</f>
        <v>0</v>
      </c>
      <c r="AA23" s="24">
        <f>$B23*'System CAPEX Units'!AG23</f>
        <v>0</v>
      </c>
      <c r="AB23" s="24">
        <f>$B23*'System CAPEX Units'!AH23</f>
        <v>0</v>
      </c>
      <c r="AC23" s="24">
        <f>$B23*'System CAPEX Units'!AI23</f>
        <v>0</v>
      </c>
      <c r="AD23" s="38">
        <f>$B23*'System CAPEX Units'!AJ23</f>
        <v>0</v>
      </c>
      <c r="AF23" s="34">
        <f t="shared" si="0"/>
        <v>0</v>
      </c>
    </row>
    <row r="24" spans="1:32" x14ac:dyDescent="0.2">
      <c r="A24" s="6" t="str">
        <f>'System CAPEX Units'!A24</f>
        <v>Asset Renewal  Baseline Plan 2014/15</v>
      </c>
      <c r="B24" s="54">
        <f>('System CAPEX Units'!$E24*'System CAPEX Units'!$I24+'System CAPEX Units'!$E24*'System CAPEX Units'!$J24+'System CAPEX Units'!$E24*'System CAPEX Units'!$K24+'System CAPEX Units'!$E24*'System CAPEX Units'!$L24)*'System CAPEX Units'!AE24</f>
        <v>0</v>
      </c>
      <c r="C24" s="66">
        <f>B24*'System CAPEX Units'!$I24</f>
        <v>0</v>
      </c>
      <c r="D24" s="72">
        <f>B24*'System CAPEX Units'!$J24</f>
        <v>0</v>
      </c>
      <c r="E24" s="72">
        <f>B24*'System CAPEX Units'!$K24</f>
        <v>0</v>
      </c>
      <c r="F24" s="66">
        <f>B24*'System CAPEX Units'!$L24</f>
        <v>0</v>
      </c>
      <c r="G24" s="6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7">
        <f>'System CAPEX Units'!E24*'System CAPEX Units'!AE24</f>
        <v>0</v>
      </c>
      <c r="Z24" s="34">
        <f>$B24*'System CAPEX Units'!AF24</f>
        <v>0</v>
      </c>
      <c r="AA24" s="24">
        <f>$B24*'System CAPEX Units'!AG24</f>
        <v>0</v>
      </c>
      <c r="AB24" s="24">
        <f>$B24*'System CAPEX Units'!AH24</f>
        <v>0</v>
      </c>
      <c r="AC24" s="24">
        <f>$B24*'System CAPEX Units'!AI24</f>
        <v>0</v>
      </c>
      <c r="AD24" s="38">
        <f>$B24*'System CAPEX Units'!AJ24</f>
        <v>0</v>
      </c>
      <c r="AF24" s="34">
        <f t="shared" si="0"/>
        <v>0</v>
      </c>
    </row>
    <row r="25" spans="1:32" x14ac:dyDescent="0.2">
      <c r="A25" s="6" t="str">
        <f>'System CAPEX Units'!A25</f>
        <v>New 66kV Pole Top</v>
      </c>
      <c r="B25" s="54">
        <f>('System CAPEX Units'!$E25*'System CAPEX Units'!$I25+'System CAPEX Units'!$E25*'System CAPEX Units'!$J25+'System CAPEX Units'!$E25*'System CAPEX Units'!$K25+'System CAPEX Units'!$E25*'System CAPEX Units'!$L25)*'System CAPEX Units'!AE25</f>
        <v>0</v>
      </c>
      <c r="C25" s="66">
        <f>B25*'System CAPEX Units'!$I25</f>
        <v>0</v>
      </c>
      <c r="D25" s="72">
        <f>B25*'System CAPEX Units'!$J25</f>
        <v>0</v>
      </c>
      <c r="E25" s="72">
        <f>B25*'System CAPEX Units'!$K25</f>
        <v>0</v>
      </c>
      <c r="F25" s="66">
        <f>B25*'System CAPEX Units'!$L25</f>
        <v>0</v>
      </c>
      <c r="G25" s="6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37">
        <f>'System CAPEX Units'!E25*'System CAPEX Units'!AE25</f>
        <v>0</v>
      </c>
      <c r="Z25" s="34">
        <f>$B25*'System CAPEX Units'!AF25</f>
        <v>0</v>
      </c>
      <c r="AA25" s="24">
        <f>$B25*'System CAPEX Units'!AG25</f>
        <v>0</v>
      </c>
      <c r="AB25" s="24">
        <f>$B25*'System CAPEX Units'!AH25</f>
        <v>0</v>
      </c>
      <c r="AC25" s="24">
        <f>$B25*'System CAPEX Units'!AI25</f>
        <v>0</v>
      </c>
      <c r="AD25" s="38">
        <f>$B25*'System CAPEX Units'!AJ25</f>
        <v>0</v>
      </c>
      <c r="AF25" s="34">
        <f t="shared" si="0"/>
        <v>0</v>
      </c>
    </row>
    <row r="26" spans="1:32" x14ac:dyDescent="0.2">
      <c r="A26" s="6" t="str">
        <f>'System CAPEX Units'!A26</f>
        <v>New 66kV Pole</v>
      </c>
      <c r="B26" s="54">
        <f>('System CAPEX Units'!$E26*'System CAPEX Units'!$I26+'System CAPEX Units'!$E26*'System CAPEX Units'!$J26+'System CAPEX Units'!$E26*'System CAPEX Units'!$K26+'System CAPEX Units'!$E26*'System CAPEX Units'!$L26)*'System CAPEX Units'!AE26</f>
        <v>0</v>
      </c>
      <c r="C26" s="66">
        <f>B26*'System CAPEX Units'!$I26</f>
        <v>0</v>
      </c>
      <c r="D26" s="72">
        <f>B26*'System CAPEX Units'!$J26</f>
        <v>0</v>
      </c>
      <c r="E26" s="72">
        <f>B26*'System CAPEX Units'!$K26</f>
        <v>0</v>
      </c>
      <c r="F26" s="66">
        <f>B26*'System CAPEX Units'!$L26</f>
        <v>0</v>
      </c>
      <c r="G26" s="6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37">
        <f>'System CAPEX Units'!E26*'System CAPEX Units'!AE26</f>
        <v>0</v>
      </c>
      <c r="Z26" s="34">
        <f>$B26*'System CAPEX Units'!AF26</f>
        <v>0</v>
      </c>
      <c r="AA26" s="24">
        <f>$B26*'System CAPEX Units'!AG26</f>
        <v>0</v>
      </c>
      <c r="AB26" s="24">
        <f>$B26*'System CAPEX Units'!AH26</f>
        <v>0</v>
      </c>
      <c r="AC26" s="24">
        <f>$B26*'System CAPEX Units'!AI26</f>
        <v>0</v>
      </c>
      <c r="AD26" s="38">
        <f>$B26*'System CAPEX Units'!AJ26</f>
        <v>0</v>
      </c>
      <c r="AF26" s="34">
        <f t="shared" si="0"/>
        <v>0</v>
      </c>
    </row>
    <row r="27" spans="1:32" x14ac:dyDescent="0.2">
      <c r="A27" s="6" t="str">
        <f>'System CAPEX Units'!A27</f>
        <v>Rebuild 22/11kV HV Line (HDBC)</v>
      </c>
      <c r="B27" s="54">
        <f>('System CAPEX Units'!$E27*'System CAPEX Units'!$I27+'System CAPEX Units'!$E27*'System CAPEX Units'!$J27+'System CAPEX Units'!$E27*'System CAPEX Units'!$K27+'System CAPEX Units'!$E27*'System CAPEX Units'!$L27)*'System CAPEX Units'!AE27</f>
        <v>0</v>
      </c>
      <c r="C27" s="66">
        <f>B27*'System CAPEX Units'!$I27</f>
        <v>0</v>
      </c>
      <c r="D27" s="72">
        <f>B27*'System CAPEX Units'!$J27</f>
        <v>0</v>
      </c>
      <c r="E27" s="72">
        <f>B27*'System CAPEX Units'!$K27</f>
        <v>0</v>
      </c>
      <c r="F27" s="66">
        <f>B27*'System CAPEX Units'!$L27</f>
        <v>0</v>
      </c>
      <c r="G27" s="69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37">
        <f>'System CAPEX Units'!E27*'System CAPEX Units'!AE27</f>
        <v>0</v>
      </c>
      <c r="Z27" s="34">
        <f>$B27*'System CAPEX Units'!AF27</f>
        <v>0</v>
      </c>
      <c r="AA27" s="24">
        <f>$B27*'System CAPEX Units'!AG27</f>
        <v>0</v>
      </c>
      <c r="AB27" s="24">
        <f>$B27*'System CAPEX Units'!AH27</f>
        <v>0</v>
      </c>
      <c r="AC27" s="24">
        <f>$B27*'System CAPEX Units'!AI27</f>
        <v>0</v>
      </c>
      <c r="AD27" s="38">
        <f>$B27*'System CAPEX Units'!AJ27</f>
        <v>0</v>
      </c>
      <c r="AF27" s="34">
        <f t="shared" si="0"/>
        <v>0</v>
      </c>
    </row>
    <row r="28" spans="1:32" x14ac:dyDescent="0.2">
      <c r="A28" s="6" t="str">
        <f>'System CAPEX Units'!A28</f>
        <v>Rebuild 415/240V LV Line</v>
      </c>
      <c r="B28" s="54">
        <f>('System CAPEX Units'!$E28*'System CAPEX Units'!$I28+'System CAPEX Units'!$E28*'System CAPEX Units'!$J28+'System CAPEX Units'!$E28*'System CAPEX Units'!$K28+'System CAPEX Units'!$E28*'System CAPEX Units'!$L28)*'System CAPEX Units'!AE28</f>
        <v>0</v>
      </c>
      <c r="C28" s="66">
        <f>B28*'System CAPEX Units'!$I28</f>
        <v>0</v>
      </c>
      <c r="D28" s="72">
        <f>B28*'System CAPEX Units'!$J28</f>
        <v>0</v>
      </c>
      <c r="E28" s="72">
        <f>B28*'System CAPEX Units'!$K28</f>
        <v>0</v>
      </c>
      <c r="F28" s="66">
        <f>B28*'System CAPEX Units'!$L28</f>
        <v>0</v>
      </c>
      <c r="G28" s="69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37">
        <f>'System CAPEX Units'!E28*'System CAPEX Units'!AE28</f>
        <v>0</v>
      </c>
      <c r="Z28" s="34">
        <f>$B28*'System CAPEX Units'!AF28</f>
        <v>0</v>
      </c>
      <c r="AA28" s="24">
        <f>$B28*'System CAPEX Units'!AG28</f>
        <v>0</v>
      </c>
      <c r="AB28" s="24">
        <f>$B28*'System CAPEX Units'!AH28</f>
        <v>0</v>
      </c>
      <c r="AC28" s="24">
        <f>$B28*'System CAPEX Units'!AI28</f>
        <v>0</v>
      </c>
      <c r="AD28" s="38">
        <f>$B28*'System CAPEX Units'!AJ28</f>
        <v>0</v>
      </c>
      <c r="AF28" s="34">
        <f t="shared" si="0"/>
        <v>0</v>
      </c>
    </row>
    <row r="29" spans="1:32" x14ac:dyDescent="0.2">
      <c r="A29" s="6" t="str">
        <f>'System CAPEX Units'!A29</f>
        <v>LV Spreaders</v>
      </c>
      <c r="B29" s="54">
        <f>('System CAPEX Units'!$E29*'System CAPEX Units'!$I29+'System CAPEX Units'!$E29*'System CAPEX Units'!$J29+'System CAPEX Units'!$E29*'System CAPEX Units'!$K29+'System CAPEX Units'!$E29*'System CAPEX Units'!$L29)*'System CAPEX Units'!AE29</f>
        <v>0</v>
      </c>
      <c r="C29" s="66">
        <f>B29*'System CAPEX Units'!$I29</f>
        <v>0</v>
      </c>
      <c r="D29" s="72">
        <f>B29*'System CAPEX Units'!$J29</f>
        <v>0</v>
      </c>
      <c r="E29" s="72">
        <f>B29*'System CAPEX Units'!$K29</f>
        <v>0</v>
      </c>
      <c r="F29" s="66">
        <f>B29*'System CAPEX Units'!$L29</f>
        <v>0</v>
      </c>
      <c r="G29" s="6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37">
        <f>'System CAPEX Units'!E29*'System CAPEX Units'!AE29</f>
        <v>0</v>
      </c>
      <c r="Z29" s="34">
        <f>$B29*'System CAPEX Units'!AF29</f>
        <v>0</v>
      </c>
      <c r="AA29" s="24">
        <f>$B29*'System CAPEX Units'!AG29</f>
        <v>0</v>
      </c>
      <c r="AB29" s="24">
        <f>$B29*'System CAPEX Units'!AH29</f>
        <v>0</v>
      </c>
      <c r="AC29" s="24">
        <f>$B29*'System CAPEX Units'!AI29</f>
        <v>0</v>
      </c>
      <c r="AD29" s="38">
        <f>$B29*'System CAPEX Units'!AJ29</f>
        <v>0</v>
      </c>
      <c r="AF29" s="34">
        <f t="shared" si="0"/>
        <v>0</v>
      </c>
    </row>
    <row r="30" spans="1:32" x14ac:dyDescent="0.2">
      <c r="A30" s="6" t="str">
        <f>'System CAPEX Units'!A30</f>
        <v>LV Fuses</v>
      </c>
      <c r="B30" s="54">
        <f>('System CAPEX Units'!$E30*'System CAPEX Units'!$I30+'System CAPEX Units'!$E30*'System CAPEX Units'!$J30+'System CAPEX Units'!$E30*'System CAPEX Units'!$K30+'System CAPEX Units'!$E30*'System CAPEX Units'!$L30)*'System CAPEX Units'!AE30</f>
        <v>0</v>
      </c>
      <c r="C30" s="66">
        <f>B30*'System CAPEX Units'!$I30</f>
        <v>0</v>
      </c>
      <c r="D30" s="72">
        <f>B30*'System CAPEX Units'!$J30</f>
        <v>0</v>
      </c>
      <c r="E30" s="72">
        <f>B30*'System CAPEX Units'!$K30</f>
        <v>0</v>
      </c>
      <c r="F30" s="66">
        <f>B30*'System CAPEX Units'!$L30</f>
        <v>0</v>
      </c>
      <c r="G30" s="6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37">
        <f>'System CAPEX Units'!E30*'System CAPEX Units'!AE30</f>
        <v>0</v>
      </c>
      <c r="Z30" s="34">
        <f>$B30*'System CAPEX Units'!AF30</f>
        <v>0</v>
      </c>
      <c r="AA30" s="24">
        <f>$B30*'System CAPEX Units'!AG30</f>
        <v>0</v>
      </c>
      <c r="AB30" s="24">
        <f>$B30*'System CAPEX Units'!AH30</f>
        <v>0</v>
      </c>
      <c r="AC30" s="24">
        <f>$B30*'System CAPEX Units'!AI30</f>
        <v>0</v>
      </c>
      <c r="AD30" s="38">
        <f>$B30*'System CAPEX Units'!AJ30</f>
        <v>0</v>
      </c>
      <c r="AF30" s="34">
        <f t="shared" si="0"/>
        <v>0</v>
      </c>
    </row>
    <row r="31" spans="1:32" x14ac:dyDescent="0.2">
      <c r="A31" s="6" t="str">
        <f>'System CAPEX Units'!A31</f>
        <v>Replace Medium Transformer</v>
      </c>
      <c r="B31" s="54">
        <f>('System CAPEX Units'!$E31*'System CAPEX Units'!$I31+'System CAPEX Units'!$E31*'System CAPEX Units'!$J31+'System CAPEX Units'!$E31*'System CAPEX Units'!$K31+'System CAPEX Units'!$E31*'System CAPEX Units'!$L31)*'System CAPEX Units'!AE31</f>
        <v>0</v>
      </c>
      <c r="C31" s="66">
        <f>B31*'System CAPEX Units'!$I31</f>
        <v>0</v>
      </c>
      <c r="D31" s="72">
        <f>B31*'System CAPEX Units'!$J31</f>
        <v>0</v>
      </c>
      <c r="E31" s="72">
        <f>B31*'System CAPEX Units'!$K31</f>
        <v>0</v>
      </c>
      <c r="F31" s="66">
        <f>B31*'System CAPEX Units'!$L31</f>
        <v>0</v>
      </c>
      <c r="G31" s="6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7">
        <f>'System CAPEX Units'!E31*'System CAPEX Units'!AE31</f>
        <v>0</v>
      </c>
      <c r="Z31" s="34">
        <f>$B31*'System CAPEX Units'!AF31</f>
        <v>0</v>
      </c>
      <c r="AA31" s="24">
        <f>$B31*'System CAPEX Units'!AG31</f>
        <v>0</v>
      </c>
      <c r="AB31" s="24">
        <f>$B31*'System CAPEX Units'!AH31</f>
        <v>0</v>
      </c>
      <c r="AC31" s="24">
        <f>$B31*'System CAPEX Units'!AI31</f>
        <v>0</v>
      </c>
      <c r="AD31" s="38">
        <f>$B31*'System CAPEX Units'!AJ31</f>
        <v>0</v>
      </c>
      <c r="AF31" s="34">
        <f t="shared" si="0"/>
        <v>0</v>
      </c>
    </row>
    <row r="32" spans="1:32" x14ac:dyDescent="0.2">
      <c r="A32" s="6" t="str">
        <f>'System CAPEX Units'!A32</f>
        <v>Replace Small Transformer</v>
      </c>
      <c r="B32" s="54">
        <f>('System CAPEX Units'!$E32*'System CAPEX Units'!$I32+'System CAPEX Units'!$E32*'System CAPEX Units'!$J32+'System CAPEX Units'!$E32*'System CAPEX Units'!$K32+'System CAPEX Units'!$E32*'System CAPEX Units'!$L32)*'System CAPEX Units'!AE32</f>
        <v>0</v>
      </c>
      <c r="C32" s="66">
        <f>B32*'System CAPEX Units'!$I32</f>
        <v>0</v>
      </c>
      <c r="D32" s="72">
        <f>B32*'System CAPEX Units'!$J32</f>
        <v>0</v>
      </c>
      <c r="E32" s="72">
        <f>B32*'System CAPEX Units'!$K32</f>
        <v>0</v>
      </c>
      <c r="F32" s="66">
        <f>B32*'System CAPEX Units'!$L32</f>
        <v>0</v>
      </c>
      <c r="G32" s="6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37">
        <f>'System CAPEX Units'!E32*'System CAPEX Units'!AE32</f>
        <v>0</v>
      </c>
      <c r="Z32" s="34">
        <f>$B32*'System CAPEX Units'!AF32</f>
        <v>0</v>
      </c>
      <c r="AA32" s="24">
        <f>$B32*'System CAPEX Units'!AG32</f>
        <v>0</v>
      </c>
      <c r="AB32" s="24">
        <f>$B32*'System CAPEX Units'!AH32</f>
        <v>0</v>
      </c>
      <c r="AC32" s="24">
        <f>$B32*'System CAPEX Units'!AI32</f>
        <v>0</v>
      </c>
      <c r="AD32" s="38">
        <f>$B32*'System CAPEX Units'!AJ32</f>
        <v>0</v>
      </c>
      <c r="AF32" s="34">
        <f t="shared" si="0"/>
        <v>0</v>
      </c>
    </row>
    <row r="33" spans="1:32" x14ac:dyDescent="0.2">
      <c r="A33" s="6" t="str">
        <f>'System CAPEX Units'!A33</f>
        <v>Workshop (Dryout) TXF</v>
      </c>
      <c r="B33" s="54">
        <f>('System CAPEX Units'!$E33*'System CAPEX Units'!$I33+'System CAPEX Units'!$E33*'System CAPEX Units'!$J33+'System CAPEX Units'!$E33*'System CAPEX Units'!$K33+'System CAPEX Units'!$E33*'System CAPEX Units'!$L33)*'System CAPEX Units'!AE33</f>
        <v>0</v>
      </c>
      <c r="C33" s="66">
        <f>B33*'System CAPEX Units'!$I33</f>
        <v>0</v>
      </c>
      <c r="D33" s="72">
        <f>B33*'System CAPEX Units'!$J33</f>
        <v>0</v>
      </c>
      <c r="E33" s="72">
        <f>B33*'System CAPEX Units'!$K33</f>
        <v>0</v>
      </c>
      <c r="F33" s="66">
        <f>B33*'System CAPEX Units'!$L33</f>
        <v>0</v>
      </c>
      <c r="G33" s="6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37">
        <f>'System CAPEX Units'!E33*'System CAPEX Units'!AE33</f>
        <v>0</v>
      </c>
      <c r="Z33" s="34">
        <f>$B33*'System CAPEX Units'!AF33</f>
        <v>0</v>
      </c>
      <c r="AA33" s="24">
        <f>$B33*'System CAPEX Units'!AG33</f>
        <v>0</v>
      </c>
      <c r="AB33" s="24">
        <f>$B33*'System CAPEX Units'!AH33</f>
        <v>0</v>
      </c>
      <c r="AC33" s="24">
        <f>$B33*'System CAPEX Units'!AI33</f>
        <v>0</v>
      </c>
      <c r="AD33" s="38">
        <f>$B33*'System CAPEX Units'!AJ33</f>
        <v>0</v>
      </c>
      <c r="AF33" s="34">
        <f t="shared" si="0"/>
        <v>0</v>
      </c>
    </row>
    <row r="34" spans="1:32" x14ac:dyDescent="0.2">
      <c r="A34" s="6" t="str">
        <f>'System CAPEX Units'!A34</f>
        <v>FIS Replacement - Transformer</v>
      </c>
      <c r="B34" s="54">
        <f>('System CAPEX Units'!$E34*'System CAPEX Units'!$I34+'System CAPEX Units'!$E34*'System CAPEX Units'!$J34+'System CAPEX Units'!$E34*'System CAPEX Units'!$K34+'System CAPEX Units'!$E34*'System CAPEX Units'!$L34)*'System CAPEX Units'!AE34</f>
        <v>0</v>
      </c>
      <c r="C34" s="66">
        <f>B34*'System CAPEX Units'!$I34</f>
        <v>0</v>
      </c>
      <c r="D34" s="72">
        <f>B34*'System CAPEX Units'!$J34</f>
        <v>0</v>
      </c>
      <c r="E34" s="72">
        <f>B34*'System CAPEX Units'!$K34</f>
        <v>0</v>
      </c>
      <c r="F34" s="66">
        <f>B34*'System CAPEX Units'!$L34</f>
        <v>0</v>
      </c>
      <c r="G34" s="6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37">
        <f>'System CAPEX Units'!E34*'System CAPEX Units'!AE34</f>
        <v>0</v>
      </c>
      <c r="Z34" s="34">
        <f>$B34*'System CAPEX Units'!AF34</f>
        <v>0</v>
      </c>
      <c r="AA34" s="24">
        <f>$B34*'System CAPEX Units'!AG34</f>
        <v>0</v>
      </c>
      <c r="AB34" s="24">
        <f>$B34*'System CAPEX Units'!AH34</f>
        <v>0</v>
      </c>
      <c r="AC34" s="24">
        <f>$B34*'System CAPEX Units'!AI34</f>
        <v>0</v>
      </c>
      <c r="AD34" s="38">
        <f>$B34*'System CAPEX Units'!AJ34</f>
        <v>0</v>
      </c>
      <c r="AF34" s="34">
        <f t="shared" si="0"/>
        <v>0</v>
      </c>
    </row>
    <row r="35" spans="1:32" x14ac:dyDescent="0.2">
      <c r="A35" s="6" t="str">
        <f>'System CAPEX Units'!A35</f>
        <v>Replace Circuit Breaker 33/66kV</v>
      </c>
      <c r="B35" s="54">
        <f>('System CAPEX Units'!$E35*'System CAPEX Units'!$I35+'System CAPEX Units'!$E35*'System CAPEX Units'!$J35+'System CAPEX Units'!$E35*'System CAPEX Units'!$K35+'System CAPEX Units'!$E35*'System CAPEX Units'!$L35)*'System CAPEX Units'!AE35</f>
        <v>0</v>
      </c>
      <c r="C35" s="66">
        <f>B35*'System CAPEX Units'!$I35</f>
        <v>0</v>
      </c>
      <c r="D35" s="72">
        <f>B35*'System CAPEX Units'!$J35</f>
        <v>0</v>
      </c>
      <c r="E35" s="72">
        <f>B35*'System CAPEX Units'!$K35</f>
        <v>0</v>
      </c>
      <c r="F35" s="66">
        <f>B35*'System CAPEX Units'!$L35</f>
        <v>0</v>
      </c>
      <c r="G35" s="6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37">
        <f>'System CAPEX Units'!E35*'System CAPEX Units'!AE35</f>
        <v>0</v>
      </c>
      <c r="Z35" s="34">
        <f>$B35*'System CAPEX Units'!AF35</f>
        <v>0</v>
      </c>
      <c r="AA35" s="24">
        <f>$B35*'System CAPEX Units'!AG35</f>
        <v>0</v>
      </c>
      <c r="AB35" s="24">
        <f>$B35*'System CAPEX Units'!AH35</f>
        <v>0</v>
      </c>
      <c r="AC35" s="24">
        <f>$B35*'System CAPEX Units'!AI35</f>
        <v>0</v>
      </c>
      <c r="AD35" s="38">
        <f>$B35*'System CAPEX Units'!AJ35</f>
        <v>0</v>
      </c>
      <c r="AF35" s="34">
        <f t="shared" si="0"/>
        <v>0</v>
      </c>
    </row>
    <row r="36" spans="1:32" x14ac:dyDescent="0.2">
      <c r="A36" s="6" t="str">
        <f>'System CAPEX Units'!A36</f>
        <v>Replace Switchboard Panel 11/22kV</v>
      </c>
      <c r="B36" s="54">
        <f>('System CAPEX Units'!$E36*'System CAPEX Units'!$I36+'System CAPEX Units'!$E36*'System CAPEX Units'!$J36+'System CAPEX Units'!$E36*'System CAPEX Units'!$K36+'System CAPEX Units'!$E36*'System CAPEX Units'!$L36)*'System CAPEX Units'!AE36</f>
        <v>0</v>
      </c>
      <c r="C36" s="66">
        <f>B36*'System CAPEX Units'!$I36</f>
        <v>0</v>
      </c>
      <c r="D36" s="72">
        <f>B36*'System CAPEX Units'!$J36</f>
        <v>0</v>
      </c>
      <c r="E36" s="72">
        <f>B36*'System CAPEX Units'!$K36</f>
        <v>0</v>
      </c>
      <c r="F36" s="66">
        <f>B36*'System CAPEX Units'!$L36</f>
        <v>0</v>
      </c>
      <c r="G36" s="6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37">
        <f>'System CAPEX Units'!E36*'System CAPEX Units'!AE36</f>
        <v>0</v>
      </c>
      <c r="Z36" s="34">
        <f>$B36*'System CAPEX Units'!AF36</f>
        <v>0</v>
      </c>
      <c r="AA36" s="24">
        <f>$B36*'System CAPEX Units'!AG36</f>
        <v>0</v>
      </c>
      <c r="AB36" s="24">
        <f>$B36*'System CAPEX Units'!AH36</f>
        <v>0</v>
      </c>
      <c r="AC36" s="24">
        <f>$B36*'System CAPEX Units'!AI36</f>
        <v>0</v>
      </c>
      <c r="AD36" s="38">
        <f>$B36*'System CAPEX Units'!AJ36</f>
        <v>0</v>
      </c>
      <c r="AF36" s="34">
        <f t="shared" si="0"/>
        <v>0</v>
      </c>
    </row>
    <row r="37" spans="1:32" x14ac:dyDescent="0.2">
      <c r="A37" s="6" t="str">
        <f>'System CAPEX Units'!A37</f>
        <v>Retrofit Switchboard CB (LMT)</v>
      </c>
      <c r="B37" s="54">
        <f>('System CAPEX Units'!$E37*'System CAPEX Units'!$I37+'System CAPEX Units'!$E37*'System CAPEX Units'!$J37+'System CAPEX Units'!$E37*'System CAPEX Units'!$K37+'System CAPEX Units'!$E37*'System CAPEX Units'!$L37)*'System CAPEX Units'!AE37</f>
        <v>0</v>
      </c>
      <c r="C37" s="66">
        <f>B37*'System CAPEX Units'!$I37</f>
        <v>0</v>
      </c>
      <c r="D37" s="72">
        <f>B37*'System CAPEX Units'!$J37</f>
        <v>0</v>
      </c>
      <c r="E37" s="72">
        <f>B37*'System CAPEX Units'!$K37</f>
        <v>0</v>
      </c>
      <c r="F37" s="66">
        <f>B37*'System CAPEX Units'!$L37</f>
        <v>0</v>
      </c>
      <c r="G37" s="6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37">
        <f>'System CAPEX Units'!E37*'System CAPEX Units'!AE37</f>
        <v>0</v>
      </c>
      <c r="Z37" s="34">
        <f>$B37*'System CAPEX Units'!AF37</f>
        <v>0</v>
      </c>
      <c r="AA37" s="24">
        <f>$B37*'System CAPEX Units'!AG37</f>
        <v>0</v>
      </c>
      <c r="AB37" s="24">
        <f>$B37*'System CAPEX Units'!AH37</f>
        <v>0</v>
      </c>
      <c r="AC37" s="24">
        <f>$B37*'System CAPEX Units'!AI37</f>
        <v>0</v>
      </c>
      <c r="AD37" s="38">
        <f>$B37*'System CAPEX Units'!AJ37</f>
        <v>0</v>
      </c>
      <c r="AF37" s="34">
        <f t="shared" si="0"/>
        <v>0</v>
      </c>
    </row>
    <row r="38" spans="1:32" x14ac:dyDescent="0.2">
      <c r="A38" s="6" t="str">
        <f>'System CAPEX Units'!A38</f>
        <v>FIS Replacement - Circuit Breaker</v>
      </c>
      <c r="B38" s="54">
        <f>('System CAPEX Units'!$E38*'System CAPEX Units'!$I38+'System CAPEX Units'!$E38*'System CAPEX Units'!$J38+'System CAPEX Units'!$E38*'System CAPEX Units'!$K38+'System CAPEX Units'!$E38*'System CAPEX Units'!$L38)*'System CAPEX Units'!AE38</f>
        <v>0</v>
      </c>
      <c r="C38" s="66">
        <f>B38*'System CAPEX Units'!$I38</f>
        <v>0</v>
      </c>
      <c r="D38" s="72">
        <f>B38*'System CAPEX Units'!$J38</f>
        <v>0</v>
      </c>
      <c r="E38" s="72">
        <f>B38*'System CAPEX Units'!$K38</f>
        <v>0</v>
      </c>
      <c r="F38" s="66">
        <f>B38*'System CAPEX Units'!$L38</f>
        <v>0</v>
      </c>
      <c r="G38" s="6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37">
        <f>'System CAPEX Units'!E38*'System CAPEX Units'!AE38</f>
        <v>0</v>
      </c>
      <c r="Z38" s="34">
        <f>$B38*'System CAPEX Units'!AF38</f>
        <v>0</v>
      </c>
      <c r="AA38" s="24">
        <f>$B38*'System CAPEX Units'!AG38</f>
        <v>0</v>
      </c>
      <c r="AB38" s="24">
        <f>$B38*'System CAPEX Units'!AH38</f>
        <v>0</v>
      </c>
      <c r="AC38" s="24">
        <f>$B38*'System CAPEX Units'!AI38</f>
        <v>0</v>
      </c>
      <c r="AD38" s="38">
        <f>$B38*'System CAPEX Units'!AJ38</f>
        <v>0</v>
      </c>
      <c r="AF38" s="34">
        <f t="shared" si="0"/>
        <v>0</v>
      </c>
    </row>
    <row r="39" spans="1:32" x14ac:dyDescent="0.2">
      <c r="A39" s="6" t="str">
        <f>'System CAPEX Units'!A39</f>
        <v>CT Risk Based Replacement</v>
      </c>
      <c r="B39" s="54">
        <f>('System CAPEX Units'!$E39*'System CAPEX Units'!$I39+'System CAPEX Units'!$E39*'System CAPEX Units'!$J39+'System CAPEX Units'!$E39*'System CAPEX Units'!$K39+'System CAPEX Units'!$E39*'System CAPEX Units'!$L39)*'System CAPEX Units'!AE39</f>
        <v>0</v>
      </c>
      <c r="C39" s="66">
        <f>B39*'System CAPEX Units'!$I39</f>
        <v>0</v>
      </c>
      <c r="D39" s="72">
        <f>B39*'System CAPEX Units'!$J39</f>
        <v>0</v>
      </c>
      <c r="E39" s="72">
        <f>B39*'System CAPEX Units'!$K39</f>
        <v>0</v>
      </c>
      <c r="F39" s="66">
        <f>B39*'System CAPEX Units'!$L39</f>
        <v>0</v>
      </c>
      <c r="G39" s="6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37">
        <f>'System CAPEX Units'!E39*'System CAPEX Units'!AE39</f>
        <v>0</v>
      </c>
      <c r="Z39" s="34">
        <f>$B39*'System CAPEX Units'!AF39</f>
        <v>0</v>
      </c>
      <c r="AA39" s="24">
        <f>$B39*'System CAPEX Units'!AG39</f>
        <v>0</v>
      </c>
      <c r="AB39" s="24">
        <f>$B39*'System CAPEX Units'!AH39</f>
        <v>0</v>
      </c>
      <c r="AC39" s="24">
        <f>$B39*'System CAPEX Units'!AI39</f>
        <v>0</v>
      </c>
      <c r="AD39" s="38">
        <f>$B39*'System CAPEX Units'!AJ39</f>
        <v>0</v>
      </c>
      <c r="AF39" s="34">
        <f t="shared" si="0"/>
        <v>0</v>
      </c>
    </row>
    <row r="40" spans="1:32" x14ac:dyDescent="0.2">
      <c r="A40" s="6" t="str">
        <f>'System CAPEX Units'!A40</f>
        <v>FIS Replacement - CT</v>
      </c>
      <c r="B40" s="54">
        <f>('System CAPEX Units'!$E40*'System CAPEX Units'!$I40+'System CAPEX Units'!$E40*'System CAPEX Units'!$J40+'System CAPEX Units'!$E40*'System CAPEX Units'!$K40+'System CAPEX Units'!$E40*'System CAPEX Units'!$L40)*'System CAPEX Units'!AE40</f>
        <v>0</v>
      </c>
      <c r="C40" s="66">
        <f>B40*'System CAPEX Units'!$I40</f>
        <v>0</v>
      </c>
      <c r="D40" s="72">
        <f>B40*'System CAPEX Units'!$J40</f>
        <v>0</v>
      </c>
      <c r="E40" s="72">
        <f>B40*'System CAPEX Units'!$K40</f>
        <v>0</v>
      </c>
      <c r="F40" s="66">
        <f>B40*'System CAPEX Units'!$L40</f>
        <v>0</v>
      </c>
      <c r="G40" s="69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37">
        <f>'System CAPEX Units'!E40*'System CAPEX Units'!AE40</f>
        <v>0</v>
      </c>
      <c r="Z40" s="34">
        <f>$B40*'System CAPEX Units'!AF40</f>
        <v>0</v>
      </c>
      <c r="AA40" s="24">
        <f>$B40*'System CAPEX Units'!AG40</f>
        <v>0</v>
      </c>
      <c r="AB40" s="24">
        <f>$B40*'System CAPEX Units'!AH40</f>
        <v>0</v>
      </c>
      <c r="AC40" s="24">
        <f>$B40*'System CAPEX Units'!AI40</f>
        <v>0</v>
      </c>
      <c r="AD40" s="38">
        <f>$B40*'System CAPEX Units'!AJ40</f>
        <v>0</v>
      </c>
      <c r="AF40" s="34">
        <f t="shared" si="0"/>
        <v>0</v>
      </c>
    </row>
    <row r="41" spans="1:32" x14ac:dyDescent="0.2">
      <c r="A41" s="6" t="str">
        <f>'System CAPEX Units'!A41</f>
        <v>VT Risk Based Replacement</v>
      </c>
      <c r="B41" s="54">
        <f>('System CAPEX Units'!$E41*'System CAPEX Units'!$I41+'System CAPEX Units'!$E41*'System CAPEX Units'!$J41+'System CAPEX Units'!$E41*'System CAPEX Units'!$K41+'System CAPEX Units'!$E41*'System CAPEX Units'!$L41)*'System CAPEX Units'!AE41</f>
        <v>0</v>
      </c>
      <c r="C41" s="66">
        <f>B41*'System CAPEX Units'!$I41</f>
        <v>0</v>
      </c>
      <c r="D41" s="72">
        <f>B41*'System CAPEX Units'!$J41</f>
        <v>0</v>
      </c>
      <c r="E41" s="72">
        <f>B41*'System CAPEX Units'!$K41</f>
        <v>0</v>
      </c>
      <c r="F41" s="66">
        <f>B41*'System CAPEX Units'!$L41</f>
        <v>0</v>
      </c>
      <c r="G41" s="69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37">
        <f>'System CAPEX Units'!E41*'System CAPEX Units'!AE41</f>
        <v>0</v>
      </c>
      <c r="Z41" s="34">
        <f>$B41*'System CAPEX Units'!AF41</f>
        <v>0</v>
      </c>
      <c r="AA41" s="24">
        <f>$B41*'System CAPEX Units'!AG41</f>
        <v>0</v>
      </c>
      <c r="AB41" s="24">
        <f>$B41*'System CAPEX Units'!AH41</f>
        <v>0</v>
      </c>
      <c r="AC41" s="24">
        <f>$B41*'System CAPEX Units'!AI41</f>
        <v>0</v>
      </c>
      <c r="AD41" s="38">
        <f>$B41*'System CAPEX Units'!AJ41</f>
        <v>0</v>
      </c>
      <c r="AF41" s="34">
        <f t="shared" si="0"/>
        <v>0</v>
      </c>
    </row>
    <row r="42" spans="1:32" x14ac:dyDescent="0.2">
      <c r="A42" s="6" t="str">
        <f>'System CAPEX Units'!A42</f>
        <v>FIS Replacement - VT</v>
      </c>
      <c r="B42" s="54">
        <f>('System CAPEX Units'!$E42*'System CAPEX Units'!$I42+'System CAPEX Units'!$E42*'System CAPEX Units'!$J42+'System CAPEX Units'!$E42*'System CAPEX Units'!$K42+'System CAPEX Units'!$E42*'System CAPEX Units'!$L42)*'System CAPEX Units'!AE42</f>
        <v>0</v>
      </c>
      <c r="C42" s="66">
        <f>B42*'System CAPEX Units'!$I42</f>
        <v>0</v>
      </c>
      <c r="D42" s="72">
        <f>B42*'System CAPEX Units'!$J42</f>
        <v>0</v>
      </c>
      <c r="E42" s="72">
        <f>B42*'System CAPEX Units'!$K42</f>
        <v>0</v>
      </c>
      <c r="F42" s="66">
        <f>B42*'System CAPEX Units'!$L42</f>
        <v>0</v>
      </c>
      <c r="G42" s="69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37">
        <f>'System CAPEX Units'!E42*'System CAPEX Units'!AE42</f>
        <v>0</v>
      </c>
      <c r="Z42" s="34">
        <f>$B42*'System CAPEX Units'!AF42</f>
        <v>0</v>
      </c>
      <c r="AA42" s="24">
        <f>$B42*'System CAPEX Units'!AG42</f>
        <v>0</v>
      </c>
      <c r="AB42" s="24">
        <f>$B42*'System CAPEX Units'!AH42</f>
        <v>0</v>
      </c>
      <c r="AC42" s="24">
        <f>$B42*'System CAPEX Units'!AI42</f>
        <v>0</v>
      </c>
      <c r="AD42" s="38">
        <f>$B42*'System CAPEX Units'!AJ42</f>
        <v>0</v>
      </c>
      <c r="AF42" s="34">
        <f t="shared" si="0"/>
        <v>0</v>
      </c>
    </row>
    <row r="43" spans="1:32" x14ac:dyDescent="0.2">
      <c r="A43" s="6" t="str">
        <f>'System CAPEX Units'!A43</f>
        <v>FIS Replacement - Isolators</v>
      </c>
      <c r="B43" s="54">
        <f>('System CAPEX Units'!$E43*'System CAPEX Units'!$I43+'System CAPEX Units'!$E43*'System CAPEX Units'!$J43+'System CAPEX Units'!$E43*'System CAPEX Units'!$K43+'System CAPEX Units'!$E43*'System CAPEX Units'!$L43)*'System CAPEX Units'!AE43</f>
        <v>0</v>
      </c>
      <c r="C43" s="66">
        <f>B43*'System CAPEX Units'!$I43</f>
        <v>0</v>
      </c>
      <c r="D43" s="72">
        <f>B43*'System CAPEX Units'!$J43</f>
        <v>0</v>
      </c>
      <c r="E43" s="72">
        <f>B43*'System CAPEX Units'!$K43</f>
        <v>0</v>
      </c>
      <c r="F43" s="66">
        <f>B43*'System CAPEX Units'!$L43</f>
        <v>0</v>
      </c>
      <c r="G43" s="6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37">
        <f>'System CAPEX Units'!E43*'System CAPEX Units'!AE43</f>
        <v>0</v>
      </c>
      <c r="Z43" s="34">
        <f>$B43*'System CAPEX Units'!AF43</f>
        <v>0</v>
      </c>
      <c r="AA43" s="24">
        <f>$B43*'System CAPEX Units'!AG43</f>
        <v>0</v>
      </c>
      <c r="AB43" s="24">
        <f>$B43*'System CAPEX Units'!AH43</f>
        <v>0</v>
      </c>
      <c r="AC43" s="24">
        <f>$B43*'System CAPEX Units'!AI43</f>
        <v>0</v>
      </c>
      <c r="AD43" s="38">
        <f>$B43*'System CAPEX Units'!AJ43</f>
        <v>0</v>
      </c>
      <c r="AF43" s="34">
        <f t="shared" si="0"/>
        <v>0</v>
      </c>
    </row>
    <row r="44" spans="1:32" x14ac:dyDescent="0.2">
      <c r="A44" s="6" t="str">
        <f>'System CAPEX Units'!A44</f>
        <v>Outdoor Isolator Replacement 66-132kV</v>
      </c>
      <c r="B44" s="54">
        <f>('System CAPEX Units'!$E44*'System CAPEX Units'!$I44+'System CAPEX Units'!$E44*'System CAPEX Units'!$J44+'System CAPEX Units'!$E44*'System CAPEX Units'!$K44+'System CAPEX Units'!$E44*'System CAPEX Units'!$L44)*'System CAPEX Units'!AE44</f>
        <v>0</v>
      </c>
      <c r="C44" s="66">
        <f>B44*'System CAPEX Units'!$I44</f>
        <v>0</v>
      </c>
      <c r="D44" s="72">
        <f>B44*'System CAPEX Units'!$J44</f>
        <v>0</v>
      </c>
      <c r="E44" s="72">
        <f>B44*'System CAPEX Units'!$K44</f>
        <v>0</v>
      </c>
      <c r="F44" s="66">
        <f>B44*'System CAPEX Units'!$L44</f>
        <v>0</v>
      </c>
      <c r="G44" s="6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37">
        <f>'System CAPEX Units'!E44*'System CAPEX Units'!AE44</f>
        <v>0</v>
      </c>
      <c r="Z44" s="34">
        <f>$B44*'System CAPEX Units'!AF44</f>
        <v>0</v>
      </c>
      <c r="AA44" s="24">
        <f>$B44*'System CAPEX Units'!AG44</f>
        <v>0</v>
      </c>
      <c r="AB44" s="24">
        <f>$B44*'System CAPEX Units'!AH44</f>
        <v>0</v>
      </c>
      <c r="AC44" s="24">
        <f>$B44*'System CAPEX Units'!AI44</f>
        <v>0</v>
      </c>
      <c r="AD44" s="38">
        <f>$B44*'System CAPEX Units'!AJ44</f>
        <v>0</v>
      </c>
      <c r="AF44" s="34">
        <f t="shared" si="0"/>
        <v>0</v>
      </c>
    </row>
    <row r="45" spans="1:32" x14ac:dyDescent="0.2">
      <c r="A45" s="6" t="str">
        <f>'System CAPEX Units'!A45</f>
        <v>Replace Capacitor Bank 11kV</v>
      </c>
      <c r="B45" s="54">
        <f>('System CAPEX Units'!$E45*'System CAPEX Units'!$I45+'System CAPEX Units'!$E45*'System CAPEX Units'!$J45+'System CAPEX Units'!$E45*'System CAPEX Units'!$K45+'System CAPEX Units'!$E45*'System CAPEX Units'!$L45)*'System CAPEX Units'!AE45</f>
        <v>0</v>
      </c>
      <c r="C45" s="66">
        <f>B45*'System CAPEX Units'!$I45</f>
        <v>0</v>
      </c>
      <c r="D45" s="72">
        <f>B45*'System CAPEX Units'!$J45</f>
        <v>0</v>
      </c>
      <c r="E45" s="72">
        <f>B45*'System CAPEX Units'!$K45</f>
        <v>0</v>
      </c>
      <c r="F45" s="66">
        <f>B45*'System CAPEX Units'!$L45</f>
        <v>0</v>
      </c>
      <c r="G45" s="69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37">
        <f>'System CAPEX Units'!E45*'System CAPEX Units'!AE45</f>
        <v>0</v>
      </c>
      <c r="Z45" s="34">
        <f>$B45*'System CAPEX Units'!AF45</f>
        <v>0</v>
      </c>
      <c r="AA45" s="24">
        <f>$B45*'System CAPEX Units'!AG45</f>
        <v>0</v>
      </c>
      <c r="AB45" s="24">
        <f>$B45*'System CAPEX Units'!AH45</f>
        <v>0</v>
      </c>
      <c r="AC45" s="24">
        <f>$B45*'System CAPEX Units'!AI45</f>
        <v>0</v>
      </c>
      <c r="AD45" s="38">
        <f>$B45*'System CAPEX Units'!AJ45</f>
        <v>0</v>
      </c>
      <c r="AF45" s="34">
        <f t="shared" si="0"/>
        <v>0</v>
      </c>
    </row>
    <row r="46" spans="1:32" x14ac:dyDescent="0.2">
      <c r="A46" s="6" t="str">
        <f>'System CAPEX Units'!A46</f>
        <v>Substation 66kV OD Feeder Bay</v>
      </c>
      <c r="B46" s="54">
        <f>('System CAPEX Units'!$E46*'System CAPEX Units'!$I46+'System CAPEX Units'!$E46*'System CAPEX Units'!$J46+'System CAPEX Units'!$E46*'System CAPEX Units'!$K46+'System CAPEX Units'!$E46*'System CAPEX Units'!$L46)*'System CAPEX Units'!AE46</f>
        <v>0</v>
      </c>
      <c r="C46" s="66">
        <f>B46*'System CAPEX Units'!$I46</f>
        <v>0</v>
      </c>
      <c r="D46" s="72">
        <f>B46*'System CAPEX Units'!$J46</f>
        <v>0</v>
      </c>
      <c r="E46" s="72">
        <f>B46*'System CAPEX Units'!$K46</f>
        <v>0</v>
      </c>
      <c r="F46" s="66">
        <f>B46*'System CAPEX Units'!$L46</f>
        <v>0</v>
      </c>
      <c r="G46" s="69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37">
        <f>'System CAPEX Units'!E46*'System CAPEX Units'!AE46</f>
        <v>0</v>
      </c>
      <c r="Z46" s="34">
        <f>$B46*'System CAPEX Units'!AF46</f>
        <v>0</v>
      </c>
      <c r="AA46" s="24">
        <f>$B46*'System CAPEX Units'!AG46</f>
        <v>0</v>
      </c>
      <c r="AB46" s="24">
        <f>$B46*'System CAPEX Units'!AH46</f>
        <v>0</v>
      </c>
      <c r="AC46" s="24">
        <f>$B46*'System CAPEX Units'!AI46</f>
        <v>0</v>
      </c>
      <c r="AD46" s="38">
        <f>$B46*'System CAPEX Units'!AJ46</f>
        <v>0</v>
      </c>
      <c r="AF46" s="34">
        <f t="shared" si="0"/>
        <v>0</v>
      </c>
    </row>
    <row r="47" spans="1:32" x14ac:dyDescent="0.2">
      <c r="A47" s="6" t="str">
        <f>'System CAPEX Units'!A47</f>
        <v>Replace SVC</v>
      </c>
      <c r="B47" s="54">
        <f>('System CAPEX Units'!$E47*'System CAPEX Units'!$I47+'System CAPEX Units'!$E47*'System CAPEX Units'!$J47+'System CAPEX Units'!$E47*'System CAPEX Units'!$K47+'System CAPEX Units'!$E47*'System CAPEX Units'!$L47)*'System CAPEX Units'!AE47</f>
        <v>0</v>
      </c>
      <c r="C47" s="66">
        <f>B47*'System CAPEX Units'!$I47</f>
        <v>0</v>
      </c>
      <c r="D47" s="72">
        <f>B47*'System CAPEX Units'!$J47</f>
        <v>0</v>
      </c>
      <c r="E47" s="72">
        <f>B47*'System CAPEX Units'!$K47</f>
        <v>0</v>
      </c>
      <c r="F47" s="66">
        <f>B47*'System CAPEX Units'!$L47</f>
        <v>0</v>
      </c>
      <c r="G47" s="69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37">
        <f>'System CAPEX Units'!E47*'System CAPEX Units'!AE47</f>
        <v>0</v>
      </c>
      <c r="Z47" s="34">
        <f>$B47*'System CAPEX Units'!AF47</f>
        <v>0</v>
      </c>
      <c r="AA47" s="24">
        <f>$B47*'System CAPEX Units'!AG47</f>
        <v>0</v>
      </c>
      <c r="AB47" s="24">
        <f>$B47*'System CAPEX Units'!AH47</f>
        <v>0</v>
      </c>
      <c r="AC47" s="24">
        <f>$B47*'System CAPEX Units'!AI47</f>
        <v>0</v>
      </c>
      <c r="AD47" s="38">
        <f>$B47*'System CAPEX Units'!AJ47</f>
        <v>0</v>
      </c>
      <c r="AF47" s="34">
        <f t="shared" si="0"/>
        <v>0</v>
      </c>
    </row>
    <row r="48" spans="1:32" x14ac:dyDescent="0.2">
      <c r="A48" s="6" t="str">
        <f>'System CAPEX Units'!A48</f>
        <v>Upgrade DC Supply 110/125V</v>
      </c>
      <c r="B48" s="54">
        <f>('System CAPEX Units'!$E48*'System CAPEX Units'!$I48+'System CAPEX Units'!$E48*'System CAPEX Units'!$J48+'System CAPEX Units'!$E48*'System CAPEX Units'!$K48+'System CAPEX Units'!$E48*'System CAPEX Units'!$L48)*'System CAPEX Units'!AE48</f>
        <v>0</v>
      </c>
      <c r="C48" s="66">
        <f>B48*'System CAPEX Units'!$I48</f>
        <v>0</v>
      </c>
      <c r="D48" s="72">
        <f>B48*'System CAPEX Units'!$J48</f>
        <v>0</v>
      </c>
      <c r="E48" s="72">
        <f>B48*'System CAPEX Units'!$K48</f>
        <v>0</v>
      </c>
      <c r="F48" s="66">
        <f>B48*'System CAPEX Units'!$L48</f>
        <v>0</v>
      </c>
      <c r="G48" s="69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37">
        <f>'System CAPEX Units'!E48*'System CAPEX Units'!AE48</f>
        <v>0</v>
      </c>
      <c r="Z48" s="34">
        <f>$B48*'System CAPEX Units'!AF48</f>
        <v>0</v>
      </c>
      <c r="AA48" s="24">
        <f>$B48*'System CAPEX Units'!AG48</f>
        <v>0</v>
      </c>
      <c r="AB48" s="24">
        <f>$B48*'System CAPEX Units'!AH48</f>
        <v>0</v>
      </c>
      <c r="AC48" s="24">
        <f>$B48*'System CAPEX Units'!AI48</f>
        <v>0</v>
      </c>
      <c r="AD48" s="38">
        <f>$B48*'System CAPEX Units'!AJ48</f>
        <v>0</v>
      </c>
      <c r="AF48" s="34">
        <f t="shared" si="0"/>
        <v>0</v>
      </c>
    </row>
    <row r="49" spans="1:32" x14ac:dyDescent="0.2">
      <c r="A49" s="6" t="str">
        <f>'System CAPEX Units'!A49</f>
        <v>Upgrade DC Supply 32/48V</v>
      </c>
      <c r="B49" s="54">
        <f>('System CAPEX Units'!$E49*'System CAPEX Units'!$I49+'System CAPEX Units'!$E49*'System CAPEX Units'!$J49+'System CAPEX Units'!$E49*'System CAPEX Units'!$K49+'System CAPEX Units'!$E49*'System CAPEX Units'!$L49)*'System CAPEX Units'!AE49</f>
        <v>0</v>
      </c>
      <c r="C49" s="66">
        <f>B49*'System CAPEX Units'!$I49</f>
        <v>0</v>
      </c>
      <c r="D49" s="72">
        <f>B49*'System CAPEX Units'!$J49</f>
        <v>0</v>
      </c>
      <c r="E49" s="72">
        <f>B49*'System CAPEX Units'!$K49</f>
        <v>0</v>
      </c>
      <c r="F49" s="66">
        <f>B49*'System CAPEX Units'!$L49</f>
        <v>0</v>
      </c>
      <c r="G49" s="69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37">
        <f>'System CAPEX Units'!E49*'System CAPEX Units'!AE49</f>
        <v>0</v>
      </c>
      <c r="Z49" s="34">
        <f>$B49*'System CAPEX Units'!AF49</f>
        <v>0</v>
      </c>
      <c r="AA49" s="24">
        <f>$B49*'System CAPEX Units'!AG49</f>
        <v>0</v>
      </c>
      <c r="AB49" s="24">
        <f>$B49*'System CAPEX Units'!AH49</f>
        <v>0</v>
      </c>
      <c r="AC49" s="24">
        <f>$B49*'System CAPEX Units'!AI49</f>
        <v>0</v>
      </c>
      <c r="AD49" s="38">
        <f>$B49*'System CAPEX Units'!AJ49</f>
        <v>0</v>
      </c>
      <c r="AF49" s="34">
        <f t="shared" si="0"/>
        <v>0</v>
      </c>
    </row>
    <row r="50" spans="1:32" x14ac:dyDescent="0.2">
      <c r="A50" s="6" t="str">
        <f>'System CAPEX Units'!A50</f>
        <v>Relocate AC supply into switchyard</v>
      </c>
      <c r="B50" s="54">
        <f>('System CAPEX Units'!$E50*'System CAPEX Units'!$I50+'System CAPEX Units'!$E50*'System CAPEX Units'!$J50+'System CAPEX Units'!$E50*'System CAPEX Units'!$K50+'System CAPEX Units'!$E50*'System CAPEX Units'!$L50)*'System CAPEX Units'!AE50</f>
        <v>0</v>
      </c>
      <c r="C50" s="66">
        <f>B50*'System CAPEX Units'!$I50</f>
        <v>0</v>
      </c>
      <c r="D50" s="72">
        <f>B50*'System CAPEX Units'!$J50</f>
        <v>0</v>
      </c>
      <c r="E50" s="72">
        <f>B50*'System CAPEX Units'!$K50</f>
        <v>0</v>
      </c>
      <c r="F50" s="66">
        <f>B50*'System CAPEX Units'!$L50</f>
        <v>0</v>
      </c>
      <c r="G50" s="69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37">
        <f>'System CAPEX Units'!E50*'System CAPEX Units'!AE50</f>
        <v>0</v>
      </c>
      <c r="Z50" s="34">
        <f>$B50*'System CAPEX Units'!AF50</f>
        <v>0</v>
      </c>
      <c r="AA50" s="24">
        <f>$B50*'System CAPEX Units'!AG50</f>
        <v>0</v>
      </c>
      <c r="AB50" s="24">
        <f>$B50*'System CAPEX Units'!AH50</f>
        <v>0</v>
      </c>
      <c r="AC50" s="24">
        <f>$B50*'System CAPEX Units'!AI50</f>
        <v>0</v>
      </c>
      <c r="AD50" s="38">
        <f>$B50*'System CAPEX Units'!AJ50</f>
        <v>0</v>
      </c>
      <c r="AF50" s="34">
        <f t="shared" si="0"/>
        <v>0</v>
      </c>
    </row>
    <row r="51" spans="1:32" x14ac:dyDescent="0.2">
      <c r="A51" s="6" t="str">
        <f>'System CAPEX Units'!A51</f>
        <v>Relocate Dist. supplies out of switchyard</v>
      </c>
      <c r="B51" s="54">
        <f>('System CAPEX Units'!$E51*'System CAPEX Units'!$I51+'System CAPEX Units'!$E51*'System CAPEX Units'!$J51+'System CAPEX Units'!$E51*'System CAPEX Units'!$K51+'System CAPEX Units'!$E51*'System CAPEX Units'!$L51)*'System CAPEX Units'!AE51</f>
        <v>0</v>
      </c>
      <c r="C51" s="66">
        <f>B51*'System CAPEX Units'!$I51</f>
        <v>0</v>
      </c>
      <c r="D51" s="72">
        <f>B51*'System CAPEX Units'!$J51</f>
        <v>0</v>
      </c>
      <c r="E51" s="72">
        <f>B51*'System CAPEX Units'!$K51</f>
        <v>0</v>
      </c>
      <c r="F51" s="66">
        <f>B51*'System CAPEX Units'!$L51</f>
        <v>0</v>
      </c>
      <c r="G51" s="69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37">
        <f>'System CAPEX Units'!E51*'System CAPEX Units'!AE51</f>
        <v>0</v>
      </c>
      <c r="Z51" s="34">
        <f>$B51*'System CAPEX Units'!AF51</f>
        <v>0</v>
      </c>
      <c r="AA51" s="24">
        <f>$B51*'System CAPEX Units'!AG51</f>
        <v>0</v>
      </c>
      <c r="AB51" s="24">
        <f>$B51*'System CAPEX Units'!AH51</f>
        <v>0</v>
      </c>
      <c r="AC51" s="24">
        <f>$B51*'System CAPEX Units'!AI51</f>
        <v>0</v>
      </c>
      <c r="AD51" s="38">
        <f>$B51*'System CAPEX Units'!AJ51</f>
        <v>0</v>
      </c>
      <c r="AF51" s="34">
        <f t="shared" si="0"/>
        <v>0</v>
      </c>
    </row>
    <row r="52" spans="1:32" x14ac:dyDescent="0.2">
      <c r="A52" s="6" t="str">
        <f>'System CAPEX Units'!A52</f>
        <v>Install Bunding &amp; Oil Containment - Small</v>
      </c>
      <c r="B52" s="54">
        <f>('System CAPEX Units'!$E52*'System CAPEX Units'!$I52+'System CAPEX Units'!$E52*'System CAPEX Units'!$J52+'System CAPEX Units'!$E52*'System CAPEX Units'!$K52+'System CAPEX Units'!$E52*'System CAPEX Units'!$L52)*'System CAPEX Units'!AE52</f>
        <v>0</v>
      </c>
      <c r="C52" s="66">
        <f>B52*'System CAPEX Units'!$I52</f>
        <v>0</v>
      </c>
      <c r="D52" s="72">
        <f>B52*'System CAPEX Units'!$J52</f>
        <v>0</v>
      </c>
      <c r="E52" s="72">
        <f>B52*'System CAPEX Units'!$K52</f>
        <v>0</v>
      </c>
      <c r="F52" s="66">
        <f>B52*'System CAPEX Units'!$L52</f>
        <v>0</v>
      </c>
      <c r="G52" s="69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37">
        <f>'System CAPEX Units'!E52*'System CAPEX Units'!AE52</f>
        <v>0</v>
      </c>
      <c r="Z52" s="34">
        <f>$B52*'System CAPEX Units'!AF52</f>
        <v>0</v>
      </c>
      <c r="AA52" s="24">
        <f>$B52*'System CAPEX Units'!AG52</f>
        <v>0</v>
      </c>
      <c r="AB52" s="24">
        <f>$B52*'System CAPEX Units'!AH52</f>
        <v>0</v>
      </c>
      <c r="AC52" s="24">
        <f>$B52*'System CAPEX Units'!AI52</f>
        <v>0</v>
      </c>
      <c r="AD52" s="38">
        <f>$B52*'System CAPEX Units'!AJ52</f>
        <v>0</v>
      </c>
      <c r="AF52" s="34">
        <f t="shared" si="0"/>
        <v>0</v>
      </c>
    </row>
    <row r="53" spans="1:32" x14ac:dyDescent="0.2">
      <c r="A53" s="6" t="str">
        <f>'System CAPEX Units'!A53</f>
        <v>Install Bunding &amp; Oil Containment - Large</v>
      </c>
      <c r="B53" s="54">
        <f>('System CAPEX Units'!$E53*'System CAPEX Units'!$I53+'System CAPEX Units'!$E53*'System CAPEX Units'!$J53+'System CAPEX Units'!$E53*'System CAPEX Units'!$K53+'System CAPEX Units'!$E53*'System CAPEX Units'!$L53)*'System CAPEX Units'!AE53</f>
        <v>0</v>
      </c>
      <c r="C53" s="66">
        <f>B53*'System CAPEX Units'!$I53</f>
        <v>0</v>
      </c>
      <c r="D53" s="72">
        <f>B53*'System CAPEX Units'!$J53</f>
        <v>0</v>
      </c>
      <c r="E53" s="72">
        <f>B53*'System CAPEX Units'!$K53</f>
        <v>0</v>
      </c>
      <c r="F53" s="66">
        <f>B53*'System CAPEX Units'!$L53</f>
        <v>0</v>
      </c>
      <c r="G53" s="69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37">
        <f>'System CAPEX Units'!E53*'System CAPEX Units'!AE53</f>
        <v>0</v>
      </c>
      <c r="Z53" s="34">
        <f>$B53*'System CAPEX Units'!AF53</f>
        <v>0</v>
      </c>
      <c r="AA53" s="24">
        <f>$B53*'System CAPEX Units'!AG53</f>
        <v>0</v>
      </c>
      <c r="AB53" s="24">
        <f>$B53*'System CAPEX Units'!AH53</f>
        <v>0</v>
      </c>
      <c r="AC53" s="24">
        <f>$B53*'System CAPEX Units'!AI53</f>
        <v>0</v>
      </c>
      <c r="AD53" s="38">
        <f>$B53*'System CAPEX Units'!AJ53</f>
        <v>0</v>
      </c>
      <c r="AF53" s="34">
        <f t="shared" si="0"/>
        <v>0</v>
      </c>
    </row>
    <row r="54" spans="1:32" x14ac:dyDescent="0.2">
      <c r="A54" s="6" t="str">
        <f>'System CAPEX Units'!A54</f>
        <v>Replace 1 Protection Scheme Replace - D-Ageing Asset</v>
      </c>
      <c r="B54" s="54">
        <f>('System CAPEX Units'!$E54*'System CAPEX Units'!$I54+'System CAPEX Units'!$E54*'System CAPEX Units'!$J54+'System CAPEX Units'!$E54*'System CAPEX Units'!$K54+'System CAPEX Units'!$E54*'System CAPEX Units'!$L54)*'System CAPEX Units'!AE54</f>
        <v>0</v>
      </c>
      <c r="C54" s="66">
        <f>B54*'System CAPEX Units'!$I54</f>
        <v>0</v>
      </c>
      <c r="D54" s="72">
        <f>B54*'System CAPEX Units'!$J54</f>
        <v>0</v>
      </c>
      <c r="E54" s="72">
        <f>B54*'System CAPEX Units'!$K54</f>
        <v>0</v>
      </c>
      <c r="F54" s="66">
        <f>B54*'System CAPEX Units'!$L54</f>
        <v>0</v>
      </c>
      <c r="G54" s="69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37">
        <f>'System CAPEX Units'!E54*'System CAPEX Units'!AE54</f>
        <v>0</v>
      </c>
      <c r="Z54" s="34">
        <f>$B54*'System CAPEX Units'!AF54</f>
        <v>0</v>
      </c>
      <c r="AA54" s="24">
        <f>$B54*'System CAPEX Units'!AG54</f>
        <v>0</v>
      </c>
      <c r="AB54" s="24">
        <f>$B54*'System CAPEX Units'!AH54</f>
        <v>0</v>
      </c>
      <c r="AC54" s="24">
        <f>$B54*'System CAPEX Units'!AI54</f>
        <v>0</v>
      </c>
      <c r="AD54" s="38">
        <f>$B54*'System CAPEX Units'!AJ54</f>
        <v>0</v>
      </c>
      <c r="AF54" s="34">
        <f t="shared" si="0"/>
        <v>0</v>
      </c>
    </row>
    <row r="55" spans="1:32" x14ac:dyDescent="0.2">
      <c r="A55" s="6" t="str">
        <f>'System CAPEX Units'!A55</f>
        <v>Half Substation Protection Replacement - D-Ageing Asset</v>
      </c>
      <c r="B55" s="54">
        <f>('System CAPEX Units'!$E55*'System CAPEX Units'!$I55+'System CAPEX Units'!$E55*'System CAPEX Units'!$J55+'System CAPEX Units'!$E55*'System CAPEX Units'!$K55+'System CAPEX Units'!$E55*'System CAPEX Units'!$L55)*'System CAPEX Units'!AE55</f>
        <v>0</v>
      </c>
      <c r="C55" s="66">
        <f>B55*'System CAPEX Units'!$I55</f>
        <v>0</v>
      </c>
      <c r="D55" s="72">
        <f>B55*'System CAPEX Units'!$J55</f>
        <v>0</v>
      </c>
      <c r="E55" s="72">
        <f>B55*'System CAPEX Units'!$K55</f>
        <v>0</v>
      </c>
      <c r="F55" s="66">
        <f>B55*'System CAPEX Units'!$L55</f>
        <v>0</v>
      </c>
      <c r="G55" s="69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37">
        <f>'System CAPEX Units'!E55*'System CAPEX Units'!AE55</f>
        <v>0</v>
      </c>
      <c r="Z55" s="34">
        <f>$B55*'System CAPEX Units'!AF55</f>
        <v>0</v>
      </c>
      <c r="AA55" s="24">
        <f>$B55*'System CAPEX Units'!AG55</f>
        <v>0</v>
      </c>
      <c r="AB55" s="24">
        <f>$B55*'System CAPEX Units'!AH55</f>
        <v>0</v>
      </c>
      <c r="AC55" s="24">
        <f>$B55*'System CAPEX Units'!AI55</f>
        <v>0</v>
      </c>
      <c r="AD55" s="38">
        <f>$B55*'System CAPEX Units'!AJ55</f>
        <v>0</v>
      </c>
      <c r="AF55" s="34">
        <f t="shared" si="0"/>
        <v>0</v>
      </c>
    </row>
    <row r="56" spans="1:32" x14ac:dyDescent="0.2">
      <c r="A56" s="6" t="str">
        <f>'System CAPEX Units'!A56</f>
        <v>Full Substation Protection Replacement - D-Ageing Asset</v>
      </c>
      <c r="B56" s="54">
        <f>('System CAPEX Units'!$E56*'System CAPEX Units'!$I56+'System CAPEX Units'!$E56*'System CAPEX Units'!$J56+'System CAPEX Units'!$E56*'System CAPEX Units'!$K56+'System CAPEX Units'!$E56*'System CAPEX Units'!$L56)*'System CAPEX Units'!AE56</f>
        <v>0</v>
      </c>
      <c r="C56" s="66">
        <f>B56*'System CAPEX Units'!$I56</f>
        <v>0</v>
      </c>
      <c r="D56" s="72">
        <f>B56*'System CAPEX Units'!$J56</f>
        <v>0</v>
      </c>
      <c r="E56" s="72">
        <f>B56*'System CAPEX Units'!$K56</f>
        <v>0</v>
      </c>
      <c r="F56" s="66">
        <f>B56*'System CAPEX Units'!$L56</f>
        <v>0</v>
      </c>
      <c r="G56" s="69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37">
        <f>'System CAPEX Units'!E56*'System CAPEX Units'!AE56</f>
        <v>0</v>
      </c>
      <c r="Z56" s="34">
        <f>$B56*'System CAPEX Units'!AF56</f>
        <v>0</v>
      </c>
      <c r="AA56" s="24">
        <f>$B56*'System CAPEX Units'!AG56</f>
        <v>0</v>
      </c>
      <c r="AB56" s="24">
        <f>$B56*'System CAPEX Units'!AH56</f>
        <v>0</v>
      </c>
      <c r="AC56" s="24">
        <f>$B56*'System CAPEX Units'!AI56</f>
        <v>0</v>
      </c>
      <c r="AD56" s="38">
        <f>$B56*'System CAPEX Units'!AJ56</f>
        <v>0</v>
      </c>
      <c r="AF56" s="34">
        <f t="shared" si="0"/>
        <v>0</v>
      </c>
    </row>
    <row r="57" spans="1:32" x14ac:dyDescent="0.2">
      <c r="A57" s="6" t="str">
        <f>'System CAPEX Units'!A57</f>
        <v>Replace 1 Protection Scheme Replace - SEF - D-Other Regulated System Capex</v>
      </c>
      <c r="B57" s="54">
        <f>('System CAPEX Units'!$E57*'System CAPEX Units'!$I57+'System CAPEX Units'!$E57*'System CAPEX Units'!$J57+'System CAPEX Units'!$E57*'System CAPEX Units'!$K57+'System CAPEX Units'!$E57*'System CAPEX Units'!$L57)*'System CAPEX Units'!AE57</f>
        <v>0</v>
      </c>
      <c r="C57" s="66">
        <f>B57*'System CAPEX Units'!$I57</f>
        <v>0</v>
      </c>
      <c r="D57" s="72">
        <f>B57*'System CAPEX Units'!$J57</f>
        <v>0</v>
      </c>
      <c r="E57" s="72">
        <f>B57*'System CAPEX Units'!$K57</f>
        <v>0</v>
      </c>
      <c r="F57" s="66">
        <f>B57*'System CAPEX Units'!$L57</f>
        <v>0</v>
      </c>
      <c r="G57" s="69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37">
        <f>'System CAPEX Units'!E57*'System CAPEX Units'!AE57</f>
        <v>0</v>
      </c>
      <c r="Z57" s="34">
        <f>$B57*'System CAPEX Units'!AF57</f>
        <v>0</v>
      </c>
      <c r="AA57" s="24">
        <f>$B57*'System CAPEX Units'!AG57</f>
        <v>0</v>
      </c>
      <c r="AB57" s="24">
        <f>$B57*'System CAPEX Units'!AH57</f>
        <v>0</v>
      </c>
      <c r="AC57" s="24">
        <f>$B57*'System CAPEX Units'!AI57</f>
        <v>0</v>
      </c>
      <c r="AD57" s="38">
        <f>$B57*'System CAPEX Units'!AJ57</f>
        <v>0</v>
      </c>
      <c r="AF57" s="34">
        <f t="shared" si="0"/>
        <v>0</v>
      </c>
    </row>
    <row r="58" spans="1:32" x14ac:dyDescent="0.2">
      <c r="A58" s="6" t="str">
        <f>'System CAPEX Units'!A58</f>
        <v>HV 11KV 22KV Switchboard Prot Replace - SEF - D-Other Regulated System Capex</v>
      </c>
      <c r="B58" s="54">
        <f>('System CAPEX Units'!$E58*'System CAPEX Units'!$I58+'System CAPEX Units'!$E58*'System CAPEX Units'!$J58+'System CAPEX Units'!$E58*'System CAPEX Units'!$K58+'System CAPEX Units'!$E58*'System CAPEX Units'!$L58)*'System CAPEX Units'!AE58</f>
        <v>0</v>
      </c>
      <c r="C58" s="66">
        <f>B58*'System CAPEX Units'!$I58</f>
        <v>0</v>
      </c>
      <c r="D58" s="72">
        <f>B58*'System CAPEX Units'!$J58</f>
        <v>0</v>
      </c>
      <c r="E58" s="72">
        <f>B58*'System CAPEX Units'!$K58</f>
        <v>0</v>
      </c>
      <c r="F58" s="66">
        <f>B58*'System CAPEX Units'!$L58</f>
        <v>0</v>
      </c>
      <c r="G58" s="69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37">
        <f>'System CAPEX Units'!E58*'System CAPEX Units'!AE58</f>
        <v>0</v>
      </c>
      <c r="Z58" s="34">
        <f>$B58*'System CAPEX Units'!AF58</f>
        <v>0</v>
      </c>
      <c r="AA58" s="24">
        <f>$B58*'System CAPEX Units'!AG58</f>
        <v>0</v>
      </c>
      <c r="AB58" s="24">
        <f>$B58*'System CAPEX Units'!AH58</f>
        <v>0</v>
      </c>
      <c r="AC58" s="24">
        <f>$B58*'System CAPEX Units'!AI58</f>
        <v>0</v>
      </c>
      <c r="AD58" s="38">
        <f>$B58*'System CAPEX Units'!AJ58</f>
        <v>0</v>
      </c>
      <c r="AF58" s="34">
        <f t="shared" si="0"/>
        <v>0</v>
      </c>
    </row>
    <row r="59" spans="1:32" x14ac:dyDescent="0.2">
      <c r="A59" s="6" t="str">
        <f>'System CAPEX Units'!A59</f>
        <v>Replace 1 Protection Scheme Replace - Protn Review - D-Other Regulated System Capex</v>
      </c>
      <c r="B59" s="54">
        <f>('System CAPEX Units'!$E59*'System CAPEX Units'!$I59+'System CAPEX Units'!$E59*'System CAPEX Units'!$J59+'System CAPEX Units'!$E59*'System CAPEX Units'!$K59+'System CAPEX Units'!$E59*'System CAPEX Units'!$L59)*'System CAPEX Units'!AE59</f>
        <v>0</v>
      </c>
      <c r="C59" s="66">
        <f>B59*'System CAPEX Units'!$I59</f>
        <v>0</v>
      </c>
      <c r="D59" s="72">
        <f>B59*'System CAPEX Units'!$J59</f>
        <v>0</v>
      </c>
      <c r="E59" s="72">
        <f>B59*'System CAPEX Units'!$K59</f>
        <v>0</v>
      </c>
      <c r="F59" s="66">
        <f>B59*'System CAPEX Units'!$L59</f>
        <v>0</v>
      </c>
      <c r="G59" s="69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37">
        <f>'System CAPEX Units'!E59*'System CAPEX Units'!AE59</f>
        <v>0</v>
      </c>
      <c r="Z59" s="34">
        <f>$B59*'System CAPEX Units'!AF59</f>
        <v>0</v>
      </c>
      <c r="AA59" s="24">
        <f>$B59*'System CAPEX Units'!AG59</f>
        <v>0</v>
      </c>
      <c r="AB59" s="24">
        <f>$B59*'System CAPEX Units'!AH59</f>
        <v>0</v>
      </c>
      <c r="AC59" s="24">
        <f>$B59*'System CAPEX Units'!AI59</f>
        <v>0</v>
      </c>
      <c r="AD59" s="38">
        <f>$B59*'System CAPEX Units'!AJ59</f>
        <v>0</v>
      </c>
      <c r="AF59" s="34">
        <f t="shared" si="0"/>
        <v>0</v>
      </c>
    </row>
    <row r="60" spans="1:32" x14ac:dyDescent="0.2">
      <c r="A60" s="6" t="str">
        <f>'System CAPEX Units'!A60</f>
        <v>HALF SUBSTATION PROTECTION REPLACEMENT - Protn Review - D-Other Regulated System Capex</v>
      </c>
      <c r="B60" s="54">
        <f>('System CAPEX Units'!$E60*'System CAPEX Units'!$I60+'System CAPEX Units'!$E60*'System CAPEX Units'!$J60+'System CAPEX Units'!$E60*'System CAPEX Units'!$K60+'System CAPEX Units'!$E60*'System CAPEX Units'!$L60)*'System CAPEX Units'!AE60</f>
        <v>0</v>
      </c>
      <c r="C60" s="66">
        <f>B60*'System CAPEX Units'!$I60</f>
        <v>0</v>
      </c>
      <c r="D60" s="72">
        <f>B60*'System CAPEX Units'!$J60</f>
        <v>0</v>
      </c>
      <c r="E60" s="72">
        <f>B60*'System CAPEX Units'!$K60</f>
        <v>0</v>
      </c>
      <c r="F60" s="66">
        <f>B60*'System CAPEX Units'!$L60</f>
        <v>0</v>
      </c>
      <c r="G60" s="69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37">
        <f>'System CAPEX Units'!E60*'System CAPEX Units'!AE60</f>
        <v>0</v>
      </c>
      <c r="Z60" s="34">
        <f>$B60*'System CAPEX Units'!AF60</f>
        <v>0</v>
      </c>
      <c r="AA60" s="24">
        <f>$B60*'System CAPEX Units'!AG60</f>
        <v>0</v>
      </c>
      <c r="AB60" s="24">
        <f>$B60*'System CAPEX Units'!AH60</f>
        <v>0</v>
      </c>
      <c r="AC60" s="24">
        <f>$B60*'System CAPEX Units'!AI60</f>
        <v>0</v>
      </c>
      <c r="AD60" s="38">
        <f>$B60*'System CAPEX Units'!AJ60</f>
        <v>0</v>
      </c>
      <c r="AF60" s="34">
        <f t="shared" si="0"/>
        <v>0</v>
      </c>
    </row>
    <row r="61" spans="1:32" x14ac:dyDescent="0.2">
      <c r="A61" s="6" t="str">
        <f>'System CAPEX Units'!A61</f>
        <v>Replace Recloser - Protn Review - D-Other Regulated System Capex</v>
      </c>
      <c r="B61" s="54">
        <f>('System CAPEX Units'!$E61*'System CAPEX Units'!$I61+'System CAPEX Units'!$E61*'System CAPEX Units'!$J61+'System CAPEX Units'!$E61*'System CAPEX Units'!$K61+'System CAPEX Units'!$E61*'System CAPEX Units'!$L61)*'System CAPEX Units'!AE61</f>
        <v>0</v>
      </c>
      <c r="C61" s="66">
        <f>B61*'System CAPEX Units'!$I61</f>
        <v>0</v>
      </c>
      <c r="D61" s="72">
        <f>B61*'System CAPEX Units'!$J61</f>
        <v>0</v>
      </c>
      <c r="E61" s="72">
        <f>B61*'System CAPEX Units'!$K61</f>
        <v>0</v>
      </c>
      <c r="F61" s="66">
        <f>B61*'System CAPEX Units'!$L61</f>
        <v>0</v>
      </c>
      <c r="G61" s="69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37">
        <f>'System CAPEX Units'!E61*'System CAPEX Units'!AE61</f>
        <v>0</v>
      </c>
      <c r="Z61" s="34">
        <f>$B61*'System CAPEX Units'!AF61</f>
        <v>0</v>
      </c>
      <c r="AA61" s="24">
        <f>$B61*'System CAPEX Units'!AG61</f>
        <v>0</v>
      </c>
      <c r="AB61" s="24">
        <f>$B61*'System CAPEX Units'!AH61</f>
        <v>0</v>
      </c>
      <c r="AC61" s="24">
        <f>$B61*'System CAPEX Units'!AI61</f>
        <v>0</v>
      </c>
      <c r="AD61" s="38">
        <f>$B61*'System CAPEX Units'!AJ61</f>
        <v>0</v>
      </c>
      <c r="AF61" s="34">
        <f t="shared" si="0"/>
        <v>0</v>
      </c>
    </row>
    <row r="62" spans="1:32" x14ac:dyDescent="0.2">
      <c r="A62" s="6" t="str">
        <f>'System CAPEX Units'!A62</f>
        <v>Install Neutral CT (22KV or 11Kv) - D-Other Regulated System Capex</v>
      </c>
      <c r="B62" s="54">
        <f>('System CAPEX Units'!$E62*'System CAPEX Units'!$I62+'System CAPEX Units'!$E62*'System CAPEX Units'!$J62+'System CAPEX Units'!$E62*'System CAPEX Units'!$K62+'System CAPEX Units'!$E62*'System CAPEX Units'!$L62)*'System CAPEX Units'!AE62</f>
        <v>0</v>
      </c>
      <c r="C62" s="66">
        <f>B62*'System CAPEX Units'!$I62</f>
        <v>0</v>
      </c>
      <c r="D62" s="72">
        <f>B62*'System CAPEX Units'!$J62</f>
        <v>0</v>
      </c>
      <c r="E62" s="72">
        <f>B62*'System CAPEX Units'!$K62</f>
        <v>0</v>
      </c>
      <c r="F62" s="66">
        <f>B62*'System CAPEX Units'!$L62</f>
        <v>0</v>
      </c>
      <c r="G62" s="69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37">
        <f>'System CAPEX Units'!E62*'System CAPEX Units'!AE62</f>
        <v>0</v>
      </c>
      <c r="Z62" s="34">
        <f>$B62*'System CAPEX Units'!AF62</f>
        <v>0</v>
      </c>
      <c r="AA62" s="24">
        <f>$B62*'System CAPEX Units'!AG62</f>
        <v>0</v>
      </c>
      <c r="AB62" s="24">
        <f>$B62*'System CAPEX Units'!AH62</f>
        <v>0</v>
      </c>
      <c r="AC62" s="24">
        <f>$B62*'System CAPEX Units'!AI62</f>
        <v>0</v>
      </c>
      <c r="AD62" s="38">
        <f>$B62*'System CAPEX Units'!AJ62</f>
        <v>0</v>
      </c>
      <c r="AF62" s="34">
        <f t="shared" si="0"/>
        <v>0</v>
      </c>
    </row>
    <row r="63" spans="1:32" x14ac:dyDescent="0.2">
      <c r="A63" s="6" t="str">
        <f>'System CAPEX Units'!A63</f>
        <v>Install set of 3 outdoor HV powder fuses in sub for transformer protection</v>
      </c>
      <c r="B63" s="54">
        <f>('System CAPEX Units'!$E63*'System CAPEX Units'!$I63+'System CAPEX Units'!$E63*'System CAPEX Units'!$J63+'System CAPEX Units'!$E63*'System CAPEX Units'!$K63+'System CAPEX Units'!$E63*'System CAPEX Units'!$L63)*'System CAPEX Units'!AE63</f>
        <v>0</v>
      </c>
      <c r="C63" s="66">
        <f>B63*'System CAPEX Units'!$I63</f>
        <v>0</v>
      </c>
      <c r="D63" s="72">
        <f>B63*'System CAPEX Units'!$J63</f>
        <v>0</v>
      </c>
      <c r="E63" s="72">
        <f>B63*'System CAPEX Units'!$K63</f>
        <v>0</v>
      </c>
      <c r="F63" s="66">
        <f>B63*'System CAPEX Units'!$L63</f>
        <v>0</v>
      </c>
      <c r="G63" s="69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37">
        <f>'System CAPEX Units'!E63*'System CAPEX Units'!AE63</f>
        <v>0</v>
      </c>
      <c r="Z63" s="34">
        <f>$B63*'System CAPEX Units'!AF63</f>
        <v>0</v>
      </c>
      <c r="AA63" s="24">
        <f>$B63*'System CAPEX Units'!AG63</f>
        <v>0</v>
      </c>
      <c r="AB63" s="24">
        <f>$B63*'System CAPEX Units'!AH63</f>
        <v>0</v>
      </c>
      <c r="AC63" s="24">
        <f>$B63*'System CAPEX Units'!AI63</f>
        <v>0</v>
      </c>
      <c r="AD63" s="38">
        <f>$B63*'System CAPEX Units'!AJ63</f>
        <v>0</v>
      </c>
      <c r="AF63" s="34">
        <f t="shared" si="0"/>
        <v>0</v>
      </c>
    </row>
    <row r="64" spans="1:32" x14ac:dyDescent="0.2">
      <c r="A64" s="6" t="str">
        <f>'System CAPEX Units'!A64</f>
        <v>Reconductor HV feeder</v>
      </c>
      <c r="B64" s="54">
        <f>('System CAPEX Units'!$E64*'System CAPEX Units'!$I64+'System CAPEX Units'!$E64*'System CAPEX Units'!$J64+'System CAPEX Units'!$E64*'System CAPEX Units'!$K64+'System CAPEX Units'!$E64*'System CAPEX Units'!$L64)*'System CAPEX Units'!AE64</f>
        <v>0</v>
      </c>
      <c r="C64" s="66">
        <f>B64*'System CAPEX Units'!$I64</f>
        <v>0</v>
      </c>
      <c r="D64" s="72">
        <f>B64*'System CAPEX Units'!$J64</f>
        <v>0</v>
      </c>
      <c r="E64" s="72">
        <f>B64*'System CAPEX Units'!$K64</f>
        <v>0</v>
      </c>
      <c r="F64" s="66">
        <f>B64*'System CAPEX Units'!$L64</f>
        <v>0</v>
      </c>
      <c r="G64" s="69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37">
        <f>'System CAPEX Units'!E64*'System CAPEX Units'!AE64</f>
        <v>0</v>
      </c>
      <c r="Z64" s="34">
        <f>$B64*'System CAPEX Units'!AF64</f>
        <v>0</v>
      </c>
      <c r="AA64" s="24">
        <f>$B64*'System CAPEX Units'!AG64</f>
        <v>0</v>
      </c>
      <c r="AB64" s="24">
        <f>$B64*'System CAPEX Units'!AH64</f>
        <v>0</v>
      </c>
      <c r="AC64" s="24">
        <f>$B64*'System CAPEX Units'!AI64</f>
        <v>0</v>
      </c>
      <c r="AD64" s="38">
        <f>$B64*'System CAPEX Units'!AJ64</f>
        <v>0</v>
      </c>
      <c r="AF64" s="34">
        <f t="shared" si="0"/>
        <v>0</v>
      </c>
    </row>
    <row r="65" spans="1:32" x14ac:dyDescent="0.2">
      <c r="A65" s="6" t="str">
        <f>'System CAPEX Units'!A65</f>
        <v>Install set of 3 expulsion fuses (11/22kV) – line or distribution transformer</v>
      </c>
      <c r="B65" s="54">
        <f>('System CAPEX Units'!$E65*'System CAPEX Units'!$I65+'System CAPEX Units'!$E65*'System CAPEX Units'!$J65+'System CAPEX Units'!$E65*'System CAPEX Units'!$K65+'System CAPEX Units'!$E65*'System CAPEX Units'!$L65)*'System CAPEX Units'!AE65</f>
        <v>0</v>
      </c>
      <c r="C65" s="66">
        <f>B65*'System CAPEX Units'!$I65</f>
        <v>0</v>
      </c>
      <c r="D65" s="72">
        <f>B65*'System CAPEX Units'!$J65</f>
        <v>0</v>
      </c>
      <c r="E65" s="72">
        <f>B65*'System CAPEX Units'!$K65</f>
        <v>0</v>
      </c>
      <c r="F65" s="66">
        <f>B65*'System CAPEX Units'!$L65</f>
        <v>0</v>
      </c>
      <c r="G65" s="69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37">
        <f>'System CAPEX Units'!E65*'System CAPEX Units'!AE65</f>
        <v>0</v>
      </c>
      <c r="Z65" s="34">
        <f>$B65*'System CAPEX Units'!AF65</f>
        <v>0</v>
      </c>
      <c r="AA65" s="24">
        <f>$B65*'System CAPEX Units'!AG65</f>
        <v>0</v>
      </c>
      <c r="AB65" s="24">
        <f>$B65*'System CAPEX Units'!AH65</f>
        <v>0</v>
      </c>
      <c r="AC65" s="24">
        <f>$B65*'System CAPEX Units'!AI65</f>
        <v>0</v>
      </c>
      <c r="AD65" s="38">
        <f>$B65*'System CAPEX Units'!AJ65</f>
        <v>0</v>
      </c>
      <c r="AF65" s="34">
        <f t="shared" si="0"/>
        <v>0</v>
      </c>
    </row>
    <row r="66" spans="1:32" x14ac:dyDescent="0.2">
      <c r="A66" s="6" t="str">
        <f>'System CAPEX Units'!A66</f>
        <v>Install set of 2 expulsion fuses (33kV) – single phase line or SWER isolator</v>
      </c>
      <c r="B66" s="54">
        <f>('System CAPEX Units'!$E66*'System CAPEX Units'!$I66+'System CAPEX Units'!$E66*'System CAPEX Units'!$J66+'System CAPEX Units'!$E66*'System CAPEX Units'!$K66+'System CAPEX Units'!$E66*'System CAPEX Units'!$L66)*'System CAPEX Units'!AE66</f>
        <v>0</v>
      </c>
      <c r="C66" s="66">
        <f>B66*'System CAPEX Units'!$I66</f>
        <v>0</v>
      </c>
      <c r="D66" s="72">
        <f>B66*'System CAPEX Units'!$J66</f>
        <v>0</v>
      </c>
      <c r="E66" s="72">
        <f>B66*'System CAPEX Units'!$K66</f>
        <v>0</v>
      </c>
      <c r="F66" s="66">
        <f>B66*'System CAPEX Units'!$L66</f>
        <v>0</v>
      </c>
      <c r="G66" s="69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37">
        <f>'System CAPEX Units'!E66*'System CAPEX Units'!AE66</f>
        <v>0</v>
      </c>
      <c r="Z66" s="34">
        <f>$B66*'System CAPEX Units'!AF66</f>
        <v>0</v>
      </c>
      <c r="AA66" s="24">
        <f>$B66*'System CAPEX Units'!AG66</f>
        <v>0</v>
      </c>
      <c r="AB66" s="24">
        <f>$B66*'System CAPEX Units'!AH66</f>
        <v>0</v>
      </c>
      <c r="AC66" s="24">
        <f>$B66*'System CAPEX Units'!AI66</f>
        <v>0</v>
      </c>
      <c r="AD66" s="38">
        <f>$B66*'System CAPEX Units'!AJ66</f>
        <v>0</v>
      </c>
      <c r="AF66" s="34">
        <f t="shared" si="0"/>
        <v>0</v>
      </c>
    </row>
    <row r="67" spans="1:32" x14ac:dyDescent="0.2">
      <c r="A67" s="6" t="str">
        <f>'System CAPEX Units'!A67</f>
        <v>BC1 619 NDR EECL Replace Defect Management</v>
      </c>
      <c r="B67" s="54">
        <f>('System CAPEX Units'!$E67*'System CAPEX Units'!$I67+'System CAPEX Units'!$E67*'System CAPEX Units'!$J67+'System CAPEX Units'!$E67*'System CAPEX Units'!$K67+'System CAPEX Units'!$E67*'System CAPEX Units'!$L67)*'System CAPEX Units'!AE67</f>
        <v>0</v>
      </c>
      <c r="C67" s="66">
        <f>B67*'System CAPEX Units'!$I67</f>
        <v>0</v>
      </c>
      <c r="D67" s="72">
        <f>B67*'System CAPEX Units'!$J67</f>
        <v>0</v>
      </c>
      <c r="E67" s="72">
        <f>B67*'System CAPEX Units'!$K67</f>
        <v>0</v>
      </c>
      <c r="F67" s="66">
        <f>B67*'System CAPEX Units'!$L67</f>
        <v>0</v>
      </c>
      <c r="G67" s="69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37">
        <f>'System CAPEX Units'!E67*'System CAPEX Units'!AE67</f>
        <v>0</v>
      </c>
      <c r="Z67" s="34">
        <f>$B67*'System CAPEX Units'!AF67</f>
        <v>0</v>
      </c>
      <c r="AA67" s="24">
        <f>$B67*'System CAPEX Units'!AG67</f>
        <v>0</v>
      </c>
      <c r="AB67" s="24">
        <f>$B67*'System CAPEX Units'!AH67</f>
        <v>0</v>
      </c>
      <c r="AC67" s="24">
        <f>$B67*'System CAPEX Units'!AI67</f>
        <v>0</v>
      </c>
      <c r="AD67" s="38">
        <f>$B67*'System CAPEX Units'!AJ67</f>
        <v>0</v>
      </c>
      <c r="AF67" s="34">
        <f t="shared" si="0"/>
        <v>0</v>
      </c>
    </row>
    <row r="68" spans="1:32" x14ac:dyDescent="0.2">
      <c r="A68" s="6" t="str">
        <f>'System CAPEX Units'!A68</f>
        <v>BC1 754 NDR EECL Distribution Earthing Remediation</v>
      </c>
      <c r="B68" s="54">
        <f>('System CAPEX Units'!$E68*'System CAPEX Units'!$I68+'System CAPEX Units'!$E68*'System CAPEX Units'!$J68+'System CAPEX Units'!$E68*'System CAPEX Units'!$K68+'System CAPEX Units'!$E68*'System CAPEX Units'!$L68)*'System CAPEX Units'!AE68</f>
        <v>0</v>
      </c>
      <c r="C68" s="66">
        <f>B68*'System CAPEX Units'!$I68</f>
        <v>0</v>
      </c>
      <c r="D68" s="72">
        <f>B68*'System CAPEX Units'!$J68</f>
        <v>0</v>
      </c>
      <c r="E68" s="72">
        <f>B68*'System CAPEX Units'!$K68</f>
        <v>0</v>
      </c>
      <c r="F68" s="66">
        <f>B68*'System CAPEX Units'!$L68</f>
        <v>0</v>
      </c>
      <c r="G68" s="69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37">
        <f>'System CAPEX Units'!E68*'System CAPEX Units'!AE68</f>
        <v>0</v>
      </c>
      <c r="Z68" s="34">
        <f>$B68*'System CAPEX Units'!AF68</f>
        <v>0</v>
      </c>
      <c r="AA68" s="24">
        <f>$B68*'System CAPEX Units'!AG68</f>
        <v>0</v>
      </c>
      <c r="AB68" s="24">
        <f>$B68*'System CAPEX Units'!AH68</f>
        <v>0</v>
      </c>
      <c r="AC68" s="24">
        <f>$B68*'System CAPEX Units'!AI68</f>
        <v>0</v>
      </c>
      <c r="AD68" s="38">
        <f>$B68*'System CAPEX Units'!AJ68</f>
        <v>0</v>
      </c>
      <c r="AF68" s="34">
        <f t="shared" ref="AF68:AF131" si="1">Y68-SUM(Z68:AD68)</f>
        <v>0</v>
      </c>
    </row>
    <row r="69" spans="1:32" x14ac:dyDescent="0.2">
      <c r="A69" s="6" t="str">
        <f>'System CAPEX Units'!A69</f>
        <v>BC1 558 NDR EECL Defective Connector and Splice Replacement</v>
      </c>
      <c r="B69" s="54">
        <f>('System CAPEX Units'!$E69*'System CAPEX Units'!$I69+'System CAPEX Units'!$E69*'System CAPEX Units'!$J69+'System CAPEX Units'!$E69*'System CAPEX Units'!$K69+'System CAPEX Units'!$E69*'System CAPEX Units'!$L69)*'System CAPEX Units'!AE69</f>
        <v>0</v>
      </c>
      <c r="C69" s="66">
        <f>B69*'System CAPEX Units'!$I69</f>
        <v>0</v>
      </c>
      <c r="D69" s="72">
        <f>B69*'System CAPEX Units'!$J69</f>
        <v>0</v>
      </c>
      <c r="E69" s="72">
        <f>B69*'System CAPEX Units'!$K69</f>
        <v>0</v>
      </c>
      <c r="F69" s="66">
        <f>B69*'System CAPEX Units'!$L69</f>
        <v>0</v>
      </c>
      <c r="G69" s="6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37">
        <f>'System CAPEX Units'!E69*'System CAPEX Units'!AE69</f>
        <v>0</v>
      </c>
      <c r="Z69" s="34">
        <f>$B69*'System CAPEX Units'!AF69</f>
        <v>0</v>
      </c>
      <c r="AA69" s="24">
        <f>$B69*'System CAPEX Units'!AG69</f>
        <v>0</v>
      </c>
      <c r="AB69" s="24">
        <f>$B69*'System CAPEX Units'!AH69</f>
        <v>0</v>
      </c>
      <c r="AC69" s="24">
        <f>$B69*'System CAPEX Units'!AI69</f>
        <v>0</v>
      </c>
      <c r="AD69" s="38">
        <f>$B69*'System CAPEX Units'!AJ69</f>
        <v>0</v>
      </c>
      <c r="AF69" s="34">
        <f t="shared" si="1"/>
        <v>0</v>
      </c>
    </row>
    <row r="70" spans="1:32" x14ac:dyDescent="0.2">
      <c r="A70" s="6" t="str">
        <f>'System CAPEX Units'!A70</f>
        <v>BC1 533 NDR EECL EDO Fuse Replacement in High Risk Fire Areas</v>
      </c>
      <c r="B70" s="54">
        <f>('System CAPEX Units'!$E70*'System CAPEX Units'!$I70+'System CAPEX Units'!$E70*'System CAPEX Units'!$J70+'System CAPEX Units'!$E70*'System CAPEX Units'!$K70+'System CAPEX Units'!$E70*'System CAPEX Units'!$L70)*'System CAPEX Units'!AE70</f>
        <v>0</v>
      </c>
      <c r="C70" s="66">
        <f>B70*'System CAPEX Units'!$I70</f>
        <v>0</v>
      </c>
      <c r="D70" s="72">
        <f>B70*'System CAPEX Units'!$J70</f>
        <v>0</v>
      </c>
      <c r="E70" s="72">
        <f>B70*'System CAPEX Units'!$K70</f>
        <v>0</v>
      </c>
      <c r="F70" s="66">
        <f>B70*'System CAPEX Units'!$L70</f>
        <v>0</v>
      </c>
      <c r="G70" s="69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37">
        <f>'System CAPEX Units'!E70*'System CAPEX Units'!AE70</f>
        <v>0</v>
      </c>
      <c r="Z70" s="34">
        <f>$B70*'System CAPEX Units'!AF70</f>
        <v>0</v>
      </c>
      <c r="AA70" s="24">
        <f>$B70*'System CAPEX Units'!AG70</f>
        <v>0</v>
      </c>
      <c r="AB70" s="24">
        <f>$B70*'System CAPEX Units'!AH70</f>
        <v>0</v>
      </c>
      <c r="AC70" s="24">
        <f>$B70*'System CAPEX Units'!AI70</f>
        <v>0</v>
      </c>
      <c r="AD70" s="38">
        <f>$B70*'System CAPEX Units'!AJ70</f>
        <v>0</v>
      </c>
      <c r="AF70" s="34">
        <f t="shared" si="1"/>
        <v>0</v>
      </c>
    </row>
    <row r="71" spans="1:32" x14ac:dyDescent="0.2">
      <c r="A71" s="6" t="str">
        <f>'System CAPEX Units'!A71</f>
        <v>BC1 608 NDR EECL Cast Iron Cable Pot Head Replacement</v>
      </c>
      <c r="B71" s="54">
        <f>('System CAPEX Units'!$E71*'System CAPEX Units'!$I71+'System CAPEX Units'!$E71*'System CAPEX Units'!$J71+'System CAPEX Units'!$E71*'System CAPEX Units'!$K71+'System CAPEX Units'!$E71*'System CAPEX Units'!$L71)*'System CAPEX Units'!AE71</f>
        <v>0</v>
      </c>
      <c r="C71" s="66">
        <f>B71*'System CAPEX Units'!$I71</f>
        <v>0</v>
      </c>
      <c r="D71" s="72">
        <f>B71*'System CAPEX Units'!$J71</f>
        <v>0</v>
      </c>
      <c r="E71" s="72">
        <f>B71*'System CAPEX Units'!$K71</f>
        <v>0</v>
      </c>
      <c r="F71" s="66">
        <f>B71*'System CAPEX Units'!$L71</f>
        <v>0</v>
      </c>
      <c r="G71" s="69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37">
        <f>'System CAPEX Units'!E71*'System CAPEX Units'!AE71</f>
        <v>0</v>
      </c>
      <c r="Z71" s="34">
        <f>$B71*'System CAPEX Units'!AF71</f>
        <v>0</v>
      </c>
      <c r="AA71" s="24">
        <f>$B71*'System CAPEX Units'!AG71</f>
        <v>0</v>
      </c>
      <c r="AB71" s="24">
        <f>$B71*'System CAPEX Units'!AH71</f>
        <v>0</v>
      </c>
      <c r="AC71" s="24">
        <f>$B71*'System CAPEX Units'!AI71</f>
        <v>0</v>
      </c>
      <c r="AD71" s="38">
        <f>$B71*'System CAPEX Units'!AJ71</f>
        <v>0</v>
      </c>
      <c r="AF71" s="34">
        <f t="shared" si="1"/>
        <v>0</v>
      </c>
    </row>
    <row r="72" spans="1:32" x14ac:dyDescent="0.2">
      <c r="A72" s="6" t="str">
        <f>'System CAPEX Units'!A72</f>
        <v>BC1 506 NDR EECL Non-Ceramic Customer End Service Fuse Replacement</v>
      </c>
      <c r="B72" s="54">
        <f>('System CAPEX Units'!$E72*'System CAPEX Units'!$I72+'System CAPEX Units'!$E72*'System CAPEX Units'!$J72+'System CAPEX Units'!$E72*'System CAPEX Units'!$K72+'System CAPEX Units'!$E72*'System CAPEX Units'!$L72)*'System CAPEX Units'!AE72</f>
        <v>0</v>
      </c>
      <c r="C72" s="66">
        <f>B72*'System CAPEX Units'!$I72</f>
        <v>0</v>
      </c>
      <c r="D72" s="72">
        <f>B72*'System CAPEX Units'!$J72</f>
        <v>0</v>
      </c>
      <c r="E72" s="72">
        <f>B72*'System CAPEX Units'!$K72</f>
        <v>0</v>
      </c>
      <c r="F72" s="66">
        <f>B72*'System CAPEX Units'!$L72</f>
        <v>0</v>
      </c>
      <c r="G72" s="69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37">
        <f>'System CAPEX Units'!E72*'System CAPEX Units'!AE72</f>
        <v>0</v>
      </c>
      <c r="Z72" s="34">
        <f>$B72*'System CAPEX Units'!AF72</f>
        <v>0</v>
      </c>
      <c r="AA72" s="24">
        <f>$B72*'System CAPEX Units'!AG72</f>
        <v>0</v>
      </c>
      <c r="AB72" s="24">
        <f>$B72*'System CAPEX Units'!AH72</f>
        <v>0</v>
      </c>
      <c r="AC72" s="24">
        <f>$B72*'System CAPEX Units'!AI72</f>
        <v>0</v>
      </c>
      <c r="AD72" s="38">
        <f>$B72*'System CAPEX Units'!AJ72</f>
        <v>0</v>
      </c>
      <c r="AF72" s="34">
        <f t="shared" si="1"/>
        <v>0</v>
      </c>
    </row>
    <row r="73" spans="1:32" x14ac:dyDescent="0.2">
      <c r="A73" s="6" t="str">
        <f>'System CAPEX Units'!A73</f>
        <v>BC1 615 NDR EECL Replace Figure 8 Colour Coded Service Cables</v>
      </c>
      <c r="B73" s="54">
        <f>('System CAPEX Units'!$E73*'System CAPEX Units'!$I73+'System CAPEX Units'!$E73*'System CAPEX Units'!$J73+'System CAPEX Units'!$E73*'System CAPEX Units'!$K73+'System CAPEX Units'!$E73*'System CAPEX Units'!$L73)*'System CAPEX Units'!AE73</f>
        <v>0</v>
      </c>
      <c r="C73" s="66">
        <f>B73*'System CAPEX Units'!$I73</f>
        <v>0</v>
      </c>
      <c r="D73" s="72">
        <f>B73*'System CAPEX Units'!$J73</f>
        <v>0</v>
      </c>
      <c r="E73" s="72">
        <f>B73*'System CAPEX Units'!$K73</f>
        <v>0</v>
      </c>
      <c r="F73" s="66">
        <f>B73*'System CAPEX Units'!$L73</f>
        <v>0</v>
      </c>
      <c r="G73" s="69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37">
        <f>'System CAPEX Units'!E73*'System CAPEX Units'!AE73</f>
        <v>0</v>
      </c>
      <c r="Z73" s="34">
        <f>$B73*'System CAPEX Units'!AF73</f>
        <v>0</v>
      </c>
      <c r="AA73" s="24">
        <f>$B73*'System CAPEX Units'!AG73</f>
        <v>0</v>
      </c>
      <c r="AB73" s="24">
        <f>$B73*'System CAPEX Units'!AH73</f>
        <v>0</v>
      </c>
      <c r="AC73" s="24">
        <f>$B73*'System CAPEX Units'!AI73</f>
        <v>0</v>
      </c>
      <c r="AD73" s="38">
        <f>$B73*'System CAPEX Units'!AJ73</f>
        <v>0</v>
      </c>
      <c r="AF73" s="34">
        <f t="shared" si="1"/>
        <v>0</v>
      </c>
    </row>
    <row r="74" spans="1:32" x14ac:dyDescent="0.2">
      <c r="A74" s="6" t="str">
        <f>'System CAPEX Units'!A74</f>
        <v>BC1 621 NDR EECL Replace Neutral Screened Service Cables</v>
      </c>
      <c r="B74" s="54">
        <f>('System CAPEX Units'!$E74*'System CAPEX Units'!$I74+'System CAPEX Units'!$E74*'System CAPEX Units'!$J74+'System CAPEX Units'!$E74*'System CAPEX Units'!$K74+'System CAPEX Units'!$E74*'System CAPEX Units'!$L74)*'System CAPEX Units'!AE74</f>
        <v>0</v>
      </c>
      <c r="C74" s="66">
        <f>B74*'System CAPEX Units'!$I74</f>
        <v>0</v>
      </c>
      <c r="D74" s="72">
        <f>B74*'System CAPEX Units'!$J74</f>
        <v>0</v>
      </c>
      <c r="E74" s="72">
        <f>B74*'System CAPEX Units'!$K74</f>
        <v>0</v>
      </c>
      <c r="F74" s="66">
        <f>B74*'System CAPEX Units'!$L74</f>
        <v>0</v>
      </c>
      <c r="G74" s="69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37">
        <f>'System CAPEX Units'!E74*'System CAPEX Units'!AE74</f>
        <v>0</v>
      </c>
      <c r="Z74" s="34">
        <f>$B74*'System CAPEX Units'!AF74</f>
        <v>0</v>
      </c>
      <c r="AA74" s="24">
        <f>$B74*'System CAPEX Units'!AG74</f>
        <v>0</v>
      </c>
      <c r="AB74" s="24">
        <f>$B74*'System CAPEX Units'!AH74</f>
        <v>0</v>
      </c>
      <c r="AC74" s="24">
        <f>$B74*'System CAPEX Units'!AI74</f>
        <v>0</v>
      </c>
      <c r="AD74" s="38">
        <f>$B74*'System CAPEX Units'!AJ74</f>
        <v>0</v>
      </c>
      <c r="AF74" s="34">
        <f t="shared" si="1"/>
        <v>0</v>
      </c>
    </row>
    <row r="75" spans="1:32" x14ac:dyDescent="0.2">
      <c r="A75" s="6" t="str">
        <f>'System CAPEX Units'!A75</f>
        <v>BC1 503 NDR EECL Replace Laminated Crossarms</v>
      </c>
      <c r="B75" s="54">
        <f>('System CAPEX Units'!$E75*'System CAPEX Units'!$I75+'System CAPEX Units'!$E75*'System CAPEX Units'!$J75+'System CAPEX Units'!$E75*'System CAPEX Units'!$K75+'System CAPEX Units'!$E75*'System CAPEX Units'!$L75)*'System CAPEX Units'!AE75</f>
        <v>0</v>
      </c>
      <c r="C75" s="66">
        <f>B75*'System CAPEX Units'!$I75</f>
        <v>0</v>
      </c>
      <c r="D75" s="72">
        <f>B75*'System CAPEX Units'!$J75</f>
        <v>0</v>
      </c>
      <c r="E75" s="72">
        <f>B75*'System CAPEX Units'!$K75</f>
        <v>0</v>
      </c>
      <c r="F75" s="66">
        <f>B75*'System CAPEX Units'!$L75</f>
        <v>0</v>
      </c>
      <c r="G75" s="69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37">
        <f>'System CAPEX Units'!E75*'System CAPEX Units'!AE75</f>
        <v>0</v>
      </c>
      <c r="Z75" s="34">
        <f>$B75*'System CAPEX Units'!AF75</f>
        <v>0</v>
      </c>
      <c r="AA75" s="24">
        <f>$B75*'System CAPEX Units'!AG75</f>
        <v>0</v>
      </c>
      <c r="AB75" s="24">
        <f>$B75*'System CAPEX Units'!AH75</f>
        <v>0</v>
      </c>
      <c r="AC75" s="24">
        <f>$B75*'System CAPEX Units'!AI75</f>
        <v>0</v>
      </c>
      <c r="AD75" s="38">
        <f>$B75*'System CAPEX Units'!AJ75</f>
        <v>0</v>
      </c>
      <c r="AF75" s="34">
        <f t="shared" si="1"/>
        <v>0</v>
      </c>
    </row>
    <row r="76" spans="1:32" x14ac:dyDescent="0.2">
      <c r="A76" s="6" t="str">
        <f>'System CAPEX Units'!A76</f>
        <v>BC1 570 NDR EECL Inspect and Replace Brand X Service Cable Replacement</v>
      </c>
      <c r="B76" s="54">
        <f>('System CAPEX Units'!$E76*'System CAPEX Units'!$I76+'System CAPEX Units'!$E76*'System CAPEX Units'!$J76+'System CAPEX Units'!$E76*'System CAPEX Units'!$K76+'System CAPEX Units'!$E76*'System CAPEX Units'!$L76)*'System CAPEX Units'!AE76</f>
        <v>0</v>
      </c>
      <c r="C76" s="66">
        <f>B76*'System CAPEX Units'!$I76</f>
        <v>0</v>
      </c>
      <c r="D76" s="72">
        <f>B76*'System CAPEX Units'!$J76</f>
        <v>0</v>
      </c>
      <c r="E76" s="72">
        <f>B76*'System CAPEX Units'!$K76</f>
        <v>0</v>
      </c>
      <c r="F76" s="66">
        <f>B76*'System CAPEX Units'!$L76</f>
        <v>0</v>
      </c>
      <c r="G76" s="69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37">
        <f>'System CAPEX Units'!E76*'System CAPEX Units'!AE76</f>
        <v>0</v>
      </c>
      <c r="Z76" s="34">
        <f>$B76*'System CAPEX Units'!AF76</f>
        <v>0</v>
      </c>
      <c r="AA76" s="24">
        <f>$B76*'System CAPEX Units'!AG76</f>
        <v>0</v>
      </c>
      <c r="AB76" s="24">
        <f>$B76*'System CAPEX Units'!AH76</f>
        <v>0</v>
      </c>
      <c r="AC76" s="24">
        <f>$B76*'System CAPEX Units'!AI76</f>
        <v>0</v>
      </c>
      <c r="AD76" s="38">
        <f>$B76*'System CAPEX Units'!AJ76</f>
        <v>0</v>
      </c>
      <c r="AF76" s="34">
        <f t="shared" si="1"/>
        <v>0</v>
      </c>
    </row>
    <row r="77" spans="1:32" x14ac:dyDescent="0.2">
      <c r="A77" s="6" t="str">
        <f>'System CAPEX Units'!A77</f>
        <v>Conductor Clearance to Ground Backlog Remediation</v>
      </c>
      <c r="B77" s="54">
        <f>('System CAPEX Units'!$E77*'System CAPEX Units'!$I77+'System CAPEX Units'!$E77*'System CAPEX Units'!$J77+'System CAPEX Units'!$E77*'System CAPEX Units'!$K77+'System CAPEX Units'!$E77*'System CAPEX Units'!$L77)*'System CAPEX Units'!AE77</f>
        <v>0</v>
      </c>
      <c r="C77" s="66">
        <f>B77*'System CAPEX Units'!$I77</f>
        <v>0</v>
      </c>
      <c r="D77" s="72">
        <f>B77*'System CAPEX Units'!$J77</f>
        <v>0</v>
      </c>
      <c r="E77" s="72">
        <f>B77*'System CAPEX Units'!$K77</f>
        <v>0</v>
      </c>
      <c r="F77" s="66">
        <f>B77*'System CAPEX Units'!$L77</f>
        <v>0</v>
      </c>
      <c r="G77" s="69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37">
        <f>'System CAPEX Units'!E77*'System CAPEX Units'!AE77</f>
        <v>0</v>
      </c>
      <c r="Z77" s="34">
        <f>$B77*'System CAPEX Units'!AF77</f>
        <v>0</v>
      </c>
      <c r="AA77" s="24">
        <f>$B77*'System CAPEX Units'!AG77</f>
        <v>0</v>
      </c>
      <c r="AB77" s="24">
        <f>$B77*'System CAPEX Units'!AH77</f>
        <v>0</v>
      </c>
      <c r="AC77" s="24">
        <f>$B77*'System CAPEX Units'!AI77</f>
        <v>0</v>
      </c>
      <c r="AD77" s="38">
        <f>$B77*'System CAPEX Units'!AJ77</f>
        <v>0</v>
      </c>
      <c r="AF77" s="34">
        <f t="shared" si="1"/>
        <v>0</v>
      </c>
    </row>
    <row r="78" spans="1:32" x14ac:dyDescent="0.2">
      <c r="A78" s="6" t="str">
        <f>'System CAPEX Units'!A78</f>
        <v/>
      </c>
      <c r="B78" s="54">
        <f>('System CAPEX Units'!$E78*'System CAPEX Units'!$I78+'System CAPEX Units'!$E78*'System CAPEX Units'!$J78+'System CAPEX Units'!$E78*'System CAPEX Units'!$K78+'System CAPEX Units'!$E78*'System CAPEX Units'!$L78)*'System CAPEX Units'!AE78</f>
        <v>0</v>
      </c>
      <c r="C78" s="66">
        <f>B78*'System CAPEX Units'!$I78</f>
        <v>0</v>
      </c>
      <c r="D78" s="72">
        <f>B78*'System CAPEX Units'!$J78</f>
        <v>0</v>
      </c>
      <c r="E78" s="72">
        <f>B78*'System CAPEX Units'!$K78</f>
        <v>0</v>
      </c>
      <c r="F78" s="66">
        <f>B78*'System CAPEX Units'!$L78</f>
        <v>0</v>
      </c>
      <c r="G78" s="69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37">
        <f>'System CAPEX Units'!E78*'System CAPEX Units'!AE78</f>
        <v>0</v>
      </c>
      <c r="Z78" s="34">
        <f>$B78*'System CAPEX Units'!AF78</f>
        <v>0</v>
      </c>
      <c r="AA78" s="24">
        <f>$B78*'System CAPEX Units'!AG78</f>
        <v>0</v>
      </c>
      <c r="AB78" s="24">
        <f>$B78*'System CAPEX Units'!AH78</f>
        <v>0</v>
      </c>
      <c r="AC78" s="24">
        <f>$B78*'System CAPEX Units'!AI78</f>
        <v>0</v>
      </c>
      <c r="AD78" s="38">
        <f>$B78*'System CAPEX Units'!AJ78</f>
        <v>0</v>
      </c>
      <c r="AF78" s="34">
        <f t="shared" si="1"/>
        <v>0</v>
      </c>
    </row>
    <row r="79" spans="1:32" x14ac:dyDescent="0.2">
      <c r="A79" s="6" t="str">
        <f>'System CAPEX Units'!A79</f>
        <v/>
      </c>
      <c r="B79" s="54">
        <f>('System CAPEX Units'!$E79*'System CAPEX Units'!$I79+'System CAPEX Units'!$E79*'System CAPEX Units'!$J79+'System CAPEX Units'!$E79*'System CAPEX Units'!$K79+'System CAPEX Units'!$E79*'System CAPEX Units'!$L79)*'System CAPEX Units'!AE79</f>
        <v>0</v>
      </c>
      <c r="C79" s="66">
        <f>B79*'System CAPEX Units'!$I79</f>
        <v>0</v>
      </c>
      <c r="D79" s="72">
        <f>B79*'System CAPEX Units'!$J79</f>
        <v>0</v>
      </c>
      <c r="E79" s="72">
        <f>B79*'System CAPEX Units'!$K79</f>
        <v>0</v>
      </c>
      <c r="F79" s="66">
        <f>B79*'System CAPEX Units'!$L79</f>
        <v>0</v>
      </c>
      <c r="G79" s="69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37">
        <f>'System CAPEX Units'!E79*'System CAPEX Units'!AE79</f>
        <v>0</v>
      </c>
      <c r="Z79" s="34">
        <f>$B79*'System CAPEX Units'!AF79</f>
        <v>0</v>
      </c>
      <c r="AA79" s="24">
        <f>$B79*'System CAPEX Units'!AG79</f>
        <v>0</v>
      </c>
      <c r="AB79" s="24">
        <f>$B79*'System CAPEX Units'!AH79</f>
        <v>0</v>
      </c>
      <c r="AC79" s="24">
        <f>$B79*'System CAPEX Units'!AI79</f>
        <v>0</v>
      </c>
      <c r="AD79" s="38">
        <f>$B79*'System CAPEX Units'!AJ79</f>
        <v>0</v>
      </c>
      <c r="AF79" s="34">
        <f t="shared" si="1"/>
        <v>0</v>
      </c>
    </row>
    <row r="80" spans="1:32" x14ac:dyDescent="0.2">
      <c r="A80" s="6" t="str">
        <f>'System CAPEX Units'!A80</f>
        <v/>
      </c>
      <c r="B80" s="54">
        <f>('System CAPEX Units'!$E80*'System CAPEX Units'!$I80+'System CAPEX Units'!$E80*'System CAPEX Units'!$J80+'System CAPEX Units'!$E80*'System CAPEX Units'!$K80+'System CAPEX Units'!$E80*'System CAPEX Units'!$L80)*'System CAPEX Units'!AE80</f>
        <v>0</v>
      </c>
      <c r="C80" s="66">
        <f>B80*'System CAPEX Units'!$I80</f>
        <v>0</v>
      </c>
      <c r="D80" s="72">
        <f>B80*'System CAPEX Units'!$J80</f>
        <v>0</v>
      </c>
      <c r="E80" s="72">
        <f>B80*'System CAPEX Units'!$K80</f>
        <v>0</v>
      </c>
      <c r="F80" s="66">
        <f>B80*'System CAPEX Units'!$L80</f>
        <v>0</v>
      </c>
      <c r="G80" s="69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37">
        <f>'System CAPEX Units'!E80*'System CAPEX Units'!AE80</f>
        <v>0</v>
      </c>
      <c r="Z80" s="34">
        <f>$B80*'System CAPEX Units'!AF80</f>
        <v>0</v>
      </c>
      <c r="AA80" s="24">
        <f>$B80*'System CAPEX Units'!AG80</f>
        <v>0</v>
      </c>
      <c r="AB80" s="24">
        <f>$B80*'System CAPEX Units'!AH80</f>
        <v>0</v>
      </c>
      <c r="AC80" s="24">
        <f>$B80*'System CAPEX Units'!AI80</f>
        <v>0</v>
      </c>
      <c r="AD80" s="38">
        <f>$B80*'System CAPEX Units'!AJ80</f>
        <v>0</v>
      </c>
      <c r="AF80" s="34">
        <f t="shared" si="1"/>
        <v>0</v>
      </c>
    </row>
    <row r="81" spans="1:32" x14ac:dyDescent="0.2">
      <c r="A81" s="6" t="str">
        <f>'System CAPEX Units'!A81</f>
        <v/>
      </c>
      <c r="B81" s="54">
        <f>('System CAPEX Units'!$E81*'System CAPEX Units'!$I81+'System CAPEX Units'!$E81*'System CAPEX Units'!$J81+'System CAPEX Units'!$E81*'System CAPEX Units'!$K81+'System CAPEX Units'!$E81*'System CAPEX Units'!$L81)*'System CAPEX Units'!AE81</f>
        <v>0</v>
      </c>
      <c r="C81" s="66">
        <f>B81*'System CAPEX Units'!$I81</f>
        <v>0</v>
      </c>
      <c r="D81" s="72">
        <f>B81*'System CAPEX Units'!$J81</f>
        <v>0</v>
      </c>
      <c r="E81" s="72">
        <f>B81*'System CAPEX Units'!$K81</f>
        <v>0</v>
      </c>
      <c r="F81" s="66">
        <f>B81*'System CAPEX Units'!$L81</f>
        <v>0</v>
      </c>
      <c r="G81" s="69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37">
        <f>'System CAPEX Units'!E81*'System CAPEX Units'!AE81</f>
        <v>0</v>
      </c>
      <c r="Z81" s="34">
        <f>$B81*'System CAPEX Units'!AF81</f>
        <v>0</v>
      </c>
      <c r="AA81" s="24">
        <f>$B81*'System CAPEX Units'!AG81</f>
        <v>0</v>
      </c>
      <c r="AB81" s="24">
        <f>$B81*'System CAPEX Units'!AH81</f>
        <v>0</v>
      </c>
      <c r="AC81" s="24">
        <f>$B81*'System CAPEX Units'!AI81</f>
        <v>0</v>
      </c>
      <c r="AD81" s="38">
        <f>$B81*'System CAPEX Units'!AJ81</f>
        <v>0</v>
      </c>
      <c r="AF81" s="34">
        <f t="shared" si="1"/>
        <v>0</v>
      </c>
    </row>
    <row r="82" spans="1:32" x14ac:dyDescent="0.2">
      <c r="A82" s="6" t="str">
        <f>'System CAPEX Units'!A82</f>
        <v/>
      </c>
      <c r="B82" s="54">
        <f>('System CAPEX Units'!$E82*'System CAPEX Units'!$I82+'System CAPEX Units'!$E82*'System CAPEX Units'!$J82+'System CAPEX Units'!$E82*'System CAPEX Units'!$K82+'System CAPEX Units'!$E82*'System CAPEX Units'!$L82)*'System CAPEX Units'!AE82</f>
        <v>0</v>
      </c>
      <c r="C82" s="66">
        <f>B82*'System CAPEX Units'!$I82</f>
        <v>0</v>
      </c>
      <c r="D82" s="72">
        <f>B82*'System CAPEX Units'!$J82</f>
        <v>0</v>
      </c>
      <c r="E82" s="72">
        <f>B82*'System CAPEX Units'!$K82</f>
        <v>0</v>
      </c>
      <c r="F82" s="66">
        <f>B82*'System CAPEX Units'!$L82</f>
        <v>0</v>
      </c>
      <c r="G82" s="69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37">
        <f>'System CAPEX Units'!E82*'System CAPEX Units'!AE82</f>
        <v>0</v>
      </c>
      <c r="Z82" s="34">
        <f>$B82*'System CAPEX Units'!AF82</f>
        <v>0</v>
      </c>
      <c r="AA82" s="24">
        <f>$B82*'System CAPEX Units'!AG82</f>
        <v>0</v>
      </c>
      <c r="AB82" s="24">
        <f>$B82*'System CAPEX Units'!AH82</f>
        <v>0</v>
      </c>
      <c r="AC82" s="24">
        <f>$B82*'System CAPEX Units'!AI82</f>
        <v>0</v>
      </c>
      <c r="AD82" s="38">
        <f>$B82*'System CAPEX Units'!AJ82</f>
        <v>0</v>
      </c>
      <c r="AF82" s="34">
        <f t="shared" si="1"/>
        <v>0</v>
      </c>
    </row>
    <row r="83" spans="1:32" x14ac:dyDescent="0.2">
      <c r="A83" s="6" t="str">
        <f>'System CAPEX Units'!A83</f>
        <v/>
      </c>
      <c r="B83" s="54">
        <f>('System CAPEX Units'!$E83*'System CAPEX Units'!$I83+'System CAPEX Units'!$E83*'System CAPEX Units'!$J83+'System CAPEX Units'!$E83*'System CAPEX Units'!$K83+'System CAPEX Units'!$E83*'System CAPEX Units'!$L83)*'System CAPEX Units'!AE83</f>
        <v>0</v>
      </c>
      <c r="C83" s="66">
        <f>B83*'System CAPEX Units'!$I83</f>
        <v>0</v>
      </c>
      <c r="D83" s="72">
        <f>B83*'System CAPEX Units'!$J83</f>
        <v>0</v>
      </c>
      <c r="E83" s="72">
        <f>B83*'System CAPEX Units'!$K83</f>
        <v>0</v>
      </c>
      <c r="F83" s="66">
        <f>B83*'System CAPEX Units'!$L83</f>
        <v>0</v>
      </c>
      <c r="G83" s="69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37">
        <f>'System CAPEX Units'!E83*'System CAPEX Units'!AE83</f>
        <v>0</v>
      </c>
      <c r="Z83" s="34">
        <f>$B83*'System CAPEX Units'!AF83</f>
        <v>0</v>
      </c>
      <c r="AA83" s="24">
        <f>$B83*'System CAPEX Units'!AG83</f>
        <v>0</v>
      </c>
      <c r="AB83" s="24">
        <f>$B83*'System CAPEX Units'!AH83</f>
        <v>0</v>
      </c>
      <c r="AC83" s="24">
        <f>$B83*'System CAPEX Units'!AI83</f>
        <v>0</v>
      </c>
      <c r="AD83" s="38">
        <f>$B83*'System CAPEX Units'!AJ83</f>
        <v>0</v>
      </c>
      <c r="AF83" s="34">
        <f t="shared" si="1"/>
        <v>0</v>
      </c>
    </row>
    <row r="84" spans="1:32" x14ac:dyDescent="0.2">
      <c r="A84" s="6" t="str">
        <f>'System CAPEX Units'!A84</f>
        <v/>
      </c>
      <c r="B84" s="54">
        <f>('System CAPEX Units'!$E84*'System CAPEX Units'!$I84+'System CAPEX Units'!$E84*'System CAPEX Units'!$J84+'System CAPEX Units'!$E84*'System CAPEX Units'!$K84+'System CAPEX Units'!$E84*'System CAPEX Units'!$L84)*'System CAPEX Units'!AE84</f>
        <v>0</v>
      </c>
      <c r="C84" s="66">
        <f>B84*'System CAPEX Units'!$I84</f>
        <v>0</v>
      </c>
      <c r="D84" s="72">
        <f>B84*'System CAPEX Units'!$J84</f>
        <v>0</v>
      </c>
      <c r="E84" s="72">
        <f>B84*'System CAPEX Units'!$K84</f>
        <v>0</v>
      </c>
      <c r="F84" s="66">
        <f>B84*'System CAPEX Units'!$L84</f>
        <v>0</v>
      </c>
      <c r="G84" s="69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37">
        <f>'System CAPEX Units'!E84*'System CAPEX Units'!AE84</f>
        <v>0</v>
      </c>
      <c r="Z84" s="34">
        <f>$B84*'System CAPEX Units'!AF84</f>
        <v>0</v>
      </c>
      <c r="AA84" s="24">
        <f>$B84*'System CAPEX Units'!AG84</f>
        <v>0</v>
      </c>
      <c r="AB84" s="24">
        <f>$B84*'System CAPEX Units'!AH84</f>
        <v>0</v>
      </c>
      <c r="AC84" s="24">
        <f>$B84*'System CAPEX Units'!AI84</f>
        <v>0</v>
      </c>
      <c r="AD84" s="38">
        <f>$B84*'System CAPEX Units'!AJ84</f>
        <v>0</v>
      </c>
      <c r="AF84" s="34">
        <f t="shared" si="1"/>
        <v>0</v>
      </c>
    </row>
    <row r="85" spans="1:32" x14ac:dyDescent="0.2">
      <c r="A85" s="6" t="str">
        <f>'System CAPEX Units'!A85</f>
        <v/>
      </c>
      <c r="B85" s="54">
        <f>('System CAPEX Units'!$E85*'System CAPEX Units'!$I85+'System CAPEX Units'!$E85*'System CAPEX Units'!$J85+'System CAPEX Units'!$E85*'System CAPEX Units'!$K85+'System CAPEX Units'!$E85*'System CAPEX Units'!$L85)*'System CAPEX Units'!AE85</f>
        <v>0</v>
      </c>
      <c r="C85" s="66">
        <f>B85*'System CAPEX Units'!$I85</f>
        <v>0</v>
      </c>
      <c r="D85" s="72">
        <f>B85*'System CAPEX Units'!$J85</f>
        <v>0</v>
      </c>
      <c r="E85" s="72">
        <f>B85*'System CAPEX Units'!$K85</f>
        <v>0</v>
      </c>
      <c r="F85" s="66">
        <f>B85*'System CAPEX Units'!$L85</f>
        <v>0</v>
      </c>
      <c r="G85" s="69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37">
        <f>'System CAPEX Units'!E85*'System CAPEX Units'!AE85</f>
        <v>0</v>
      </c>
      <c r="Z85" s="34">
        <f>$B85*'System CAPEX Units'!AF85</f>
        <v>0</v>
      </c>
      <c r="AA85" s="24">
        <f>$B85*'System CAPEX Units'!AG85</f>
        <v>0</v>
      </c>
      <c r="AB85" s="24">
        <f>$B85*'System CAPEX Units'!AH85</f>
        <v>0</v>
      </c>
      <c r="AC85" s="24">
        <f>$B85*'System CAPEX Units'!AI85</f>
        <v>0</v>
      </c>
      <c r="AD85" s="38">
        <f>$B85*'System CAPEX Units'!AJ85</f>
        <v>0</v>
      </c>
      <c r="AF85" s="34">
        <f t="shared" si="1"/>
        <v>0</v>
      </c>
    </row>
    <row r="86" spans="1:32" x14ac:dyDescent="0.2">
      <c r="A86" s="6" t="str">
        <f>'System CAPEX Units'!A86</f>
        <v/>
      </c>
      <c r="B86" s="54">
        <f>('System CAPEX Units'!$E86*'System CAPEX Units'!$I86+'System CAPEX Units'!$E86*'System CAPEX Units'!$J86+'System CAPEX Units'!$E86*'System CAPEX Units'!$K86+'System CAPEX Units'!$E86*'System CAPEX Units'!$L86)*'System CAPEX Units'!AE86</f>
        <v>0</v>
      </c>
      <c r="C86" s="66">
        <f>B86*'System CAPEX Units'!$I86</f>
        <v>0</v>
      </c>
      <c r="D86" s="72">
        <f>B86*'System CAPEX Units'!$J86</f>
        <v>0</v>
      </c>
      <c r="E86" s="72">
        <f>B86*'System CAPEX Units'!$K86</f>
        <v>0</v>
      </c>
      <c r="F86" s="66">
        <f>B86*'System CAPEX Units'!$L86</f>
        <v>0</v>
      </c>
      <c r="G86" s="69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37">
        <f>'System CAPEX Units'!E86*'System CAPEX Units'!AE86</f>
        <v>0</v>
      </c>
      <c r="Z86" s="34">
        <f>$B86*'System CAPEX Units'!AF86</f>
        <v>0</v>
      </c>
      <c r="AA86" s="24">
        <f>$B86*'System CAPEX Units'!AG86</f>
        <v>0</v>
      </c>
      <c r="AB86" s="24">
        <f>$B86*'System CAPEX Units'!AH86</f>
        <v>0</v>
      </c>
      <c r="AC86" s="24">
        <f>$B86*'System CAPEX Units'!AI86</f>
        <v>0</v>
      </c>
      <c r="AD86" s="38">
        <f>$B86*'System CAPEX Units'!AJ86</f>
        <v>0</v>
      </c>
      <c r="AF86" s="34">
        <f t="shared" si="1"/>
        <v>0</v>
      </c>
    </row>
    <row r="87" spans="1:32" x14ac:dyDescent="0.2">
      <c r="A87" s="6" t="str">
        <f>'System CAPEX Units'!A87</f>
        <v/>
      </c>
      <c r="B87" s="54">
        <f>('System CAPEX Units'!$E87*'System CAPEX Units'!$I87+'System CAPEX Units'!$E87*'System CAPEX Units'!$J87+'System CAPEX Units'!$E87*'System CAPEX Units'!$K87+'System CAPEX Units'!$E87*'System CAPEX Units'!$L87)*'System CAPEX Units'!AE87</f>
        <v>0</v>
      </c>
      <c r="C87" s="66">
        <f>B87*'System CAPEX Units'!$I87</f>
        <v>0</v>
      </c>
      <c r="D87" s="72">
        <f>B87*'System CAPEX Units'!$J87</f>
        <v>0</v>
      </c>
      <c r="E87" s="72">
        <f>B87*'System CAPEX Units'!$K87</f>
        <v>0</v>
      </c>
      <c r="F87" s="66">
        <f>B87*'System CAPEX Units'!$L87</f>
        <v>0</v>
      </c>
      <c r="G87" s="69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37">
        <f>'System CAPEX Units'!E87*'System CAPEX Units'!AE87</f>
        <v>0</v>
      </c>
      <c r="Z87" s="34">
        <f>$B87*'System CAPEX Units'!AF87</f>
        <v>0</v>
      </c>
      <c r="AA87" s="24">
        <f>$B87*'System CAPEX Units'!AG87</f>
        <v>0</v>
      </c>
      <c r="AB87" s="24">
        <f>$B87*'System CAPEX Units'!AH87</f>
        <v>0</v>
      </c>
      <c r="AC87" s="24">
        <f>$B87*'System CAPEX Units'!AI87</f>
        <v>0</v>
      </c>
      <c r="AD87" s="38">
        <f>$B87*'System CAPEX Units'!AJ87</f>
        <v>0</v>
      </c>
      <c r="AF87" s="34">
        <f t="shared" si="1"/>
        <v>0</v>
      </c>
    </row>
    <row r="88" spans="1:32" x14ac:dyDescent="0.2">
      <c r="A88" s="6" t="str">
        <f>'System CAPEX Units'!A88</f>
        <v/>
      </c>
      <c r="B88" s="54">
        <f>('System CAPEX Units'!$E88*'System CAPEX Units'!$I88+'System CAPEX Units'!$E88*'System CAPEX Units'!$J88+'System CAPEX Units'!$E88*'System CAPEX Units'!$K88+'System CAPEX Units'!$E88*'System CAPEX Units'!$L88)*'System CAPEX Units'!AE88</f>
        <v>0</v>
      </c>
      <c r="C88" s="66">
        <f>B88*'System CAPEX Units'!$I88</f>
        <v>0</v>
      </c>
      <c r="D88" s="72">
        <f>B88*'System CAPEX Units'!$J88</f>
        <v>0</v>
      </c>
      <c r="E88" s="72">
        <f>B88*'System CAPEX Units'!$K88</f>
        <v>0</v>
      </c>
      <c r="F88" s="66">
        <f>B88*'System CAPEX Units'!$L88</f>
        <v>0</v>
      </c>
      <c r="G88" s="69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37">
        <f>'System CAPEX Units'!E88*'System CAPEX Units'!AE88</f>
        <v>0</v>
      </c>
      <c r="Z88" s="34">
        <f>$B88*'System CAPEX Units'!AF88</f>
        <v>0</v>
      </c>
      <c r="AA88" s="24">
        <f>$B88*'System CAPEX Units'!AG88</f>
        <v>0</v>
      </c>
      <c r="AB88" s="24">
        <f>$B88*'System CAPEX Units'!AH88</f>
        <v>0</v>
      </c>
      <c r="AC88" s="24">
        <f>$B88*'System CAPEX Units'!AI88</f>
        <v>0</v>
      </c>
      <c r="AD88" s="38">
        <f>$B88*'System CAPEX Units'!AJ88</f>
        <v>0</v>
      </c>
      <c r="AF88" s="34">
        <f t="shared" si="1"/>
        <v>0</v>
      </c>
    </row>
    <row r="89" spans="1:32" x14ac:dyDescent="0.2">
      <c r="A89" s="6" t="str">
        <f>'System CAPEX Units'!A89</f>
        <v/>
      </c>
      <c r="B89" s="54">
        <f>('System CAPEX Units'!$E89*'System CAPEX Units'!$I89+'System CAPEX Units'!$E89*'System CAPEX Units'!$J89+'System CAPEX Units'!$E89*'System CAPEX Units'!$K89+'System CAPEX Units'!$E89*'System CAPEX Units'!$L89)*'System CAPEX Units'!AE89</f>
        <v>0</v>
      </c>
      <c r="C89" s="66">
        <f>B89*'System CAPEX Units'!$I89</f>
        <v>0</v>
      </c>
      <c r="D89" s="72">
        <f>B89*'System CAPEX Units'!$J89</f>
        <v>0</v>
      </c>
      <c r="E89" s="72">
        <f>B89*'System CAPEX Units'!$K89</f>
        <v>0</v>
      </c>
      <c r="F89" s="66">
        <f>B89*'System CAPEX Units'!$L89</f>
        <v>0</v>
      </c>
      <c r="G89" s="69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37">
        <f>'System CAPEX Units'!E89*'System CAPEX Units'!AE89</f>
        <v>0</v>
      </c>
      <c r="Z89" s="34">
        <f>$B89*'System CAPEX Units'!AF89</f>
        <v>0</v>
      </c>
      <c r="AA89" s="24">
        <f>$B89*'System CAPEX Units'!AG89</f>
        <v>0</v>
      </c>
      <c r="AB89" s="24">
        <f>$B89*'System CAPEX Units'!AH89</f>
        <v>0</v>
      </c>
      <c r="AC89" s="24">
        <f>$B89*'System CAPEX Units'!AI89</f>
        <v>0</v>
      </c>
      <c r="AD89" s="38">
        <f>$B89*'System CAPEX Units'!AJ89</f>
        <v>0</v>
      </c>
      <c r="AF89" s="34">
        <f t="shared" si="1"/>
        <v>0</v>
      </c>
    </row>
    <row r="90" spans="1:32" x14ac:dyDescent="0.2">
      <c r="A90" s="6" t="str">
        <f>'System CAPEX Units'!A90</f>
        <v/>
      </c>
      <c r="B90" s="54">
        <f>('System CAPEX Units'!$E90*'System CAPEX Units'!$I90+'System CAPEX Units'!$E90*'System CAPEX Units'!$J90+'System CAPEX Units'!$E90*'System CAPEX Units'!$K90+'System CAPEX Units'!$E90*'System CAPEX Units'!$L90)*'System CAPEX Units'!AE90</f>
        <v>0</v>
      </c>
      <c r="C90" s="66">
        <f>B90*'System CAPEX Units'!$I90</f>
        <v>0</v>
      </c>
      <c r="D90" s="72">
        <f>B90*'System CAPEX Units'!$J90</f>
        <v>0</v>
      </c>
      <c r="E90" s="72">
        <f>B90*'System CAPEX Units'!$K90</f>
        <v>0</v>
      </c>
      <c r="F90" s="66">
        <f>B90*'System CAPEX Units'!$L90</f>
        <v>0</v>
      </c>
      <c r="G90" s="69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37">
        <f>'System CAPEX Units'!E90*'System CAPEX Units'!AE90</f>
        <v>0</v>
      </c>
      <c r="Z90" s="34">
        <f>$B90*'System CAPEX Units'!AF90</f>
        <v>0</v>
      </c>
      <c r="AA90" s="24">
        <f>$B90*'System CAPEX Units'!AG90</f>
        <v>0</v>
      </c>
      <c r="AB90" s="24">
        <f>$B90*'System CAPEX Units'!AH90</f>
        <v>0</v>
      </c>
      <c r="AC90" s="24">
        <f>$B90*'System CAPEX Units'!AI90</f>
        <v>0</v>
      </c>
      <c r="AD90" s="38">
        <f>$B90*'System CAPEX Units'!AJ90</f>
        <v>0</v>
      </c>
      <c r="AF90" s="34">
        <f t="shared" si="1"/>
        <v>0</v>
      </c>
    </row>
    <row r="91" spans="1:32" x14ac:dyDescent="0.2">
      <c r="A91" s="6" t="str">
        <f>'System CAPEX Units'!A91</f>
        <v/>
      </c>
      <c r="B91" s="54">
        <f>('System CAPEX Units'!$E91*'System CAPEX Units'!$I91+'System CAPEX Units'!$E91*'System CAPEX Units'!$J91+'System CAPEX Units'!$E91*'System CAPEX Units'!$K91+'System CAPEX Units'!$E91*'System CAPEX Units'!$L91)*'System CAPEX Units'!AE91</f>
        <v>0</v>
      </c>
      <c r="C91" s="66">
        <f>B91*'System CAPEX Units'!$I91</f>
        <v>0</v>
      </c>
      <c r="D91" s="72">
        <f>B91*'System CAPEX Units'!$J91</f>
        <v>0</v>
      </c>
      <c r="E91" s="72">
        <f>B91*'System CAPEX Units'!$K91</f>
        <v>0</v>
      </c>
      <c r="F91" s="66">
        <f>B91*'System CAPEX Units'!$L91</f>
        <v>0</v>
      </c>
      <c r="G91" s="69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37">
        <f>'System CAPEX Units'!E91*'System CAPEX Units'!AE91</f>
        <v>0</v>
      </c>
      <c r="Z91" s="34">
        <f>$B91*'System CAPEX Units'!AF91</f>
        <v>0</v>
      </c>
      <c r="AA91" s="24">
        <f>$B91*'System CAPEX Units'!AG91</f>
        <v>0</v>
      </c>
      <c r="AB91" s="24">
        <f>$B91*'System CAPEX Units'!AH91</f>
        <v>0</v>
      </c>
      <c r="AC91" s="24">
        <f>$B91*'System CAPEX Units'!AI91</f>
        <v>0</v>
      </c>
      <c r="AD91" s="38">
        <f>$B91*'System CAPEX Units'!AJ91</f>
        <v>0</v>
      </c>
      <c r="AF91" s="34">
        <f t="shared" si="1"/>
        <v>0</v>
      </c>
    </row>
    <row r="92" spans="1:32" x14ac:dyDescent="0.2">
      <c r="A92" s="6" t="str">
        <f>'System CAPEX Units'!A92</f>
        <v/>
      </c>
      <c r="B92" s="54">
        <f>('System CAPEX Units'!$E92*'System CAPEX Units'!$I92+'System CAPEX Units'!$E92*'System CAPEX Units'!$J92+'System CAPEX Units'!$E92*'System CAPEX Units'!$K92+'System CAPEX Units'!$E92*'System CAPEX Units'!$L92)*'System CAPEX Units'!AE92</f>
        <v>0</v>
      </c>
      <c r="C92" s="66">
        <f>B92*'System CAPEX Units'!$I92</f>
        <v>0</v>
      </c>
      <c r="D92" s="72">
        <f>B92*'System CAPEX Units'!$J92</f>
        <v>0</v>
      </c>
      <c r="E92" s="72">
        <f>B92*'System CAPEX Units'!$K92</f>
        <v>0</v>
      </c>
      <c r="F92" s="66">
        <f>B92*'System CAPEX Units'!$L92</f>
        <v>0</v>
      </c>
      <c r="G92" s="69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37">
        <f>'System CAPEX Units'!E92*'System CAPEX Units'!AE92</f>
        <v>0</v>
      </c>
      <c r="Z92" s="34">
        <f>$B92*'System CAPEX Units'!AF92</f>
        <v>0</v>
      </c>
      <c r="AA92" s="24">
        <f>$B92*'System CAPEX Units'!AG92</f>
        <v>0</v>
      </c>
      <c r="AB92" s="24">
        <f>$B92*'System CAPEX Units'!AH92</f>
        <v>0</v>
      </c>
      <c r="AC92" s="24">
        <f>$B92*'System CAPEX Units'!AI92</f>
        <v>0</v>
      </c>
      <c r="AD92" s="38">
        <f>$B92*'System CAPEX Units'!AJ92</f>
        <v>0</v>
      </c>
      <c r="AF92" s="34">
        <f t="shared" si="1"/>
        <v>0</v>
      </c>
    </row>
    <row r="93" spans="1:32" x14ac:dyDescent="0.2">
      <c r="A93" s="6" t="str">
        <f>'System CAPEX Units'!A93</f>
        <v/>
      </c>
      <c r="B93" s="54">
        <f>('System CAPEX Units'!$E93*'System CAPEX Units'!$I93+'System CAPEX Units'!$E93*'System CAPEX Units'!$J93+'System CAPEX Units'!$E93*'System CAPEX Units'!$K93+'System CAPEX Units'!$E93*'System CAPEX Units'!$L93)*'System CAPEX Units'!AE93</f>
        <v>0</v>
      </c>
      <c r="C93" s="66">
        <f>B93*'System CAPEX Units'!$I93</f>
        <v>0</v>
      </c>
      <c r="D93" s="72">
        <f>B93*'System CAPEX Units'!$J93</f>
        <v>0</v>
      </c>
      <c r="E93" s="72">
        <f>B93*'System CAPEX Units'!$K93</f>
        <v>0</v>
      </c>
      <c r="F93" s="66">
        <f>B93*'System CAPEX Units'!$L93</f>
        <v>0</v>
      </c>
      <c r="G93" s="69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37">
        <f>'System CAPEX Units'!E93*'System CAPEX Units'!AE93</f>
        <v>0</v>
      </c>
      <c r="Z93" s="34">
        <f>$B93*'System CAPEX Units'!AF93</f>
        <v>0</v>
      </c>
      <c r="AA93" s="24">
        <f>$B93*'System CAPEX Units'!AG93</f>
        <v>0</v>
      </c>
      <c r="AB93" s="24">
        <f>$B93*'System CAPEX Units'!AH93</f>
        <v>0</v>
      </c>
      <c r="AC93" s="24">
        <f>$B93*'System CAPEX Units'!AI93</f>
        <v>0</v>
      </c>
      <c r="AD93" s="38">
        <f>$B93*'System CAPEX Units'!AJ93</f>
        <v>0</v>
      </c>
      <c r="AF93" s="34">
        <f t="shared" si="1"/>
        <v>0</v>
      </c>
    </row>
    <row r="94" spans="1:32" x14ac:dyDescent="0.2">
      <c r="A94" s="6" t="str">
        <f>'System CAPEX Units'!A94</f>
        <v>Other System Capex - Baseline Plan 2014/15</v>
      </c>
      <c r="B94" s="54">
        <f>('System CAPEX Units'!$E94*'System CAPEX Units'!$I94+'System CAPEX Units'!$E94*'System CAPEX Units'!$J94+'System CAPEX Units'!$E94*'System CAPEX Units'!$K94+'System CAPEX Units'!$E94*'System CAPEX Units'!$L94)*'System CAPEX Units'!AE94</f>
        <v>0</v>
      </c>
      <c r="C94" s="66">
        <f>B94*'System CAPEX Units'!$I94</f>
        <v>0</v>
      </c>
      <c r="D94" s="72">
        <f>B94*'System CAPEX Units'!$J94</f>
        <v>0</v>
      </c>
      <c r="E94" s="72">
        <f>B94*'System CAPEX Units'!$K94</f>
        <v>0</v>
      </c>
      <c r="F94" s="66">
        <f>B94*'System CAPEX Units'!$L94</f>
        <v>0</v>
      </c>
      <c r="G94" s="69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37">
        <f>'System CAPEX Units'!E94*'System CAPEX Units'!AE94</f>
        <v>0</v>
      </c>
      <c r="Z94" s="34">
        <f>$B94*'System CAPEX Units'!AF94</f>
        <v>0</v>
      </c>
      <c r="AA94" s="24">
        <f>$B94*'System CAPEX Units'!AG94</f>
        <v>0</v>
      </c>
      <c r="AB94" s="24">
        <f>$B94*'System CAPEX Units'!AH94</f>
        <v>0</v>
      </c>
      <c r="AC94" s="24">
        <f>$B94*'System CAPEX Units'!AI94</f>
        <v>0</v>
      </c>
      <c r="AD94" s="38">
        <f>$B94*'System CAPEX Units'!AJ94</f>
        <v>0</v>
      </c>
      <c r="AF94" s="34">
        <f t="shared" si="1"/>
        <v>0</v>
      </c>
    </row>
    <row r="95" spans="1:32" x14ac:dyDescent="0.2">
      <c r="A95" s="6" t="str">
        <f>'System CAPEX Units'!A95</f>
        <v/>
      </c>
      <c r="B95" s="54">
        <f>('System CAPEX Units'!$E95*'System CAPEX Units'!$I95+'System CAPEX Units'!$E95*'System CAPEX Units'!$J95+'System CAPEX Units'!$E95*'System CAPEX Units'!$K95+'System CAPEX Units'!$E95*'System CAPEX Units'!$L95)*'System CAPEX Units'!AE95</f>
        <v>0</v>
      </c>
      <c r="C95" s="66">
        <f>B95*'System CAPEX Units'!$I95</f>
        <v>0</v>
      </c>
      <c r="D95" s="72">
        <f>B95*'System CAPEX Units'!$J95</f>
        <v>0</v>
      </c>
      <c r="E95" s="72">
        <f>B95*'System CAPEX Units'!$K95</f>
        <v>0</v>
      </c>
      <c r="F95" s="66">
        <f>B95*'System CAPEX Units'!$L95</f>
        <v>0</v>
      </c>
      <c r="G95" s="69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37">
        <f>'System CAPEX Units'!E95*'System CAPEX Units'!AE95</f>
        <v>0</v>
      </c>
      <c r="Z95" s="34">
        <f>$B95*'System CAPEX Units'!AF95</f>
        <v>0</v>
      </c>
      <c r="AA95" s="24">
        <f>$B95*'System CAPEX Units'!AG95</f>
        <v>0</v>
      </c>
      <c r="AB95" s="24">
        <f>$B95*'System CAPEX Units'!AH95</f>
        <v>0</v>
      </c>
      <c r="AC95" s="24">
        <f>$B95*'System CAPEX Units'!AI95</f>
        <v>0</v>
      </c>
      <c r="AD95" s="38">
        <f>$B95*'System CAPEX Units'!AJ95</f>
        <v>0</v>
      </c>
      <c r="AF95" s="34">
        <f t="shared" si="1"/>
        <v>0</v>
      </c>
    </row>
    <row r="96" spans="1:32" x14ac:dyDescent="0.2">
      <c r="A96" s="6" t="str">
        <f>'System CAPEX Units'!A96</f>
        <v>AFLC Equipment Asset Replacement Plan</v>
      </c>
      <c r="B96" s="54">
        <f>('System CAPEX Units'!$E96*'System CAPEX Units'!$I96+'System CAPEX Units'!$E96*'System CAPEX Units'!$J96+'System CAPEX Units'!$E96*'System CAPEX Units'!$K96+'System CAPEX Units'!$E96*'System CAPEX Units'!$L96)*'System CAPEX Units'!AE96</f>
        <v>0</v>
      </c>
      <c r="C96" s="66">
        <f>B96*'System CAPEX Units'!$I96</f>
        <v>0</v>
      </c>
      <c r="D96" s="72">
        <f>B96*'System CAPEX Units'!$J96</f>
        <v>0</v>
      </c>
      <c r="E96" s="72">
        <f>B96*'System CAPEX Units'!$K96</f>
        <v>0</v>
      </c>
      <c r="F96" s="66">
        <f>B96*'System CAPEX Units'!$L96</f>
        <v>0</v>
      </c>
      <c r="G96" s="69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37">
        <f>'System CAPEX Units'!E96*'System CAPEX Units'!AE96</f>
        <v>0</v>
      </c>
      <c r="Z96" s="34">
        <f>$B96*'System CAPEX Units'!AF96</f>
        <v>0</v>
      </c>
      <c r="AA96" s="24">
        <f>$B96*'System CAPEX Units'!AG96</f>
        <v>0</v>
      </c>
      <c r="AB96" s="24">
        <f>$B96*'System CAPEX Units'!AH96</f>
        <v>0</v>
      </c>
      <c r="AC96" s="24">
        <f>$B96*'System CAPEX Units'!AI96</f>
        <v>0</v>
      </c>
      <c r="AD96" s="38">
        <f>$B96*'System CAPEX Units'!AJ96</f>
        <v>0</v>
      </c>
      <c r="AF96" s="34">
        <f t="shared" si="1"/>
        <v>0</v>
      </c>
    </row>
    <row r="97" spans="1:32" x14ac:dyDescent="0.2">
      <c r="A97" s="6" t="str">
        <f>'System CAPEX Units'!A97</f>
        <v>RTU Replacement Program</v>
      </c>
      <c r="B97" s="54">
        <f>('System CAPEX Units'!$E97*'System CAPEX Units'!$I97+'System CAPEX Units'!$E97*'System CAPEX Units'!$J97+'System CAPEX Units'!$E97*'System CAPEX Units'!$K97+'System CAPEX Units'!$E97*'System CAPEX Units'!$L97)*'System CAPEX Units'!AE97</f>
        <v>0</v>
      </c>
      <c r="C97" s="66">
        <f>B97*'System CAPEX Units'!$I97</f>
        <v>0</v>
      </c>
      <c r="D97" s="72">
        <f>B97*'System CAPEX Units'!$J97</f>
        <v>0</v>
      </c>
      <c r="E97" s="72">
        <f>B97*'System CAPEX Units'!$K97</f>
        <v>0</v>
      </c>
      <c r="F97" s="66">
        <f>B97*'System CAPEX Units'!$L97</f>
        <v>0</v>
      </c>
      <c r="G97" s="69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37">
        <f>'System CAPEX Units'!E97*'System CAPEX Units'!AE97</f>
        <v>0</v>
      </c>
      <c r="Z97" s="34">
        <f>$B97*'System CAPEX Units'!AF97</f>
        <v>0</v>
      </c>
      <c r="AA97" s="24">
        <f>$B97*'System CAPEX Units'!AG97</f>
        <v>0</v>
      </c>
      <c r="AB97" s="24">
        <f>$B97*'System CAPEX Units'!AH97</f>
        <v>0</v>
      </c>
      <c r="AC97" s="24">
        <f>$B97*'System CAPEX Units'!AI97</f>
        <v>0</v>
      </c>
      <c r="AD97" s="38">
        <f>$B97*'System CAPEX Units'!AJ97</f>
        <v>0</v>
      </c>
      <c r="AF97" s="34">
        <f t="shared" si="1"/>
        <v>0</v>
      </c>
    </row>
    <row r="98" spans="1:32" x14ac:dyDescent="0.2">
      <c r="A98" s="6" t="str">
        <f>'System CAPEX Units'!A98</f>
        <v>Operational Network Security</v>
      </c>
      <c r="B98" s="54">
        <f>('System CAPEX Units'!$E98*'System CAPEX Units'!$I98+'System CAPEX Units'!$E98*'System CAPEX Units'!$J98+'System CAPEX Units'!$E98*'System CAPEX Units'!$K98+'System CAPEX Units'!$E98*'System CAPEX Units'!$L98)*'System CAPEX Units'!AE98</f>
        <v>0</v>
      </c>
      <c r="C98" s="66">
        <f>B98*'System CAPEX Units'!$I98</f>
        <v>0</v>
      </c>
      <c r="D98" s="72">
        <f>B98*'System CAPEX Units'!$J98</f>
        <v>0</v>
      </c>
      <c r="E98" s="72">
        <f>B98*'System CAPEX Units'!$K98</f>
        <v>0</v>
      </c>
      <c r="F98" s="66">
        <f>B98*'System CAPEX Units'!$L98</f>
        <v>0</v>
      </c>
      <c r="G98" s="69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37">
        <f>'System CAPEX Units'!E98*'System CAPEX Units'!AE98</f>
        <v>0</v>
      </c>
      <c r="Z98" s="34">
        <f>$B98*'System CAPEX Units'!AF98</f>
        <v>0</v>
      </c>
      <c r="AA98" s="24">
        <f>$B98*'System CAPEX Units'!AG98</f>
        <v>0</v>
      </c>
      <c r="AB98" s="24">
        <f>$B98*'System CAPEX Units'!AH98</f>
        <v>0</v>
      </c>
      <c r="AC98" s="24">
        <f>$B98*'System CAPEX Units'!AI98</f>
        <v>0</v>
      </c>
      <c r="AD98" s="38">
        <f>$B98*'System CAPEX Units'!AJ98</f>
        <v>0</v>
      </c>
      <c r="AF98" s="34">
        <f t="shared" si="1"/>
        <v>0</v>
      </c>
    </row>
    <row r="99" spans="1:32" x14ac:dyDescent="0.2">
      <c r="A99" s="6" t="str">
        <f>'System CAPEX Units'!A99</f>
        <v>Intelligent Electronic Device Monitoring and Support</v>
      </c>
      <c r="B99" s="54">
        <f>('System CAPEX Units'!$E99*'System CAPEX Units'!$I99+'System CAPEX Units'!$E99*'System CAPEX Units'!$J99+'System CAPEX Units'!$E99*'System CAPEX Units'!$K99+'System CAPEX Units'!$E99*'System CAPEX Units'!$L99)*'System CAPEX Units'!AE99</f>
        <v>0</v>
      </c>
      <c r="C99" s="66">
        <f>B99*'System CAPEX Units'!$I99</f>
        <v>0</v>
      </c>
      <c r="D99" s="72">
        <f>B99*'System CAPEX Units'!$J99</f>
        <v>0</v>
      </c>
      <c r="E99" s="72">
        <f>B99*'System CAPEX Units'!$K99</f>
        <v>0</v>
      </c>
      <c r="F99" s="66">
        <f>B99*'System CAPEX Units'!$L99</f>
        <v>0</v>
      </c>
      <c r="G99" s="69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37">
        <f>'System CAPEX Units'!E99*'System CAPEX Units'!AE99</f>
        <v>0</v>
      </c>
      <c r="Z99" s="34">
        <f>$B99*'System CAPEX Units'!AF99</f>
        <v>0</v>
      </c>
      <c r="AA99" s="24">
        <f>$B99*'System CAPEX Units'!AG99</f>
        <v>0</v>
      </c>
      <c r="AB99" s="24">
        <f>$B99*'System CAPEX Units'!AH99</f>
        <v>0</v>
      </c>
      <c r="AC99" s="24">
        <f>$B99*'System CAPEX Units'!AI99</f>
        <v>0</v>
      </c>
      <c r="AD99" s="38">
        <f>$B99*'System CAPEX Units'!AJ99</f>
        <v>0</v>
      </c>
      <c r="AF99" s="34">
        <f t="shared" si="1"/>
        <v>0</v>
      </c>
    </row>
    <row r="100" spans="1:32" x14ac:dyDescent="0.2">
      <c r="A100" s="6" t="str">
        <f>'System CAPEX Units'!A100</f>
        <v>Alternative Data Aquisition Service - Phase 2</v>
      </c>
      <c r="B100" s="54">
        <f>('System CAPEX Units'!$E100*'System CAPEX Units'!$I100+'System CAPEX Units'!$E100*'System CAPEX Units'!$J100+'System CAPEX Units'!$E100*'System CAPEX Units'!$K100+'System CAPEX Units'!$E100*'System CAPEX Units'!$L100)*'System CAPEX Units'!AE100</f>
        <v>0</v>
      </c>
      <c r="C100" s="66">
        <f>B100*'System CAPEX Units'!$I100</f>
        <v>0</v>
      </c>
      <c r="D100" s="72">
        <f>B100*'System CAPEX Units'!$J100</f>
        <v>0</v>
      </c>
      <c r="E100" s="72">
        <f>B100*'System CAPEX Units'!$K100</f>
        <v>0</v>
      </c>
      <c r="F100" s="66">
        <f>B100*'System CAPEX Units'!$L100</f>
        <v>0</v>
      </c>
      <c r="G100" s="69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37">
        <f>'System CAPEX Units'!E100*'System CAPEX Units'!AE100</f>
        <v>0</v>
      </c>
      <c r="Z100" s="34">
        <f>$B100*'System CAPEX Units'!AF100</f>
        <v>0</v>
      </c>
      <c r="AA100" s="24">
        <f>$B100*'System CAPEX Units'!AG100</f>
        <v>0</v>
      </c>
      <c r="AB100" s="24">
        <f>$B100*'System CAPEX Units'!AH100</f>
        <v>0</v>
      </c>
      <c r="AC100" s="24">
        <f>$B100*'System CAPEX Units'!AI100</f>
        <v>0</v>
      </c>
      <c r="AD100" s="38">
        <f>$B100*'System CAPEX Units'!AJ100</f>
        <v>0</v>
      </c>
      <c r="AF100" s="34">
        <f t="shared" si="1"/>
        <v>0</v>
      </c>
    </row>
    <row r="101" spans="1:32" x14ac:dyDescent="0.2">
      <c r="A101" s="6" t="str">
        <f>'System CAPEX Units'!A101</f>
        <v>Regulator Remote Communications Strategy</v>
      </c>
      <c r="B101" s="54">
        <f>('System CAPEX Units'!$E101*'System CAPEX Units'!$I101+'System CAPEX Units'!$E101*'System CAPEX Units'!$J101+'System CAPEX Units'!$E101*'System CAPEX Units'!$K101+'System CAPEX Units'!$E101*'System CAPEX Units'!$L101)*'System CAPEX Units'!AE101</f>
        <v>0</v>
      </c>
      <c r="C101" s="66">
        <f>B101*'System CAPEX Units'!$I101</f>
        <v>0</v>
      </c>
      <c r="D101" s="72">
        <f>B101*'System CAPEX Units'!$J101</f>
        <v>0</v>
      </c>
      <c r="E101" s="72">
        <f>B101*'System CAPEX Units'!$K101</f>
        <v>0</v>
      </c>
      <c r="F101" s="66">
        <f>B101*'System CAPEX Units'!$L101</f>
        <v>0</v>
      </c>
      <c r="G101" s="69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37">
        <f>'System CAPEX Units'!E101*'System CAPEX Units'!AE101</f>
        <v>0</v>
      </c>
      <c r="Z101" s="34">
        <f>$B101*'System CAPEX Units'!AF101</f>
        <v>0</v>
      </c>
      <c r="AA101" s="24">
        <f>$B101*'System CAPEX Units'!AG101</f>
        <v>0</v>
      </c>
      <c r="AB101" s="24">
        <f>$B101*'System CAPEX Units'!AH101</f>
        <v>0</v>
      </c>
      <c r="AC101" s="24">
        <f>$B101*'System CAPEX Units'!AI101</f>
        <v>0</v>
      </c>
      <c r="AD101" s="38">
        <f>$B101*'System CAPEX Units'!AJ101</f>
        <v>0</v>
      </c>
      <c r="AF101" s="34">
        <f t="shared" si="1"/>
        <v>0</v>
      </c>
    </row>
    <row r="102" spans="1:32" x14ac:dyDescent="0.2">
      <c r="A102" s="6" t="str">
        <f>'System CAPEX Units'!A102</f>
        <v>OT17B Master Station SCADA Strategy</v>
      </c>
      <c r="B102" s="54">
        <f>('System CAPEX Units'!$E102*'System CAPEX Units'!$I102+'System CAPEX Units'!$E102*'System CAPEX Units'!$J102+'System CAPEX Units'!$E102*'System CAPEX Units'!$K102+'System CAPEX Units'!$E102*'System CAPEX Units'!$L102)*'System CAPEX Units'!AE102</f>
        <v>0</v>
      </c>
      <c r="C102" s="66">
        <f>B102*'System CAPEX Units'!$I102</f>
        <v>0</v>
      </c>
      <c r="D102" s="72">
        <f>B102*'System CAPEX Units'!$J102</f>
        <v>0</v>
      </c>
      <c r="E102" s="72">
        <f>B102*'System CAPEX Units'!$K102</f>
        <v>0</v>
      </c>
      <c r="F102" s="66">
        <f>B102*'System CAPEX Units'!$L102</f>
        <v>0</v>
      </c>
      <c r="G102" s="69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37">
        <f>'System CAPEX Units'!E102*'System CAPEX Units'!AE102</f>
        <v>0</v>
      </c>
      <c r="Z102" s="34">
        <f>$B102*'System CAPEX Units'!AF102</f>
        <v>0</v>
      </c>
      <c r="AA102" s="24">
        <f>$B102*'System CAPEX Units'!AG102</f>
        <v>0</v>
      </c>
      <c r="AB102" s="24">
        <f>$B102*'System CAPEX Units'!AH102</f>
        <v>0</v>
      </c>
      <c r="AC102" s="24">
        <f>$B102*'System CAPEX Units'!AI102</f>
        <v>0</v>
      </c>
      <c r="AD102" s="38">
        <f>$B102*'System CAPEX Units'!AJ102</f>
        <v>0</v>
      </c>
      <c r="AF102" s="34">
        <f t="shared" si="1"/>
        <v>0</v>
      </c>
    </row>
    <row r="103" spans="1:32" x14ac:dyDescent="0.2">
      <c r="A103" s="6" t="str">
        <f>'System CAPEX Units'!A103</f>
        <v>BC - DMS ID 508 (old BC tool)</v>
      </c>
      <c r="B103" s="54">
        <f>('System CAPEX Units'!$E103*'System CAPEX Units'!$I103+'System CAPEX Units'!$E103*'System CAPEX Units'!$J103+'System CAPEX Units'!$E103*'System CAPEX Units'!$K103+'System CAPEX Units'!$E103*'System CAPEX Units'!$L103)*'System CAPEX Units'!AE103</f>
        <v>0</v>
      </c>
      <c r="C103" s="66">
        <f>B103*'System CAPEX Units'!$I103</f>
        <v>0</v>
      </c>
      <c r="D103" s="72">
        <f>B103*'System CAPEX Units'!$J103</f>
        <v>0</v>
      </c>
      <c r="E103" s="72">
        <f>B103*'System CAPEX Units'!$K103</f>
        <v>0</v>
      </c>
      <c r="F103" s="66">
        <f>B103*'System CAPEX Units'!$L103</f>
        <v>0</v>
      </c>
      <c r="G103" s="69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37">
        <f>'System CAPEX Units'!E103*'System CAPEX Units'!AE103</f>
        <v>0</v>
      </c>
      <c r="Z103" s="34">
        <f>$B103*'System CAPEX Units'!AF103</f>
        <v>0</v>
      </c>
      <c r="AA103" s="24">
        <f>$B103*'System CAPEX Units'!AG103</f>
        <v>0</v>
      </c>
      <c r="AB103" s="24">
        <f>$B103*'System CAPEX Units'!AH103</f>
        <v>0</v>
      </c>
      <c r="AC103" s="24">
        <f>$B103*'System CAPEX Units'!AI103</f>
        <v>0</v>
      </c>
      <c r="AD103" s="38">
        <f>$B103*'System CAPEX Units'!AJ103</f>
        <v>0</v>
      </c>
      <c r="AF103" s="34">
        <f t="shared" si="1"/>
        <v>0</v>
      </c>
    </row>
    <row r="104" spans="1:32" x14ac:dyDescent="0.2">
      <c r="A104" s="6" t="str">
        <f>'System CAPEX Units'!A104</f>
        <v>End of life radio refurbishment Mackay to Maryborough</v>
      </c>
      <c r="B104" s="54">
        <f>('System CAPEX Units'!$E104*'System CAPEX Units'!$I104+'System CAPEX Units'!$E104*'System CAPEX Units'!$J104+'System CAPEX Units'!$E104*'System CAPEX Units'!$K104+'System CAPEX Units'!$E104*'System CAPEX Units'!$L104)*'System CAPEX Units'!AE104</f>
        <v>0</v>
      </c>
      <c r="C104" s="66">
        <f>B104*'System CAPEX Units'!$I104</f>
        <v>0</v>
      </c>
      <c r="D104" s="72">
        <f>B104*'System CAPEX Units'!$J104</f>
        <v>0</v>
      </c>
      <c r="E104" s="72">
        <f>B104*'System CAPEX Units'!$K104</f>
        <v>0</v>
      </c>
      <c r="F104" s="66">
        <f>B104*'System CAPEX Units'!$L104</f>
        <v>0</v>
      </c>
      <c r="G104" s="69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37">
        <f>'System CAPEX Units'!E104*'System CAPEX Units'!AE104</f>
        <v>0</v>
      </c>
      <c r="Z104" s="34">
        <f>$B104*'System CAPEX Units'!AF104</f>
        <v>0</v>
      </c>
      <c r="AA104" s="24">
        <f>$B104*'System CAPEX Units'!AG104</f>
        <v>0</v>
      </c>
      <c r="AB104" s="24">
        <f>$B104*'System CAPEX Units'!AH104</f>
        <v>0</v>
      </c>
      <c r="AC104" s="24">
        <f>$B104*'System CAPEX Units'!AI104</f>
        <v>0</v>
      </c>
      <c r="AD104" s="38">
        <f>$B104*'System CAPEX Units'!AJ104</f>
        <v>0</v>
      </c>
      <c r="AF104" s="34">
        <f t="shared" si="1"/>
        <v>0</v>
      </c>
    </row>
    <row r="105" spans="1:32" x14ac:dyDescent="0.2">
      <c r="A105" s="6" t="str">
        <f>'System CAPEX Units'!A105</f>
        <v>Active Equipment Replacement</v>
      </c>
      <c r="B105" s="54">
        <f>('System CAPEX Units'!$E105*'System CAPEX Units'!$I105+'System CAPEX Units'!$E105*'System CAPEX Units'!$J105+'System CAPEX Units'!$E105*'System CAPEX Units'!$K105+'System CAPEX Units'!$E105*'System CAPEX Units'!$L105)*'System CAPEX Units'!AE105</f>
        <v>0</v>
      </c>
      <c r="C105" s="66">
        <f>B105*'System CAPEX Units'!$I105</f>
        <v>0</v>
      </c>
      <c r="D105" s="72">
        <f>B105*'System CAPEX Units'!$J105</f>
        <v>0</v>
      </c>
      <c r="E105" s="72">
        <f>B105*'System CAPEX Units'!$K105</f>
        <v>0</v>
      </c>
      <c r="F105" s="66">
        <f>B105*'System CAPEX Units'!$L105</f>
        <v>0</v>
      </c>
      <c r="G105" s="69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37">
        <f>'System CAPEX Units'!E105*'System CAPEX Units'!AE105</f>
        <v>0</v>
      </c>
      <c r="Z105" s="34">
        <f>$B105*'System CAPEX Units'!AF105</f>
        <v>0</v>
      </c>
      <c r="AA105" s="24">
        <f>$B105*'System CAPEX Units'!AG105</f>
        <v>0</v>
      </c>
      <c r="AB105" s="24">
        <f>$B105*'System CAPEX Units'!AH105</f>
        <v>0</v>
      </c>
      <c r="AC105" s="24">
        <f>$B105*'System CAPEX Units'!AI105</f>
        <v>0</v>
      </c>
      <c r="AD105" s="38">
        <f>$B105*'System CAPEX Units'!AJ105</f>
        <v>0</v>
      </c>
      <c r="AF105" s="34">
        <f t="shared" si="1"/>
        <v>0</v>
      </c>
    </row>
    <row r="106" spans="1:32" x14ac:dyDescent="0.2">
      <c r="A106" s="6" t="str">
        <f>'System CAPEX Units'!A106</f>
        <v>NRP EW  Replace, Corenet Site Infrastructure Replacement</v>
      </c>
      <c r="B106" s="54">
        <f>('System CAPEX Units'!$E106*'System CAPEX Units'!$I106+'System CAPEX Units'!$E106*'System CAPEX Units'!$J106+'System CAPEX Units'!$E106*'System CAPEX Units'!$K106+'System CAPEX Units'!$E106*'System CAPEX Units'!$L106)*'System CAPEX Units'!AE106</f>
        <v>0</v>
      </c>
      <c r="C106" s="66">
        <f>B106*'System CAPEX Units'!$I106</f>
        <v>0</v>
      </c>
      <c r="D106" s="72">
        <f>B106*'System CAPEX Units'!$J106</f>
        <v>0</v>
      </c>
      <c r="E106" s="72">
        <f>B106*'System CAPEX Units'!$K106</f>
        <v>0</v>
      </c>
      <c r="F106" s="66">
        <f>B106*'System CAPEX Units'!$L106</f>
        <v>0</v>
      </c>
      <c r="G106" s="69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37">
        <f>'System CAPEX Units'!E106*'System CAPEX Units'!AE106</f>
        <v>0</v>
      </c>
      <c r="Z106" s="34">
        <f>$B106*'System CAPEX Units'!AF106</f>
        <v>0</v>
      </c>
      <c r="AA106" s="24">
        <f>$B106*'System CAPEX Units'!AG106</f>
        <v>0</v>
      </c>
      <c r="AB106" s="24">
        <f>$B106*'System CAPEX Units'!AH106</f>
        <v>0</v>
      </c>
      <c r="AC106" s="24">
        <f>$B106*'System CAPEX Units'!AI106</f>
        <v>0</v>
      </c>
      <c r="AD106" s="38">
        <f>$B106*'System CAPEX Units'!AJ106</f>
        <v>0</v>
      </c>
      <c r="AF106" s="34">
        <f t="shared" si="1"/>
        <v>0</v>
      </c>
    </row>
    <row r="107" spans="1:32" x14ac:dyDescent="0.2">
      <c r="A107" s="6" t="str">
        <f>'System CAPEX Units'!A107</f>
        <v>End of life Radio refurbishment Western Queensland</v>
      </c>
      <c r="B107" s="54">
        <f>('System CAPEX Units'!$E107*'System CAPEX Units'!$I107+'System CAPEX Units'!$E107*'System CAPEX Units'!$J107+'System CAPEX Units'!$E107*'System CAPEX Units'!$K107+'System CAPEX Units'!$E107*'System CAPEX Units'!$L107)*'System CAPEX Units'!AE107</f>
        <v>0</v>
      </c>
      <c r="C107" s="66">
        <f>B107*'System CAPEX Units'!$I107</f>
        <v>0</v>
      </c>
      <c r="D107" s="72">
        <f>B107*'System CAPEX Units'!$J107</f>
        <v>0</v>
      </c>
      <c r="E107" s="72">
        <f>B107*'System CAPEX Units'!$K107</f>
        <v>0</v>
      </c>
      <c r="F107" s="66">
        <f>B107*'System CAPEX Units'!$L107</f>
        <v>0</v>
      </c>
      <c r="G107" s="69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37">
        <f>'System CAPEX Units'!E107*'System CAPEX Units'!AE107</f>
        <v>0</v>
      </c>
      <c r="Z107" s="34">
        <f>$B107*'System CAPEX Units'!AF107</f>
        <v>0</v>
      </c>
      <c r="AA107" s="24">
        <f>$B107*'System CAPEX Units'!AG107</f>
        <v>0</v>
      </c>
      <c r="AB107" s="24">
        <f>$B107*'System CAPEX Units'!AH107</f>
        <v>0</v>
      </c>
      <c r="AC107" s="24">
        <f>$B107*'System CAPEX Units'!AI107</f>
        <v>0</v>
      </c>
      <c r="AD107" s="38">
        <f>$B107*'System CAPEX Units'!AJ107</f>
        <v>0</v>
      </c>
      <c r="AF107" s="34">
        <f t="shared" si="1"/>
        <v>0</v>
      </c>
    </row>
    <row r="108" spans="1:32" x14ac:dyDescent="0.2">
      <c r="A108" s="6" t="str">
        <f>'System CAPEX Units'!A108</f>
        <v>Reliability and PQ Capex - Baseline Plan 2014/15</v>
      </c>
      <c r="B108" s="54">
        <f>('System CAPEX Units'!$E108*'System CAPEX Units'!$I108+'System CAPEX Units'!$E108*'System CAPEX Units'!$J108+'System CAPEX Units'!$E108*'System CAPEX Units'!$K108+'System CAPEX Units'!$E108*'System CAPEX Units'!$L108)*'System CAPEX Units'!AE108</f>
        <v>0</v>
      </c>
      <c r="C108" s="66">
        <f>B108*'System CAPEX Units'!$I108</f>
        <v>0</v>
      </c>
      <c r="D108" s="72">
        <f>B108*'System CAPEX Units'!$J108</f>
        <v>0</v>
      </c>
      <c r="E108" s="72">
        <f>B108*'System CAPEX Units'!$K108</f>
        <v>0</v>
      </c>
      <c r="F108" s="66">
        <f>B108*'System CAPEX Units'!$L108</f>
        <v>0</v>
      </c>
      <c r="G108" s="69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37">
        <f>'System CAPEX Units'!E108*'System CAPEX Units'!AE108</f>
        <v>0</v>
      </c>
      <c r="Z108" s="34">
        <f>$B108*'System CAPEX Units'!AF108</f>
        <v>0</v>
      </c>
      <c r="AA108" s="24">
        <f>$B108*'System CAPEX Units'!AG108</f>
        <v>0</v>
      </c>
      <c r="AB108" s="24">
        <f>$B108*'System CAPEX Units'!AH108</f>
        <v>0</v>
      </c>
      <c r="AC108" s="24">
        <f>$B108*'System CAPEX Units'!AI108</f>
        <v>0</v>
      </c>
      <c r="AD108" s="38">
        <f>$B108*'System CAPEX Units'!AJ108</f>
        <v>0</v>
      </c>
      <c r="AF108" s="34">
        <f t="shared" si="1"/>
        <v>0</v>
      </c>
    </row>
    <row r="109" spans="1:32" x14ac:dyDescent="0.2">
      <c r="A109" s="6" t="str">
        <f>'System CAPEX Units'!A109</f>
        <v>Worst Performing Feeders</v>
      </c>
      <c r="B109" s="54">
        <f>('System CAPEX Units'!$E109*'System CAPEX Units'!$I109+'System CAPEX Units'!$E109*'System CAPEX Units'!$J109+'System CAPEX Units'!$E109*'System CAPEX Units'!$K109+'System CAPEX Units'!$E109*'System CAPEX Units'!$L109)*'System CAPEX Units'!AE109</f>
        <v>0</v>
      </c>
      <c r="C109" s="66">
        <f>B109*'System CAPEX Units'!$I109</f>
        <v>0</v>
      </c>
      <c r="D109" s="72">
        <f>B109*'System CAPEX Units'!$J109</f>
        <v>0</v>
      </c>
      <c r="E109" s="72">
        <f>B109*'System CAPEX Units'!$K109</f>
        <v>0</v>
      </c>
      <c r="F109" s="66">
        <f>B109*'System CAPEX Units'!$L109</f>
        <v>0</v>
      </c>
      <c r="G109" s="69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37">
        <f>'System CAPEX Units'!E109*'System CAPEX Units'!AE109</f>
        <v>0</v>
      </c>
      <c r="Z109" s="34">
        <f>$B109*'System CAPEX Units'!AF109</f>
        <v>0</v>
      </c>
      <c r="AA109" s="24">
        <f>$B109*'System CAPEX Units'!AG109</f>
        <v>0</v>
      </c>
      <c r="AB109" s="24">
        <f>$B109*'System CAPEX Units'!AH109</f>
        <v>0</v>
      </c>
      <c r="AC109" s="24">
        <f>$B109*'System CAPEX Units'!AI109</f>
        <v>0</v>
      </c>
      <c r="AD109" s="38">
        <f>$B109*'System CAPEX Units'!AJ109</f>
        <v>0</v>
      </c>
      <c r="AF109" s="34">
        <f t="shared" si="1"/>
        <v>0</v>
      </c>
    </row>
    <row r="110" spans="1:32" x14ac:dyDescent="0.2">
      <c r="A110" s="6" t="str">
        <f>'System CAPEX Units'!A110</f>
        <v>Install Power Quality Monitors Units (Next G)</v>
      </c>
      <c r="B110" s="54">
        <f>('System CAPEX Units'!$E110*'System CAPEX Units'!$I110+'System CAPEX Units'!$E110*'System CAPEX Units'!$J110+'System CAPEX Units'!$E110*'System CAPEX Units'!$K110+'System CAPEX Units'!$E110*'System CAPEX Units'!$L110)*'System CAPEX Units'!AE110</f>
        <v>0</v>
      </c>
      <c r="C110" s="66">
        <f>B110*'System CAPEX Units'!$I110</f>
        <v>0</v>
      </c>
      <c r="D110" s="72">
        <f>B110*'System CAPEX Units'!$J110</f>
        <v>0</v>
      </c>
      <c r="E110" s="72">
        <f>B110*'System CAPEX Units'!$K110</f>
        <v>0</v>
      </c>
      <c r="F110" s="66">
        <f>B110*'System CAPEX Units'!$L110</f>
        <v>0</v>
      </c>
      <c r="G110" s="69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37">
        <f>'System CAPEX Units'!E110*'System CAPEX Units'!AE110</f>
        <v>0</v>
      </c>
      <c r="Z110" s="34">
        <f>$B110*'System CAPEX Units'!AF110</f>
        <v>0</v>
      </c>
      <c r="AA110" s="24">
        <f>$B110*'System CAPEX Units'!AG110</f>
        <v>0</v>
      </c>
      <c r="AB110" s="24">
        <f>$B110*'System CAPEX Units'!AH110</f>
        <v>0</v>
      </c>
      <c r="AC110" s="24">
        <f>$B110*'System CAPEX Units'!AI110</f>
        <v>0</v>
      </c>
      <c r="AD110" s="38">
        <f>$B110*'System CAPEX Units'!AJ110</f>
        <v>0</v>
      </c>
      <c r="AF110" s="34">
        <f t="shared" si="1"/>
        <v>0</v>
      </c>
    </row>
    <row r="111" spans="1:32" x14ac:dyDescent="0.2">
      <c r="A111" s="6" t="str">
        <f>'System CAPEX Units'!A111</f>
        <v>Install Power Quality Monitors Units (Satellite)</v>
      </c>
      <c r="B111" s="54">
        <f>('System CAPEX Units'!$E111*'System CAPEX Units'!$I111+'System CAPEX Units'!$E111*'System CAPEX Units'!$J111+'System CAPEX Units'!$E111*'System CAPEX Units'!$K111+'System CAPEX Units'!$E111*'System CAPEX Units'!$L111)*'System CAPEX Units'!AE111</f>
        <v>0</v>
      </c>
      <c r="C111" s="66">
        <f>B111*'System CAPEX Units'!$I111</f>
        <v>0</v>
      </c>
      <c r="D111" s="72">
        <f>B111*'System CAPEX Units'!$J111</f>
        <v>0</v>
      </c>
      <c r="E111" s="72">
        <f>B111*'System CAPEX Units'!$K111</f>
        <v>0</v>
      </c>
      <c r="F111" s="66">
        <f>B111*'System CAPEX Units'!$L111</f>
        <v>0</v>
      </c>
      <c r="G111" s="69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37">
        <f>'System CAPEX Units'!E111*'System CAPEX Units'!AE111</f>
        <v>0</v>
      </c>
      <c r="Z111" s="34">
        <f>$B111*'System CAPEX Units'!AF111</f>
        <v>0</v>
      </c>
      <c r="AA111" s="24">
        <f>$B111*'System CAPEX Units'!AG111</f>
        <v>0</v>
      </c>
      <c r="AB111" s="24">
        <f>$B111*'System CAPEX Units'!AH111</f>
        <v>0</v>
      </c>
      <c r="AC111" s="24">
        <f>$B111*'System CAPEX Units'!AI111</f>
        <v>0</v>
      </c>
      <c r="AD111" s="38">
        <f>$B111*'System CAPEX Units'!AJ111</f>
        <v>0</v>
      </c>
      <c r="AF111" s="34">
        <f t="shared" si="1"/>
        <v>0</v>
      </c>
    </row>
    <row r="112" spans="1:32" x14ac:dyDescent="0.2">
      <c r="A112" s="6" t="str">
        <f>'System CAPEX Units'!A112</f>
        <v>Install PQ Analysers</v>
      </c>
      <c r="B112" s="54">
        <f>('System CAPEX Units'!$E112*'System CAPEX Units'!$I112+'System CAPEX Units'!$E112*'System CAPEX Units'!$J112+'System CAPEX Units'!$E112*'System CAPEX Units'!$K112+'System CAPEX Units'!$E112*'System CAPEX Units'!$L112)*'System CAPEX Units'!AE112</f>
        <v>0</v>
      </c>
      <c r="C112" s="66">
        <f>B112*'System CAPEX Units'!$I112</f>
        <v>0</v>
      </c>
      <c r="D112" s="72">
        <f>B112*'System CAPEX Units'!$J112</f>
        <v>0</v>
      </c>
      <c r="E112" s="72">
        <f>B112*'System CAPEX Units'!$K112</f>
        <v>0</v>
      </c>
      <c r="F112" s="66">
        <f>B112*'System CAPEX Units'!$L112</f>
        <v>0</v>
      </c>
      <c r="G112" s="69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37">
        <f>'System CAPEX Units'!E112*'System CAPEX Units'!AE112</f>
        <v>0</v>
      </c>
      <c r="Z112" s="34">
        <f>$B112*'System CAPEX Units'!AF112</f>
        <v>0</v>
      </c>
      <c r="AA112" s="24">
        <f>$B112*'System CAPEX Units'!AG112</f>
        <v>0</v>
      </c>
      <c r="AB112" s="24">
        <f>$B112*'System CAPEX Units'!AH112</f>
        <v>0</v>
      </c>
      <c r="AC112" s="24">
        <f>$B112*'System CAPEX Units'!AI112</f>
        <v>0</v>
      </c>
      <c r="AD112" s="38">
        <f>$B112*'System CAPEX Units'!AJ112</f>
        <v>0</v>
      </c>
      <c r="AF112" s="34">
        <f t="shared" si="1"/>
        <v>0</v>
      </c>
    </row>
    <row r="113" spans="1:32" x14ac:dyDescent="0.2">
      <c r="A113" s="6" t="str">
        <f>'System CAPEX Units'!A113</f>
        <v/>
      </c>
      <c r="B113" s="54">
        <f>('System CAPEX Units'!$E113*'System CAPEX Units'!$I113+'System CAPEX Units'!$E113*'System CAPEX Units'!$J113+'System CAPEX Units'!$E113*'System CAPEX Units'!$K113+'System CAPEX Units'!$E113*'System CAPEX Units'!$L113)*'System CAPEX Units'!AE113</f>
        <v>0</v>
      </c>
      <c r="C113" s="66">
        <f>B113*'System CAPEX Units'!$I113</f>
        <v>0</v>
      </c>
      <c r="D113" s="72">
        <f>B113*'System CAPEX Units'!$J113</f>
        <v>0</v>
      </c>
      <c r="E113" s="72">
        <f>B113*'System CAPEX Units'!$K113</f>
        <v>0</v>
      </c>
      <c r="F113" s="66">
        <f>B113*'System CAPEX Units'!$L113</f>
        <v>0</v>
      </c>
      <c r="G113" s="69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37">
        <f>'System CAPEX Units'!E113*'System CAPEX Units'!AE113</f>
        <v>0</v>
      </c>
      <c r="Z113" s="34">
        <f>$B113*'System CAPEX Units'!AF113</f>
        <v>0</v>
      </c>
      <c r="AA113" s="24">
        <f>$B113*'System CAPEX Units'!AG113</f>
        <v>0</v>
      </c>
      <c r="AB113" s="24">
        <f>$B113*'System CAPEX Units'!AH113</f>
        <v>0</v>
      </c>
      <c r="AC113" s="24">
        <f>$B113*'System CAPEX Units'!AI113</f>
        <v>0</v>
      </c>
      <c r="AD113" s="38">
        <f>$B113*'System CAPEX Units'!AJ113</f>
        <v>0</v>
      </c>
      <c r="AF113" s="34">
        <f t="shared" si="1"/>
        <v>0</v>
      </c>
    </row>
    <row r="114" spans="1:32" x14ac:dyDescent="0.2">
      <c r="A114" s="6" t="str">
        <f>'System CAPEX Units'!A114</f>
        <v/>
      </c>
      <c r="B114" s="54">
        <f>('System CAPEX Units'!$E114*'System CAPEX Units'!$I114+'System CAPEX Units'!$E114*'System CAPEX Units'!$J114+'System CAPEX Units'!$E114*'System CAPEX Units'!$K114+'System CAPEX Units'!$E114*'System CAPEX Units'!$L114)*'System CAPEX Units'!AE114</f>
        <v>0</v>
      </c>
      <c r="C114" s="66">
        <f>B114*'System CAPEX Units'!$I114</f>
        <v>0</v>
      </c>
      <c r="D114" s="72">
        <f>B114*'System CAPEX Units'!$J114</f>
        <v>0</v>
      </c>
      <c r="E114" s="72">
        <f>B114*'System CAPEX Units'!$K114</f>
        <v>0</v>
      </c>
      <c r="F114" s="66">
        <f>B114*'System CAPEX Units'!$L114</f>
        <v>0</v>
      </c>
      <c r="G114" s="69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37">
        <f>'System CAPEX Units'!E114*'System CAPEX Units'!AE114</f>
        <v>0</v>
      </c>
      <c r="Z114" s="34">
        <f>$B114*'System CAPEX Units'!AF114</f>
        <v>0</v>
      </c>
      <c r="AA114" s="24">
        <f>$B114*'System CAPEX Units'!AG114</f>
        <v>0</v>
      </c>
      <c r="AB114" s="24">
        <f>$B114*'System CAPEX Units'!AH114</f>
        <v>0</v>
      </c>
      <c r="AC114" s="24">
        <f>$B114*'System CAPEX Units'!AI114</f>
        <v>0</v>
      </c>
      <c r="AD114" s="38">
        <f>$B114*'System CAPEX Units'!AJ114</f>
        <v>0</v>
      </c>
      <c r="AF114" s="34">
        <f t="shared" si="1"/>
        <v>0</v>
      </c>
    </row>
    <row r="115" spans="1:32" x14ac:dyDescent="0.2">
      <c r="A115" s="6" t="str">
        <f>'System CAPEX Units'!A115</f>
        <v/>
      </c>
      <c r="B115" s="54">
        <f>('System CAPEX Units'!$E115*'System CAPEX Units'!$I115+'System CAPEX Units'!$E115*'System CAPEX Units'!$J115+'System CAPEX Units'!$E115*'System CAPEX Units'!$K115+'System CAPEX Units'!$E115*'System CAPEX Units'!$L115)*'System CAPEX Units'!AE115</f>
        <v>0</v>
      </c>
      <c r="C115" s="66">
        <f>B115*'System CAPEX Units'!$I115</f>
        <v>0</v>
      </c>
      <c r="D115" s="72">
        <f>B115*'System CAPEX Units'!$J115</f>
        <v>0</v>
      </c>
      <c r="E115" s="72">
        <f>B115*'System CAPEX Units'!$K115</f>
        <v>0</v>
      </c>
      <c r="F115" s="66">
        <f>B115*'System CAPEX Units'!$L115</f>
        <v>0</v>
      </c>
      <c r="G115" s="69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37">
        <f>'System CAPEX Units'!E115*'System CAPEX Units'!AE115</f>
        <v>0</v>
      </c>
      <c r="Z115" s="34">
        <f>$B115*'System CAPEX Units'!AF115</f>
        <v>0</v>
      </c>
      <c r="AA115" s="24">
        <f>$B115*'System CAPEX Units'!AG115</f>
        <v>0</v>
      </c>
      <c r="AB115" s="24">
        <f>$B115*'System CAPEX Units'!AH115</f>
        <v>0</v>
      </c>
      <c r="AC115" s="24">
        <f>$B115*'System CAPEX Units'!AI115</f>
        <v>0</v>
      </c>
      <c r="AD115" s="38">
        <f>$B115*'System CAPEX Units'!AJ115</f>
        <v>0</v>
      </c>
      <c r="AF115" s="34">
        <f t="shared" si="1"/>
        <v>0</v>
      </c>
    </row>
    <row r="116" spans="1:32" x14ac:dyDescent="0.2">
      <c r="A116" s="6" t="str">
        <f>'System CAPEX Units'!A116</f>
        <v>CICW - Commercial and industrial- Rural (remaining capex after deducting cap cons) - SCS</v>
      </c>
      <c r="B116" s="54">
        <f>('System CAPEX Units'!$E116*'System CAPEX Units'!$I116+'System CAPEX Units'!$E116*'System CAPEX Units'!$J116+'System CAPEX Units'!$E116*'System CAPEX Units'!$K116+'System CAPEX Units'!$E116*'System CAPEX Units'!$L116)*'System CAPEX Units'!AE116</f>
        <v>0</v>
      </c>
      <c r="C116" s="66">
        <f>B116*'System CAPEX Units'!$I116</f>
        <v>0</v>
      </c>
      <c r="D116" s="72">
        <f>B116*'System CAPEX Units'!$J116</f>
        <v>0</v>
      </c>
      <c r="E116" s="72">
        <f>B116*'System CAPEX Units'!$K116</f>
        <v>0</v>
      </c>
      <c r="F116" s="66">
        <f>B116*'System CAPEX Units'!$L116</f>
        <v>0</v>
      </c>
      <c r="G116" s="69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37">
        <f>'System CAPEX Units'!E116*'System CAPEX Units'!AE116</f>
        <v>0</v>
      </c>
      <c r="Z116" s="34">
        <f>$B116*'System CAPEX Units'!AF116</f>
        <v>0</v>
      </c>
      <c r="AA116" s="24">
        <f>$B116*'System CAPEX Units'!AG116</f>
        <v>0</v>
      </c>
      <c r="AB116" s="24">
        <f>$B116*'System CAPEX Units'!AH116</f>
        <v>0</v>
      </c>
      <c r="AC116" s="24">
        <f>$B116*'System CAPEX Units'!AI116</f>
        <v>0</v>
      </c>
      <c r="AD116" s="38">
        <f>$B116*'System CAPEX Units'!AJ116</f>
        <v>0</v>
      </c>
      <c r="AF116" s="34">
        <f t="shared" si="1"/>
        <v>0</v>
      </c>
    </row>
    <row r="117" spans="1:32" x14ac:dyDescent="0.2">
      <c r="A117" s="6" t="str">
        <f>'System CAPEX Units'!A117</f>
        <v>CICW - Commercial &amp; Industrial- Urban (remaining capex after deducting cap cons) - SCS</v>
      </c>
      <c r="B117" s="54">
        <f>('System CAPEX Units'!$E117*'System CAPEX Units'!$I117+'System CAPEX Units'!$E117*'System CAPEX Units'!$J117+'System CAPEX Units'!$E117*'System CAPEX Units'!$K117+'System CAPEX Units'!$E117*'System CAPEX Units'!$L117)*'System CAPEX Units'!AE117</f>
        <v>0</v>
      </c>
      <c r="C117" s="66">
        <f>B117*'System CAPEX Units'!$I117</f>
        <v>0</v>
      </c>
      <c r="D117" s="72">
        <f>B117*'System CAPEX Units'!$J117</f>
        <v>0</v>
      </c>
      <c r="E117" s="72">
        <f>B117*'System CAPEX Units'!$K117</f>
        <v>0</v>
      </c>
      <c r="F117" s="66">
        <f>B117*'System CAPEX Units'!$L117</f>
        <v>0</v>
      </c>
      <c r="G117" s="69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37">
        <f>'System CAPEX Units'!E117*'System CAPEX Units'!AE117</f>
        <v>0</v>
      </c>
      <c r="Z117" s="34">
        <f>$B117*'System CAPEX Units'!AF117</f>
        <v>0</v>
      </c>
      <c r="AA117" s="24">
        <f>$B117*'System CAPEX Units'!AG117</f>
        <v>0</v>
      </c>
      <c r="AB117" s="24">
        <f>$B117*'System CAPEX Units'!AH117</f>
        <v>0</v>
      </c>
      <c r="AC117" s="24">
        <f>$B117*'System CAPEX Units'!AI117</f>
        <v>0</v>
      </c>
      <c r="AD117" s="38">
        <f>$B117*'System CAPEX Units'!AJ117</f>
        <v>0</v>
      </c>
      <c r="AF117" s="34">
        <f t="shared" si="1"/>
        <v>0</v>
      </c>
    </row>
    <row r="118" spans="1:32" x14ac:dyDescent="0.2">
      <c r="A118" s="6" t="str">
        <f>'System CAPEX Units'!A118</f>
        <v>CICW - Domestic and rural- Rural (remaining capex after deducting cap cons) - SCS</v>
      </c>
      <c r="B118" s="54">
        <f>('System CAPEX Units'!$E118*'System CAPEX Units'!$I118+'System CAPEX Units'!$E118*'System CAPEX Units'!$J118+'System CAPEX Units'!$E118*'System CAPEX Units'!$K118+'System CAPEX Units'!$E118*'System CAPEX Units'!$L118)*'System CAPEX Units'!AE118</f>
        <v>0</v>
      </c>
      <c r="C118" s="66">
        <f>B118*'System CAPEX Units'!$I118</f>
        <v>0</v>
      </c>
      <c r="D118" s="72">
        <f>B118*'System CAPEX Units'!$J118</f>
        <v>0</v>
      </c>
      <c r="E118" s="72">
        <f>B118*'System CAPEX Units'!$K118</f>
        <v>0</v>
      </c>
      <c r="F118" s="66">
        <f>B118*'System CAPEX Units'!$L118</f>
        <v>0</v>
      </c>
      <c r="G118" s="69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37">
        <f>'System CAPEX Units'!E118*'System CAPEX Units'!AE118</f>
        <v>0</v>
      </c>
      <c r="Z118" s="34">
        <f>$B118*'System CAPEX Units'!AF118</f>
        <v>0</v>
      </c>
      <c r="AA118" s="24">
        <f>$B118*'System CAPEX Units'!AG118</f>
        <v>0</v>
      </c>
      <c r="AB118" s="24">
        <f>$B118*'System CAPEX Units'!AH118</f>
        <v>0</v>
      </c>
      <c r="AC118" s="24">
        <f>$B118*'System CAPEX Units'!AI118</f>
        <v>0</v>
      </c>
      <c r="AD118" s="38">
        <f>$B118*'System CAPEX Units'!AJ118</f>
        <v>0</v>
      </c>
      <c r="AF118" s="34">
        <f t="shared" si="1"/>
        <v>0</v>
      </c>
    </row>
    <row r="119" spans="1:32" x14ac:dyDescent="0.2">
      <c r="A119" s="6" t="str">
        <f>'System CAPEX Units'!A119</f>
        <v>CICW - Domestic and rural- Urban (remaining capex after deducting cap cons) - SCS</v>
      </c>
      <c r="B119" s="54">
        <f>('System CAPEX Units'!$E119*'System CAPEX Units'!$I119+'System CAPEX Units'!$E119*'System CAPEX Units'!$J119+'System CAPEX Units'!$E119*'System CAPEX Units'!$K119+'System CAPEX Units'!$E119*'System CAPEX Units'!$L119)*'System CAPEX Units'!AE119</f>
        <v>0</v>
      </c>
      <c r="C119" s="66">
        <f>B119*'System CAPEX Units'!$I119</f>
        <v>0</v>
      </c>
      <c r="D119" s="72">
        <f>B119*'System CAPEX Units'!$J119</f>
        <v>0</v>
      </c>
      <c r="E119" s="72">
        <f>B119*'System CAPEX Units'!$K119</f>
        <v>0</v>
      </c>
      <c r="F119" s="66">
        <f>B119*'System CAPEX Units'!$L119</f>
        <v>0</v>
      </c>
      <c r="G119" s="69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37">
        <f>'System CAPEX Units'!E119*'System CAPEX Units'!AE119</f>
        <v>0</v>
      </c>
      <c r="Z119" s="34">
        <f>$B119*'System CAPEX Units'!AF119</f>
        <v>0</v>
      </c>
      <c r="AA119" s="24">
        <f>$B119*'System CAPEX Units'!AG119</f>
        <v>0</v>
      </c>
      <c r="AB119" s="24">
        <f>$B119*'System CAPEX Units'!AH119</f>
        <v>0</v>
      </c>
      <c r="AC119" s="24">
        <f>$B119*'System CAPEX Units'!AI119</f>
        <v>0</v>
      </c>
      <c r="AD119" s="38">
        <f>$B119*'System CAPEX Units'!AJ119</f>
        <v>0</v>
      </c>
      <c r="AF119" s="34">
        <f t="shared" si="1"/>
        <v>0</v>
      </c>
    </row>
    <row r="120" spans="1:32" x14ac:dyDescent="0.2">
      <c r="A120" s="6" t="str">
        <f>'System CAPEX Units'!A120</f>
        <v>CICW Metering (remaining capex after deducting cap cons) - SCS</v>
      </c>
      <c r="B120" s="54">
        <f>('System CAPEX Units'!$E120*'System CAPEX Units'!$I120+'System CAPEX Units'!$E120*'System CAPEX Units'!$J120+'System CAPEX Units'!$E120*'System CAPEX Units'!$K120+'System CAPEX Units'!$E120*'System CAPEX Units'!$L120)*'System CAPEX Units'!AE120</f>
        <v>0</v>
      </c>
      <c r="C120" s="66">
        <f>B120*'System CAPEX Units'!$I120</f>
        <v>0</v>
      </c>
      <c r="D120" s="72">
        <f>B120*'System CAPEX Units'!$J120</f>
        <v>0</v>
      </c>
      <c r="E120" s="72">
        <f>B120*'System CAPEX Units'!$K120</f>
        <v>0</v>
      </c>
      <c r="F120" s="66">
        <f>B120*'System CAPEX Units'!$L120</f>
        <v>0</v>
      </c>
      <c r="G120" s="69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37">
        <f>'System CAPEX Units'!E120*'System CAPEX Units'!AE120</f>
        <v>0</v>
      </c>
      <c r="Z120" s="34">
        <f>$B120*'System CAPEX Units'!AF120</f>
        <v>0</v>
      </c>
      <c r="AA120" s="24">
        <f>$B120*'System CAPEX Units'!AG120</f>
        <v>0</v>
      </c>
      <c r="AB120" s="24">
        <f>$B120*'System CAPEX Units'!AH120</f>
        <v>0</v>
      </c>
      <c r="AC120" s="24">
        <f>$B120*'System CAPEX Units'!AI120</f>
        <v>0</v>
      </c>
      <c r="AD120" s="38">
        <f>$B120*'System CAPEX Units'!AJ120</f>
        <v>0</v>
      </c>
      <c r="AF120" s="34">
        <f t="shared" si="1"/>
        <v>0</v>
      </c>
    </row>
    <row r="121" spans="1:32" x14ac:dyDescent="0.2">
      <c r="A121" s="6" t="str">
        <f>'System CAPEX Units'!A121</f>
        <v>CICW Services (remaining capex after deducting cap cons) - SCS</v>
      </c>
      <c r="B121" s="54">
        <f>('System CAPEX Units'!$E121*'System CAPEX Units'!$I121+'System CAPEX Units'!$E121*'System CAPEX Units'!$J121+'System CAPEX Units'!$E121*'System CAPEX Units'!$K121+'System CAPEX Units'!$E121*'System CAPEX Units'!$L121)*'System CAPEX Units'!AE121</f>
        <v>0</v>
      </c>
      <c r="C121" s="66">
        <f>B121*'System CAPEX Units'!$I121</f>
        <v>0</v>
      </c>
      <c r="D121" s="72">
        <f>B121*'System CAPEX Units'!$J121</f>
        <v>0</v>
      </c>
      <c r="E121" s="72">
        <f>B121*'System CAPEX Units'!$K121</f>
        <v>0</v>
      </c>
      <c r="F121" s="66">
        <f>B121*'System CAPEX Units'!$L121</f>
        <v>0</v>
      </c>
      <c r="G121" s="69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37">
        <f>'System CAPEX Units'!E121*'System CAPEX Units'!AE121</f>
        <v>0</v>
      </c>
      <c r="Z121" s="34">
        <f>$B121*'System CAPEX Units'!AF121</f>
        <v>0</v>
      </c>
      <c r="AA121" s="24">
        <f>$B121*'System CAPEX Units'!AG121</f>
        <v>0</v>
      </c>
      <c r="AB121" s="24">
        <f>$B121*'System CAPEX Units'!AH121</f>
        <v>0</v>
      </c>
      <c r="AC121" s="24">
        <f>$B121*'System CAPEX Units'!AI121</f>
        <v>0</v>
      </c>
      <c r="AD121" s="38">
        <f>$B121*'System CAPEX Units'!AJ121</f>
        <v>0</v>
      </c>
      <c r="AF121" s="34">
        <f t="shared" si="1"/>
        <v>0</v>
      </c>
    </row>
    <row r="122" spans="1:32" x14ac:dyDescent="0.2">
      <c r="A122" s="6" t="str">
        <f>'System CAPEX Units'!A122</f>
        <v>CICW Large Customer - Design, construct of shared network - SCS</v>
      </c>
      <c r="B122" s="54">
        <f>('System CAPEX Units'!$E122*'System CAPEX Units'!$I122+'System CAPEX Units'!$E122*'System CAPEX Units'!$J122+'System CAPEX Units'!$E122*'System CAPEX Units'!$K122+'System CAPEX Units'!$E122*'System CAPEX Units'!$L122)*'System CAPEX Units'!AE122</f>
        <v>0</v>
      </c>
      <c r="C122" s="66">
        <f>B122*'System CAPEX Units'!$I122</f>
        <v>0</v>
      </c>
      <c r="D122" s="72">
        <f>B122*'System CAPEX Units'!$J122</f>
        <v>0</v>
      </c>
      <c r="E122" s="72">
        <f>B122*'System CAPEX Units'!$K122</f>
        <v>0</v>
      </c>
      <c r="F122" s="66">
        <f>B122*'System CAPEX Units'!$L122</f>
        <v>0</v>
      </c>
      <c r="G122" s="69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37">
        <f>'System CAPEX Units'!E122*'System CAPEX Units'!AE122</f>
        <v>0</v>
      </c>
      <c r="Z122" s="34">
        <f>$B122*'System CAPEX Units'!AF122</f>
        <v>0</v>
      </c>
      <c r="AA122" s="24">
        <f>$B122*'System CAPEX Units'!AG122</f>
        <v>0</v>
      </c>
      <c r="AB122" s="24">
        <f>$B122*'System CAPEX Units'!AH122</f>
        <v>0</v>
      </c>
      <c r="AC122" s="24">
        <f>$B122*'System CAPEX Units'!AI122</f>
        <v>0</v>
      </c>
      <c r="AD122" s="38">
        <f>$B122*'System CAPEX Units'!AJ122</f>
        <v>0</v>
      </c>
      <c r="AF122" s="34">
        <f t="shared" si="1"/>
        <v>0</v>
      </c>
    </row>
    <row r="123" spans="1:32" x14ac:dyDescent="0.2">
      <c r="A123" s="6" t="str">
        <f>'System CAPEX Units'!A123</f>
        <v>CICW - Real Estate Developer - SCS (2014/15 only)</v>
      </c>
      <c r="B123" s="54">
        <f>('System CAPEX Units'!$E123*'System CAPEX Units'!$I123+'System CAPEX Units'!$E123*'System CAPEX Units'!$J123+'System CAPEX Units'!$E123*'System CAPEX Units'!$K123+'System CAPEX Units'!$E123*'System CAPEX Units'!$L123)*'System CAPEX Units'!AE123</f>
        <v>0</v>
      </c>
      <c r="C123" s="66">
        <f>B123*'System CAPEX Units'!$I123</f>
        <v>0</v>
      </c>
      <c r="D123" s="72">
        <f>B123*'System CAPEX Units'!$J123</f>
        <v>0</v>
      </c>
      <c r="E123" s="72">
        <f>B123*'System CAPEX Units'!$K123</f>
        <v>0</v>
      </c>
      <c r="F123" s="66">
        <f>B123*'System CAPEX Units'!$L123</f>
        <v>0</v>
      </c>
      <c r="G123" s="69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37">
        <f>'System CAPEX Units'!E123*'System CAPEX Units'!AE123</f>
        <v>0</v>
      </c>
      <c r="Z123" s="34">
        <f>$B123*'System CAPEX Units'!AF123</f>
        <v>0</v>
      </c>
      <c r="AA123" s="24">
        <f>$B123*'System CAPEX Units'!AG123</f>
        <v>0</v>
      </c>
      <c r="AB123" s="24">
        <f>$B123*'System CAPEX Units'!AH123</f>
        <v>0</v>
      </c>
      <c r="AC123" s="24">
        <f>$B123*'System CAPEX Units'!AI123</f>
        <v>0</v>
      </c>
      <c r="AD123" s="38">
        <f>$B123*'System CAPEX Units'!AJ123</f>
        <v>0</v>
      </c>
      <c r="AF123" s="34">
        <f t="shared" si="1"/>
        <v>0</v>
      </c>
    </row>
    <row r="124" spans="1:32" x14ac:dyDescent="0.2">
      <c r="A124" s="6" t="str">
        <f>'System CAPEX Units'!A124</f>
        <v>CICW - Remove network constraint for EG &gt;30kVA (2014/15 only)</v>
      </c>
      <c r="B124" s="54">
        <f>('System CAPEX Units'!$E124*'System CAPEX Units'!$I124+'System CAPEX Units'!$E124*'System CAPEX Units'!$J124+'System CAPEX Units'!$E124*'System CAPEX Units'!$K124+'System CAPEX Units'!$E124*'System CAPEX Units'!$L124)*'System CAPEX Units'!AE124</f>
        <v>0</v>
      </c>
      <c r="C124" s="66">
        <f>B124*'System CAPEX Units'!$I124</f>
        <v>0</v>
      </c>
      <c r="D124" s="72">
        <f>B124*'System CAPEX Units'!$J124</f>
        <v>0</v>
      </c>
      <c r="E124" s="72">
        <f>B124*'System CAPEX Units'!$K124</f>
        <v>0</v>
      </c>
      <c r="F124" s="66">
        <f>B124*'System CAPEX Units'!$L124</f>
        <v>0</v>
      </c>
      <c r="G124" s="69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37">
        <f>'System CAPEX Units'!E124*'System CAPEX Units'!AE124</f>
        <v>0</v>
      </c>
      <c r="Z124" s="34">
        <f>$B124*'System CAPEX Units'!AF124</f>
        <v>0</v>
      </c>
      <c r="AA124" s="24">
        <f>$B124*'System CAPEX Units'!AG124</f>
        <v>0</v>
      </c>
      <c r="AB124" s="24">
        <f>$B124*'System CAPEX Units'!AH124</f>
        <v>0</v>
      </c>
      <c r="AC124" s="24">
        <f>$B124*'System CAPEX Units'!AI124</f>
        <v>0</v>
      </c>
      <c r="AD124" s="38">
        <f>$B124*'System CAPEX Units'!AJ124</f>
        <v>0</v>
      </c>
      <c r="AF124" s="34">
        <f t="shared" si="1"/>
        <v>0</v>
      </c>
    </row>
    <row r="125" spans="1:32" x14ac:dyDescent="0.2">
      <c r="A125" s="6" t="str">
        <f>'System CAPEX Units'!A125</f>
        <v/>
      </c>
      <c r="B125" s="54">
        <f>('System CAPEX Units'!$E125*'System CAPEX Units'!$I125+'System CAPEX Units'!$E125*'System CAPEX Units'!$J125+'System CAPEX Units'!$E125*'System CAPEX Units'!$K125+'System CAPEX Units'!$E125*'System CAPEX Units'!$L125)*'System CAPEX Units'!AE125</f>
        <v>0</v>
      </c>
      <c r="C125" s="66">
        <f>B125*'System CAPEX Units'!$I125</f>
        <v>0</v>
      </c>
      <c r="D125" s="72">
        <f>B125*'System CAPEX Units'!$J125</f>
        <v>0</v>
      </c>
      <c r="E125" s="72">
        <f>B125*'System CAPEX Units'!$K125</f>
        <v>0</v>
      </c>
      <c r="F125" s="66">
        <f>B125*'System CAPEX Units'!$L125</f>
        <v>0</v>
      </c>
      <c r="G125" s="69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37">
        <f>'System CAPEX Units'!E125*'System CAPEX Units'!AE125</f>
        <v>0</v>
      </c>
      <c r="Z125" s="34">
        <f>$B125*'System CAPEX Units'!AF125</f>
        <v>0</v>
      </c>
      <c r="AA125" s="24">
        <f>$B125*'System CAPEX Units'!AG125</f>
        <v>0</v>
      </c>
      <c r="AB125" s="24">
        <f>$B125*'System CAPEX Units'!AH125</f>
        <v>0</v>
      </c>
      <c r="AC125" s="24">
        <f>$B125*'System CAPEX Units'!AI125</f>
        <v>0</v>
      </c>
      <c r="AD125" s="38">
        <f>$B125*'System CAPEX Units'!AJ125</f>
        <v>0</v>
      </c>
      <c r="AF125" s="34">
        <f t="shared" si="1"/>
        <v>0</v>
      </c>
    </row>
    <row r="126" spans="1:32" x14ac:dyDescent="0.2">
      <c r="A126" s="6" t="str">
        <f>'System CAPEX Units'!A126</f>
        <v>Street Lighting Refurbishment  - BLR Program - Baseline Plan 2014/15 and forecast - ACS</v>
      </c>
      <c r="B126" s="54">
        <f>('System CAPEX Units'!$E126*'System CAPEX Units'!$I126+'System CAPEX Units'!$E126*'System CAPEX Units'!$J126+'System CAPEX Units'!$E126*'System CAPEX Units'!$K126+'System CAPEX Units'!$E126*'System CAPEX Units'!$L126)*'System CAPEX Units'!AE126</f>
        <v>0</v>
      </c>
      <c r="C126" s="66">
        <f>B126*'System CAPEX Units'!$I126</f>
        <v>0</v>
      </c>
      <c r="D126" s="72">
        <f>B126*'System CAPEX Units'!$J126</f>
        <v>0</v>
      </c>
      <c r="E126" s="72">
        <f>B126*'System CAPEX Units'!$K126</f>
        <v>0</v>
      </c>
      <c r="F126" s="66">
        <f>B126*'System CAPEX Units'!$L126</f>
        <v>0</v>
      </c>
      <c r="G126" s="69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37">
        <f>'System CAPEX Units'!E126*'System CAPEX Units'!AE126</f>
        <v>0</v>
      </c>
      <c r="Z126" s="34">
        <f>$B126*'System CAPEX Units'!AF126</f>
        <v>0</v>
      </c>
      <c r="AA126" s="24">
        <f>$B126*'System CAPEX Units'!AG126</f>
        <v>0</v>
      </c>
      <c r="AB126" s="24">
        <f>$B126*'System CAPEX Units'!AH126</f>
        <v>0</v>
      </c>
      <c r="AC126" s="24">
        <f>$B126*'System CAPEX Units'!AI126</f>
        <v>0</v>
      </c>
      <c r="AD126" s="38">
        <f>$B126*'System CAPEX Units'!AJ126</f>
        <v>0</v>
      </c>
      <c r="AF126" s="34">
        <f t="shared" si="1"/>
        <v>0</v>
      </c>
    </row>
    <row r="127" spans="1:32" x14ac:dyDescent="0.2">
      <c r="A127" s="6" t="str">
        <f>'System CAPEX Units'!A127</f>
        <v>CICW Street lighting- New (Ergon capex after deducting cap cons) - ACS</v>
      </c>
      <c r="B127" s="54">
        <f>('System CAPEX Units'!$E127*'System CAPEX Units'!$I127+'System CAPEX Units'!$E127*'System CAPEX Units'!$J127+'System CAPEX Units'!$E127*'System CAPEX Units'!$K127+'System CAPEX Units'!$E127*'System CAPEX Units'!$L127)*'System CAPEX Units'!AE127</f>
        <v>0</v>
      </c>
      <c r="C127" s="66">
        <f>B127*'System CAPEX Units'!$I127</f>
        <v>0</v>
      </c>
      <c r="D127" s="72">
        <f>B127*'System CAPEX Units'!$J127</f>
        <v>0</v>
      </c>
      <c r="E127" s="72">
        <f>B127*'System CAPEX Units'!$K127</f>
        <v>0</v>
      </c>
      <c r="F127" s="66">
        <f>B127*'System CAPEX Units'!$L127</f>
        <v>0</v>
      </c>
      <c r="G127" s="69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37">
        <f>'System CAPEX Units'!E127*'System CAPEX Units'!AE127</f>
        <v>0</v>
      </c>
      <c r="Z127" s="34">
        <f>$B127*'System CAPEX Units'!AF127</f>
        <v>0</v>
      </c>
      <c r="AA127" s="24">
        <f>$B127*'System CAPEX Units'!AG127</f>
        <v>0</v>
      </c>
      <c r="AB127" s="24">
        <f>$B127*'System CAPEX Units'!AH127</f>
        <v>0</v>
      </c>
      <c r="AC127" s="24">
        <f>$B127*'System CAPEX Units'!AI127</f>
        <v>0</v>
      </c>
      <c r="AD127" s="38">
        <f>$B127*'System CAPEX Units'!AJ127</f>
        <v>0</v>
      </c>
      <c r="AF127" s="34">
        <f t="shared" si="1"/>
        <v>0</v>
      </c>
    </row>
    <row r="128" spans="1:32" x14ac:dyDescent="0.2">
      <c r="A128" s="6" t="str">
        <f>'System CAPEX Units'!A128</f>
        <v>CICW Street lighting- Upgrade (Ergon capex after deducting cap cons) - ACS</v>
      </c>
      <c r="B128" s="54">
        <f>('System CAPEX Units'!$E128*'System CAPEX Units'!$I128+'System CAPEX Units'!$E128*'System CAPEX Units'!$J128+'System CAPEX Units'!$E128*'System CAPEX Units'!$K128+'System CAPEX Units'!$E128*'System CAPEX Units'!$L128)*'System CAPEX Units'!AE128</f>
        <v>0</v>
      </c>
      <c r="C128" s="66">
        <f>B128*'System CAPEX Units'!$I128</f>
        <v>0</v>
      </c>
      <c r="D128" s="72">
        <f>B128*'System CAPEX Units'!$J128</f>
        <v>0</v>
      </c>
      <c r="E128" s="72">
        <f>B128*'System CAPEX Units'!$K128</f>
        <v>0</v>
      </c>
      <c r="F128" s="66">
        <f>B128*'System CAPEX Units'!$L128</f>
        <v>0</v>
      </c>
      <c r="G128" s="69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37">
        <f>'System CAPEX Units'!E128*'System CAPEX Units'!AE128</f>
        <v>0</v>
      </c>
      <c r="Z128" s="34">
        <f>$B128*'System CAPEX Units'!AF128</f>
        <v>0</v>
      </c>
      <c r="AA128" s="24">
        <f>$B128*'System CAPEX Units'!AG128</f>
        <v>0</v>
      </c>
      <c r="AB128" s="24">
        <f>$B128*'System CAPEX Units'!AH128</f>
        <v>0</v>
      </c>
      <c r="AC128" s="24">
        <f>$B128*'System CAPEX Units'!AI128</f>
        <v>0</v>
      </c>
      <c r="AD128" s="38">
        <f>$B128*'System CAPEX Units'!AJ128</f>
        <v>0</v>
      </c>
      <c r="AF128" s="34">
        <f t="shared" si="1"/>
        <v>0</v>
      </c>
    </row>
    <row r="129" spans="1:32" x14ac:dyDescent="0.2">
      <c r="A129" s="6" t="str">
        <f>'System CAPEX Units'!A129</f>
        <v>Defect Refurb - Street Lighting - ACS</v>
      </c>
      <c r="B129" s="54">
        <f>('System CAPEX Units'!$E129*'System CAPEX Units'!$I129+'System CAPEX Units'!$E129*'System CAPEX Units'!$J129+'System CAPEX Units'!$E129*'System CAPEX Units'!$K129+'System CAPEX Units'!$E129*'System CAPEX Units'!$L129)*'System CAPEX Units'!AE129</f>
        <v>0</v>
      </c>
      <c r="C129" s="66">
        <f>B129*'System CAPEX Units'!$I129</f>
        <v>0</v>
      </c>
      <c r="D129" s="72">
        <f>B129*'System CAPEX Units'!$J129</f>
        <v>0</v>
      </c>
      <c r="E129" s="72">
        <f>B129*'System CAPEX Units'!$K129</f>
        <v>0</v>
      </c>
      <c r="F129" s="66">
        <f>B129*'System CAPEX Units'!$L129</f>
        <v>0</v>
      </c>
      <c r="G129" s="69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37">
        <f>'System CAPEX Units'!E129*'System CAPEX Units'!AE129</f>
        <v>0</v>
      </c>
      <c r="Z129" s="34">
        <f>$B129*'System CAPEX Units'!AF129</f>
        <v>0</v>
      </c>
      <c r="AA129" s="24">
        <f>$B129*'System CAPEX Units'!AG129</f>
        <v>0</v>
      </c>
      <c r="AB129" s="24">
        <f>$B129*'System CAPEX Units'!AH129</f>
        <v>0</v>
      </c>
      <c r="AC129" s="24">
        <f>$B129*'System CAPEX Units'!AI129</f>
        <v>0</v>
      </c>
      <c r="AD129" s="38">
        <f>$B129*'System CAPEX Units'!AJ129</f>
        <v>0</v>
      </c>
      <c r="AF129" s="34">
        <f t="shared" si="1"/>
        <v>0</v>
      </c>
    </row>
    <row r="130" spans="1:32" x14ac:dyDescent="0.2">
      <c r="A130" s="6" t="str">
        <f>'System CAPEX Units'!A130</f>
        <v/>
      </c>
      <c r="B130" s="54">
        <f>('System CAPEX Units'!$E130*'System CAPEX Units'!$I130+'System CAPEX Units'!$E130*'System CAPEX Units'!$J130+'System CAPEX Units'!$E130*'System CAPEX Units'!$K130+'System CAPEX Units'!$E130*'System CAPEX Units'!$L130)*'System CAPEX Units'!AE130</f>
        <v>0</v>
      </c>
      <c r="C130" s="66">
        <f>B130*'System CAPEX Units'!$I130</f>
        <v>0</v>
      </c>
      <c r="D130" s="72">
        <f>B130*'System CAPEX Units'!$J130</f>
        <v>0</v>
      </c>
      <c r="E130" s="72">
        <f>B130*'System CAPEX Units'!$K130</f>
        <v>0</v>
      </c>
      <c r="F130" s="66">
        <f>B130*'System CAPEX Units'!$L130</f>
        <v>0</v>
      </c>
      <c r="G130" s="69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37">
        <f>'System CAPEX Units'!E130*'System CAPEX Units'!AE130</f>
        <v>0</v>
      </c>
      <c r="Z130" s="34">
        <f>$B130*'System CAPEX Units'!AF130</f>
        <v>0</v>
      </c>
      <c r="AA130" s="24">
        <f>$B130*'System CAPEX Units'!AG130</f>
        <v>0</v>
      </c>
      <c r="AB130" s="24">
        <f>$B130*'System CAPEX Units'!AH130</f>
        <v>0</v>
      </c>
      <c r="AC130" s="24">
        <f>$B130*'System CAPEX Units'!AI130</f>
        <v>0</v>
      </c>
      <c r="AD130" s="38">
        <f>$B130*'System CAPEX Units'!AJ130</f>
        <v>0</v>
      </c>
      <c r="AF130" s="34">
        <f t="shared" si="1"/>
        <v>0</v>
      </c>
    </row>
    <row r="131" spans="1:32" x14ac:dyDescent="0.2">
      <c r="A131" s="6" t="str">
        <f>'System CAPEX Units'!A131</f>
        <v/>
      </c>
      <c r="B131" s="54">
        <f>('System CAPEX Units'!$E131*'System CAPEX Units'!$I131+'System CAPEX Units'!$E131*'System CAPEX Units'!$J131+'System CAPEX Units'!$E131*'System CAPEX Units'!$K131+'System CAPEX Units'!$E131*'System CAPEX Units'!$L131)*'System CAPEX Units'!AE131</f>
        <v>0</v>
      </c>
      <c r="C131" s="66">
        <f>B131*'System CAPEX Units'!$I131</f>
        <v>0</v>
      </c>
      <c r="D131" s="72">
        <f>B131*'System CAPEX Units'!$J131</f>
        <v>0</v>
      </c>
      <c r="E131" s="72">
        <f>B131*'System CAPEX Units'!$K131</f>
        <v>0</v>
      </c>
      <c r="F131" s="66">
        <f>B131*'System CAPEX Units'!$L131</f>
        <v>0</v>
      </c>
      <c r="G131" s="69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37">
        <f>'System CAPEX Units'!E131*'System CAPEX Units'!AE131</f>
        <v>0</v>
      </c>
      <c r="Z131" s="34">
        <f>$B131*'System CAPEX Units'!AF131</f>
        <v>0</v>
      </c>
      <c r="AA131" s="24">
        <f>$B131*'System CAPEX Units'!AG131</f>
        <v>0</v>
      </c>
      <c r="AB131" s="24">
        <f>$B131*'System CAPEX Units'!AH131</f>
        <v>0</v>
      </c>
      <c r="AC131" s="24">
        <f>$B131*'System CAPEX Units'!AI131</f>
        <v>0</v>
      </c>
      <c r="AD131" s="38">
        <f>$B131*'System CAPEX Units'!AJ131</f>
        <v>0</v>
      </c>
      <c r="AF131" s="34">
        <f t="shared" si="1"/>
        <v>0</v>
      </c>
    </row>
    <row r="132" spans="1:32" x14ac:dyDescent="0.2">
      <c r="A132" s="6" t="str">
        <f>'System CAPEX Units'!A132</f>
        <v>End of Life for Meters - Metering ACS</v>
      </c>
      <c r="B132" s="54">
        <f>('System CAPEX Units'!$E132*'System CAPEX Units'!$I132+'System CAPEX Units'!$E132*'System CAPEX Units'!$J132+'System CAPEX Units'!$E132*'System CAPEX Units'!$K132+'System CAPEX Units'!$E132*'System CAPEX Units'!$L132)*'System CAPEX Units'!AE132</f>
        <v>2213056.4719472001</v>
      </c>
      <c r="C132" s="66">
        <f>B132*'System CAPEX Units'!$I132</f>
        <v>548523.25824665604</v>
      </c>
      <c r="D132" s="72">
        <f>B132*'System CAPEX Units'!$J132</f>
        <v>957673.99999999977</v>
      </c>
      <c r="E132" s="72">
        <f>B132*'System CAPEX Units'!$K132</f>
        <v>74798.626124543996</v>
      </c>
      <c r="F132" s="66">
        <f>B132*'System CAPEX Units'!$L132</f>
        <v>632060.58757600014</v>
      </c>
      <c r="G132" s="69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37">
        <f>'System CAPEX Units'!E132*'System CAPEX Units'!AE132</f>
        <v>2213056.4719472001</v>
      </c>
      <c r="Z132" s="34">
        <f>$B132*'System CAPEX Units'!AF132</f>
        <v>2213056.4719472001</v>
      </c>
      <c r="AA132" s="24">
        <f>$B132*'System CAPEX Units'!AG132</f>
        <v>0</v>
      </c>
      <c r="AB132" s="24">
        <f>$B132*'System CAPEX Units'!AH132</f>
        <v>0</v>
      </c>
      <c r="AC132" s="24">
        <f>$B132*'System CAPEX Units'!AI132</f>
        <v>0</v>
      </c>
      <c r="AD132" s="38">
        <f>$B132*'System CAPEX Units'!AJ132</f>
        <v>0</v>
      </c>
      <c r="AF132" s="34">
        <f t="shared" ref="AF132:AF170" si="2">Y132-SUM(Z132:AD132)</f>
        <v>0</v>
      </c>
    </row>
    <row r="133" spans="1:32" x14ac:dyDescent="0.2">
      <c r="A133" s="6" t="str">
        <f>'System CAPEX Units'!A133</f>
        <v>In-situ driven non-compliant meter families - Metering ACS</v>
      </c>
      <c r="B133" s="54">
        <f>('System CAPEX Units'!$E133*'System CAPEX Units'!$I133+'System CAPEX Units'!$E133*'System CAPEX Units'!$J133+'System CAPEX Units'!$E133*'System CAPEX Units'!$K133+'System CAPEX Units'!$E133*'System CAPEX Units'!$L133)*'System CAPEX Units'!AE133</f>
        <v>3250316.4937407998</v>
      </c>
      <c r="C133" s="66">
        <f>B133*'System CAPEX Units'!$I133</f>
        <v>805616.22176358383</v>
      </c>
      <c r="D133" s="72">
        <f>B133*'System CAPEX Units'!$J133</f>
        <v>1406535.9999999998</v>
      </c>
      <c r="E133" s="72">
        <f>B133*'System CAPEX Units'!$K133</f>
        <v>109856.75751321597</v>
      </c>
      <c r="F133" s="66">
        <f>B133*'System CAPEX Units'!$L133</f>
        <v>928307.51446399989</v>
      </c>
      <c r="G133" s="69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37">
        <f>'System CAPEX Units'!E133*'System CAPEX Units'!AE133</f>
        <v>3250316.4937408003</v>
      </c>
      <c r="Z133" s="34">
        <f>$B133*'System CAPEX Units'!AF133</f>
        <v>3250316.4937407998</v>
      </c>
      <c r="AA133" s="24">
        <f>$B133*'System CAPEX Units'!AG133</f>
        <v>0</v>
      </c>
      <c r="AB133" s="24">
        <f>$B133*'System CAPEX Units'!AH133</f>
        <v>0</v>
      </c>
      <c r="AC133" s="24">
        <f>$B133*'System CAPEX Units'!AI133</f>
        <v>0</v>
      </c>
      <c r="AD133" s="38">
        <f>$B133*'System CAPEX Units'!AJ133</f>
        <v>0</v>
      </c>
      <c r="AF133" s="34">
        <f t="shared" si="2"/>
        <v>0</v>
      </c>
    </row>
    <row r="134" spans="1:32" x14ac:dyDescent="0.2">
      <c r="A134" s="6" t="str">
        <f>'System CAPEX Units'!A134</f>
        <v>Obsolete Meter Technology - Metering ACS</v>
      </c>
      <c r="B134" s="54">
        <f>('System CAPEX Units'!$E134*'System CAPEX Units'!$I134+'System CAPEX Units'!$E134*'System CAPEX Units'!$J134+'System CAPEX Units'!$E134*'System CAPEX Units'!$K134+'System CAPEX Units'!$E134*'System CAPEX Units'!$L134)*'System CAPEX Units'!AE134</f>
        <v>585540.70199680002</v>
      </c>
      <c r="C134" s="66">
        <f>B134*'System CAPEX Units'!$I134</f>
        <v>203152.13775718404</v>
      </c>
      <c r="D134" s="72">
        <f>B134*'System CAPEX Units'!$J134</f>
        <v>354686</v>
      </c>
      <c r="E134" s="72">
        <f>B134*'System CAPEX Units'!$K134</f>
        <v>27702.564239616</v>
      </c>
      <c r="F134" s="66">
        <f>B134*'System CAPEX Units'!$L134</f>
        <v>0</v>
      </c>
      <c r="G134" s="69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37">
        <f>'System CAPEX Units'!E134*'System CAPEX Units'!AE134</f>
        <v>585540.70199680002</v>
      </c>
      <c r="Z134" s="34">
        <f>$B134*'System CAPEX Units'!AF134</f>
        <v>585540.70199680002</v>
      </c>
      <c r="AA134" s="24">
        <f>$B134*'System CAPEX Units'!AG134</f>
        <v>0</v>
      </c>
      <c r="AB134" s="24">
        <f>$B134*'System CAPEX Units'!AH134</f>
        <v>0</v>
      </c>
      <c r="AC134" s="24">
        <f>$B134*'System CAPEX Units'!AI134</f>
        <v>0</v>
      </c>
      <c r="AD134" s="38">
        <f>$B134*'System CAPEX Units'!AJ134</f>
        <v>0</v>
      </c>
      <c r="AF134" s="34">
        <f t="shared" si="2"/>
        <v>0</v>
      </c>
    </row>
    <row r="135" spans="1:32" x14ac:dyDescent="0.2">
      <c r="A135" s="6" t="str">
        <f>'System CAPEX Units'!A135</f>
        <v>Configuration Management (Handheld Units - HHU) - Metering SCS</v>
      </c>
      <c r="B135" s="54">
        <f>('System CAPEX Units'!$E135*'System CAPEX Units'!$I135+'System CAPEX Units'!$E135*'System CAPEX Units'!$J135+'System CAPEX Units'!$E135*'System CAPEX Units'!$K135+'System CAPEX Units'!$E135*'System CAPEX Units'!$L135)*'System CAPEX Units'!AE135</f>
        <v>0</v>
      </c>
      <c r="C135" s="66">
        <f>B135*'System CAPEX Units'!$I135</f>
        <v>0</v>
      </c>
      <c r="D135" s="72">
        <f>B135*'System CAPEX Units'!$J135</f>
        <v>0</v>
      </c>
      <c r="E135" s="72">
        <f>B135*'System CAPEX Units'!$K135</f>
        <v>0</v>
      </c>
      <c r="F135" s="66">
        <f>B135*'System CAPEX Units'!$L135</f>
        <v>0</v>
      </c>
      <c r="G135" s="69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37">
        <f>'System CAPEX Units'!E135*'System CAPEX Units'!AE135</f>
        <v>0</v>
      </c>
      <c r="Z135" s="34">
        <f>$B135*'System CAPEX Units'!AF135</f>
        <v>0</v>
      </c>
      <c r="AA135" s="24">
        <f>$B135*'System CAPEX Units'!AG135</f>
        <v>0</v>
      </c>
      <c r="AB135" s="24">
        <f>$B135*'System CAPEX Units'!AH135</f>
        <v>0</v>
      </c>
      <c r="AC135" s="24">
        <f>$B135*'System CAPEX Units'!AI135</f>
        <v>0</v>
      </c>
      <c r="AD135" s="38">
        <f>$B135*'System CAPEX Units'!AJ135</f>
        <v>0</v>
      </c>
      <c r="AF135" s="34">
        <f t="shared" si="2"/>
        <v>0</v>
      </c>
    </row>
    <row r="136" spans="1:32" x14ac:dyDescent="0.2">
      <c r="A136" s="6" t="str">
        <f>'System CAPEX Units'!A136</f>
        <v>Configuration Management (Handheld Units - HHU) - Metering ACS</v>
      </c>
      <c r="B136" s="54">
        <f>('System CAPEX Units'!$E136*'System CAPEX Units'!$I136+'System CAPEX Units'!$E136*'System CAPEX Units'!$J136+'System CAPEX Units'!$E136*'System CAPEX Units'!$K136+'System CAPEX Units'!$E136*'System CAPEX Units'!$L136)*'System CAPEX Units'!AE136</f>
        <v>1082344.2127343998</v>
      </c>
      <c r="C136" s="66">
        <f>B136*'System CAPEX Units'!$I136</f>
        <v>78182.97760627199</v>
      </c>
      <c r="D136" s="72">
        <f>B136*'System CAPEX Units'!$J136</f>
        <v>993499.91999999946</v>
      </c>
      <c r="E136" s="72">
        <f>B136*'System CAPEX Units'!$K136</f>
        <v>10661.315128127995</v>
      </c>
      <c r="F136" s="66">
        <f>B136*'System CAPEX Units'!$L136</f>
        <v>0</v>
      </c>
      <c r="G136" s="69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37">
        <f>'System CAPEX Units'!E136*'System CAPEX Units'!AE136</f>
        <v>1082344.2127344001</v>
      </c>
      <c r="Z136" s="34">
        <f>$B136*'System CAPEX Units'!AF136</f>
        <v>0</v>
      </c>
      <c r="AA136" s="24">
        <f>$B136*'System CAPEX Units'!AG136</f>
        <v>0</v>
      </c>
      <c r="AB136" s="24">
        <f>$B136*'System CAPEX Units'!AH136</f>
        <v>0</v>
      </c>
      <c r="AC136" s="24">
        <f>$B136*'System CAPEX Units'!AI136</f>
        <v>0</v>
      </c>
      <c r="AD136" s="38">
        <f>$B136*'System CAPEX Units'!AJ136</f>
        <v>1082344.2127343998</v>
      </c>
      <c r="AF136" s="34">
        <f t="shared" si="2"/>
        <v>0</v>
      </c>
    </row>
    <row r="137" spans="1:32" x14ac:dyDescent="0.2">
      <c r="A137" s="6" t="str">
        <f>'System CAPEX Units'!A137</f>
        <v>Metering Project Support and Mgt - EoL Meters - Metering ACS</v>
      </c>
      <c r="B137" s="54">
        <f>('System CAPEX Units'!$E137*'System CAPEX Units'!$I137+'System CAPEX Units'!$E137*'System CAPEX Units'!$J137+'System CAPEX Units'!$E137*'System CAPEX Units'!$K137+'System CAPEX Units'!$E137*'System CAPEX Units'!$L137)*'System CAPEX Units'!AE137</f>
        <v>423896.6378367999</v>
      </c>
      <c r="C137" s="66">
        <f>B137*'System CAPEX Units'!$I137</f>
        <v>313417.78849638387</v>
      </c>
      <c r="D137" s="72">
        <f>B137*'System CAPEX Units'!$J137</f>
        <v>67740.059999999983</v>
      </c>
      <c r="E137" s="72">
        <f>B137*'System CAPEX Units'!$K137</f>
        <v>42738.789340415984</v>
      </c>
      <c r="F137" s="66">
        <f>B137*'System CAPEX Units'!$L137</f>
        <v>0</v>
      </c>
      <c r="G137" s="69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37">
        <f>'System CAPEX Units'!E137*'System CAPEX Units'!AE137</f>
        <v>423896.63783679996</v>
      </c>
      <c r="Z137" s="34">
        <f>$B137*'System CAPEX Units'!AF137</f>
        <v>423896.6378367999</v>
      </c>
      <c r="AA137" s="24">
        <f>$B137*'System CAPEX Units'!AG137</f>
        <v>0</v>
      </c>
      <c r="AB137" s="24">
        <f>$B137*'System CAPEX Units'!AH137</f>
        <v>0</v>
      </c>
      <c r="AC137" s="24">
        <f>$B137*'System CAPEX Units'!AI137</f>
        <v>0</v>
      </c>
      <c r="AD137" s="38">
        <f>$B137*'System CAPEX Units'!AJ137</f>
        <v>0</v>
      </c>
      <c r="AF137" s="34">
        <f t="shared" si="2"/>
        <v>0</v>
      </c>
    </row>
    <row r="138" spans="1:32" x14ac:dyDescent="0.2">
      <c r="A138" s="6" t="str">
        <f>'System CAPEX Units'!A138</f>
        <v>Metering Project Support and Mgt - In-situ - Metering ACS</v>
      </c>
      <c r="B138" s="54">
        <f>('System CAPEX Units'!$E138*'System CAPEX Units'!$I138+'System CAPEX Units'!$E138*'System CAPEX Units'!$J138+'System CAPEX Units'!$E138*'System CAPEX Units'!$K138+'System CAPEX Units'!$E138*'System CAPEX Units'!$L138)*'System CAPEX Units'!AE138</f>
        <v>622577.07883520005</v>
      </c>
      <c r="C138" s="66">
        <f>B138*'System CAPEX Units'!$I138</f>
        <v>460316.77017497603</v>
      </c>
      <c r="D138" s="72">
        <f>B138*'System CAPEX Units'!$J138</f>
        <v>99489.84000000004</v>
      </c>
      <c r="E138" s="72">
        <f>B138*'System CAPEX Units'!$K138</f>
        <v>62770.468660224004</v>
      </c>
      <c r="F138" s="66">
        <f>B138*'System CAPEX Units'!$L138</f>
        <v>0</v>
      </c>
      <c r="G138" s="69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37">
        <f>'System CAPEX Units'!E138*'System CAPEX Units'!AE138</f>
        <v>622577.07883519994</v>
      </c>
      <c r="Z138" s="34">
        <f>$B138*'System CAPEX Units'!AF138</f>
        <v>622577.07883520005</v>
      </c>
      <c r="AA138" s="24">
        <f>$B138*'System CAPEX Units'!AG138</f>
        <v>0</v>
      </c>
      <c r="AB138" s="24">
        <f>$B138*'System CAPEX Units'!AH138</f>
        <v>0</v>
      </c>
      <c r="AC138" s="24">
        <f>$B138*'System CAPEX Units'!AI138</f>
        <v>0</v>
      </c>
      <c r="AD138" s="38">
        <f>$B138*'System CAPEX Units'!AJ138</f>
        <v>0</v>
      </c>
      <c r="AF138" s="34">
        <f t="shared" si="2"/>
        <v>0</v>
      </c>
    </row>
    <row r="139" spans="1:32" x14ac:dyDescent="0.2">
      <c r="A139" s="6" t="str">
        <f>'System CAPEX Units'!A139</f>
        <v>Metering Project Support and Mgt - obsolete meters - Metering ACS</v>
      </c>
      <c r="B139" s="54">
        <f>('System CAPEX Units'!$E139*'System CAPEX Units'!$I139+'System CAPEX Units'!$E139*'System CAPEX Units'!$J139+'System CAPEX Units'!$E139*'System CAPEX Units'!$K139+'System CAPEX Units'!$E139*'System CAPEX Units'!$L139)*'System CAPEX Units'!AE139</f>
        <v>156995.18091519995</v>
      </c>
      <c r="C139" s="66">
        <f>B139*'System CAPEX Units'!$I139</f>
        <v>116078.02000537595</v>
      </c>
      <c r="D139" s="72">
        <f>B139*'System CAPEX Units'!$J139</f>
        <v>25088.339999999997</v>
      </c>
      <c r="E139" s="72">
        <f>B139*'System CAPEX Units'!$K139</f>
        <v>15828.820909823993</v>
      </c>
      <c r="F139" s="66">
        <f>B139*'System CAPEX Units'!$L139</f>
        <v>0</v>
      </c>
      <c r="G139" s="69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121">
        <v>0</v>
      </c>
      <c r="Z139" s="122">
        <v>0</v>
      </c>
      <c r="AA139" s="24">
        <f>$B139*'System CAPEX Units'!AG139</f>
        <v>0</v>
      </c>
      <c r="AB139" s="24">
        <f>$B139*'System CAPEX Units'!AH139</f>
        <v>0</v>
      </c>
      <c r="AC139" s="24">
        <f>$B139*'System CAPEX Units'!AI139</f>
        <v>0</v>
      </c>
      <c r="AD139" s="38">
        <f>$B139*'System CAPEX Units'!AJ139</f>
        <v>0</v>
      </c>
      <c r="AF139" s="34">
        <f t="shared" si="2"/>
        <v>0</v>
      </c>
    </row>
    <row r="140" spans="1:32" x14ac:dyDescent="0.2">
      <c r="A140" s="6" t="str">
        <f>'System CAPEX Units'!A140</f>
        <v/>
      </c>
      <c r="B140" s="54">
        <f>('System CAPEX Units'!$E140*'System CAPEX Units'!$I140+'System CAPEX Units'!$E140*'System CAPEX Units'!$J140+'System CAPEX Units'!$E140*'System CAPEX Units'!$K140+'System CAPEX Units'!$E140*'System CAPEX Units'!$L140)*'System CAPEX Units'!AE140</f>
        <v>0</v>
      </c>
      <c r="C140" s="66">
        <f>B140*'System CAPEX Units'!$I140</f>
        <v>0</v>
      </c>
      <c r="D140" s="72">
        <f>B140*'System CAPEX Units'!$J140</f>
        <v>0</v>
      </c>
      <c r="E140" s="72">
        <f>B140*'System CAPEX Units'!$K140</f>
        <v>0</v>
      </c>
      <c r="F140" s="66">
        <f>B140*'System CAPEX Units'!$L140</f>
        <v>0</v>
      </c>
      <c r="G140" s="69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37">
        <f>'System CAPEX Units'!E140*'System CAPEX Units'!AE140</f>
        <v>0</v>
      </c>
      <c r="Z140" s="34">
        <f>$B140*'System CAPEX Units'!AF140</f>
        <v>0</v>
      </c>
      <c r="AA140" s="24">
        <f>$B140*'System CAPEX Units'!AG140</f>
        <v>0</v>
      </c>
      <c r="AB140" s="24">
        <f>$B140*'System CAPEX Units'!AH140</f>
        <v>0</v>
      </c>
      <c r="AC140" s="24">
        <f>$B140*'System CAPEX Units'!AI140</f>
        <v>0</v>
      </c>
      <c r="AD140" s="38">
        <f>$B140*'System CAPEX Units'!AJ140</f>
        <v>0</v>
      </c>
      <c r="AF140" s="34">
        <f t="shared" si="2"/>
        <v>0</v>
      </c>
    </row>
    <row r="141" spans="1:32" x14ac:dyDescent="0.2">
      <c r="A141" s="6" t="str">
        <f>'System CAPEX Units'!A141</f>
        <v>CICW Metering (remaining capex after deducting cap cons) - ACS</v>
      </c>
      <c r="B141" s="54">
        <f>('System CAPEX Units'!$E141*'System CAPEX Units'!$I141+'System CAPEX Units'!$E141*'System CAPEX Units'!$J141+'System CAPEX Units'!$E141*'System CAPEX Units'!$K141+'System CAPEX Units'!$E141*'System CAPEX Units'!$L141)*'System CAPEX Units'!AE141</f>
        <v>1418884.553316812</v>
      </c>
      <c r="C141" s="66">
        <f>B141*'System CAPEX Units'!$I141</f>
        <v>264894.41660781548</v>
      </c>
      <c r="D141" s="72">
        <f>B141*'System CAPEX Units'!$J141</f>
        <v>1107503.2346770072</v>
      </c>
      <c r="E141" s="72">
        <f>B141*'System CAPEX Units'!$K141</f>
        <v>0</v>
      </c>
      <c r="F141" s="66">
        <f>B141*'System CAPEX Units'!$L141</f>
        <v>46486.902031989346</v>
      </c>
      <c r="G141" s="69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37">
        <f>'System CAPEX Units'!E141*'System CAPEX Units'!AE141</f>
        <v>1418884.553316812</v>
      </c>
      <c r="Z141" s="34">
        <f>$B141*'System CAPEX Units'!AF141</f>
        <v>0</v>
      </c>
      <c r="AA141" s="24">
        <f>$B141*'System CAPEX Units'!AG141</f>
        <v>0</v>
      </c>
      <c r="AB141" s="24">
        <f>$B141*'System CAPEX Units'!AH141</f>
        <v>1418884.553316812</v>
      </c>
      <c r="AC141" s="24">
        <f>$B141*'System CAPEX Units'!AI141</f>
        <v>0</v>
      </c>
      <c r="AD141" s="38">
        <f>$B141*'System CAPEX Units'!AJ141</f>
        <v>0</v>
      </c>
      <c r="AF141" s="34">
        <f t="shared" si="2"/>
        <v>0</v>
      </c>
    </row>
    <row r="142" spans="1:32" x14ac:dyDescent="0.2">
      <c r="A142" s="6" t="str">
        <f>'System CAPEX Units'!A142</f>
        <v>CICW Services (remaining capex after deducting cap cons) - ACS</v>
      </c>
      <c r="B142" s="54">
        <f>('System CAPEX Units'!$E142*'System CAPEX Units'!$I142+'System CAPEX Units'!$E142*'System CAPEX Units'!$J142+'System CAPEX Units'!$E142*'System CAPEX Units'!$K142+'System CAPEX Units'!$E142*'System CAPEX Units'!$L142)*'System CAPEX Units'!AE142</f>
        <v>759646.14364837622</v>
      </c>
      <c r="C142" s="66">
        <f>B142*'System CAPEX Units'!$I142</f>
        <v>759646.14364837622</v>
      </c>
      <c r="D142" s="72">
        <f>B142*'System CAPEX Units'!$J142</f>
        <v>0</v>
      </c>
      <c r="E142" s="72">
        <f>B142*'System CAPEX Units'!$K142</f>
        <v>0</v>
      </c>
      <c r="F142" s="66">
        <f>B142*'System CAPEX Units'!$L142</f>
        <v>0</v>
      </c>
      <c r="G142" s="69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37">
        <f>'System CAPEX Units'!E142*'System CAPEX Units'!AE142</f>
        <v>759646.14364837622</v>
      </c>
      <c r="Z142" s="34">
        <f>$B142*'System CAPEX Units'!AF142</f>
        <v>0</v>
      </c>
      <c r="AA142" s="24">
        <f>$B142*'System CAPEX Units'!AG142</f>
        <v>0</v>
      </c>
      <c r="AB142" s="24">
        <f>$B142*'System CAPEX Units'!AH142</f>
        <v>759646.14364837622</v>
      </c>
      <c r="AC142" s="24">
        <f>$B142*'System CAPEX Units'!AI142</f>
        <v>0</v>
      </c>
      <c r="AD142" s="38">
        <f>$B142*'System CAPEX Units'!AJ142</f>
        <v>0</v>
      </c>
      <c r="AF142" s="34">
        <f t="shared" si="2"/>
        <v>0</v>
      </c>
    </row>
    <row r="143" spans="1:32" x14ac:dyDescent="0.2">
      <c r="A143" s="6" t="str">
        <f>'System CAPEX Units'!A143</f>
        <v/>
      </c>
      <c r="B143" s="54">
        <f>('System CAPEX Units'!$E143*'System CAPEX Units'!$I143+'System CAPEX Units'!$E143*'System CAPEX Units'!$J143+'System CAPEX Units'!$E143*'System CAPEX Units'!$K143+'System CAPEX Units'!$E143*'System CAPEX Units'!$L143)*'System CAPEX Units'!AE143</f>
        <v>0</v>
      </c>
      <c r="C143" s="66">
        <f>B143*'System CAPEX Units'!$I143</f>
        <v>0</v>
      </c>
      <c r="D143" s="72">
        <f>B143*'System CAPEX Units'!$J143</f>
        <v>0</v>
      </c>
      <c r="E143" s="72">
        <f>B143*'System CAPEX Units'!$K143</f>
        <v>0</v>
      </c>
      <c r="F143" s="66">
        <f>B143*'System CAPEX Units'!$L143</f>
        <v>0</v>
      </c>
      <c r="G143" s="69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37">
        <f>'System CAPEX Units'!E143*'System CAPEX Units'!AE143</f>
        <v>0</v>
      </c>
      <c r="Z143" s="34">
        <f>$B143*'System CAPEX Units'!AF143</f>
        <v>0</v>
      </c>
      <c r="AA143" s="24">
        <f>$B143*'System CAPEX Units'!AG143</f>
        <v>0</v>
      </c>
      <c r="AB143" s="24">
        <f>$B143*'System CAPEX Units'!AH143</f>
        <v>0</v>
      </c>
      <c r="AC143" s="24">
        <f>$B143*'System CAPEX Units'!AI143</f>
        <v>0</v>
      </c>
      <c r="AD143" s="38">
        <f>$B143*'System CAPEX Units'!AJ143</f>
        <v>0</v>
      </c>
      <c r="AF143" s="34">
        <f t="shared" si="2"/>
        <v>0</v>
      </c>
    </row>
    <row r="144" spans="1:32" x14ac:dyDescent="0.2">
      <c r="A144" s="6" t="str">
        <f>'System CAPEX Units'!A144</f>
        <v/>
      </c>
      <c r="B144" s="54">
        <f>('System CAPEX Units'!$E144*'System CAPEX Units'!$I144+'System CAPEX Units'!$E144*'System CAPEX Units'!$J144+'System CAPEX Units'!$E144*'System CAPEX Units'!$K144+'System CAPEX Units'!$E144*'System CAPEX Units'!$L144)*'System CAPEX Units'!AE144</f>
        <v>0</v>
      </c>
      <c r="C144" s="66">
        <f>B144*'System CAPEX Units'!$I144</f>
        <v>0</v>
      </c>
      <c r="D144" s="72">
        <f>B144*'System CAPEX Units'!$J144</f>
        <v>0</v>
      </c>
      <c r="E144" s="72">
        <f>B144*'System CAPEX Units'!$K144</f>
        <v>0</v>
      </c>
      <c r="F144" s="66">
        <f>B144*'System CAPEX Units'!$L144</f>
        <v>0</v>
      </c>
      <c r="G144" s="69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37">
        <f>'System CAPEX Units'!E144*'System CAPEX Units'!AE144</f>
        <v>0</v>
      </c>
      <c r="Z144" s="34">
        <f>$B144*'System CAPEX Units'!AF144</f>
        <v>0</v>
      </c>
      <c r="AA144" s="24">
        <f>$B144*'System CAPEX Units'!AG144</f>
        <v>0</v>
      </c>
      <c r="AB144" s="24">
        <f>$B144*'System CAPEX Units'!AH144</f>
        <v>0</v>
      </c>
      <c r="AC144" s="24">
        <f>$B144*'System CAPEX Units'!AI144</f>
        <v>0</v>
      </c>
      <c r="AD144" s="38">
        <f>$B144*'System CAPEX Units'!AJ144</f>
        <v>0</v>
      </c>
      <c r="AF144" s="34">
        <f t="shared" si="2"/>
        <v>0</v>
      </c>
    </row>
    <row r="145" spans="1:32" x14ac:dyDescent="0.2">
      <c r="A145" s="6" t="str">
        <f>'System CAPEX Units'!A145</f>
        <v/>
      </c>
      <c r="B145" s="54">
        <f>('System CAPEX Units'!$E145*'System CAPEX Units'!$I145+'System CAPEX Units'!$E145*'System CAPEX Units'!$J145+'System CAPEX Units'!$E145*'System CAPEX Units'!$K145+'System CAPEX Units'!$E145*'System CAPEX Units'!$L145)*'System CAPEX Units'!AE145</f>
        <v>0</v>
      </c>
      <c r="C145" s="66">
        <f>B145*'System CAPEX Units'!$I145</f>
        <v>0</v>
      </c>
      <c r="D145" s="72">
        <f>B145*'System CAPEX Units'!$J145</f>
        <v>0</v>
      </c>
      <c r="E145" s="72">
        <f>B145*'System CAPEX Units'!$K145</f>
        <v>0</v>
      </c>
      <c r="F145" s="66">
        <f>B145*'System CAPEX Units'!$L145</f>
        <v>0</v>
      </c>
      <c r="G145" s="69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37">
        <f>'System CAPEX Units'!E145*'System CAPEX Units'!AE145</f>
        <v>0</v>
      </c>
      <c r="Z145" s="34">
        <f>$B145*'System CAPEX Units'!AF145</f>
        <v>0</v>
      </c>
      <c r="AA145" s="24">
        <f>$B145*'System CAPEX Units'!AG145</f>
        <v>0</v>
      </c>
      <c r="AB145" s="24">
        <f>$B145*'System CAPEX Units'!AH145</f>
        <v>0</v>
      </c>
      <c r="AC145" s="24">
        <f>$B145*'System CAPEX Units'!AI145</f>
        <v>0</v>
      </c>
      <c r="AD145" s="38">
        <f>$B145*'System CAPEX Units'!AJ145</f>
        <v>0</v>
      </c>
      <c r="AF145" s="34">
        <f t="shared" si="2"/>
        <v>0</v>
      </c>
    </row>
    <row r="146" spans="1:32" x14ac:dyDescent="0.2">
      <c r="A146" s="6" t="str">
        <f>'System CAPEX Units'!A146</f>
        <v/>
      </c>
      <c r="B146" s="54">
        <f>('System CAPEX Units'!$E146*'System CAPEX Units'!$I146+'System CAPEX Units'!$E146*'System CAPEX Units'!$J146+'System CAPEX Units'!$E146*'System CAPEX Units'!$K146+'System CAPEX Units'!$E146*'System CAPEX Units'!$L146)*'System CAPEX Units'!AE146</f>
        <v>0</v>
      </c>
      <c r="C146" s="66">
        <f>B146*'System CAPEX Units'!$I146</f>
        <v>0</v>
      </c>
      <c r="D146" s="72">
        <f>B146*'System CAPEX Units'!$J146</f>
        <v>0</v>
      </c>
      <c r="E146" s="72">
        <f>B146*'System CAPEX Units'!$K146</f>
        <v>0</v>
      </c>
      <c r="F146" s="66">
        <f>B146*'System CAPEX Units'!$L146</f>
        <v>0</v>
      </c>
      <c r="G146" s="69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37">
        <f>'System CAPEX Units'!E146*'System CAPEX Units'!AE146</f>
        <v>0</v>
      </c>
      <c r="Z146" s="34">
        <f>$B146*'System CAPEX Units'!AF146</f>
        <v>0</v>
      </c>
      <c r="AA146" s="24">
        <f>$B146*'System CAPEX Units'!AG146</f>
        <v>0</v>
      </c>
      <c r="AB146" s="24">
        <f>$B146*'System CAPEX Units'!AH146</f>
        <v>0</v>
      </c>
      <c r="AC146" s="24">
        <f>$B146*'System CAPEX Units'!AI146</f>
        <v>0</v>
      </c>
      <c r="AD146" s="38">
        <f>$B146*'System CAPEX Units'!AJ146</f>
        <v>0</v>
      </c>
      <c r="AF146" s="34">
        <f t="shared" si="2"/>
        <v>0</v>
      </c>
    </row>
    <row r="147" spans="1:32" x14ac:dyDescent="0.2">
      <c r="A147" s="6" t="str">
        <f>'System CAPEX Units'!A147</f>
        <v/>
      </c>
      <c r="B147" s="54">
        <f>('System CAPEX Units'!$E147*'System CAPEX Units'!$I147+'System CAPEX Units'!$E147*'System CAPEX Units'!$J147+'System CAPEX Units'!$E147*'System CAPEX Units'!$K147+'System CAPEX Units'!$E147*'System CAPEX Units'!$L147)*'System CAPEX Units'!AE147</f>
        <v>0</v>
      </c>
      <c r="C147" s="66">
        <f>B147*'System CAPEX Units'!$I147</f>
        <v>0</v>
      </c>
      <c r="D147" s="72">
        <f>B147*'System CAPEX Units'!$J147</f>
        <v>0</v>
      </c>
      <c r="E147" s="72">
        <f>B147*'System CAPEX Units'!$K147</f>
        <v>0</v>
      </c>
      <c r="F147" s="66">
        <f>B147*'System CAPEX Units'!$L147</f>
        <v>0</v>
      </c>
      <c r="G147" s="69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37">
        <f>'System CAPEX Units'!E147*'System CAPEX Units'!AE147</f>
        <v>0</v>
      </c>
      <c r="Z147" s="34">
        <f>$B147*'System CAPEX Units'!AF147</f>
        <v>0</v>
      </c>
      <c r="AA147" s="24">
        <f>$B147*'System CAPEX Units'!AG147</f>
        <v>0</v>
      </c>
      <c r="AB147" s="24">
        <f>$B147*'System CAPEX Units'!AH147</f>
        <v>0</v>
      </c>
      <c r="AC147" s="24">
        <f>$B147*'System CAPEX Units'!AI147</f>
        <v>0</v>
      </c>
      <c r="AD147" s="38">
        <f>$B147*'System CAPEX Units'!AJ147</f>
        <v>0</v>
      </c>
      <c r="AF147" s="34">
        <f t="shared" si="2"/>
        <v>0</v>
      </c>
    </row>
    <row r="148" spans="1:32" x14ac:dyDescent="0.2">
      <c r="A148" s="6" t="str">
        <f>'System CAPEX Units'!A148</f>
        <v/>
      </c>
      <c r="B148" s="54">
        <f>('System CAPEX Units'!$E148*'System CAPEX Units'!$I148+'System CAPEX Units'!$E148*'System CAPEX Units'!$J148+'System CAPEX Units'!$E148*'System CAPEX Units'!$K148+'System CAPEX Units'!$E148*'System CAPEX Units'!$L148)*'System CAPEX Units'!AE148</f>
        <v>0</v>
      </c>
      <c r="C148" s="66">
        <f>B148*'System CAPEX Units'!$I148</f>
        <v>0</v>
      </c>
      <c r="D148" s="72">
        <f>B148*'System CAPEX Units'!$J148</f>
        <v>0</v>
      </c>
      <c r="E148" s="72">
        <f>B148*'System CAPEX Units'!$K148</f>
        <v>0</v>
      </c>
      <c r="F148" s="66">
        <f>B148*'System CAPEX Units'!$L148</f>
        <v>0</v>
      </c>
      <c r="G148" s="69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37">
        <f>'System CAPEX Units'!E148*'System CAPEX Units'!AE148</f>
        <v>0</v>
      </c>
      <c r="Z148" s="34">
        <f>$B148*'System CAPEX Units'!AF148</f>
        <v>0</v>
      </c>
      <c r="AA148" s="24">
        <f>$B148*'System CAPEX Units'!AG148</f>
        <v>0</v>
      </c>
      <c r="AB148" s="24">
        <f>$B148*'System CAPEX Units'!AH148</f>
        <v>0</v>
      </c>
      <c r="AC148" s="24">
        <f>$B148*'System CAPEX Units'!AI148</f>
        <v>0</v>
      </c>
      <c r="AD148" s="38">
        <f>$B148*'System CAPEX Units'!AJ148</f>
        <v>0</v>
      </c>
      <c r="AF148" s="34">
        <f t="shared" si="2"/>
        <v>0</v>
      </c>
    </row>
    <row r="149" spans="1:32" x14ac:dyDescent="0.2">
      <c r="A149" s="6" t="str">
        <f>'System CAPEX Units'!A149</f>
        <v/>
      </c>
      <c r="B149" s="54">
        <f>('System CAPEX Units'!$E149*'System CAPEX Units'!$I149+'System CAPEX Units'!$E149*'System CAPEX Units'!$J149+'System CAPEX Units'!$E149*'System CAPEX Units'!$K149+'System CAPEX Units'!$E149*'System CAPEX Units'!$L149)*'System CAPEX Units'!AE149</f>
        <v>0</v>
      </c>
      <c r="C149" s="66">
        <f>B149*'System CAPEX Units'!$I149</f>
        <v>0</v>
      </c>
      <c r="D149" s="72">
        <f>B149*'System CAPEX Units'!$J149</f>
        <v>0</v>
      </c>
      <c r="E149" s="72">
        <f>B149*'System CAPEX Units'!$K149</f>
        <v>0</v>
      </c>
      <c r="F149" s="66">
        <f>B149*'System CAPEX Units'!$L149</f>
        <v>0</v>
      </c>
      <c r="G149" s="69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37">
        <f>'System CAPEX Units'!E149*'System CAPEX Units'!AE149</f>
        <v>0</v>
      </c>
      <c r="Z149" s="34">
        <f>$B149*'System CAPEX Units'!AF149</f>
        <v>0</v>
      </c>
      <c r="AA149" s="24">
        <f>$B149*'System CAPEX Units'!AG149</f>
        <v>0</v>
      </c>
      <c r="AB149" s="24">
        <f>$B149*'System CAPEX Units'!AH149</f>
        <v>0</v>
      </c>
      <c r="AC149" s="24">
        <f>$B149*'System CAPEX Units'!AI149</f>
        <v>0</v>
      </c>
      <c r="AD149" s="38">
        <f>$B149*'System CAPEX Units'!AJ149</f>
        <v>0</v>
      </c>
      <c r="AF149" s="34">
        <f t="shared" si="2"/>
        <v>0</v>
      </c>
    </row>
    <row r="150" spans="1:32" x14ac:dyDescent="0.2">
      <c r="A150" s="6" t="str">
        <f>'System CAPEX Units'!A150</f>
        <v/>
      </c>
      <c r="B150" s="54">
        <f>('System CAPEX Units'!$E150*'System CAPEX Units'!$I150+'System CAPEX Units'!$E150*'System CAPEX Units'!$J150+'System CAPEX Units'!$E150*'System CAPEX Units'!$K150+'System CAPEX Units'!$E150*'System CAPEX Units'!$L150)*'System CAPEX Units'!AE150</f>
        <v>0</v>
      </c>
      <c r="C150" s="66">
        <f>B150*'System CAPEX Units'!$I150</f>
        <v>0</v>
      </c>
      <c r="D150" s="72">
        <f>B150*'System CAPEX Units'!$J150</f>
        <v>0</v>
      </c>
      <c r="E150" s="72">
        <f>B150*'System CAPEX Units'!$K150</f>
        <v>0</v>
      </c>
      <c r="F150" s="66">
        <f>B150*'System CAPEX Units'!$L150</f>
        <v>0</v>
      </c>
      <c r="G150" s="69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37">
        <f>'System CAPEX Units'!E150*'System CAPEX Units'!AE150</f>
        <v>0</v>
      </c>
      <c r="Z150" s="34">
        <f>$B150*'System CAPEX Units'!AF150</f>
        <v>0</v>
      </c>
      <c r="AA150" s="24">
        <f>$B150*'System CAPEX Units'!AG150</f>
        <v>0</v>
      </c>
      <c r="AB150" s="24">
        <f>$B150*'System CAPEX Units'!AH150</f>
        <v>0</v>
      </c>
      <c r="AC150" s="24">
        <f>$B150*'System CAPEX Units'!AI150</f>
        <v>0</v>
      </c>
      <c r="AD150" s="38">
        <f>$B150*'System CAPEX Units'!AJ150</f>
        <v>0</v>
      </c>
      <c r="AF150" s="34">
        <f t="shared" si="2"/>
        <v>0</v>
      </c>
    </row>
    <row r="151" spans="1:32" x14ac:dyDescent="0.2">
      <c r="A151" s="6" t="str">
        <f>'System CAPEX Units'!A151</f>
        <v/>
      </c>
      <c r="B151" s="54">
        <f>('System CAPEX Units'!$E151*'System CAPEX Units'!$I151+'System CAPEX Units'!$E151*'System CAPEX Units'!$J151+'System CAPEX Units'!$E151*'System CAPEX Units'!$K151+'System CAPEX Units'!$E151*'System CAPEX Units'!$L151)*'System CAPEX Units'!AE151</f>
        <v>0</v>
      </c>
      <c r="C151" s="66">
        <f>B151*'System CAPEX Units'!$I151</f>
        <v>0</v>
      </c>
      <c r="D151" s="72">
        <f>B151*'System CAPEX Units'!$J151</f>
        <v>0</v>
      </c>
      <c r="E151" s="72">
        <f>B151*'System CAPEX Units'!$K151</f>
        <v>0</v>
      </c>
      <c r="F151" s="66">
        <f>B151*'System CAPEX Units'!$L151</f>
        <v>0</v>
      </c>
      <c r="G151" s="69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37">
        <f>'System CAPEX Units'!E151*'System CAPEX Units'!AE151</f>
        <v>0</v>
      </c>
      <c r="Z151" s="34">
        <f>$B151*'System CAPEX Units'!AF151</f>
        <v>0</v>
      </c>
      <c r="AA151" s="24">
        <f>$B151*'System CAPEX Units'!AG151</f>
        <v>0</v>
      </c>
      <c r="AB151" s="24">
        <f>$B151*'System CAPEX Units'!AH151</f>
        <v>0</v>
      </c>
      <c r="AC151" s="24">
        <f>$B151*'System CAPEX Units'!AI151</f>
        <v>0</v>
      </c>
      <c r="AD151" s="38">
        <f>$B151*'System CAPEX Units'!AJ151</f>
        <v>0</v>
      </c>
      <c r="AF151" s="34">
        <f t="shared" si="2"/>
        <v>0</v>
      </c>
    </row>
    <row r="152" spans="1:32" x14ac:dyDescent="0.2">
      <c r="A152" s="6" t="str">
        <f>'System CAPEX Units'!A152</f>
        <v/>
      </c>
      <c r="B152" s="54">
        <f>('System CAPEX Units'!$E152*'System CAPEX Units'!$I152+'System CAPEX Units'!$E152*'System CAPEX Units'!$J152+'System CAPEX Units'!$E152*'System CAPEX Units'!$K152+'System CAPEX Units'!$E152*'System CAPEX Units'!$L152)*'System CAPEX Units'!AE152</f>
        <v>0</v>
      </c>
      <c r="C152" s="66">
        <f>B152*'System CAPEX Units'!$I152</f>
        <v>0</v>
      </c>
      <c r="D152" s="72">
        <f>B152*'System CAPEX Units'!$J152</f>
        <v>0</v>
      </c>
      <c r="E152" s="72">
        <f>B152*'System CAPEX Units'!$K152</f>
        <v>0</v>
      </c>
      <c r="F152" s="66">
        <f>B152*'System CAPEX Units'!$L152</f>
        <v>0</v>
      </c>
      <c r="G152" s="69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37">
        <f>'System CAPEX Units'!E152*'System CAPEX Units'!AE152</f>
        <v>0</v>
      </c>
      <c r="Z152" s="34">
        <f>$B152*'System CAPEX Units'!AF152</f>
        <v>0</v>
      </c>
      <c r="AA152" s="24">
        <f>$B152*'System CAPEX Units'!AG152</f>
        <v>0</v>
      </c>
      <c r="AB152" s="24">
        <f>$B152*'System CAPEX Units'!AH152</f>
        <v>0</v>
      </c>
      <c r="AC152" s="24">
        <f>$B152*'System CAPEX Units'!AI152</f>
        <v>0</v>
      </c>
      <c r="AD152" s="38">
        <f>$B152*'System CAPEX Units'!AJ152</f>
        <v>0</v>
      </c>
      <c r="AF152" s="34">
        <f t="shared" si="2"/>
        <v>0</v>
      </c>
    </row>
    <row r="153" spans="1:32" x14ac:dyDescent="0.2">
      <c r="A153" s="6" t="str">
        <f>'System CAPEX Units'!A153</f>
        <v/>
      </c>
      <c r="B153" s="54">
        <f>('System CAPEX Units'!$E153*'System CAPEX Units'!$I153+'System CAPEX Units'!$E153*'System CAPEX Units'!$J153+'System CAPEX Units'!$E153*'System CAPEX Units'!$K153+'System CAPEX Units'!$E153*'System CAPEX Units'!$L153)*'System CAPEX Units'!AE153</f>
        <v>0</v>
      </c>
      <c r="C153" s="66">
        <f>B153*'System CAPEX Units'!$I153</f>
        <v>0</v>
      </c>
      <c r="D153" s="72">
        <f>B153*'System CAPEX Units'!$J153</f>
        <v>0</v>
      </c>
      <c r="E153" s="72">
        <f>B153*'System CAPEX Units'!$K153</f>
        <v>0</v>
      </c>
      <c r="F153" s="66">
        <f>B153*'System CAPEX Units'!$L153</f>
        <v>0</v>
      </c>
      <c r="G153" s="69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37">
        <f>'System CAPEX Units'!E153*'System CAPEX Units'!AE153</f>
        <v>0</v>
      </c>
      <c r="Z153" s="34">
        <f>$B153*'System CAPEX Units'!AF153</f>
        <v>0</v>
      </c>
      <c r="AA153" s="24">
        <f>$B153*'System CAPEX Units'!AG153</f>
        <v>0</v>
      </c>
      <c r="AB153" s="24">
        <f>$B153*'System CAPEX Units'!AH153</f>
        <v>0</v>
      </c>
      <c r="AC153" s="24">
        <f>$B153*'System CAPEX Units'!AI153</f>
        <v>0</v>
      </c>
      <c r="AD153" s="38">
        <f>$B153*'System CAPEX Units'!AJ153</f>
        <v>0</v>
      </c>
      <c r="AF153" s="34">
        <f t="shared" si="2"/>
        <v>0</v>
      </c>
    </row>
    <row r="154" spans="1:32" x14ac:dyDescent="0.2">
      <c r="A154" s="6" t="str">
        <f>'System CAPEX Units'!A154</f>
        <v/>
      </c>
      <c r="B154" s="54">
        <f>('System CAPEX Units'!$E154*'System CAPEX Units'!$I154+'System CAPEX Units'!$E154*'System CAPEX Units'!$J154+'System CAPEX Units'!$E154*'System CAPEX Units'!$K154+'System CAPEX Units'!$E154*'System CAPEX Units'!$L154)*'System CAPEX Units'!AE154</f>
        <v>0</v>
      </c>
      <c r="C154" s="66">
        <f>B154*'System CAPEX Units'!$I154</f>
        <v>0</v>
      </c>
      <c r="D154" s="72">
        <f>B154*'System CAPEX Units'!$J154</f>
        <v>0</v>
      </c>
      <c r="E154" s="72">
        <f>B154*'System CAPEX Units'!$K154</f>
        <v>0</v>
      </c>
      <c r="F154" s="66">
        <f>B154*'System CAPEX Units'!$L154</f>
        <v>0</v>
      </c>
      <c r="G154" s="69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37">
        <f>'System CAPEX Units'!E154*'System CAPEX Units'!AE154</f>
        <v>0</v>
      </c>
      <c r="Z154" s="34">
        <f>$B154*'System CAPEX Units'!AF154</f>
        <v>0</v>
      </c>
      <c r="AA154" s="24">
        <f>$B154*'System CAPEX Units'!AG154</f>
        <v>0</v>
      </c>
      <c r="AB154" s="24">
        <f>$B154*'System CAPEX Units'!AH154</f>
        <v>0</v>
      </c>
      <c r="AC154" s="24">
        <f>$B154*'System CAPEX Units'!AI154</f>
        <v>0</v>
      </c>
      <c r="AD154" s="38">
        <f>$B154*'System CAPEX Units'!AJ154</f>
        <v>0</v>
      </c>
      <c r="AF154" s="34">
        <f t="shared" si="2"/>
        <v>0</v>
      </c>
    </row>
    <row r="155" spans="1:32" x14ac:dyDescent="0.2">
      <c r="A155" s="6" t="str">
        <f>'System CAPEX Units'!A155</f>
        <v/>
      </c>
      <c r="B155" s="54">
        <f>('System CAPEX Units'!$E155*'System CAPEX Units'!$I155+'System CAPEX Units'!$E155*'System CAPEX Units'!$J155+'System CAPEX Units'!$E155*'System CAPEX Units'!$K155+'System CAPEX Units'!$E155*'System CAPEX Units'!$L155)*'System CAPEX Units'!AE155</f>
        <v>0</v>
      </c>
      <c r="C155" s="66">
        <f>B155*'System CAPEX Units'!$I155</f>
        <v>0</v>
      </c>
      <c r="D155" s="72">
        <f>B155*'System CAPEX Units'!$J155</f>
        <v>0</v>
      </c>
      <c r="E155" s="72">
        <f>B155*'System CAPEX Units'!$K155</f>
        <v>0</v>
      </c>
      <c r="F155" s="66">
        <f>B155*'System CAPEX Units'!$L155</f>
        <v>0</v>
      </c>
      <c r="G155" s="69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37">
        <f>'System CAPEX Units'!E155*'System CAPEX Units'!AE155</f>
        <v>0</v>
      </c>
      <c r="Z155" s="34">
        <f>$B155*'System CAPEX Units'!AF155</f>
        <v>0</v>
      </c>
      <c r="AA155" s="24">
        <f>$B155*'System CAPEX Units'!AG155</f>
        <v>0</v>
      </c>
      <c r="AB155" s="24">
        <f>$B155*'System CAPEX Units'!AH155</f>
        <v>0</v>
      </c>
      <c r="AC155" s="24">
        <f>$B155*'System CAPEX Units'!AI155</f>
        <v>0</v>
      </c>
      <c r="AD155" s="38">
        <f>$B155*'System CAPEX Units'!AJ155</f>
        <v>0</v>
      </c>
      <c r="AF155" s="34">
        <f t="shared" si="2"/>
        <v>0</v>
      </c>
    </row>
    <row r="156" spans="1:32" x14ac:dyDescent="0.2">
      <c r="A156" s="6" t="str">
        <f>'System CAPEX Units'!A156</f>
        <v/>
      </c>
      <c r="B156" s="54">
        <f>('System CAPEX Units'!$E156*'System CAPEX Units'!$I156+'System CAPEX Units'!$E156*'System CAPEX Units'!$J156+'System CAPEX Units'!$E156*'System CAPEX Units'!$K156+'System CAPEX Units'!$E156*'System CAPEX Units'!$L156)*'System CAPEX Units'!AE156</f>
        <v>0</v>
      </c>
      <c r="C156" s="66">
        <f>B156*'System CAPEX Units'!$I156</f>
        <v>0</v>
      </c>
      <c r="D156" s="72">
        <f>B156*'System CAPEX Units'!$J156</f>
        <v>0</v>
      </c>
      <c r="E156" s="72">
        <f>B156*'System CAPEX Units'!$K156</f>
        <v>0</v>
      </c>
      <c r="F156" s="66">
        <f>B156*'System CAPEX Units'!$L156</f>
        <v>0</v>
      </c>
      <c r="G156" s="69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37">
        <f>'System CAPEX Units'!E156*'System CAPEX Units'!AE156</f>
        <v>0</v>
      </c>
      <c r="Z156" s="34">
        <f>$B156*'System CAPEX Units'!AF156</f>
        <v>0</v>
      </c>
      <c r="AA156" s="24">
        <f>$B156*'System CAPEX Units'!AG156</f>
        <v>0</v>
      </c>
      <c r="AB156" s="24">
        <f>$B156*'System CAPEX Units'!AH156</f>
        <v>0</v>
      </c>
      <c r="AC156" s="24">
        <f>$B156*'System CAPEX Units'!AI156</f>
        <v>0</v>
      </c>
      <c r="AD156" s="38">
        <f>$B156*'System CAPEX Units'!AJ156</f>
        <v>0</v>
      </c>
      <c r="AF156" s="34">
        <f t="shared" si="2"/>
        <v>0</v>
      </c>
    </row>
    <row r="157" spans="1:32" x14ac:dyDescent="0.2">
      <c r="A157" s="6" t="str">
        <f>'System CAPEX Units'!A157</f>
        <v/>
      </c>
      <c r="B157" s="54">
        <f>('System CAPEX Units'!$E157*'System CAPEX Units'!$I157+'System CAPEX Units'!$E157*'System CAPEX Units'!$J157+'System CAPEX Units'!$E157*'System CAPEX Units'!$K157+'System CAPEX Units'!$E157*'System CAPEX Units'!$L157)*'System CAPEX Units'!AE157</f>
        <v>0</v>
      </c>
      <c r="C157" s="66">
        <f>B157*'System CAPEX Units'!$I157</f>
        <v>0</v>
      </c>
      <c r="D157" s="72">
        <f>B157*'System CAPEX Units'!$J157</f>
        <v>0</v>
      </c>
      <c r="E157" s="72">
        <f>B157*'System CAPEX Units'!$K157</f>
        <v>0</v>
      </c>
      <c r="F157" s="66">
        <f>B157*'System CAPEX Units'!$L157</f>
        <v>0</v>
      </c>
      <c r="G157" s="69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37">
        <f>'System CAPEX Units'!E157*'System CAPEX Units'!AE157</f>
        <v>0</v>
      </c>
      <c r="Z157" s="34">
        <f>$B157*'System CAPEX Units'!AF157</f>
        <v>0</v>
      </c>
      <c r="AA157" s="24">
        <f>$B157*'System CAPEX Units'!AG157</f>
        <v>0</v>
      </c>
      <c r="AB157" s="24">
        <f>$B157*'System CAPEX Units'!AH157</f>
        <v>0</v>
      </c>
      <c r="AC157" s="24">
        <f>$B157*'System CAPEX Units'!AI157</f>
        <v>0</v>
      </c>
      <c r="AD157" s="38">
        <f>$B157*'System CAPEX Units'!AJ157</f>
        <v>0</v>
      </c>
      <c r="AF157" s="34">
        <f t="shared" si="2"/>
        <v>0</v>
      </c>
    </row>
    <row r="158" spans="1:32" x14ac:dyDescent="0.2">
      <c r="A158" s="6" t="str">
        <f>'System CAPEX Units'!A158</f>
        <v/>
      </c>
      <c r="B158" s="54">
        <f>('System CAPEX Units'!$E158*'System CAPEX Units'!$I158+'System CAPEX Units'!$E158*'System CAPEX Units'!$J158+'System CAPEX Units'!$E158*'System CAPEX Units'!$K158+'System CAPEX Units'!$E158*'System CAPEX Units'!$L158)*'System CAPEX Units'!AE158</f>
        <v>0</v>
      </c>
      <c r="C158" s="66">
        <f>B158*'System CAPEX Units'!$I158</f>
        <v>0</v>
      </c>
      <c r="D158" s="72">
        <f>B158*'System CAPEX Units'!$J158</f>
        <v>0</v>
      </c>
      <c r="E158" s="72">
        <f>B158*'System CAPEX Units'!$K158</f>
        <v>0</v>
      </c>
      <c r="F158" s="66">
        <f>B158*'System CAPEX Units'!$L158</f>
        <v>0</v>
      </c>
      <c r="G158" s="69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37">
        <f>'System CAPEX Units'!E158*'System CAPEX Units'!AE158</f>
        <v>0</v>
      </c>
      <c r="Z158" s="34">
        <f>$B158*'System CAPEX Units'!AF158</f>
        <v>0</v>
      </c>
      <c r="AA158" s="24">
        <f>$B158*'System CAPEX Units'!AG158</f>
        <v>0</v>
      </c>
      <c r="AB158" s="24">
        <f>$B158*'System CAPEX Units'!AH158</f>
        <v>0</v>
      </c>
      <c r="AC158" s="24">
        <f>$B158*'System CAPEX Units'!AI158</f>
        <v>0</v>
      </c>
      <c r="AD158" s="38">
        <f>$B158*'System CAPEX Units'!AJ158</f>
        <v>0</v>
      </c>
      <c r="AF158" s="34">
        <f t="shared" si="2"/>
        <v>0</v>
      </c>
    </row>
    <row r="159" spans="1:32" x14ac:dyDescent="0.2">
      <c r="A159" s="6" t="str">
        <f>'System CAPEX Units'!A159</f>
        <v/>
      </c>
      <c r="B159" s="54">
        <f>('System CAPEX Units'!$E159*'System CAPEX Units'!$I159+'System CAPEX Units'!$E159*'System CAPEX Units'!$J159+'System CAPEX Units'!$E159*'System CAPEX Units'!$K159+'System CAPEX Units'!$E159*'System CAPEX Units'!$L159)*'System CAPEX Units'!AE159</f>
        <v>0</v>
      </c>
      <c r="C159" s="66">
        <f>B159*'System CAPEX Units'!$I159</f>
        <v>0</v>
      </c>
      <c r="D159" s="72">
        <f>B159*'System CAPEX Units'!$J159</f>
        <v>0</v>
      </c>
      <c r="E159" s="72">
        <f>B159*'System CAPEX Units'!$K159</f>
        <v>0</v>
      </c>
      <c r="F159" s="66">
        <f>B159*'System CAPEX Units'!$L159</f>
        <v>0</v>
      </c>
      <c r="G159" s="69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37">
        <f>'System CAPEX Units'!E159*'System CAPEX Units'!AE159</f>
        <v>0</v>
      </c>
      <c r="Z159" s="34">
        <f>$B159*'System CAPEX Units'!AF159</f>
        <v>0</v>
      </c>
      <c r="AA159" s="24">
        <f>$B159*'System CAPEX Units'!AG159</f>
        <v>0</v>
      </c>
      <c r="AB159" s="24">
        <f>$B159*'System CAPEX Units'!AH159</f>
        <v>0</v>
      </c>
      <c r="AC159" s="24">
        <f>$B159*'System CAPEX Units'!AI159</f>
        <v>0</v>
      </c>
      <c r="AD159" s="38">
        <f>$B159*'System CAPEX Units'!AJ159</f>
        <v>0</v>
      </c>
      <c r="AF159" s="34">
        <f t="shared" si="2"/>
        <v>0</v>
      </c>
    </row>
    <row r="160" spans="1:32" x14ac:dyDescent="0.2">
      <c r="A160" s="6" t="str">
        <f>'System CAPEX Units'!A160</f>
        <v>Commercial and industrial - (Cap Cons plus Gifted)</v>
      </c>
      <c r="B160" s="54">
        <f>('System CAPEX Units'!$E160*'System CAPEX Units'!$I160+'System CAPEX Units'!$E160*'System CAPEX Units'!$J160+'System CAPEX Units'!$E160*'System CAPEX Units'!$K160+'System CAPEX Units'!$E160*'System CAPEX Units'!$L160)*'System CAPEX Units'!AE160</f>
        <v>0</v>
      </c>
      <c r="C160" s="66">
        <f>B160*'System CAPEX Units'!$I160</f>
        <v>0</v>
      </c>
      <c r="D160" s="72">
        <f>B160*'System CAPEX Units'!$J160</f>
        <v>0</v>
      </c>
      <c r="E160" s="72">
        <f>B160*'System CAPEX Units'!$K160</f>
        <v>0</v>
      </c>
      <c r="F160" s="66">
        <f>B160*'System CAPEX Units'!$L160</f>
        <v>0</v>
      </c>
      <c r="G160" s="69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37">
        <f>'System CAPEX Units'!E160*'System CAPEX Units'!AE160</f>
        <v>0</v>
      </c>
      <c r="Z160" s="34">
        <f>$B160*'System CAPEX Units'!AF160</f>
        <v>0</v>
      </c>
      <c r="AA160" s="24">
        <f>$B160*'System CAPEX Units'!AG160</f>
        <v>0</v>
      </c>
      <c r="AB160" s="24">
        <f>$B160*'System CAPEX Units'!AH160</f>
        <v>0</v>
      </c>
      <c r="AC160" s="24">
        <f>$B160*'System CAPEX Units'!AI160</f>
        <v>0</v>
      </c>
      <c r="AD160" s="38">
        <f>$B160*'System CAPEX Units'!AJ160</f>
        <v>0</v>
      </c>
      <c r="AF160" s="34">
        <f t="shared" si="2"/>
        <v>0</v>
      </c>
    </row>
    <row r="161" spans="1:32" x14ac:dyDescent="0.2">
      <c r="A161" s="6" t="str">
        <f>'System CAPEX Units'!A161</f>
        <v>Domestic and rural - (Cap Cons plus Gifted) plus ServicesD-Services - Gifted (Cap Cons plus Gifted)</v>
      </c>
      <c r="B161" s="54">
        <f>('System CAPEX Units'!$E161*'System CAPEX Units'!$I161+'System CAPEX Units'!$E161*'System CAPEX Units'!$J161+'System CAPEX Units'!$E161*'System CAPEX Units'!$K161+'System CAPEX Units'!$E161*'System CAPEX Units'!$L161)*'System CAPEX Units'!AE161</f>
        <v>0</v>
      </c>
      <c r="C161" s="66">
        <f>B161*'System CAPEX Units'!$I161</f>
        <v>0</v>
      </c>
      <c r="D161" s="72">
        <f>B161*'System CAPEX Units'!$J161</f>
        <v>0</v>
      </c>
      <c r="E161" s="72">
        <f>B161*'System CAPEX Units'!$K161</f>
        <v>0</v>
      </c>
      <c r="F161" s="66">
        <f>B161*'System CAPEX Units'!$L161</f>
        <v>0</v>
      </c>
      <c r="G161" s="69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37">
        <f>'System CAPEX Units'!E161*'System CAPEX Units'!AE161</f>
        <v>0</v>
      </c>
      <c r="Z161" s="34">
        <f>$B161*'System CAPEX Units'!AF161</f>
        <v>0</v>
      </c>
      <c r="AA161" s="24">
        <f>$B161*'System CAPEX Units'!AG161</f>
        <v>0</v>
      </c>
      <c r="AB161" s="24">
        <f>$B161*'System CAPEX Units'!AH161</f>
        <v>0</v>
      </c>
      <c r="AC161" s="24">
        <f>$B161*'System CAPEX Units'!AI161</f>
        <v>0</v>
      </c>
      <c r="AD161" s="38">
        <f>$B161*'System CAPEX Units'!AJ161</f>
        <v>0</v>
      </c>
      <c r="AF161" s="34">
        <f t="shared" si="2"/>
        <v>0</v>
      </c>
    </row>
    <row r="162" spans="1:32" x14ac:dyDescent="0.2">
      <c r="A162" s="6" t="str">
        <f>'System CAPEX Units'!A162</f>
        <v>Real estate developer (Cap con plus gifted) (2014-15 only)</v>
      </c>
      <c r="B162" s="54">
        <f>('System CAPEX Units'!$E162*'System CAPEX Units'!$I162+'System CAPEX Units'!$E162*'System CAPEX Units'!$J162+'System CAPEX Units'!$E162*'System CAPEX Units'!$K162+'System CAPEX Units'!$E162*'System CAPEX Units'!$L162)*'System CAPEX Units'!AE162</f>
        <v>0</v>
      </c>
      <c r="C162" s="66">
        <f>B162*'System CAPEX Units'!$I162</f>
        <v>0</v>
      </c>
      <c r="D162" s="72">
        <f>B162*'System CAPEX Units'!$J162</f>
        <v>0</v>
      </c>
      <c r="E162" s="72">
        <f>B162*'System CAPEX Units'!$K162</f>
        <v>0</v>
      </c>
      <c r="F162" s="66">
        <f>B162*'System CAPEX Units'!$L162</f>
        <v>0</v>
      </c>
      <c r="G162" s="69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37">
        <f>'System CAPEX Units'!E162*'System CAPEX Units'!AE162</f>
        <v>0</v>
      </c>
      <c r="Z162" s="34">
        <f>$B162*'System CAPEX Units'!AF162</f>
        <v>0</v>
      </c>
      <c r="AA162" s="24">
        <f>$B162*'System CAPEX Units'!AG162</f>
        <v>0</v>
      </c>
      <c r="AB162" s="24">
        <f>$B162*'System CAPEX Units'!AH162</f>
        <v>0</v>
      </c>
      <c r="AC162" s="24">
        <f>$B162*'System CAPEX Units'!AI162</f>
        <v>0</v>
      </c>
      <c r="AD162" s="38">
        <f>$B162*'System CAPEX Units'!AJ162</f>
        <v>0</v>
      </c>
      <c r="AF162" s="34">
        <f t="shared" si="2"/>
        <v>0</v>
      </c>
    </row>
    <row r="163" spans="1:32" x14ac:dyDescent="0.2">
      <c r="A163" s="6" t="str">
        <f>'System CAPEX Units'!A163</f>
        <v>CICW Street lighting- Gifted and Cap Cons</v>
      </c>
      <c r="B163" s="54">
        <f>('System CAPEX Units'!$E163*'System CAPEX Units'!$I163+'System CAPEX Units'!$E163*'System CAPEX Units'!$J163+'System CAPEX Units'!$E163*'System CAPEX Units'!$K163+'System CAPEX Units'!$E163*'System CAPEX Units'!$L163)*'System CAPEX Units'!AE163</f>
        <v>0</v>
      </c>
      <c r="C163" s="66">
        <f>B163*'System CAPEX Units'!$I163</f>
        <v>0</v>
      </c>
      <c r="D163" s="72">
        <f>B163*'System CAPEX Units'!$J163</f>
        <v>0</v>
      </c>
      <c r="E163" s="72">
        <f>B163*'System CAPEX Units'!$K163</f>
        <v>0</v>
      </c>
      <c r="F163" s="66">
        <f>B163*'System CAPEX Units'!$L163</f>
        <v>0</v>
      </c>
      <c r="G163" s="69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37">
        <f>'System CAPEX Units'!E163*'System CAPEX Units'!AE163</f>
        <v>0</v>
      </c>
      <c r="Z163" s="34">
        <f>$B163*'System CAPEX Units'!AF163</f>
        <v>0</v>
      </c>
      <c r="AA163" s="24">
        <f>$B163*'System CAPEX Units'!AG163</f>
        <v>0</v>
      </c>
      <c r="AB163" s="24">
        <f>$B163*'System CAPEX Units'!AH163</f>
        <v>0</v>
      </c>
      <c r="AC163" s="24">
        <f>$B163*'System CAPEX Units'!AI163</f>
        <v>0</v>
      </c>
      <c r="AD163" s="38">
        <f>$B163*'System CAPEX Units'!AJ163</f>
        <v>0</v>
      </c>
      <c r="AF163" s="34">
        <f t="shared" si="2"/>
        <v>0</v>
      </c>
    </row>
    <row r="164" spans="1:32" x14ac:dyDescent="0.2">
      <c r="A164" s="6" t="str">
        <f>'System CAPEX Units'!A164</f>
        <v/>
      </c>
      <c r="B164" s="54">
        <f>('System CAPEX Units'!$E164*'System CAPEX Units'!$I164+'System CAPEX Units'!$E164*'System CAPEX Units'!$J164+'System CAPEX Units'!$E164*'System CAPEX Units'!$K164+'System CAPEX Units'!$E164*'System CAPEX Units'!$L164)*'System CAPEX Units'!AE164</f>
        <v>0</v>
      </c>
      <c r="C164" s="66">
        <f>B164*'System CAPEX Units'!$I164</f>
        <v>0</v>
      </c>
      <c r="D164" s="72">
        <f>B164*'System CAPEX Units'!$J164</f>
        <v>0</v>
      </c>
      <c r="E164" s="72">
        <f>B164*'System CAPEX Units'!$K164</f>
        <v>0</v>
      </c>
      <c r="F164" s="66">
        <f>B164*'System CAPEX Units'!$L164</f>
        <v>0</v>
      </c>
      <c r="G164" s="69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37">
        <f>'System CAPEX Units'!E164*'System CAPEX Units'!AE164</f>
        <v>0</v>
      </c>
      <c r="Z164" s="34">
        <f>$B164*'System CAPEX Units'!AF164</f>
        <v>0</v>
      </c>
      <c r="AA164" s="24">
        <f>$B164*'System CAPEX Units'!AG164</f>
        <v>0</v>
      </c>
      <c r="AB164" s="24">
        <f>$B164*'System CAPEX Units'!AH164</f>
        <v>0</v>
      </c>
      <c r="AC164" s="24">
        <f>$B164*'System CAPEX Units'!AI164</f>
        <v>0</v>
      </c>
      <c r="AD164" s="38">
        <f>$B164*'System CAPEX Units'!AJ164</f>
        <v>0</v>
      </c>
      <c r="AF164" s="34">
        <f t="shared" si="2"/>
        <v>0</v>
      </c>
    </row>
    <row r="165" spans="1:32" x14ac:dyDescent="0.2">
      <c r="A165" s="6" t="str">
        <f>'System CAPEX Units'!A165</f>
        <v/>
      </c>
      <c r="B165" s="54">
        <f>('System CAPEX Units'!$E165*'System CAPEX Units'!$I165+'System CAPEX Units'!$E165*'System CAPEX Units'!$J165+'System CAPEX Units'!$E165*'System CAPEX Units'!$K165+'System CAPEX Units'!$E165*'System CAPEX Units'!$L165)*'System CAPEX Units'!AE165</f>
        <v>0</v>
      </c>
      <c r="C165" s="66">
        <f>B165*'System CAPEX Units'!$I165</f>
        <v>0</v>
      </c>
      <c r="D165" s="72">
        <f>B165*'System CAPEX Units'!$J165</f>
        <v>0</v>
      </c>
      <c r="E165" s="72">
        <f>B165*'System CAPEX Units'!$K165</f>
        <v>0</v>
      </c>
      <c r="F165" s="66">
        <f>B165*'System CAPEX Units'!$L165</f>
        <v>0</v>
      </c>
      <c r="G165" s="69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37">
        <f>'System CAPEX Units'!E165*'System CAPEX Units'!AE165</f>
        <v>0</v>
      </c>
      <c r="Z165" s="34">
        <f>$B165*'System CAPEX Units'!AF165</f>
        <v>0</v>
      </c>
      <c r="AA165" s="24">
        <f>$B165*'System CAPEX Units'!AG165</f>
        <v>0</v>
      </c>
      <c r="AB165" s="24">
        <f>$B165*'System CAPEX Units'!AH165</f>
        <v>0</v>
      </c>
      <c r="AC165" s="24">
        <f>$B165*'System CAPEX Units'!AI165</f>
        <v>0</v>
      </c>
      <c r="AD165" s="38">
        <f>$B165*'System CAPEX Units'!AJ165</f>
        <v>0</v>
      </c>
      <c r="AF165" s="34">
        <f t="shared" si="2"/>
        <v>0</v>
      </c>
    </row>
    <row r="166" spans="1:32" x14ac:dyDescent="0.2">
      <c r="A166" s="6" t="str">
        <f>'System CAPEX Units'!A166</f>
        <v/>
      </c>
      <c r="B166" s="54">
        <f>('System CAPEX Units'!$E166*'System CAPEX Units'!$I166+'System CAPEX Units'!$E166*'System CAPEX Units'!$J166+'System CAPEX Units'!$E166*'System CAPEX Units'!$K166+'System CAPEX Units'!$E166*'System CAPEX Units'!$L166)*'System CAPEX Units'!AE166</f>
        <v>0</v>
      </c>
      <c r="C166" s="66">
        <f>B166*'System CAPEX Units'!$I166</f>
        <v>0</v>
      </c>
      <c r="D166" s="72">
        <f>B166*'System CAPEX Units'!$J166</f>
        <v>0</v>
      </c>
      <c r="E166" s="72">
        <f>B166*'System CAPEX Units'!$K166</f>
        <v>0</v>
      </c>
      <c r="F166" s="66">
        <f>B166*'System CAPEX Units'!$L166</f>
        <v>0</v>
      </c>
      <c r="G166" s="69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37">
        <f>'System CAPEX Units'!E166*'System CAPEX Units'!AE166</f>
        <v>0</v>
      </c>
      <c r="Z166" s="34">
        <f>$B166*'System CAPEX Units'!AF166</f>
        <v>0</v>
      </c>
      <c r="AA166" s="24">
        <f>$B166*'System CAPEX Units'!AG166</f>
        <v>0</v>
      </c>
      <c r="AB166" s="24">
        <f>$B166*'System CAPEX Units'!AH166</f>
        <v>0</v>
      </c>
      <c r="AC166" s="24">
        <f>$B166*'System CAPEX Units'!AI166</f>
        <v>0</v>
      </c>
      <c r="AD166" s="38">
        <f>$B166*'System CAPEX Units'!AJ166</f>
        <v>0</v>
      </c>
      <c r="AF166" s="34">
        <f t="shared" si="2"/>
        <v>0</v>
      </c>
    </row>
    <row r="167" spans="1:32" x14ac:dyDescent="0.2">
      <c r="A167" s="6" t="str">
        <f>'System CAPEX Units'!A167</f>
        <v/>
      </c>
      <c r="B167" s="54">
        <f>('System CAPEX Units'!$E167*'System CAPEX Units'!$I167+'System CAPEX Units'!$E167*'System CAPEX Units'!$J167+'System CAPEX Units'!$E167*'System CAPEX Units'!$K167+'System CAPEX Units'!$E167*'System CAPEX Units'!$L167)*'System CAPEX Units'!AE167</f>
        <v>0</v>
      </c>
      <c r="C167" s="66">
        <f>B167*'System CAPEX Units'!$I167</f>
        <v>0</v>
      </c>
      <c r="D167" s="72">
        <f>B167*'System CAPEX Units'!$J167</f>
        <v>0</v>
      </c>
      <c r="E167" s="72">
        <f>B167*'System CAPEX Units'!$K167</f>
        <v>0</v>
      </c>
      <c r="F167" s="66">
        <f>B167*'System CAPEX Units'!$L167</f>
        <v>0</v>
      </c>
      <c r="G167" s="69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37">
        <f>'System CAPEX Units'!E167*'System CAPEX Units'!AE167</f>
        <v>0</v>
      </c>
      <c r="Z167" s="34">
        <f>$B167*'System CAPEX Units'!AF167</f>
        <v>0</v>
      </c>
      <c r="AA167" s="24">
        <f>$B167*'System CAPEX Units'!AG167</f>
        <v>0</v>
      </c>
      <c r="AB167" s="24">
        <f>$B167*'System CAPEX Units'!AH167</f>
        <v>0</v>
      </c>
      <c r="AC167" s="24">
        <f>$B167*'System CAPEX Units'!AI167</f>
        <v>0</v>
      </c>
      <c r="AD167" s="38">
        <f>$B167*'System CAPEX Units'!AJ167</f>
        <v>0</v>
      </c>
      <c r="AF167" s="34">
        <f t="shared" si="2"/>
        <v>0</v>
      </c>
    </row>
    <row r="168" spans="1:32" x14ac:dyDescent="0.2">
      <c r="A168" s="6" t="str">
        <f>'System CAPEX Units'!A168</f>
        <v/>
      </c>
      <c r="B168" s="54">
        <f>('System CAPEX Units'!$E168*'System CAPEX Units'!$I168+'System CAPEX Units'!$E168*'System CAPEX Units'!$J168+'System CAPEX Units'!$E168*'System CAPEX Units'!$K168+'System CAPEX Units'!$E168*'System CAPEX Units'!$L168)*'System CAPEX Units'!AE168</f>
        <v>0</v>
      </c>
      <c r="C168" s="66">
        <f>B168*'System CAPEX Units'!$I168</f>
        <v>0</v>
      </c>
      <c r="D168" s="72">
        <f>B168*'System CAPEX Units'!$J168</f>
        <v>0</v>
      </c>
      <c r="E168" s="72">
        <f>B168*'System CAPEX Units'!$K168</f>
        <v>0</v>
      </c>
      <c r="F168" s="66">
        <f>B168*'System CAPEX Units'!$L168</f>
        <v>0</v>
      </c>
      <c r="G168" s="69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37">
        <f>'System CAPEX Units'!E168*'System CAPEX Units'!AE168</f>
        <v>0</v>
      </c>
      <c r="Z168" s="34">
        <f>$B168*'System CAPEX Units'!AF168</f>
        <v>0</v>
      </c>
      <c r="AA168" s="24">
        <f>$B168*'System CAPEX Units'!AG168</f>
        <v>0</v>
      </c>
      <c r="AB168" s="24">
        <f>$B168*'System CAPEX Units'!AH168</f>
        <v>0</v>
      </c>
      <c r="AC168" s="24">
        <f>$B168*'System CAPEX Units'!AI168</f>
        <v>0</v>
      </c>
      <c r="AD168" s="38">
        <f>$B168*'System CAPEX Units'!AJ168</f>
        <v>0</v>
      </c>
      <c r="AF168" s="34">
        <f t="shared" si="2"/>
        <v>0</v>
      </c>
    </row>
    <row r="169" spans="1:32" x14ac:dyDescent="0.2">
      <c r="A169" s="6" t="str">
        <f>'System CAPEX Units'!A169</f>
        <v/>
      </c>
      <c r="B169" s="54">
        <f>('System CAPEX Units'!$E169*'System CAPEX Units'!$I169+'System CAPEX Units'!$E169*'System CAPEX Units'!$J169+'System CAPEX Units'!$E169*'System CAPEX Units'!$K169+'System CAPEX Units'!$E169*'System CAPEX Units'!$L169)*'System CAPEX Units'!AE169</f>
        <v>0</v>
      </c>
      <c r="C169" s="66">
        <f>B169*'System CAPEX Units'!$I169</f>
        <v>0</v>
      </c>
      <c r="D169" s="72">
        <f>B169*'System CAPEX Units'!$J169</f>
        <v>0</v>
      </c>
      <c r="E169" s="72">
        <f>B169*'System CAPEX Units'!$K169</f>
        <v>0</v>
      </c>
      <c r="F169" s="66">
        <f>B169*'System CAPEX Units'!$L169</f>
        <v>0</v>
      </c>
      <c r="G169" s="69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37">
        <f>'System CAPEX Units'!E169*'System CAPEX Units'!AE169</f>
        <v>0</v>
      </c>
      <c r="Z169" s="34">
        <f>$B169*'System CAPEX Units'!AF169</f>
        <v>0</v>
      </c>
      <c r="AA169" s="24">
        <f>$B169*'System CAPEX Units'!AG169</f>
        <v>0</v>
      </c>
      <c r="AB169" s="24">
        <f>$B169*'System CAPEX Units'!AH169</f>
        <v>0</v>
      </c>
      <c r="AC169" s="24">
        <f>$B169*'System CAPEX Units'!AI169</f>
        <v>0</v>
      </c>
      <c r="AD169" s="38">
        <f>$B169*'System CAPEX Units'!AJ169</f>
        <v>0</v>
      </c>
      <c r="AF169" s="34">
        <f t="shared" si="2"/>
        <v>0</v>
      </c>
    </row>
    <row r="170" spans="1:32" x14ac:dyDescent="0.2">
      <c r="A170" s="6" t="str">
        <f>'System CAPEX Units'!A170</f>
        <v>Remove network constraint for generator &gt; 30KvA</v>
      </c>
      <c r="B170" s="54">
        <f>('System CAPEX Units'!$E170*'System CAPEX Units'!$I170+'System CAPEX Units'!$E170*'System CAPEX Units'!$J170+'System CAPEX Units'!$E170*'System CAPEX Units'!$K170+'System CAPEX Units'!$E170*'System CAPEX Units'!$L170)*'System CAPEX Units'!AE170</f>
        <v>0</v>
      </c>
      <c r="C170" s="66">
        <f>B170*'System CAPEX Units'!$I170</f>
        <v>0</v>
      </c>
      <c r="D170" s="72">
        <f>B170*'System CAPEX Units'!$J170</f>
        <v>0</v>
      </c>
      <c r="E170" s="72">
        <f>B170*'System CAPEX Units'!$K170</f>
        <v>0</v>
      </c>
      <c r="F170" s="66">
        <f>B170*'System CAPEX Units'!$L170</f>
        <v>0</v>
      </c>
      <c r="G170" s="69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37">
        <f>'System CAPEX Units'!E170*'System CAPEX Units'!AE170</f>
        <v>0</v>
      </c>
      <c r="Z170" s="34">
        <f>$B170*'System CAPEX Units'!AF170</f>
        <v>0</v>
      </c>
      <c r="AA170" s="24">
        <f>$B170*'System CAPEX Units'!AG170</f>
        <v>0</v>
      </c>
      <c r="AB170" s="24">
        <f>$B170*'System CAPEX Units'!AH170</f>
        <v>0</v>
      </c>
      <c r="AC170" s="24">
        <f>$B170*'System CAPEX Units'!AI170</f>
        <v>0</v>
      </c>
      <c r="AD170" s="38">
        <f>$B170*'System CAPEX Units'!AJ170</f>
        <v>0</v>
      </c>
      <c r="AF170" s="34">
        <f t="shared" si="2"/>
        <v>0</v>
      </c>
    </row>
    <row r="171" spans="1:32" x14ac:dyDescent="0.2">
      <c r="A171" s="6"/>
      <c r="B171" s="54"/>
      <c r="C171" s="66"/>
      <c r="D171" s="72"/>
      <c r="E171" s="72"/>
      <c r="F171" s="66"/>
      <c r="G171" s="69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37"/>
      <c r="AA171" s="24"/>
      <c r="AB171" s="24"/>
      <c r="AC171" s="24"/>
      <c r="AD171" s="38"/>
      <c r="AF171" s="34"/>
    </row>
    <row r="172" spans="1:32" ht="13.5" thickBot="1" x14ac:dyDescent="0.25">
      <c r="A172" s="7"/>
      <c r="B172" s="55"/>
      <c r="C172" s="67"/>
      <c r="D172" s="46"/>
      <c r="E172" s="46"/>
      <c r="F172" s="67"/>
      <c r="G172" s="70"/>
      <c r="H172" s="46"/>
      <c r="I172" s="46"/>
      <c r="J172" s="46"/>
      <c r="K172" s="46"/>
      <c r="L172" s="46"/>
      <c r="M172" s="46"/>
      <c r="N172" s="46"/>
      <c r="O172" s="46"/>
      <c r="P172" s="47"/>
      <c r="Q172" s="47"/>
      <c r="R172" s="47"/>
      <c r="S172" s="47"/>
      <c r="T172" s="47"/>
      <c r="U172" s="47"/>
      <c r="V172" s="47"/>
      <c r="W172" s="47"/>
      <c r="X172" s="47"/>
      <c r="Y172" s="40"/>
      <c r="Z172" s="39"/>
      <c r="AA172" s="47"/>
      <c r="AB172" s="47"/>
      <c r="AC172" s="47"/>
      <c r="AD172" s="41"/>
      <c r="AF172" s="34"/>
    </row>
    <row r="173" spans="1:32" ht="13.5" thickBot="1" x14ac:dyDescent="0.25">
      <c r="A173" s="18" t="s">
        <v>9</v>
      </c>
      <c r="B173" s="56">
        <f t="shared" ref="B173:AD173" si="3">SUM(B3:B172)</f>
        <v>10513257.474971587</v>
      </c>
      <c r="C173" s="94">
        <f t="shared" si="3"/>
        <v>3549827.7343066237</v>
      </c>
      <c r="D173" s="73">
        <f t="shared" si="3"/>
        <v>5012217.3946770057</v>
      </c>
      <c r="E173" s="73">
        <f t="shared" si="3"/>
        <v>344357.34191596793</v>
      </c>
      <c r="F173" s="48">
        <f t="shared" si="3"/>
        <v>1606855.0040719893</v>
      </c>
      <c r="G173" s="93">
        <f t="shared" si="3"/>
        <v>0</v>
      </c>
      <c r="H173" s="43">
        <f t="shared" si="3"/>
        <v>0</v>
      </c>
      <c r="I173" s="43">
        <f t="shared" si="3"/>
        <v>0</v>
      </c>
      <c r="J173" s="43">
        <f t="shared" si="3"/>
        <v>0</v>
      </c>
      <c r="K173" s="43">
        <f t="shared" si="3"/>
        <v>0</v>
      </c>
      <c r="L173" s="43">
        <f t="shared" si="3"/>
        <v>0</v>
      </c>
      <c r="M173" s="43">
        <f t="shared" si="3"/>
        <v>0</v>
      </c>
      <c r="N173" s="43">
        <f t="shared" si="3"/>
        <v>0</v>
      </c>
      <c r="O173" s="43">
        <f t="shared" si="3"/>
        <v>0</v>
      </c>
      <c r="P173" s="43">
        <f t="shared" si="3"/>
        <v>0</v>
      </c>
      <c r="Q173" s="43">
        <f t="shared" si="3"/>
        <v>0</v>
      </c>
      <c r="R173" s="43">
        <f t="shared" si="3"/>
        <v>0</v>
      </c>
      <c r="S173" s="43">
        <f t="shared" si="3"/>
        <v>0</v>
      </c>
      <c r="T173" s="43">
        <f t="shared" si="3"/>
        <v>0</v>
      </c>
      <c r="U173" s="43">
        <f t="shared" si="3"/>
        <v>0</v>
      </c>
      <c r="V173" s="43">
        <f t="shared" si="3"/>
        <v>0</v>
      </c>
      <c r="W173" s="43">
        <f t="shared" si="3"/>
        <v>0</v>
      </c>
      <c r="X173" s="43">
        <f t="shared" si="3"/>
        <v>0</v>
      </c>
      <c r="Y173" s="130">
        <f t="shared" si="3"/>
        <v>10356262.294056389</v>
      </c>
      <c r="Z173" s="43">
        <f t="shared" si="3"/>
        <v>7095387.3843567986</v>
      </c>
      <c r="AA173" s="43">
        <f t="shared" si="3"/>
        <v>0</v>
      </c>
      <c r="AB173" s="43">
        <f t="shared" si="3"/>
        <v>2178530.6969651883</v>
      </c>
      <c r="AC173" s="43">
        <f t="shared" si="3"/>
        <v>0</v>
      </c>
      <c r="AD173" s="48">
        <f t="shared" si="3"/>
        <v>1082344.2127343998</v>
      </c>
      <c r="AF173" s="34">
        <f>Y173-SUM(Z173:AD173)</f>
        <v>0</v>
      </c>
    </row>
    <row r="174" spans="1:32" ht="13.5" thickTop="1" x14ac:dyDescent="0.2">
      <c r="AA174" s="119"/>
    </row>
  </sheetData>
  <mergeCells count="8">
    <mergeCell ref="A1:A2"/>
    <mergeCell ref="B1:B2"/>
    <mergeCell ref="G1:Y1"/>
    <mergeCell ref="Z1:AD1"/>
    <mergeCell ref="C1:C2"/>
    <mergeCell ref="D1:D2"/>
    <mergeCell ref="F1:F2"/>
    <mergeCell ref="E1:E2"/>
  </mergeCells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2" fitToHeight="4" orientation="landscape" horizontalDpi="300" verticalDpi="300" r:id="rId1"/>
  <headerFooter alignWithMargins="0">
    <oddHeader>&amp;C&amp;"Arial,Bold"&amp;12Meters System Capex 2016-17 $ Values&amp;R&amp;"Arial,Bold"&amp;12&amp;D  &amp;T</oddHeader>
    <oddFooter>&amp;R&amp;Z&amp;F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74"/>
  <sheetViews>
    <sheetView workbookViewId="0">
      <pane xSplit="1" ySplit="2" topLeftCell="V168" activePane="bottomRight" state="frozen"/>
      <selection sqref="A1:A2"/>
      <selection pane="topRight" sqref="A1:A2"/>
      <selection pane="bottomLeft" sqref="A1:A2"/>
      <selection pane="bottomRight" activeCell="Y173" sqref="Y173"/>
    </sheetView>
  </sheetViews>
  <sheetFormatPr defaultRowHeight="12.75" x14ac:dyDescent="0.2"/>
  <cols>
    <col min="1" max="1" width="49.7109375" bestFit="1" customWidth="1"/>
    <col min="2" max="6" width="12.140625" style="34" customWidth="1"/>
    <col min="7" max="7" width="18" style="42" bestFit="1" customWidth="1"/>
    <col min="8" max="8" width="19.28515625" style="42" bestFit="1" customWidth="1"/>
    <col min="9" max="9" width="16.85546875" style="42" bestFit="1" customWidth="1"/>
    <col min="10" max="10" width="18.28515625" style="42" bestFit="1" customWidth="1"/>
    <col min="11" max="11" width="11.28515625" style="42" bestFit="1" customWidth="1"/>
    <col min="12" max="12" width="10.7109375" style="42" customWidth="1"/>
    <col min="13" max="13" width="13.7109375" style="42" customWidth="1"/>
    <col min="14" max="14" width="21.85546875" style="42" bestFit="1" customWidth="1"/>
    <col min="15" max="15" width="12.85546875" style="42" bestFit="1" customWidth="1"/>
    <col min="16" max="16" width="12.85546875" style="42" customWidth="1"/>
    <col min="17" max="17" width="12.7109375" style="42" customWidth="1"/>
    <col min="18" max="18" width="10.140625" style="42" bestFit="1" customWidth="1"/>
    <col min="19" max="19" width="16.7109375" style="42" customWidth="1"/>
    <col min="20" max="21" width="11.28515625" style="42" customWidth="1"/>
    <col min="22" max="22" width="10.7109375" style="42" bestFit="1" customWidth="1"/>
    <col min="23" max="24" width="10.7109375" style="42" customWidth="1"/>
    <col min="25" max="25" width="10" style="42" customWidth="1"/>
    <col min="26" max="26" width="13.42578125" style="34" customWidth="1"/>
    <col min="27" max="27" width="20" style="34" customWidth="1"/>
    <col min="28" max="28" width="16.28515625" style="34" bestFit="1" customWidth="1"/>
    <col min="29" max="29" width="13.7109375" style="34" customWidth="1"/>
    <col min="30" max="30" width="11.42578125" style="34" customWidth="1"/>
    <col min="32" max="32" width="10.7109375" bestFit="1" customWidth="1"/>
  </cols>
  <sheetData>
    <row r="1" spans="1:32" ht="13.5" customHeight="1" thickBot="1" x14ac:dyDescent="0.25">
      <c r="A1" s="148" t="str">
        <f>'System CAPEX Units'!A1:A2</f>
        <v>Unit</v>
      </c>
      <c r="B1" s="165" t="s">
        <v>8</v>
      </c>
      <c r="C1" s="167" t="str">
        <f>'System CAPEX Units'!I2</f>
        <v>Labour</v>
      </c>
      <c r="D1" s="169" t="str">
        <f>'System CAPEX Units'!J2</f>
        <v>Materials</v>
      </c>
      <c r="E1" s="169" t="str">
        <f>'System CAPEX Units'!K2</f>
        <v>Contractors</v>
      </c>
      <c r="F1" s="171" t="str">
        <f>'System CAPEX Units'!L2</f>
        <v>Other</v>
      </c>
      <c r="G1" s="162" t="s">
        <v>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4"/>
      <c r="Z1" s="162" t="s">
        <v>1</v>
      </c>
      <c r="AA1" s="163"/>
      <c r="AB1" s="163"/>
      <c r="AC1" s="163"/>
      <c r="AD1" s="164"/>
    </row>
    <row r="2" spans="1:32" s="60" customFormat="1" ht="51.75" thickBot="1" x14ac:dyDescent="0.25">
      <c r="A2" s="161"/>
      <c r="B2" s="166"/>
      <c r="C2" s="168"/>
      <c r="D2" s="170"/>
      <c r="E2" s="170"/>
      <c r="F2" s="172"/>
      <c r="G2" s="57" t="str">
        <f>'System CAPEX Units'!M2</f>
        <v>Overhead Sub-Transmission Lines</v>
      </c>
      <c r="H2" s="58" t="str">
        <f>'System CAPEX Units'!N2</f>
        <v>Underground Sub-Transmission Cables</v>
      </c>
      <c r="I2" s="58" t="str">
        <f>'System CAPEX Units'!O2</f>
        <v>Overhead Distribution Lines</v>
      </c>
      <c r="J2" s="58" t="str">
        <f>'System CAPEX Units'!P2</f>
        <v>Underground Distribution Cables</v>
      </c>
      <c r="K2" s="58" t="str">
        <f>'System CAPEX Units'!Q2</f>
        <v xml:space="preserve">Distribution Equipment  </v>
      </c>
      <c r="L2" s="58" t="str">
        <f>'System CAPEX Units'!R2</f>
        <v>Substation Bays</v>
      </c>
      <c r="M2" s="58" t="str">
        <f>'System CAPEX Units'!S2</f>
        <v>Substation Establishment</v>
      </c>
      <c r="N2" s="58" t="str">
        <f>'System CAPEX Units'!T2</f>
        <v>Distribution Substation Switchgear</v>
      </c>
      <c r="O2" s="58" t="str">
        <f>'System CAPEX Units'!U2</f>
        <v>Zone Transformers</v>
      </c>
      <c r="P2" s="58" t="str">
        <f>'System CAPEX Units'!V2</f>
        <v>Distribution Transformers</v>
      </c>
      <c r="Q2" s="58" t="str">
        <f>'System CAPEX Units'!W2</f>
        <v>Low Voltage Services</v>
      </c>
      <c r="R2" s="58" t="str">
        <f>'System CAPEX Units'!X2</f>
        <v>Metering</v>
      </c>
      <c r="S2" s="58" t="str">
        <f>'System CAPEX Units'!Y2</f>
        <v xml:space="preserve">Communications – Pilot Wires </v>
      </c>
      <c r="T2" s="58" t="str">
        <f>'System CAPEX Units'!Z2</f>
        <v>Generation Assets</v>
      </c>
      <c r="U2" s="58" t="str">
        <f>'System CAPEX Units'!AA2</f>
        <v>Street Lighting</v>
      </c>
      <c r="V2" s="58" t="str">
        <f>'System CAPEX Units'!AB2</f>
        <v>Other Equipment</v>
      </c>
      <c r="W2" s="58" t="str">
        <f>'System CAPEX Units'!AC2</f>
        <v>Control Centre - SCADA</v>
      </c>
      <c r="X2" s="58" t="str">
        <f>'System CAPEX Units'!AD2</f>
        <v>Land &amp; Easements (System)</v>
      </c>
      <c r="Y2" s="59" t="str">
        <f>'System CAPEX Units'!AE2</f>
        <v>Metering Type 5-6</v>
      </c>
      <c r="Z2" s="63" t="str">
        <f>'System CAPEX Units'!AF2</f>
        <v>Asset Replacement</v>
      </c>
      <c r="AA2" s="64" t="str">
        <f>'System CAPEX Units'!AG2</f>
        <v>Corporation Initiated Augmentation</v>
      </c>
      <c r="AB2" s="64" t="str">
        <f>'System CAPEX Units'!AH2</f>
        <v>Customer Initiated Capital Works</v>
      </c>
      <c r="AC2" s="64" t="str">
        <f>'System CAPEX Units'!AI2</f>
        <v>Reliability &amp; Quality Improvements</v>
      </c>
      <c r="AD2" s="65" t="str">
        <f>'System CAPEX Units'!AJ2</f>
        <v>Other System Capex</v>
      </c>
      <c r="AF2" s="61" t="s">
        <v>7</v>
      </c>
    </row>
    <row r="3" spans="1:32" x14ac:dyDescent="0.2">
      <c r="A3" s="5" t="str">
        <f>'System CAPEX Units'!A3</f>
        <v>Augmentation  - Baseline Plan 2014/15</v>
      </c>
      <c r="B3" s="53">
        <f>('System CAPEX Units'!$F3*'System CAPEX Units'!$I3+'System CAPEX Units'!$F3*'System CAPEX Units'!$J3+'System CAPEX Units'!$F3*'System CAPEX Units'!$K3+'System CAPEX Units'!$F3*'System CAPEX Units'!$L3)*'System CAPEX Units'!AE3</f>
        <v>0</v>
      </c>
      <c r="C3" s="80">
        <f>B3*'System CAPEX Units'!$I3</f>
        <v>0</v>
      </c>
      <c r="D3" s="71">
        <f>B3*'System CAPEX Units'!$J3</f>
        <v>0</v>
      </c>
      <c r="E3" s="71">
        <f>B3*'System CAPEX Units'!$K3</f>
        <v>0</v>
      </c>
      <c r="F3" s="81">
        <f>B3*'System CAPEX Units'!$L3</f>
        <v>0</v>
      </c>
      <c r="G3" s="6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36">
        <f>'System CAPEX Units'!F3*'System CAPEX Units'!AE3</f>
        <v>0</v>
      </c>
      <c r="Z3" s="34">
        <f>$B3*'System CAPEX Units'!AF3</f>
        <v>0</v>
      </c>
      <c r="AA3" s="21">
        <f>$B3*'System CAPEX Units'!AG3</f>
        <v>0</v>
      </c>
      <c r="AB3" s="21">
        <f>$B3*'System CAPEX Units'!AH3</f>
        <v>0</v>
      </c>
      <c r="AC3" s="21">
        <f>$B3*'System CAPEX Units'!AI3</f>
        <v>0</v>
      </c>
      <c r="AD3" s="22">
        <f>$B3*'System CAPEX Units'!AJ3</f>
        <v>0</v>
      </c>
      <c r="AF3" s="34">
        <f>Y3-SUM(Z3:AD3)</f>
        <v>0</v>
      </c>
    </row>
    <row r="4" spans="1:32" x14ac:dyDescent="0.2">
      <c r="A4" s="6" t="str">
        <f>'System CAPEX Units'!A4</f>
        <v>Subtransmission Augmentation - Northern</v>
      </c>
      <c r="B4" s="54">
        <f>('System CAPEX Units'!$F4*'System CAPEX Units'!$I4+'System CAPEX Units'!$F4*'System CAPEX Units'!$J4+'System CAPEX Units'!$F4*'System CAPEX Units'!$K4+'System CAPEX Units'!$F4*'System CAPEX Units'!$L4)*'System CAPEX Units'!AE4</f>
        <v>0</v>
      </c>
      <c r="C4" s="66">
        <f>B4*'System CAPEX Units'!$I4</f>
        <v>0</v>
      </c>
      <c r="D4" s="72">
        <f>B4*'System CAPEX Units'!$J4</f>
        <v>0</v>
      </c>
      <c r="E4" s="72">
        <f>B4*'System CAPEX Units'!$K4</f>
        <v>0</v>
      </c>
      <c r="F4" s="66">
        <f>B4*'System CAPEX Units'!$L4</f>
        <v>0</v>
      </c>
      <c r="G4" s="69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37">
        <f>'System CAPEX Units'!F4*'System CAPEX Units'!AE4</f>
        <v>0</v>
      </c>
      <c r="Z4" s="34">
        <f>$B4*'System CAPEX Units'!AF4</f>
        <v>0</v>
      </c>
      <c r="AA4" s="24">
        <f>$B4*'System CAPEX Units'!AG4</f>
        <v>0</v>
      </c>
      <c r="AB4" s="24">
        <f>$B4*'System CAPEX Units'!AH4</f>
        <v>0</v>
      </c>
      <c r="AC4" s="24">
        <f>$B4*'System CAPEX Units'!AI4</f>
        <v>0</v>
      </c>
      <c r="AD4" s="38">
        <f>$B4*'System CAPEX Units'!AJ4</f>
        <v>0</v>
      </c>
      <c r="AF4" s="34">
        <f t="shared" ref="AF4:AF67" si="0">Y4-SUM(Z4:AD4)</f>
        <v>0</v>
      </c>
    </row>
    <row r="5" spans="1:32" x14ac:dyDescent="0.2">
      <c r="A5" s="6" t="str">
        <f>'System CAPEX Units'!A5</f>
        <v>Subtransmission Augmentation - Central</v>
      </c>
      <c r="B5" s="54">
        <f>('System CAPEX Units'!$F5*'System CAPEX Units'!$I5+'System CAPEX Units'!$F5*'System CAPEX Units'!$J5+'System CAPEX Units'!$F5*'System CAPEX Units'!$K5+'System CAPEX Units'!$F5*'System CAPEX Units'!$L5)*'System CAPEX Units'!AE5</f>
        <v>0</v>
      </c>
      <c r="C5" s="66">
        <f>B5*'System CAPEX Units'!$I5</f>
        <v>0</v>
      </c>
      <c r="D5" s="72">
        <f>B5*'System CAPEX Units'!$J5</f>
        <v>0</v>
      </c>
      <c r="E5" s="72">
        <f>B5*'System CAPEX Units'!$K5</f>
        <v>0</v>
      </c>
      <c r="F5" s="66">
        <f>B5*'System CAPEX Units'!$L5</f>
        <v>0</v>
      </c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37">
        <f>'System CAPEX Units'!F5*'System CAPEX Units'!AE5</f>
        <v>0</v>
      </c>
      <c r="Z5" s="34">
        <f>$B5*'System CAPEX Units'!AF5</f>
        <v>0</v>
      </c>
      <c r="AA5" s="24">
        <f>$B5*'System CAPEX Units'!AG5</f>
        <v>0</v>
      </c>
      <c r="AB5" s="24">
        <f>$B5*'System CAPEX Units'!AH5</f>
        <v>0</v>
      </c>
      <c r="AC5" s="24">
        <f>$B5*'System CAPEX Units'!AI5</f>
        <v>0</v>
      </c>
      <c r="AD5" s="38">
        <f>$B5*'System CAPEX Units'!AJ5</f>
        <v>0</v>
      </c>
      <c r="AF5" s="34">
        <f t="shared" si="0"/>
        <v>0</v>
      </c>
    </row>
    <row r="6" spans="1:32" x14ac:dyDescent="0.2">
      <c r="A6" s="6" t="str">
        <f>'System CAPEX Units'!A6</f>
        <v>Subtransmission Augmentation - Southen</v>
      </c>
      <c r="B6" s="54">
        <f>('System CAPEX Units'!$F6*'System CAPEX Units'!$I6+'System CAPEX Units'!$F6*'System CAPEX Units'!$J6+'System CAPEX Units'!$F6*'System CAPEX Units'!$K6+'System CAPEX Units'!$F6*'System CAPEX Units'!$L6)*'System CAPEX Units'!AE6</f>
        <v>0</v>
      </c>
      <c r="C6" s="66">
        <f>B6*'System CAPEX Units'!$I6</f>
        <v>0</v>
      </c>
      <c r="D6" s="72">
        <f>B6*'System CAPEX Units'!$J6</f>
        <v>0</v>
      </c>
      <c r="E6" s="72">
        <f>B6*'System CAPEX Units'!$K6</f>
        <v>0</v>
      </c>
      <c r="F6" s="66">
        <f>B6*'System CAPEX Units'!$L6</f>
        <v>0</v>
      </c>
      <c r="G6" s="6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37">
        <f>'System CAPEX Units'!F6*'System CAPEX Units'!AE6</f>
        <v>0</v>
      </c>
      <c r="Z6" s="34">
        <f>$B6*'System CAPEX Units'!AF6</f>
        <v>0</v>
      </c>
      <c r="AA6" s="24">
        <f>$B6*'System CAPEX Units'!AG6</f>
        <v>0</v>
      </c>
      <c r="AB6" s="24">
        <f>$B6*'System CAPEX Units'!AH6</f>
        <v>0</v>
      </c>
      <c r="AC6" s="24">
        <f>$B6*'System CAPEX Units'!AI6</f>
        <v>0</v>
      </c>
      <c r="AD6" s="38">
        <f>$B6*'System CAPEX Units'!AJ6</f>
        <v>0</v>
      </c>
      <c r="AF6" s="34">
        <f t="shared" si="0"/>
        <v>0</v>
      </c>
    </row>
    <row r="7" spans="1:32" x14ac:dyDescent="0.2">
      <c r="A7" s="6" t="str">
        <f>'System CAPEX Units'!A7</f>
        <v>Reactive / Unmodelled Central</v>
      </c>
      <c r="B7" s="54">
        <f>('System CAPEX Units'!$F7*'System CAPEX Units'!$I7+'System CAPEX Units'!$F7*'System CAPEX Units'!$J7+'System CAPEX Units'!$F7*'System CAPEX Units'!$K7+'System CAPEX Units'!$F7*'System CAPEX Units'!$L7)*'System CAPEX Units'!AE7</f>
        <v>0</v>
      </c>
      <c r="C7" s="66">
        <f>B7*'System CAPEX Units'!$I7</f>
        <v>0</v>
      </c>
      <c r="D7" s="72">
        <f>B7*'System CAPEX Units'!$J7</f>
        <v>0</v>
      </c>
      <c r="E7" s="72">
        <f>B7*'System CAPEX Units'!$K7</f>
        <v>0</v>
      </c>
      <c r="F7" s="66">
        <f>B7*'System CAPEX Units'!$L7</f>
        <v>0</v>
      </c>
      <c r="G7" s="6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7">
        <f>'System CAPEX Units'!F7*'System CAPEX Units'!AE7</f>
        <v>0</v>
      </c>
      <c r="Z7" s="34">
        <f>$B7*'System CAPEX Units'!AF7</f>
        <v>0</v>
      </c>
      <c r="AA7" s="24">
        <f>$B7*'System CAPEX Units'!AG7</f>
        <v>0</v>
      </c>
      <c r="AB7" s="24">
        <f>$B7*'System CAPEX Units'!AH7</f>
        <v>0</v>
      </c>
      <c r="AC7" s="24">
        <f>$B7*'System CAPEX Units'!AI7</f>
        <v>0</v>
      </c>
      <c r="AD7" s="38">
        <f>$B7*'System CAPEX Units'!AJ7</f>
        <v>0</v>
      </c>
      <c r="AF7" s="34">
        <f t="shared" si="0"/>
        <v>0</v>
      </c>
    </row>
    <row r="8" spans="1:32" x14ac:dyDescent="0.2">
      <c r="A8" s="6" t="str">
        <f>'System CAPEX Units'!A8</f>
        <v>Reactive / Unmodelled Northern</v>
      </c>
      <c r="B8" s="54">
        <f>('System CAPEX Units'!$F8*'System CAPEX Units'!$I8+'System CAPEX Units'!$F8*'System CAPEX Units'!$J8+'System CAPEX Units'!$F8*'System CAPEX Units'!$K8+'System CAPEX Units'!$F8*'System CAPEX Units'!$L8)*'System CAPEX Units'!AE8</f>
        <v>0</v>
      </c>
      <c r="C8" s="66">
        <f>B8*'System CAPEX Units'!$I8</f>
        <v>0</v>
      </c>
      <c r="D8" s="72">
        <f>B8*'System CAPEX Units'!$J8</f>
        <v>0</v>
      </c>
      <c r="E8" s="72">
        <f>B8*'System CAPEX Units'!$K8</f>
        <v>0</v>
      </c>
      <c r="F8" s="66">
        <f>B8*'System CAPEX Units'!$L8</f>
        <v>0</v>
      </c>
      <c r="G8" s="6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37">
        <f>'System CAPEX Units'!F8*'System CAPEX Units'!AE8</f>
        <v>0</v>
      </c>
      <c r="Z8" s="34">
        <f>$B8*'System CAPEX Units'!AF8</f>
        <v>0</v>
      </c>
      <c r="AA8" s="24">
        <f>$B8*'System CAPEX Units'!AG8</f>
        <v>0</v>
      </c>
      <c r="AB8" s="24">
        <f>$B8*'System CAPEX Units'!AH8</f>
        <v>0</v>
      </c>
      <c r="AC8" s="24">
        <f>$B8*'System CAPEX Units'!AI8</f>
        <v>0</v>
      </c>
      <c r="AD8" s="38">
        <f>$B8*'System CAPEX Units'!AJ8</f>
        <v>0</v>
      </c>
      <c r="AF8" s="34">
        <f t="shared" si="0"/>
        <v>0</v>
      </c>
    </row>
    <row r="9" spans="1:32" x14ac:dyDescent="0.2">
      <c r="A9" s="6" t="str">
        <f>'System CAPEX Units'!A9</f>
        <v>Reactive / Unmodelled Southern</v>
      </c>
      <c r="B9" s="54">
        <f>('System CAPEX Units'!$F9*'System CAPEX Units'!$I9+'System CAPEX Units'!$F9*'System CAPEX Units'!$J9+'System CAPEX Units'!$F9*'System CAPEX Units'!$K9+'System CAPEX Units'!$F9*'System CAPEX Units'!$L9)*'System CAPEX Units'!AE9</f>
        <v>0</v>
      </c>
      <c r="C9" s="66">
        <f>B9*'System CAPEX Units'!$I9</f>
        <v>0</v>
      </c>
      <c r="D9" s="72">
        <f>B9*'System CAPEX Units'!$J9</f>
        <v>0</v>
      </c>
      <c r="E9" s="72">
        <f>B9*'System CAPEX Units'!$K9</f>
        <v>0</v>
      </c>
      <c r="F9" s="66">
        <f>B9*'System CAPEX Units'!$L9</f>
        <v>0</v>
      </c>
      <c r="G9" s="69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7">
        <f>'System CAPEX Units'!F9*'System CAPEX Units'!AE9</f>
        <v>0</v>
      </c>
      <c r="Z9" s="34">
        <f>$B9*'System CAPEX Units'!AF9</f>
        <v>0</v>
      </c>
      <c r="AA9" s="24">
        <f>$B9*'System CAPEX Units'!AG9</f>
        <v>0</v>
      </c>
      <c r="AB9" s="24">
        <f>$B9*'System CAPEX Units'!AH9</f>
        <v>0</v>
      </c>
      <c r="AC9" s="24">
        <f>$B9*'System CAPEX Units'!AI9</f>
        <v>0</v>
      </c>
      <c r="AD9" s="38">
        <f>$B9*'System CAPEX Units'!AJ9</f>
        <v>0</v>
      </c>
      <c r="AF9" s="34">
        <f t="shared" si="0"/>
        <v>0</v>
      </c>
    </row>
    <row r="10" spans="1:32" x14ac:dyDescent="0.2">
      <c r="A10" s="6" t="str">
        <f>'System CAPEX Units'!A10</f>
        <v>Photovoltaic Augmentation - Northern</v>
      </c>
      <c r="B10" s="54">
        <f>('System CAPEX Units'!$F10*'System CAPEX Units'!$I10+'System CAPEX Units'!$F10*'System CAPEX Units'!$J10+'System CAPEX Units'!$F10*'System CAPEX Units'!$K10+'System CAPEX Units'!$F10*'System CAPEX Units'!$L10)*'System CAPEX Units'!AE10</f>
        <v>0</v>
      </c>
      <c r="C10" s="66">
        <f>B10*'System CAPEX Units'!$I10</f>
        <v>0</v>
      </c>
      <c r="D10" s="72">
        <f>B10*'System CAPEX Units'!$J10</f>
        <v>0</v>
      </c>
      <c r="E10" s="72">
        <f>B10*'System CAPEX Units'!$K10</f>
        <v>0</v>
      </c>
      <c r="F10" s="66">
        <f>B10*'System CAPEX Units'!$L10</f>
        <v>0</v>
      </c>
      <c r="G10" s="69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7">
        <f>'System CAPEX Units'!F10*'System CAPEX Units'!AE10</f>
        <v>0</v>
      </c>
      <c r="Z10" s="34">
        <f>$B10*'System CAPEX Units'!AF10</f>
        <v>0</v>
      </c>
      <c r="AA10" s="24">
        <f>$B10*'System CAPEX Units'!AG10</f>
        <v>0</v>
      </c>
      <c r="AB10" s="24">
        <f>$B10*'System CAPEX Units'!AH10</f>
        <v>0</v>
      </c>
      <c r="AC10" s="24">
        <f>$B10*'System CAPEX Units'!AI10</f>
        <v>0</v>
      </c>
      <c r="AD10" s="38">
        <f>$B10*'System CAPEX Units'!AJ10</f>
        <v>0</v>
      </c>
      <c r="AF10" s="34">
        <f t="shared" si="0"/>
        <v>0</v>
      </c>
    </row>
    <row r="11" spans="1:32" x14ac:dyDescent="0.2">
      <c r="A11" s="6" t="str">
        <f>'System CAPEX Units'!A11</f>
        <v>Photovoltaic Augmentation - Central</v>
      </c>
      <c r="B11" s="54">
        <f>('System CAPEX Units'!$F11*'System CAPEX Units'!$I11+'System CAPEX Units'!$F11*'System CAPEX Units'!$J11+'System CAPEX Units'!$F11*'System CAPEX Units'!$K11+'System CAPEX Units'!$F11*'System CAPEX Units'!$L11)*'System CAPEX Units'!AE11</f>
        <v>0</v>
      </c>
      <c r="C11" s="66">
        <f>B11*'System CAPEX Units'!$I11</f>
        <v>0</v>
      </c>
      <c r="D11" s="72">
        <f>B11*'System CAPEX Units'!$J11</f>
        <v>0</v>
      </c>
      <c r="E11" s="72">
        <f>B11*'System CAPEX Units'!$K11</f>
        <v>0</v>
      </c>
      <c r="F11" s="66">
        <f>B11*'System CAPEX Units'!$L11</f>
        <v>0</v>
      </c>
      <c r="G11" s="69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37">
        <f>'System CAPEX Units'!F11*'System CAPEX Units'!AE11</f>
        <v>0</v>
      </c>
      <c r="Z11" s="34">
        <f>$B11*'System CAPEX Units'!AF11</f>
        <v>0</v>
      </c>
      <c r="AA11" s="24">
        <f>$B11*'System CAPEX Units'!AG11</f>
        <v>0</v>
      </c>
      <c r="AB11" s="24">
        <f>$B11*'System CAPEX Units'!AH11</f>
        <v>0</v>
      </c>
      <c r="AC11" s="24">
        <f>$B11*'System CAPEX Units'!AI11</f>
        <v>0</v>
      </c>
      <c r="AD11" s="38">
        <f>$B11*'System CAPEX Units'!AJ11</f>
        <v>0</v>
      </c>
      <c r="AF11" s="34">
        <f t="shared" si="0"/>
        <v>0</v>
      </c>
    </row>
    <row r="12" spans="1:32" x14ac:dyDescent="0.2">
      <c r="A12" s="6" t="str">
        <f>'System CAPEX Units'!A12</f>
        <v>Photovoltaic Augmentation - Southern</v>
      </c>
      <c r="B12" s="54">
        <f>('System CAPEX Units'!$F12*'System CAPEX Units'!$I12+'System CAPEX Units'!$F12*'System CAPEX Units'!$J12+'System CAPEX Units'!$F12*'System CAPEX Units'!$K12+'System CAPEX Units'!$F12*'System CAPEX Units'!$L12)*'System CAPEX Units'!AE12</f>
        <v>0</v>
      </c>
      <c r="C12" s="66">
        <f>B12*'System CAPEX Units'!$I12</f>
        <v>0</v>
      </c>
      <c r="D12" s="72">
        <f>B12*'System CAPEX Units'!$J12</f>
        <v>0</v>
      </c>
      <c r="E12" s="72">
        <f>B12*'System CAPEX Units'!$K12</f>
        <v>0</v>
      </c>
      <c r="F12" s="66">
        <f>B12*'System CAPEX Units'!$L12</f>
        <v>0</v>
      </c>
      <c r="G12" s="69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37">
        <f>'System CAPEX Units'!F12*'System CAPEX Units'!AE12</f>
        <v>0</v>
      </c>
      <c r="Z12" s="34">
        <f>$B12*'System CAPEX Units'!AF12</f>
        <v>0</v>
      </c>
      <c r="AA12" s="24">
        <f>$B12*'System CAPEX Units'!AG12</f>
        <v>0</v>
      </c>
      <c r="AB12" s="24">
        <f>$B12*'System CAPEX Units'!AH12</f>
        <v>0</v>
      </c>
      <c r="AC12" s="24">
        <f>$B12*'System CAPEX Units'!AI12</f>
        <v>0</v>
      </c>
      <c r="AD12" s="38">
        <f>$B12*'System CAPEX Units'!AJ12</f>
        <v>0</v>
      </c>
      <c r="AF12" s="34">
        <f t="shared" si="0"/>
        <v>0</v>
      </c>
    </row>
    <row r="13" spans="1:32" x14ac:dyDescent="0.2">
      <c r="A13" s="6" t="str">
        <f>'System CAPEX Units'!A13</f>
        <v>DNAPS Modelled - Northern</v>
      </c>
      <c r="B13" s="54">
        <f>('System CAPEX Units'!$F13*'System CAPEX Units'!$I13+'System CAPEX Units'!$F13*'System CAPEX Units'!$J13+'System CAPEX Units'!$F13*'System CAPEX Units'!$K13+'System CAPEX Units'!$F13*'System CAPEX Units'!$L13)*'System CAPEX Units'!AE13</f>
        <v>0</v>
      </c>
      <c r="C13" s="66">
        <f>B13*'System CAPEX Units'!$I13</f>
        <v>0</v>
      </c>
      <c r="D13" s="72">
        <f>B13*'System CAPEX Units'!$J13</f>
        <v>0</v>
      </c>
      <c r="E13" s="72">
        <f>B13*'System CAPEX Units'!$K13</f>
        <v>0</v>
      </c>
      <c r="F13" s="66">
        <f>B13*'System CAPEX Units'!$L13</f>
        <v>0</v>
      </c>
      <c r="G13" s="69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37">
        <f>'System CAPEX Units'!F13*'System CAPEX Units'!AE13</f>
        <v>0</v>
      </c>
      <c r="Z13" s="34">
        <f>$B13*'System CAPEX Units'!AF13</f>
        <v>0</v>
      </c>
      <c r="AA13" s="24">
        <f>$B13*'System CAPEX Units'!AG13</f>
        <v>0</v>
      </c>
      <c r="AB13" s="24">
        <f>$B13*'System CAPEX Units'!AH13</f>
        <v>0</v>
      </c>
      <c r="AC13" s="24">
        <f>$B13*'System CAPEX Units'!AI13</f>
        <v>0</v>
      </c>
      <c r="AD13" s="38">
        <f>$B13*'System CAPEX Units'!AJ13</f>
        <v>0</v>
      </c>
      <c r="AF13" s="34">
        <f t="shared" si="0"/>
        <v>0</v>
      </c>
    </row>
    <row r="14" spans="1:32" x14ac:dyDescent="0.2">
      <c r="A14" s="6" t="str">
        <f>'System CAPEX Units'!A14</f>
        <v>DNAPS Modelled - Central</v>
      </c>
      <c r="B14" s="54">
        <f>('System CAPEX Units'!$F14*'System CAPEX Units'!$I14+'System CAPEX Units'!$F14*'System CAPEX Units'!$J14+'System CAPEX Units'!$F14*'System CAPEX Units'!$K14+'System CAPEX Units'!$F14*'System CAPEX Units'!$L14)*'System CAPEX Units'!AE14</f>
        <v>0</v>
      </c>
      <c r="C14" s="66">
        <f>B14*'System CAPEX Units'!$I14</f>
        <v>0</v>
      </c>
      <c r="D14" s="72">
        <f>B14*'System CAPEX Units'!$J14</f>
        <v>0</v>
      </c>
      <c r="E14" s="72">
        <f>B14*'System CAPEX Units'!$K14</f>
        <v>0</v>
      </c>
      <c r="F14" s="66">
        <f>B14*'System CAPEX Units'!$L14</f>
        <v>0</v>
      </c>
      <c r="G14" s="69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37">
        <f>'System CAPEX Units'!F14*'System CAPEX Units'!AE14</f>
        <v>0</v>
      </c>
      <c r="Z14" s="34">
        <f>$B14*'System CAPEX Units'!AF14</f>
        <v>0</v>
      </c>
      <c r="AA14" s="24">
        <f>$B14*'System CAPEX Units'!AG14</f>
        <v>0</v>
      </c>
      <c r="AB14" s="24">
        <f>$B14*'System CAPEX Units'!AH14</f>
        <v>0</v>
      </c>
      <c r="AC14" s="24">
        <f>$B14*'System CAPEX Units'!AI14</f>
        <v>0</v>
      </c>
      <c r="AD14" s="38">
        <f>$B14*'System CAPEX Units'!AJ14</f>
        <v>0</v>
      </c>
      <c r="AF14" s="34">
        <f t="shared" si="0"/>
        <v>0</v>
      </c>
    </row>
    <row r="15" spans="1:32" x14ac:dyDescent="0.2">
      <c r="A15" s="6" t="str">
        <f>'System CAPEX Units'!A15</f>
        <v>DNAPS Modelled - Southern</v>
      </c>
      <c r="B15" s="54">
        <f>('System CAPEX Units'!$F15*'System CAPEX Units'!$I15+'System CAPEX Units'!$F15*'System CAPEX Units'!$J15+'System CAPEX Units'!$F15*'System CAPEX Units'!$K15+'System CAPEX Units'!$F15*'System CAPEX Units'!$L15)*'System CAPEX Units'!AE15</f>
        <v>0</v>
      </c>
      <c r="C15" s="66">
        <f>B15*'System CAPEX Units'!$I15</f>
        <v>0</v>
      </c>
      <c r="D15" s="72">
        <f>B15*'System CAPEX Units'!$J15</f>
        <v>0</v>
      </c>
      <c r="E15" s="72">
        <f>B15*'System CAPEX Units'!$K15</f>
        <v>0</v>
      </c>
      <c r="F15" s="66">
        <f>B15*'System CAPEX Units'!$L15</f>
        <v>0</v>
      </c>
      <c r="G15" s="69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37">
        <f>'System CAPEX Units'!F15*'System CAPEX Units'!AE15</f>
        <v>0</v>
      </c>
      <c r="Z15" s="34">
        <f>$B15*'System CAPEX Units'!AF15</f>
        <v>0</v>
      </c>
      <c r="AA15" s="24">
        <f>$B15*'System CAPEX Units'!AG15</f>
        <v>0</v>
      </c>
      <c r="AB15" s="24">
        <f>$B15*'System CAPEX Units'!AH15</f>
        <v>0</v>
      </c>
      <c r="AC15" s="24">
        <f>$B15*'System CAPEX Units'!AI15</f>
        <v>0</v>
      </c>
      <c r="AD15" s="38">
        <f>$B15*'System CAPEX Units'!AJ15</f>
        <v>0</v>
      </c>
      <c r="AF15" s="34">
        <f t="shared" si="0"/>
        <v>0</v>
      </c>
    </row>
    <row r="16" spans="1:32" x14ac:dyDescent="0.2">
      <c r="A16" s="6" t="str">
        <f>'System CAPEX Units'!A16</f>
        <v>Distribution Augmentation WIP - Northern</v>
      </c>
      <c r="B16" s="54">
        <f>('System CAPEX Units'!$F16*'System CAPEX Units'!$I16+'System CAPEX Units'!$F16*'System CAPEX Units'!$J16+'System CAPEX Units'!$F16*'System CAPEX Units'!$K16+'System CAPEX Units'!$F16*'System CAPEX Units'!$L16)*'System CAPEX Units'!AE16</f>
        <v>0</v>
      </c>
      <c r="C16" s="66">
        <f>B16*'System CAPEX Units'!$I16</f>
        <v>0</v>
      </c>
      <c r="D16" s="72">
        <f>B16*'System CAPEX Units'!$J16</f>
        <v>0</v>
      </c>
      <c r="E16" s="72">
        <f>B16*'System CAPEX Units'!$K16</f>
        <v>0</v>
      </c>
      <c r="F16" s="66">
        <f>B16*'System CAPEX Units'!$L16</f>
        <v>0</v>
      </c>
      <c r="G16" s="69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37">
        <f>'System CAPEX Units'!F16*'System CAPEX Units'!AE16</f>
        <v>0</v>
      </c>
      <c r="Z16" s="34">
        <f>$B16*'System CAPEX Units'!AF16</f>
        <v>0</v>
      </c>
      <c r="AA16" s="24">
        <f>$B16*'System CAPEX Units'!AG16</f>
        <v>0</v>
      </c>
      <c r="AB16" s="24">
        <f>$B16*'System CAPEX Units'!AH16</f>
        <v>0</v>
      </c>
      <c r="AC16" s="24">
        <f>$B16*'System CAPEX Units'!AI16</f>
        <v>0</v>
      </c>
      <c r="AD16" s="38">
        <f>$B16*'System CAPEX Units'!AJ16</f>
        <v>0</v>
      </c>
      <c r="AF16" s="34">
        <f t="shared" si="0"/>
        <v>0</v>
      </c>
    </row>
    <row r="17" spans="1:32" x14ac:dyDescent="0.2">
      <c r="A17" s="6" t="str">
        <f>'System CAPEX Units'!A17</f>
        <v>Distribution Augmentation WIP - Central</v>
      </c>
      <c r="B17" s="54">
        <f>('System CAPEX Units'!$F17*'System CAPEX Units'!$I17+'System CAPEX Units'!$F17*'System CAPEX Units'!$J17+'System CAPEX Units'!$F17*'System CAPEX Units'!$K17+'System CAPEX Units'!$F17*'System CAPEX Units'!$L17)*'System CAPEX Units'!AE17</f>
        <v>0</v>
      </c>
      <c r="C17" s="66">
        <f>B17*'System CAPEX Units'!$I17</f>
        <v>0</v>
      </c>
      <c r="D17" s="72">
        <f>B17*'System CAPEX Units'!$J17</f>
        <v>0</v>
      </c>
      <c r="E17" s="72">
        <f>B17*'System CAPEX Units'!$K17</f>
        <v>0</v>
      </c>
      <c r="F17" s="66">
        <f>B17*'System CAPEX Units'!$L17</f>
        <v>0</v>
      </c>
      <c r="G17" s="69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7">
        <f>'System CAPEX Units'!F17*'System CAPEX Units'!AE17</f>
        <v>0</v>
      </c>
      <c r="Z17" s="34">
        <f>$B17*'System CAPEX Units'!AF17</f>
        <v>0</v>
      </c>
      <c r="AA17" s="24">
        <f>$B17*'System CAPEX Units'!AG17</f>
        <v>0</v>
      </c>
      <c r="AB17" s="24">
        <f>$B17*'System CAPEX Units'!AH17</f>
        <v>0</v>
      </c>
      <c r="AC17" s="24">
        <f>$B17*'System CAPEX Units'!AI17</f>
        <v>0</v>
      </c>
      <c r="AD17" s="38">
        <f>$B17*'System CAPEX Units'!AJ17</f>
        <v>0</v>
      </c>
      <c r="AF17" s="34">
        <f t="shared" si="0"/>
        <v>0</v>
      </c>
    </row>
    <row r="18" spans="1:32" x14ac:dyDescent="0.2">
      <c r="A18" s="6" t="str">
        <f>'System CAPEX Units'!A18</f>
        <v>Distribution Augmentation WIP - Southern</v>
      </c>
      <c r="B18" s="54">
        <f>('System CAPEX Units'!$F18*'System CAPEX Units'!$I18+'System CAPEX Units'!$F18*'System CAPEX Units'!$J18+'System CAPEX Units'!$F18*'System CAPEX Units'!$K18+'System CAPEX Units'!$F18*'System CAPEX Units'!$L18)*'System CAPEX Units'!AE18</f>
        <v>0</v>
      </c>
      <c r="C18" s="66">
        <f>B18*'System CAPEX Units'!$I18</f>
        <v>0</v>
      </c>
      <c r="D18" s="72">
        <f>B18*'System CAPEX Units'!$J18</f>
        <v>0</v>
      </c>
      <c r="E18" s="72">
        <f>B18*'System CAPEX Units'!$K18</f>
        <v>0</v>
      </c>
      <c r="F18" s="66">
        <f>B18*'System CAPEX Units'!$L18</f>
        <v>0</v>
      </c>
      <c r="G18" s="69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7">
        <f>'System CAPEX Units'!F18*'System CAPEX Units'!AE18</f>
        <v>0</v>
      </c>
      <c r="Z18" s="34">
        <f>$B18*'System CAPEX Units'!AF18</f>
        <v>0</v>
      </c>
      <c r="AA18" s="24">
        <f>$B18*'System CAPEX Units'!AG18</f>
        <v>0</v>
      </c>
      <c r="AB18" s="24">
        <f>$B18*'System CAPEX Units'!AH18</f>
        <v>0</v>
      </c>
      <c r="AC18" s="24">
        <f>$B18*'System CAPEX Units'!AI18</f>
        <v>0</v>
      </c>
      <c r="AD18" s="38">
        <f>$B18*'System CAPEX Units'!AJ18</f>
        <v>0</v>
      </c>
      <c r="AF18" s="34">
        <f t="shared" si="0"/>
        <v>0</v>
      </c>
    </row>
    <row r="19" spans="1:32" x14ac:dyDescent="0.2">
      <c r="A19" s="6" t="str">
        <f>'System CAPEX Units'!A19</f>
        <v>Distribution Transformer Upgrade Program - Northern</v>
      </c>
      <c r="B19" s="54">
        <f>('System CAPEX Units'!$F19*'System CAPEX Units'!$I19+'System CAPEX Units'!$F19*'System CAPEX Units'!$J19+'System CAPEX Units'!$F19*'System CAPEX Units'!$K19+'System CAPEX Units'!$F19*'System CAPEX Units'!$L19)*'System CAPEX Units'!AE19</f>
        <v>0</v>
      </c>
      <c r="C19" s="66">
        <f>B19*'System CAPEX Units'!$I19</f>
        <v>0</v>
      </c>
      <c r="D19" s="72">
        <f>B19*'System CAPEX Units'!$J19</f>
        <v>0</v>
      </c>
      <c r="E19" s="72">
        <f>B19*'System CAPEX Units'!$K19</f>
        <v>0</v>
      </c>
      <c r="F19" s="66">
        <f>B19*'System CAPEX Units'!$L19</f>
        <v>0</v>
      </c>
      <c r="G19" s="6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37">
        <f>'System CAPEX Units'!F19*'System CAPEX Units'!AE19</f>
        <v>0</v>
      </c>
      <c r="Z19" s="34">
        <f>$B19*'System CAPEX Units'!AF19</f>
        <v>0</v>
      </c>
      <c r="AA19" s="24">
        <f>$B19*'System CAPEX Units'!AG19</f>
        <v>0</v>
      </c>
      <c r="AB19" s="24">
        <f>$B19*'System CAPEX Units'!AH19</f>
        <v>0</v>
      </c>
      <c r="AC19" s="24">
        <f>$B19*'System CAPEX Units'!AI19</f>
        <v>0</v>
      </c>
      <c r="AD19" s="38">
        <f>$B19*'System CAPEX Units'!AJ19</f>
        <v>0</v>
      </c>
      <c r="AF19" s="34">
        <f t="shared" si="0"/>
        <v>0</v>
      </c>
    </row>
    <row r="20" spans="1:32" x14ac:dyDescent="0.2">
      <c r="A20" s="6" t="str">
        <f>'System CAPEX Units'!A20</f>
        <v>Distribution Transformer Upgrade Program - Central</v>
      </c>
      <c r="B20" s="54">
        <f>('System CAPEX Units'!$F20*'System CAPEX Units'!$I20+'System CAPEX Units'!$F20*'System CAPEX Units'!$J20+'System CAPEX Units'!$F20*'System CAPEX Units'!$K20+'System CAPEX Units'!$F20*'System CAPEX Units'!$L20)*'System CAPEX Units'!AE20</f>
        <v>0</v>
      </c>
      <c r="C20" s="66">
        <f>B20*'System CAPEX Units'!$I20</f>
        <v>0</v>
      </c>
      <c r="D20" s="72">
        <f>B20*'System CAPEX Units'!$J20</f>
        <v>0</v>
      </c>
      <c r="E20" s="72">
        <f>B20*'System CAPEX Units'!$K20</f>
        <v>0</v>
      </c>
      <c r="F20" s="66">
        <f>B20*'System CAPEX Units'!$L20</f>
        <v>0</v>
      </c>
      <c r="G20" s="6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37">
        <f>'System CAPEX Units'!F20*'System CAPEX Units'!AE20</f>
        <v>0</v>
      </c>
      <c r="Z20" s="34">
        <f>$B20*'System CAPEX Units'!AF20</f>
        <v>0</v>
      </c>
      <c r="AA20" s="24">
        <f>$B20*'System CAPEX Units'!AG20</f>
        <v>0</v>
      </c>
      <c r="AB20" s="24">
        <f>$B20*'System CAPEX Units'!AH20</f>
        <v>0</v>
      </c>
      <c r="AC20" s="24">
        <f>$B20*'System CAPEX Units'!AI20</f>
        <v>0</v>
      </c>
      <c r="AD20" s="38">
        <f>$B20*'System CAPEX Units'!AJ20</f>
        <v>0</v>
      </c>
      <c r="AF20" s="34">
        <f t="shared" si="0"/>
        <v>0</v>
      </c>
    </row>
    <row r="21" spans="1:32" x14ac:dyDescent="0.2">
      <c r="A21" s="6" t="str">
        <f>'System CAPEX Units'!A21</f>
        <v>Distribution Transformer Upgrade Program - Southern</v>
      </c>
      <c r="B21" s="54">
        <f>('System CAPEX Units'!$F21*'System CAPEX Units'!$I21+'System CAPEX Units'!$F21*'System CAPEX Units'!$J21+'System CAPEX Units'!$F21*'System CAPEX Units'!$K21+'System CAPEX Units'!$F21*'System CAPEX Units'!$L21)*'System CAPEX Units'!AE21</f>
        <v>0</v>
      </c>
      <c r="C21" s="66">
        <f>B21*'System CAPEX Units'!$I21</f>
        <v>0</v>
      </c>
      <c r="D21" s="72">
        <f>B21*'System CAPEX Units'!$J21</f>
        <v>0</v>
      </c>
      <c r="E21" s="72">
        <f>B21*'System CAPEX Units'!$K21</f>
        <v>0</v>
      </c>
      <c r="F21" s="66">
        <f>B21*'System CAPEX Units'!$L21</f>
        <v>0</v>
      </c>
      <c r="G21" s="6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37">
        <f>'System CAPEX Units'!F21*'System CAPEX Units'!AE21</f>
        <v>0</v>
      </c>
      <c r="Z21" s="34">
        <f>$B21*'System CAPEX Units'!AF21</f>
        <v>0</v>
      </c>
      <c r="AA21" s="24">
        <f>$B21*'System CAPEX Units'!AG21</f>
        <v>0</v>
      </c>
      <c r="AB21" s="24">
        <f>$B21*'System CAPEX Units'!AH21</f>
        <v>0</v>
      </c>
      <c r="AC21" s="24">
        <f>$B21*'System CAPEX Units'!AI21</f>
        <v>0</v>
      </c>
      <c r="AD21" s="38">
        <f>$B21*'System CAPEX Units'!AJ21</f>
        <v>0</v>
      </c>
      <c r="AF21" s="34">
        <f t="shared" si="0"/>
        <v>0</v>
      </c>
    </row>
    <row r="22" spans="1:32" x14ac:dyDescent="0.2">
      <c r="A22" s="6" t="str">
        <f>'System CAPEX Units'!A22</f>
        <v>Parent BC - St George Supply Reinforcement</v>
      </c>
      <c r="B22" s="54">
        <f>('System CAPEX Units'!$F22*'System CAPEX Units'!$I22+'System CAPEX Units'!$F22*'System CAPEX Units'!$J22+'System CAPEX Units'!$F22*'System CAPEX Units'!$K22+'System CAPEX Units'!$F22*'System CAPEX Units'!$L22)*'System CAPEX Units'!AE22</f>
        <v>0</v>
      </c>
      <c r="C22" s="66">
        <f>B22*'System CAPEX Units'!$I22</f>
        <v>0</v>
      </c>
      <c r="D22" s="72">
        <f>B22*'System CAPEX Units'!$J22</f>
        <v>0</v>
      </c>
      <c r="E22" s="72">
        <f>B22*'System CAPEX Units'!$K22</f>
        <v>0</v>
      </c>
      <c r="F22" s="66">
        <f>B22*'System CAPEX Units'!$L22</f>
        <v>0</v>
      </c>
      <c r="G22" s="6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37">
        <f>'System CAPEX Units'!F22*'System CAPEX Units'!AE22</f>
        <v>0</v>
      </c>
      <c r="Z22" s="34">
        <f>$B22*'System CAPEX Units'!AF22</f>
        <v>0</v>
      </c>
      <c r="AA22" s="24">
        <f>$B22*'System CAPEX Units'!AG22</f>
        <v>0</v>
      </c>
      <c r="AB22" s="24">
        <f>$B22*'System CAPEX Units'!AH22</f>
        <v>0</v>
      </c>
      <c r="AC22" s="24">
        <f>$B22*'System CAPEX Units'!AI22</f>
        <v>0</v>
      </c>
      <c r="AD22" s="38">
        <f>$B22*'System CAPEX Units'!AJ22</f>
        <v>0</v>
      </c>
      <c r="AF22" s="34">
        <f t="shared" si="0"/>
        <v>0</v>
      </c>
    </row>
    <row r="23" spans="1:32" x14ac:dyDescent="0.2">
      <c r="A23" s="6" t="str">
        <f>'System CAPEX Units'!A23</f>
        <v>Parent BC - Charleville Supply Reinforcement</v>
      </c>
      <c r="B23" s="54">
        <f>('System CAPEX Units'!$F23*'System CAPEX Units'!$I23+'System CAPEX Units'!$F23*'System CAPEX Units'!$J23+'System CAPEX Units'!$F23*'System CAPEX Units'!$K23+'System CAPEX Units'!$F23*'System CAPEX Units'!$L23)*'System CAPEX Units'!AE23</f>
        <v>0</v>
      </c>
      <c r="C23" s="66">
        <f>B23*'System CAPEX Units'!$I23</f>
        <v>0</v>
      </c>
      <c r="D23" s="72">
        <f>B23*'System CAPEX Units'!$J23</f>
        <v>0</v>
      </c>
      <c r="E23" s="72">
        <f>B23*'System CAPEX Units'!$K23</f>
        <v>0</v>
      </c>
      <c r="F23" s="66">
        <f>B23*'System CAPEX Units'!$L23</f>
        <v>0</v>
      </c>
      <c r="G23" s="6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37">
        <f>'System CAPEX Units'!F23*'System CAPEX Units'!AE23</f>
        <v>0</v>
      </c>
      <c r="Z23" s="34">
        <f>$B23*'System CAPEX Units'!AF23</f>
        <v>0</v>
      </c>
      <c r="AA23" s="24">
        <f>$B23*'System CAPEX Units'!AG23</f>
        <v>0</v>
      </c>
      <c r="AB23" s="24">
        <f>$B23*'System CAPEX Units'!AH23</f>
        <v>0</v>
      </c>
      <c r="AC23" s="24">
        <f>$B23*'System CAPEX Units'!AI23</f>
        <v>0</v>
      </c>
      <c r="AD23" s="38">
        <f>$B23*'System CAPEX Units'!AJ23</f>
        <v>0</v>
      </c>
      <c r="AF23" s="34">
        <f t="shared" si="0"/>
        <v>0</v>
      </c>
    </row>
    <row r="24" spans="1:32" x14ac:dyDescent="0.2">
      <c r="A24" s="6" t="str">
        <f>'System CAPEX Units'!A24</f>
        <v>Asset Renewal  Baseline Plan 2014/15</v>
      </c>
      <c r="B24" s="54">
        <f>('System CAPEX Units'!$F24*'System CAPEX Units'!$I24+'System CAPEX Units'!$F24*'System CAPEX Units'!$J24+'System CAPEX Units'!$F24*'System CAPEX Units'!$K24+'System CAPEX Units'!$F24*'System CAPEX Units'!$L24)*'System CAPEX Units'!AE24</f>
        <v>0</v>
      </c>
      <c r="C24" s="66">
        <f>B24*'System CAPEX Units'!$I24</f>
        <v>0</v>
      </c>
      <c r="D24" s="72">
        <f>B24*'System CAPEX Units'!$J24</f>
        <v>0</v>
      </c>
      <c r="E24" s="72">
        <f>B24*'System CAPEX Units'!$K24</f>
        <v>0</v>
      </c>
      <c r="F24" s="66">
        <f>B24*'System CAPEX Units'!$L24</f>
        <v>0</v>
      </c>
      <c r="G24" s="6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7">
        <f>'System CAPEX Units'!F24*'System CAPEX Units'!AE24</f>
        <v>0</v>
      </c>
      <c r="Z24" s="34">
        <f>$B24*'System CAPEX Units'!AF24</f>
        <v>0</v>
      </c>
      <c r="AA24" s="24">
        <f>$B24*'System CAPEX Units'!AG24</f>
        <v>0</v>
      </c>
      <c r="AB24" s="24">
        <f>$B24*'System CAPEX Units'!AH24</f>
        <v>0</v>
      </c>
      <c r="AC24" s="24">
        <f>$B24*'System CAPEX Units'!AI24</f>
        <v>0</v>
      </c>
      <c r="AD24" s="38">
        <f>$B24*'System CAPEX Units'!AJ24</f>
        <v>0</v>
      </c>
      <c r="AF24" s="34">
        <f t="shared" si="0"/>
        <v>0</v>
      </c>
    </row>
    <row r="25" spans="1:32" x14ac:dyDescent="0.2">
      <c r="A25" s="6" t="str">
        <f>'System CAPEX Units'!A25</f>
        <v>New 66kV Pole Top</v>
      </c>
      <c r="B25" s="54">
        <f>('System CAPEX Units'!$F25*'System CAPEX Units'!$I25+'System CAPEX Units'!$F25*'System CAPEX Units'!$J25+'System CAPEX Units'!$F25*'System CAPEX Units'!$K25+'System CAPEX Units'!$F25*'System CAPEX Units'!$L25)*'System CAPEX Units'!AE25</f>
        <v>0</v>
      </c>
      <c r="C25" s="66">
        <f>B25*'System CAPEX Units'!$I25</f>
        <v>0</v>
      </c>
      <c r="D25" s="72">
        <f>B25*'System CAPEX Units'!$J25</f>
        <v>0</v>
      </c>
      <c r="E25" s="72">
        <f>B25*'System CAPEX Units'!$K25</f>
        <v>0</v>
      </c>
      <c r="F25" s="66">
        <f>B25*'System CAPEX Units'!$L25</f>
        <v>0</v>
      </c>
      <c r="G25" s="6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37">
        <f>'System CAPEX Units'!F25*'System CAPEX Units'!AE25</f>
        <v>0</v>
      </c>
      <c r="Z25" s="34">
        <f>$B25*'System CAPEX Units'!AF25</f>
        <v>0</v>
      </c>
      <c r="AA25" s="24">
        <f>$B25*'System CAPEX Units'!AG25</f>
        <v>0</v>
      </c>
      <c r="AB25" s="24">
        <f>$B25*'System CAPEX Units'!AH25</f>
        <v>0</v>
      </c>
      <c r="AC25" s="24">
        <f>$B25*'System CAPEX Units'!AI25</f>
        <v>0</v>
      </c>
      <c r="AD25" s="38">
        <f>$B25*'System CAPEX Units'!AJ25</f>
        <v>0</v>
      </c>
      <c r="AF25" s="34">
        <f t="shared" si="0"/>
        <v>0</v>
      </c>
    </row>
    <row r="26" spans="1:32" x14ac:dyDescent="0.2">
      <c r="A26" s="6" t="str">
        <f>'System CAPEX Units'!A26</f>
        <v>New 66kV Pole</v>
      </c>
      <c r="B26" s="54">
        <f>('System CAPEX Units'!$F26*'System CAPEX Units'!$I26+'System CAPEX Units'!$F26*'System CAPEX Units'!$J26+'System CAPEX Units'!$F26*'System CAPEX Units'!$K26+'System CAPEX Units'!$F26*'System CAPEX Units'!$L26)*'System CAPEX Units'!AE26</f>
        <v>0</v>
      </c>
      <c r="C26" s="66">
        <f>B26*'System CAPEX Units'!$I26</f>
        <v>0</v>
      </c>
      <c r="D26" s="72">
        <f>B26*'System CAPEX Units'!$J26</f>
        <v>0</v>
      </c>
      <c r="E26" s="72">
        <f>B26*'System CAPEX Units'!$K26</f>
        <v>0</v>
      </c>
      <c r="F26" s="66">
        <f>B26*'System CAPEX Units'!$L26</f>
        <v>0</v>
      </c>
      <c r="G26" s="6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37">
        <f>'System CAPEX Units'!F26*'System CAPEX Units'!AE26</f>
        <v>0</v>
      </c>
      <c r="Z26" s="34">
        <f>$B26*'System CAPEX Units'!AF26</f>
        <v>0</v>
      </c>
      <c r="AA26" s="24">
        <f>$B26*'System CAPEX Units'!AG26</f>
        <v>0</v>
      </c>
      <c r="AB26" s="24">
        <f>$B26*'System CAPEX Units'!AH26</f>
        <v>0</v>
      </c>
      <c r="AC26" s="24">
        <f>$B26*'System CAPEX Units'!AI26</f>
        <v>0</v>
      </c>
      <c r="AD26" s="38">
        <f>$B26*'System CAPEX Units'!AJ26</f>
        <v>0</v>
      </c>
      <c r="AF26" s="34">
        <f t="shared" si="0"/>
        <v>0</v>
      </c>
    </row>
    <row r="27" spans="1:32" x14ac:dyDescent="0.2">
      <c r="A27" s="6" t="str">
        <f>'System CAPEX Units'!A27</f>
        <v>Rebuild 22/11kV HV Line (HDBC)</v>
      </c>
      <c r="B27" s="54">
        <f>('System CAPEX Units'!$F27*'System CAPEX Units'!$I27+'System CAPEX Units'!$F27*'System CAPEX Units'!$J27+'System CAPEX Units'!$F27*'System CAPEX Units'!$K27+'System CAPEX Units'!$F27*'System CAPEX Units'!$L27)*'System CAPEX Units'!AE27</f>
        <v>0</v>
      </c>
      <c r="C27" s="66">
        <f>B27*'System CAPEX Units'!$I27</f>
        <v>0</v>
      </c>
      <c r="D27" s="72">
        <f>B27*'System CAPEX Units'!$J27</f>
        <v>0</v>
      </c>
      <c r="E27" s="72">
        <f>B27*'System CAPEX Units'!$K27</f>
        <v>0</v>
      </c>
      <c r="F27" s="66">
        <f>B27*'System CAPEX Units'!$L27</f>
        <v>0</v>
      </c>
      <c r="G27" s="69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37">
        <f>'System CAPEX Units'!F27*'System CAPEX Units'!AE27</f>
        <v>0</v>
      </c>
      <c r="Z27" s="34">
        <f>$B27*'System CAPEX Units'!AF27</f>
        <v>0</v>
      </c>
      <c r="AA27" s="24">
        <f>$B27*'System CAPEX Units'!AG27</f>
        <v>0</v>
      </c>
      <c r="AB27" s="24">
        <f>$B27*'System CAPEX Units'!AH27</f>
        <v>0</v>
      </c>
      <c r="AC27" s="24">
        <f>$B27*'System CAPEX Units'!AI27</f>
        <v>0</v>
      </c>
      <c r="AD27" s="38">
        <f>$B27*'System CAPEX Units'!AJ27</f>
        <v>0</v>
      </c>
      <c r="AF27" s="34">
        <f t="shared" si="0"/>
        <v>0</v>
      </c>
    </row>
    <row r="28" spans="1:32" x14ac:dyDescent="0.2">
      <c r="A28" s="6" t="str">
        <f>'System CAPEX Units'!A28</f>
        <v>Rebuild 415/240V LV Line</v>
      </c>
      <c r="B28" s="54">
        <f>('System CAPEX Units'!$F28*'System CAPEX Units'!$I28+'System CAPEX Units'!$F28*'System CAPEX Units'!$J28+'System CAPEX Units'!$F28*'System CAPEX Units'!$K28+'System CAPEX Units'!$F28*'System CAPEX Units'!$L28)*'System CAPEX Units'!AE28</f>
        <v>0</v>
      </c>
      <c r="C28" s="66">
        <f>B28*'System CAPEX Units'!$I28</f>
        <v>0</v>
      </c>
      <c r="D28" s="72">
        <f>B28*'System CAPEX Units'!$J28</f>
        <v>0</v>
      </c>
      <c r="E28" s="72">
        <f>B28*'System CAPEX Units'!$K28</f>
        <v>0</v>
      </c>
      <c r="F28" s="66">
        <f>B28*'System CAPEX Units'!$L28</f>
        <v>0</v>
      </c>
      <c r="G28" s="69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37">
        <f>'System CAPEX Units'!F28*'System CAPEX Units'!AE28</f>
        <v>0</v>
      </c>
      <c r="Z28" s="34">
        <f>$B28*'System CAPEX Units'!AF28</f>
        <v>0</v>
      </c>
      <c r="AA28" s="24">
        <f>$B28*'System CAPEX Units'!AG28</f>
        <v>0</v>
      </c>
      <c r="AB28" s="24">
        <f>$B28*'System CAPEX Units'!AH28</f>
        <v>0</v>
      </c>
      <c r="AC28" s="24">
        <f>$B28*'System CAPEX Units'!AI28</f>
        <v>0</v>
      </c>
      <c r="AD28" s="38">
        <f>$B28*'System CAPEX Units'!AJ28</f>
        <v>0</v>
      </c>
      <c r="AF28" s="34">
        <f t="shared" si="0"/>
        <v>0</v>
      </c>
    </row>
    <row r="29" spans="1:32" x14ac:dyDescent="0.2">
      <c r="A29" s="6" t="str">
        <f>'System CAPEX Units'!A29</f>
        <v>LV Spreaders</v>
      </c>
      <c r="B29" s="54">
        <f>('System CAPEX Units'!$F29*'System CAPEX Units'!$I29+'System CAPEX Units'!$F29*'System CAPEX Units'!$J29+'System CAPEX Units'!$F29*'System CAPEX Units'!$K29+'System CAPEX Units'!$F29*'System CAPEX Units'!$L29)*'System CAPEX Units'!AE29</f>
        <v>0</v>
      </c>
      <c r="C29" s="66">
        <f>B29*'System CAPEX Units'!$I29</f>
        <v>0</v>
      </c>
      <c r="D29" s="72">
        <f>B29*'System CAPEX Units'!$J29</f>
        <v>0</v>
      </c>
      <c r="E29" s="72">
        <f>B29*'System CAPEX Units'!$K29</f>
        <v>0</v>
      </c>
      <c r="F29" s="66">
        <f>B29*'System CAPEX Units'!$L29</f>
        <v>0</v>
      </c>
      <c r="G29" s="6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37">
        <f>'System CAPEX Units'!F29*'System CAPEX Units'!AE29</f>
        <v>0</v>
      </c>
      <c r="Z29" s="34">
        <f>$B29*'System CAPEX Units'!AF29</f>
        <v>0</v>
      </c>
      <c r="AA29" s="24">
        <f>$B29*'System CAPEX Units'!AG29</f>
        <v>0</v>
      </c>
      <c r="AB29" s="24">
        <f>$B29*'System CAPEX Units'!AH29</f>
        <v>0</v>
      </c>
      <c r="AC29" s="24">
        <f>$B29*'System CAPEX Units'!AI29</f>
        <v>0</v>
      </c>
      <c r="AD29" s="38">
        <f>$B29*'System CAPEX Units'!AJ29</f>
        <v>0</v>
      </c>
      <c r="AF29" s="34">
        <f t="shared" si="0"/>
        <v>0</v>
      </c>
    </row>
    <row r="30" spans="1:32" x14ac:dyDescent="0.2">
      <c r="A30" s="6" t="str">
        <f>'System CAPEX Units'!A30</f>
        <v>LV Fuses</v>
      </c>
      <c r="B30" s="54">
        <f>('System CAPEX Units'!$F30*'System CAPEX Units'!$I30+'System CAPEX Units'!$F30*'System CAPEX Units'!$J30+'System CAPEX Units'!$F30*'System CAPEX Units'!$K30+'System CAPEX Units'!$F30*'System CAPEX Units'!$L30)*'System CAPEX Units'!AE30</f>
        <v>0</v>
      </c>
      <c r="C30" s="66">
        <f>B30*'System CAPEX Units'!$I30</f>
        <v>0</v>
      </c>
      <c r="D30" s="72">
        <f>B30*'System CAPEX Units'!$J30</f>
        <v>0</v>
      </c>
      <c r="E30" s="72">
        <f>B30*'System CAPEX Units'!$K30</f>
        <v>0</v>
      </c>
      <c r="F30" s="66">
        <f>B30*'System CAPEX Units'!$L30</f>
        <v>0</v>
      </c>
      <c r="G30" s="6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37">
        <f>'System CAPEX Units'!F30*'System CAPEX Units'!AE30</f>
        <v>0</v>
      </c>
      <c r="Z30" s="34">
        <f>$B30*'System CAPEX Units'!AF30</f>
        <v>0</v>
      </c>
      <c r="AA30" s="24">
        <f>$B30*'System CAPEX Units'!AG30</f>
        <v>0</v>
      </c>
      <c r="AB30" s="24">
        <f>$B30*'System CAPEX Units'!AH30</f>
        <v>0</v>
      </c>
      <c r="AC30" s="24">
        <f>$B30*'System CAPEX Units'!AI30</f>
        <v>0</v>
      </c>
      <c r="AD30" s="38">
        <f>$B30*'System CAPEX Units'!AJ30</f>
        <v>0</v>
      </c>
      <c r="AF30" s="34">
        <f t="shared" si="0"/>
        <v>0</v>
      </c>
    </row>
    <row r="31" spans="1:32" x14ac:dyDescent="0.2">
      <c r="A31" s="6" t="str">
        <f>'System CAPEX Units'!A31</f>
        <v>Replace Medium Transformer</v>
      </c>
      <c r="B31" s="54">
        <f>('System CAPEX Units'!$F31*'System CAPEX Units'!$I31+'System CAPEX Units'!$F31*'System CAPEX Units'!$J31+'System CAPEX Units'!$F31*'System CAPEX Units'!$K31+'System CAPEX Units'!$F31*'System CAPEX Units'!$L31)*'System CAPEX Units'!AE31</f>
        <v>0</v>
      </c>
      <c r="C31" s="66">
        <f>B31*'System CAPEX Units'!$I31</f>
        <v>0</v>
      </c>
      <c r="D31" s="72">
        <f>B31*'System CAPEX Units'!$J31</f>
        <v>0</v>
      </c>
      <c r="E31" s="72">
        <f>B31*'System CAPEX Units'!$K31</f>
        <v>0</v>
      </c>
      <c r="F31" s="66">
        <f>B31*'System CAPEX Units'!$L31</f>
        <v>0</v>
      </c>
      <c r="G31" s="6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7">
        <f>'System CAPEX Units'!F31*'System CAPEX Units'!AE31</f>
        <v>0</v>
      </c>
      <c r="Z31" s="34">
        <f>$B31*'System CAPEX Units'!AF31</f>
        <v>0</v>
      </c>
      <c r="AA31" s="24">
        <f>$B31*'System CAPEX Units'!AG31</f>
        <v>0</v>
      </c>
      <c r="AB31" s="24">
        <f>$B31*'System CAPEX Units'!AH31</f>
        <v>0</v>
      </c>
      <c r="AC31" s="24">
        <f>$B31*'System CAPEX Units'!AI31</f>
        <v>0</v>
      </c>
      <c r="AD31" s="38">
        <f>$B31*'System CAPEX Units'!AJ31</f>
        <v>0</v>
      </c>
      <c r="AF31" s="34">
        <f t="shared" si="0"/>
        <v>0</v>
      </c>
    </row>
    <row r="32" spans="1:32" x14ac:dyDescent="0.2">
      <c r="A32" s="6" t="str">
        <f>'System CAPEX Units'!A32</f>
        <v>Replace Small Transformer</v>
      </c>
      <c r="B32" s="54">
        <f>('System CAPEX Units'!$F32*'System CAPEX Units'!$I32+'System CAPEX Units'!$F32*'System CAPEX Units'!$J32+'System CAPEX Units'!$F32*'System CAPEX Units'!$K32+'System CAPEX Units'!$F32*'System CAPEX Units'!$L32)*'System CAPEX Units'!AE32</f>
        <v>0</v>
      </c>
      <c r="C32" s="66">
        <f>B32*'System CAPEX Units'!$I32</f>
        <v>0</v>
      </c>
      <c r="D32" s="72">
        <f>B32*'System CAPEX Units'!$J32</f>
        <v>0</v>
      </c>
      <c r="E32" s="72">
        <f>B32*'System CAPEX Units'!$K32</f>
        <v>0</v>
      </c>
      <c r="F32" s="66">
        <f>B32*'System CAPEX Units'!$L32</f>
        <v>0</v>
      </c>
      <c r="G32" s="6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37">
        <f>'System CAPEX Units'!F32*'System CAPEX Units'!AE32</f>
        <v>0</v>
      </c>
      <c r="Z32" s="34">
        <f>$B32*'System CAPEX Units'!AF32</f>
        <v>0</v>
      </c>
      <c r="AA32" s="24">
        <f>$B32*'System CAPEX Units'!AG32</f>
        <v>0</v>
      </c>
      <c r="AB32" s="24">
        <f>$B32*'System CAPEX Units'!AH32</f>
        <v>0</v>
      </c>
      <c r="AC32" s="24">
        <f>$B32*'System CAPEX Units'!AI32</f>
        <v>0</v>
      </c>
      <c r="AD32" s="38">
        <f>$B32*'System CAPEX Units'!AJ32</f>
        <v>0</v>
      </c>
      <c r="AF32" s="34">
        <f t="shared" si="0"/>
        <v>0</v>
      </c>
    </row>
    <row r="33" spans="1:32" x14ac:dyDescent="0.2">
      <c r="A33" s="6" t="str">
        <f>'System CAPEX Units'!A33</f>
        <v>Workshop (Dryout) TXF</v>
      </c>
      <c r="B33" s="54">
        <f>('System CAPEX Units'!$F33*'System CAPEX Units'!$I33+'System CAPEX Units'!$F33*'System CAPEX Units'!$J33+'System CAPEX Units'!$F33*'System CAPEX Units'!$K33+'System CAPEX Units'!$F33*'System CAPEX Units'!$L33)*'System CAPEX Units'!AE33</f>
        <v>0</v>
      </c>
      <c r="C33" s="66">
        <f>B33*'System CAPEX Units'!$I33</f>
        <v>0</v>
      </c>
      <c r="D33" s="72">
        <f>B33*'System CAPEX Units'!$J33</f>
        <v>0</v>
      </c>
      <c r="E33" s="72">
        <f>B33*'System CAPEX Units'!$K33</f>
        <v>0</v>
      </c>
      <c r="F33" s="66">
        <f>B33*'System CAPEX Units'!$L33</f>
        <v>0</v>
      </c>
      <c r="G33" s="6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37">
        <f>'System CAPEX Units'!F33*'System CAPEX Units'!AE33</f>
        <v>0</v>
      </c>
      <c r="Z33" s="34">
        <f>$B33*'System CAPEX Units'!AF33</f>
        <v>0</v>
      </c>
      <c r="AA33" s="24">
        <f>$B33*'System CAPEX Units'!AG33</f>
        <v>0</v>
      </c>
      <c r="AB33" s="24">
        <f>$B33*'System CAPEX Units'!AH33</f>
        <v>0</v>
      </c>
      <c r="AC33" s="24">
        <f>$B33*'System CAPEX Units'!AI33</f>
        <v>0</v>
      </c>
      <c r="AD33" s="38">
        <f>$B33*'System CAPEX Units'!AJ33</f>
        <v>0</v>
      </c>
      <c r="AF33" s="34">
        <f t="shared" si="0"/>
        <v>0</v>
      </c>
    </row>
    <row r="34" spans="1:32" x14ac:dyDescent="0.2">
      <c r="A34" s="6" t="str">
        <f>'System CAPEX Units'!A34</f>
        <v>FIS Replacement - Transformer</v>
      </c>
      <c r="B34" s="54">
        <f>('System CAPEX Units'!$F34*'System CAPEX Units'!$I34+'System CAPEX Units'!$F34*'System CAPEX Units'!$J34+'System CAPEX Units'!$F34*'System CAPEX Units'!$K34+'System CAPEX Units'!$F34*'System CAPEX Units'!$L34)*'System CAPEX Units'!AE34</f>
        <v>0</v>
      </c>
      <c r="C34" s="66">
        <f>B34*'System CAPEX Units'!$I34</f>
        <v>0</v>
      </c>
      <c r="D34" s="72">
        <f>B34*'System CAPEX Units'!$J34</f>
        <v>0</v>
      </c>
      <c r="E34" s="72">
        <f>B34*'System CAPEX Units'!$K34</f>
        <v>0</v>
      </c>
      <c r="F34" s="66">
        <f>B34*'System CAPEX Units'!$L34</f>
        <v>0</v>
      </c>
      <c r="G34" s="6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37">
        <f>'System CAPEX Units'!F34*'System CAPEX Units'!AE34</f>
        <v>0</v>
      </c>
      <c r="Z34" s="34">
        <f>$B34*'System CAPEX Units'!AF34</f>
        <v>0</v>
      </c>
      <c r="AA34" s="24">
        <f>$B34*'System CAPEX Units'!AG34</f>
        <v>0</v>
      </c>
      <c r="AB34" s="24">
        <f>$B34*'System CAPEX Units'!AH34</f>
        <v>0</v>
      </c>
      <c r="AC34" s="24">
        <f>$B34*'System CAPEX Units'!AI34</f>
        <v>0</v>
      </c>
      <c r="AD34" s="38">
        <f>$B34*'System CAPEX Units'!AJ34</f>
        <v>0</v>
      </c>
      <c r="AF34" s="34">
        <f t="shared" si="0"/>
        <v>0</v>
      </c>
    </row>
    <row r="35" spans="1:32" x14ac:dyDescent="0.2">
      <c r="A35" s="6" t="str">
        <f>'System CAPEX Units'!A35</f>
        <v>Replace Circuit Breaker 33/66kV</v>
      </c>
      <c r="B35" s="54">
        <f>('System CAPEX Units'!$F35*'System CAPEX Units'!$I35+'System CAPEX Units'!$F35*'System CAPEX Units'!$J35+'System CAPEX Units'!$F35*'System CAPEX Units'!$K35+'System CAPEX Units'!$F35*'System CAPEX Units'!$L35)*'System CAPEX Units'!AE35</f>
        <v>0</v>
      </c>
      <c r="C35" s="66">
        <f>B35*'System CAPEX Units'!$I35</f>
        <v>0</v>
      </c>
      <c r="D35" s="72">
        <f>B35*'System CAPEX Units'!$J35</f>
        <v>0</v>
      </c>
      <c r="E35" s="72">
        <f>B35*'System CAPEX Units'!$K35</f>
        <v>0</v>
      </c>
      <c r="F35" s="66">
        <f>B35*'System CAPEX Units'!$L35</f>
        <v>0</v>
      </c>
      <c r="G35" s="6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37">
        <f>'System CAPEX Units'!F35*'System CAPEX Units'!AE35</f>
        <v>0</v>
      </c>
      <c r="Z35" s="34">
        <f>$B35*'System CAPEX Units'!AF35</f>
        <v>0</v>
      </c>
      <c r="AA35" s="24">
        <f>$B35*'System CAPEX Units'!AG35</f>
        <v>0</v>
      </c>
      <c r="AB35" s="24">
        <f>$B35*'System CAPEX Units'!AH35</f>
        <v>0</v>
      </c>
      <c r="AC35" s="24">
        <f>$B35*'System CAPEX Units'!AI35</f>
        <v>0</v>
      </c>
      <c r="AD35" s="38">
        <f>$B35*'System CAPEX Units'!AJ35</f>
        <v>0</v>
      </c>
      <c r="AF35" s="34">
        <f t="shared" si="0"/>
        <v>0</v>
      </c>
    </row>
    <row r="36" spans="1:32" x14ac:dyDescent="0.2">
      <c r="A36" s="6" t="str">
        <f>'System CAPEX Units'!A36</f>
        <v>Replace Switchboard Panel 11/22kV</v>
      </c>
      <c r="B36" s="54">
        <f>('System CAPEX Units'!$F36*'System CAPEX Units'!$I36+'System CAPEX Units'!$F36*'System CAPEX Units'!$J36+'System CAPEX Units'!$F36*'System CAPEX Units'!$K36+'System CAPEX Units'!$F36*'System CAPEX Units'!$L36)*'System CAPEX Units'!AE36</f>
        <v>0</v>
      </c>
      <c r="C36" s="66">
        <f>B36*'System CAPEX Units'!$I36</f>
        <v>0</v>
      </c>
      <c r="D36" s="72">
        <f>B36*'System CAPEX Units'!$J36</f>
        <v>0</v>
      </c>
      <c r="E36" s="72">
        <f>B36*'System CAPEX Units'!$K36</f>
        <v>0</v>
      </c>
      <c r="F36" s="66">
        <f>B36*'System CAPEX Units'!$L36</f>
        <v>0</v>
      </c>
      <c r="G36" s="6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37">
        <f>'System CAPEX Units'!F36*'System CAPEX Units'!AE36</f>
        <v>0</v>
      </c>
      <c r="Z36" s="34">
        <f>$B36*'System CAPEX Units'!AF36</f>
        <v>0</v>
      </c>
      <c r="AA36" s="24">
        <f>$B36*'System CAPEX Units'!AG36</f>
        <v>0</v>
      </c>
      <c r="AB36" s="24">
        <f>$B36*'System CAPEX Units'!AH36</f>
        <v>0</v>
      </c>
      <c r="AC36" s="24">
        <f>$B36*'System CAPEX Units'!AI36</f>
        <v>0</v>
      </c>
      <c r="AD36" s="38">
        <f>$B36*'System CAPEX Units'!AJ36</f>
        <v>0</v>
      </c>
      <c r="AF36" s="34">
        <f t="shared" si="0"/>
        <v>0</v>
      </c>
    </row>
    <row r="37" spans="1:32" x14ac:dyDescent="0.2">
      <c r="A37" s="6" t="str">
        <f>'System CAPEX Units'!A37</f>
        <v>Retrofit Switchboard CB (LMT)</v>
      </c>
      <c r="B37" s="54">
        <f>('System CAPEX Units'!$F37*'System CAPEX Units'!$I37+'System CAPEX Units'!$F37*'System CAPEX Units'!$J37+'System CAPEX Units'!$F37*'System CAPEX Units'!$K37+'System CAPEX Units'!$F37*'System CAPEX Units'!$L37)*'System CAPEX Units'!AE37</f>
        <v>0</v>
      </c>
      <c r="C37" s="66">
        <f>B37*'System CAPEX Units'!$I37</f>
        <v>0</v>
      </c>
      <c r="D37" s="72">
        <f>B37*'System CAPEX Units'!$J37</f>
        <v>0</v>
      </c>
      <c r="E37" s="72">
        <f>B37*'System CAPEX Units'!$K37</f>
        <v>0</v>
      </c>
      <c r="F37" s="66">
        <f>B37*'System CAPEX Units'!$L37</f>
        <v>0</v>
      </c>
      <c r="G37" s="6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37">
        <f>'System CAPEX Units'!F37*'System CAPEX Units'!AE37</f>
        <v>0</v>
      </c>
      <c r="Z37" s="34">
        <f>$B37*'System CAPEX Units'!AF37</f>
        <v>0</v>
      </c>
      <c r="AA37" s="24">
        <f>$B37*'System CAPEX Units'!AG37</f>
        <v>0</v>
      </c>
      <c r="AB37" s="24">
        <f>$B37*'System CAPEX Units'!AH37</f>
        <v>0</v>
      </c>
      <c r="AC37" s="24">
        <f>$B37*'System CAPEX Units'!AI37</f>
        <v>0</v>
      </c>
      <c r="AD37" s="38">
        <f>$B37*'System CAPEX Units'!AJ37</f>
        <v>0</v>
      </c>
      <c r="AF37" s="34">
        <f t="shared" si="0"/>
        <v>0</v>
      </c>
    </row>
    <row r="38" spans="1:32" x14ac:dyDescent="0.2">
      <c r="A38" s="6" t="str">
        <f>'System CAPEX Units'!A38</f>
        <v>FIS Replacement - Circuit Breaker</v>
      </c>
      <c r="B38" s="54">
        <f>('System CAPEX Units'!$F38*'System CAPEX Units'!$I38+'System CAPEX Units'!$F38*'System CAPEX Units'!$J38+'System CAPEX Units'!$F38*'System CAPEX Units'!$K38+'System CAPEX Units'!$F38*'System CAPEX Units'!$L38)*'System CAPEX Units'!AE38</f>
        <v>0</v>
      </c>
      <c r="C38" s="66">
        <f>B38*'System CAPEX Units'!$I38</f>
        <v>0</v>
      </c>
      <c r="D38" s="72">
        <f>B38*'System CAPEX Units'!$J38</f>
        <v>0</v>
      </c>
      <c r="E38" s="72">
        <f>B38*'System CAPEX Units'!$K38</f>
        <v>0</v>
      </c>
      <c r="F38" s="66">
        <f>B38*'System CAPEX Units'!$L38</f>
        <v>0</v>
      </c>
      <c r="G38" s="6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37">
        <f>'System CAPEX Units'!F38*'System CAPEX Units'!AE38</f>
        <v>0</v>
      </c>
      <c r="Z38" s="34">
        <f>$B38*'System CAPEX Units'!AF38</f>
        <v>0</v>
      </c>
      <c r="AA38" s="24">
        <f>$B38*'System CAPEX Units'!AG38</f>
        <v>0</v>
      </c>
      <c r="AB38" s="24">
        <f>$B38*'System CAPEX Units'!AH38</f>
        <v>0</v>
      </c>
      <c r="AC38" s="24">
        <f>$B38*'System CAPEX Units'!AI38</f>
        <v>0</v>
      </c>
      <c r="AD38" s="38">
        <f>$B38*'System CAPEX Units'!AJ38</f>
        <v>0</v>
      </c>
      <c r="AF38" s="34">
        <f t="shared" si="0"/>
        <v>0</v>
      </c>
    </row>
    <row r="39" spans="1:32" x14ac:dyDescent="0.2">
      <c r="A39" s="6" t="str">
        <f>'System CAPEX Units'!A39</f>
        <v>CT Risk Based Replacement</v>
      </c>
      <c r="B39" s="54">
        <f>('System CAPEX Units'!$F39*'System CAPEX Units'!$I39+'System CAPEX Units'!$F39*'System CAPEX Units'!$J39+'System CAPEX Units'!$F39*'System CAPEX Units'!$K39+'System CAPEX Units'!$F39*'System CAPEX Units'!$L39)*'System CAPEX Units'!AE39</f>
        <v>0</v>
      </c>
      <c r="C39" s="66">
        <f>B39*'System CAPEX Units'!$I39</f>
        <v>0</v>
      </c>
      <c r="D39" s="72">
        <f>B39*'System CAPEX Units'!$J39</f>
        <v>0</v>
      </c>
      <c r="E39" s="72">
        <f>B39*'System CAPEX Units'!$K39</f>
        <v>0</v>
      </c>
      <c r="F39" s="66">
        <f>B39*'System CAPEX Units'!$L39</f>
        <v>0</v>
      </c>
      <c r="G39" s="6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37">
        <f>'System CAPEX Units'!F39*'System CAPEX Units'!AE39</f>
        <v>0</v>
      </c>
      <c r="Z39" s="34">
        <f>$B39*'System CAPEX Units'!AF39</f>
        <v>0</v>
      </c>
      <c r="AA39" s="24">
        <f>$B39*'System CAPEX Units'!AG39</f>
        <v>0</v>
      </c>
      <c r="AB39" s="24">
        <f>$B39*'System CAPEX Units'!AH39</f>
        <v>0</v>
      </c>
      <c r="AC39" s="24">
        <f>$B39*'System CAPEX Units'!AI39</f>
        <v>0</v>
      </c>
      <c r="AD39" s="38">
        <f>$B39*'System CAPEX Units'!AJ39</f>
        <v>0</v>
      </c>
      <c r="AF39" s="34">
        <f t="shared" si="0"/>
        <v>0</v>
      </c>
    </row>
    <row r="40" spans="1:32" x14ac:dyDescent="0.2">
      <c r="A40" s="6" t="str">
        <f>'System CAPEX Units'!A40</f>
        <v>FIS Replacement - CT</v>
      </c>
      <c r="B40" s="54">
        <f>('System CAPEX Units'!$F40*'System CAPEX Units'!$I40+'System CAPEX Units'!$F40*'System CAPEX Units'!$J40+'System CAPEX Units'!$F40*'System CAPEX Units'!$K40+'System CAPEX Units'!$F40*'System CAPEX Units'!$L40)*'System CAPEX Units'!AE40</f>
        <v>0</v>
      </c>
      <c r="C40" s="66">
        <f>B40*'System CAPEX Units'!$I40</f>
        <v>0</v>
      </c>
      <c r="D40" s="72">
        <f>B40*'System CAPEX Units'!$J40</f>
        <v>0</v>
      </c>
      <c r="E40" s="72">
        <f>B40*'System CAPEX Units'!$K40</f>
        <v>0</v>
      </c>
      <c r="F40" s="66">
        <f>B40*'System CAPEX Units'!$L40</f>
        <v>0</v>
      </c>
      <c r="G40" s="69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37">
        <f>'System CAPEX Units'!F40*'System CAPEX Units'!AE40</f>
        <v>0</v>
      </c>
      <c r="Z40" s="34">
        <f>$B40*'System CAPEX Units'!AF40</f>
        <v>0</v>
      </c>
      <c r="AA40" s="24">
        <f>$B40*'System CAPEX Units'!AG40</f>
        <v>0</v>
      </c>
      <c r="AB40" s="24">
        <f>$B40*'System CAPEX Units'!AH40</f>
        <v>0</v>
      </c>
      <c r="AC40" s="24">
        <f>$B40*'System CAPEX Units'!AI40</f>
        <v>0</v>
      </c>
      <c r="AD40" s="38">
        <f>$B40*'System CAPEX Units'!AJ40</f>
        <v>0</v>
      </c>
      <c r="AF40" s="34">
        <f t="shared" si="0"/>
        <v>0</v>
      </c>
    </row>
    <row r="41" spans="1:32" x14ac:dyDescent="0.2">
      <c r="A41" s="6" t="str">
        <f>'System CAPEX Units'!A41</f>
        <v>VT Risk Based Replacement</v>
      </c>
      <c r="B41" s="54">
        <f>('System CAPEX Units'!$F41*'System CAPEX Units'!$I41+'System CAPEX Units'!$F41*'System CAPEX Units'!$J41+'System CAPEX Units'!$F41*'System CAPEX Units'!$K41+'System CAPEX Units'!$F41*'System CAPEX Units'!$L41)*'System CAPEX Units'!AE41</f>
        <v>0</v>
      </c>
      <c r="C41" s="66">
        <f>B41*'System CAPEX Units'!$I41</f>
        <v>0</v>
      </c>
      <c r="D41" s="72">
        <f>B41*'System CAPEX Units'!$J41</f>
        <v>0</v>
      </c>
      <c r="E41" s="72">
        <f>B41*'System CAPEX Units'!$K41</f>
        <v>0</v>
      </c>
      <c r="F41" s="66">
        <f>B41*'System CAPEX Units'!$L41</f>
        <v>0</v>
      </c>
      <c r="G41" s="69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37">
        <f>'System CAPEX Units'!F41*'System CAPEX Units'!AE41</f>
        <v>0</v>
      </c>
      <c r="Z41" s="34">
        <f>$B41*'System CAPEX Units'!AF41</f>
        <v>0</v>
      </c>
      <c r="AA41" s="24">
        <f>$B41*'System CAPEX Units'!AG41</f>
        <v>0</v>
      </c>
      <c r="AB41" s="24">
        <f>$B41*'System CAPEX Units'!AH41</f>
        <v>0</v>
      </c>
      <c r="AC41" s="24">
        <f>$B41*'System CAPEX Units'!AI41</f>
        <v>0</v>
      </c>
      <c r="AD41" s="38">
        <f>$B41*'System CAPEX Units'!AJ41</f>
        <v>0</v>
      </c>
      <c r="AF41" s="34">
        <f t="shared" si="0"/>
        <v>0</v>
      </c>
    </row>
    <row r="42" spans="1:32" x14ac:dyDescent="0.2">
      <c r="A42" s="6" t="str">
        <f>'System CAPEX Units'!A42</f>
        <v>FIS Replacement - VT</v>
      </c>
      <c r="B42" s="54">
        <f>('System CAPEX Units'!$F42*'System CAPEX Units'!$I42+'System CAPEX Units'!$F42*'System CAPEX Units'!$J42+'System CAPEX Units'!$F42*'System CAPEX Units'!$K42+'System CAPEX Units'!$F42*'System CAPEX Units'!$L42)*'System CAPEX Units'!AE42</f>
        <v>0</v>
      </c>
      <c r="C42" s="66">
        <f>B42*'System CAPEX Units'!$I42</f>
        <v>0</v>
      </c>
      <c r="D42" s="72">
        <f>B42*'System CAPEX Units'!$J42</f>
        <v>0</v>
      </c>
      <c r="E42" s="72">
        <f>B42*'System CAPEX Units'!$K42</f>
        <v>0</v>
      </c>
      <c r="F42" s="66">
        <f>B42*'System CAPEX Units'!$L42</f>
        <v>0</v>
      </c>
      <c r="G42" s="69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37">
        <f>'System CAPEX Units'!F42*'System CAPEX Units'!AE42</f>
        <v>0</v>
      </c>
      <c r="Z42" s="34">
        <f>$B42*'System CAPEX Units'!AF42</f>
        <v>0</v>
      </c>
      <c r="AA42" s="24">
        <f>$B42*'System CAPEX Units'!AG42</f>
        <v>0</v>
      </c>
      <c r="AB42" s="24">
        <f>$B42*'System CAPEX Units'!AH42</f>
        <v>0</v>
      </c>
      <c r="AC42" s="24">
        <f>$B42*'System CAPEX Units'!AI42</f>
        <v>0</v>
      </c>
      <c r="AD42" s="38">
        <f>$B42*'System CAPEX Units'!AJ42</f>
        <v>0</v>
      </c>
      <c r="AF42" s="34">
        <f t="shared" si="0"/>
        <v>0</v>
      </c>
    </row>
    <row r="43" spans="1:32" x14ac:dyDescent="0.2">
      <c r="A43" s="6" t="str">
        <f>'System CAPEX Units'!A43</f>
        <v>FIS Replacement - Isolators</v>
      </c>
      <c r="B43" s="54">
        <f>('System CAPEX Units'!$F43*'System CAPEX Units'!$I43+'System CAPEX Units'!$F43*'System CAPEX Units'!$J43+'System CAPEX Units'!$F43*'System CAPEX Units'!$K43+'System CAPEX Units'!$F43*'System CAPEX Units'!$L43)*'System CAPEX Units'!AE43</f>
        <v>0</v>
      </c>
      <c r="C43" s="66">
        <f>B43*'System CAPEX Units'!$I43</f>
        <v>0</v>
      </c>
      <c r="D43" s="72">
        <f>B43*'System CAPEX Units'!$J43</f>
        <v>0</v>
      </c>
      <c r="E43" s="72">
        <f>B43*'System CAPEX Units'!$K43</f>
        <v>0</v>
      </c>
      <c r="F43" s="66">
        <f>B43*'System CAPEX Units'!$L43</f>
        <v>0</v>
      </c>
      <c r="G43" s="6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37">
        <f>'System CAPEX Units'!F43*'System CAPEX Units'!AE43</f>
        <v>0</v>
      </c>
      <c r="Z43" s="34">
        <f>$B43*'System CAPEX Units'!AF43</f>
        <v>0</v>
      </c>
      <c r="AA43" s="24">
        <f>$B43*'System CAPEX Units'!AG43</f>
        <v>0</v>
      </c>
      <c r="AB43" s="24">
        <f>$B43*'System CAPEX Units'!AH43</f>
        <v>0</v>
      </c>
      <c r="AC43" s="24">
        <f>$B43*'System CAPEX Units'!AI43</f>
        <v>0</v>
      </c>
      <c r="AD43" s="38">
        <f>$B43*'System CAPEX Units'!AJ43</f>
        <v>0</v>
      </c>
      <c r="AF43" s="34">
        <f t="shared" si="0"/>
        <v>0</v>
      </c>
    </row>
    <row r="44" spans="1:32" x14ac:dyDescent="0.2">
      <c r="A44" s="6" t="str">
        <f>'System CAPEX Units'!A44</f>
        <v>Outdoor Isolator Replacement 66-132kV</v>
      </c>
      <c r="B44" s="54">
        <f>('System CAPEX Units'!$F44*'System CAPEX Units'!$I44+'System CAPEX Units'!$F44*'System CAPEX Units'!$J44+'System CAPEX Units'!$F44*'System CAPEX Units'!$K44+'System CAPEX Units'!$F44*'System CAPEX Units'!$L44)*'System CAPEX Units'!AE44</f>
        <v>0</v>
      </c>
      <c r="C44" s="66">
        <f>B44*'System CAPEX Units'!$I44</f>
        <v>0</v>
      </c>
      <c r="D44" s="72">
        <f>B44*'System CAPEX Units'!$J44</f>
        <v>0</v>
      </c>
      <c r="E44" s="72">
        <f>B44*'System CAPEX Units'!$K44</f>
        <v>0</v>
      </c>
      <c r="F44" s="66">
        <f>B44*'System CAPEX Units'!$L44</f>
        <v>0</v>
      </c>
      <c r="G44" s="6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37">
        <f>'System CAPEX Units'!F44*'System CAPEX Units'!AE44</f>
        <v>0</v>
      </c>
      <c r="Z44" s="34">
        <f>$B44*'System CAPEX Units'!AF44</f>
        <v>0</v>
      </c>
      <c r="AA44" s="24">
        <f>$B44*'System CAPEX Units'!AG44</f>
        <v>0</v>
      </c>
      <c r="AB44" s="24">
        <f>$B44*'System CAPEX Units'!AH44</f>
        <v>0</v>
      </c>
      <c r="AC44" s="24">
        <f>$B44*'System CAPEX Units'!AI44</f>
        <v>0</v>
      </c>
      <c r="AD44" s="38">
        <f>$B44*'System CAPEX Units'!AJ44</f>
        <v>0</v>
      </c>
      <c r="AF44" s="34">
        <f t="shared" si="0"/>
        <v>0</v>
      </c>
    </row>
    <row r="45" spans="1:32" x14ac:dyDescent="0.2">
      <c r="A45" s="6" t="str">
        <f>'System CAPEX Units'!A45</f>
        <v>Replace Capacitor Bank 11kV</v>
      </c>
      <c r="B45" s="54">
        <f>('System CAPEX Units'!$F45*'System CAPEX Units'!$I45+'System CAPEX Units'!$F45*'System CAPEX Units'!$J45+'System CAPEX Units'!$F45*'System CAPEX Units'!$K45+'System CAPEX Units'!$F45*'System CAPEX Units'!$L45)*'System CAPEX Units'!AE45</f>
        <v>0</v>
      </c>
      <c r="C45" s="66">
        <f>B45*'System CAPEX Units'!$I45</f>
        <v>0</v>
      </c>
      <c r="D45" s="72">
        <f>B45*'System CAPEX Units'!$J45</f>
        <v>0</v>
      </c>
      <c r="E45" s="72">
        <f>B45*'System CAPEX Units'!$K45</f>
        <v>0</v>
      </c>
      <c r="F45" s="66">
        <f>B45*'System CAPEX Units'!$L45</f>
        <v>0</v>
      </c>
      <c r="G45" s="69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37">
        <f>'System CAPEX Units'!F45*'System CAPEX Units'!AE45</f>
        <v>0</v>
      </c>
      <c r="Z45" s="34">
        <f>$B45*'System CAPEX Units'!AF45</f>
        <v>0</v>
      </c>
      <c r="AA45" s="24">
        <f>$B45*'System CAPEX Units'!AG45</f>
        <v>0</v>
      </c>
      <c r="AB45" s="24">
        <f>$B45*'System CAPEX Units'!AH45</f>
        <v>0</v>
      </c>
      <c r="AC45" s="24">
        <f>$B45*'System CAPEX Units'!AI45</f>
        <v>0</v>
      </c>
      <c r="AD45" s="38">
        <f>$B45*'System CAPEX Units'!AJ45</f>
        <v>0</v>
      </c>
      <c r="AF45" s="34">
        <f t="shared" si="0"/>
        <v>0</v>
      </c>
    </row>
    <row r="46" spans="1:32" x14ac:dyDescent="0.2">
      <c r="A46" s="6" t="str">
        <f>'System CAPEX Units'!A46</f>
        <v>Substation 66kV OD Feeder Bay</v>
      </c>
      <c r="B46" s="54">
        <f>('System CAPEX Units'!$F46*'System CAPEX Units'!$I46+'System CAPEX Units'!$F46*'System CAPEX Units'!$J46+'System CAPEX Units'!$F46*'System CAPEX Units'!$K46+'System CAPEX Units'!$F46*'System CAPEX Units'!$L46)*'System CAPEX Units'!AE46</f>
        <v>0</v>
      </c>
      <c r="C46" s="66">
        <f>B46*'System CAPEX Units'!$I46</f>
        <v>0</v>
      </c>
      <c r="D46" s="72">
        <f>B46*'System CAPEX Units'!$J46</f>
        <v>0</v>
      </c>
      <c r="E46" s="72">
        <f>B46*'System CAPEX Units'!$K46</f>
        <v>0</v>
      </c>
      <c r="F46" s="66">
        <f>B46*'System CAPEX Units'!$L46</f>
        <v>0</v>
      </c>
      <c r="G46" s="69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37">
        <f>'System CAPEX Units'!F46*'System CAPEX Units'!AE46</f>
        <v>0</v>
      </c>
      <c r="Z46" s="34">
        <f>$B46*'System CAPEX Units'!AF46</f>
        <v>0</v>
      </c>
      <c r="AA46" s="24">
        <f>$B46*'System CAPEX Units'!AG46</f>
        <v>0</v>
      </c>
      <c r="AB46" s="24">
        <f>$B46*'System CAPEX Units'!AH46</f>
        <v>0</v>
      </c>
      <c r="AC46" s="24">
        <f>$B46*'System CAPEX Units'!AI46</f>
        <v>0</v>
      </c>
      <c r="AD46" s="38">
        <f>$B46*'System CAPEX Units'!AJ46</f>
        <v>0</v>
      </c>
      <c r="AF46" s="34">
        <f t="shared" si="0"/>
        <v>0</v>
      </c>
    </row>
    <row r="47" spans="1:32" x14ac:dyDescent="0.2">
      <c r="A47" s="6" t="str">
        <f>'System CAPEX Units'!A47</f>
        <v>Replace SVC</v>
      </c>
      <c r="B47" s="54">
        <f>('System CAPEX Units'!$F47*'System CAPEX Units'!$I47+'System CAPEX Units'!$F47*'System CAPEX Units'!$J47+'System CAPEX Units'!$F47*'System CAPEX Units'!$K47+'System CAPEX Units'!$F47*'System CAPEX Units'!$L47)*'System CAPEX Units'!AE47</f>
        <v>0</v>
      </c>
      <c r="C47" s="66">
        <f>B47*'System CAPEX Units'!$I47</f>
        <v>0</v>
      </c>
      <c r="D47" s="72">
        <f>B47*'System CAPEX Units'!$J47</f>
        <v>0</v>
      </c>
      <c r="E47" s="72">
        <f>B47*'System CAPEX Units'!$K47</f>
        <v>0</v>
      </c>
      <c r="F47" s="66">
        <f>B47*'System CAPEX Units'!$L47</f>
        <v>0</v>
      </c>
      <c r="G47" s="69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37">
        <f>'System CAPEX Units'!F47*'System CAPEX Units'!AE47</f>
        <v>0</v>
      </c>
      <c r="Z47" s="34">
        <f>$B47*'System CAPEX Units'!AF47</f>
        <v>0</v>
      </c>
      <c r="AA47" s="24">
        <f>$B47*'System CAPEX Units'!AG47</f>
        <v>0</v>
      </c>
      <c r="AB47" s="24">
        <f>$B47*'System CAPEX Units'!AH47</f>
        <v>0</v>
      </c>
      <c r="AC47" s="24">
        <f>$B47*'System CAPEX Units'!AI47</f>
        <v>0</v>
      </c>
      <c r="AD47" s="38">
        <f>$B47*'System CAPEX Units'!AJ47</f>
        <v>0</v>
      </c>
      <c r="AF47" s="34">
        <f t="shared" si="0"/>
        <v>0</v>
      </c>
    </row>
    <row r="48" spans="1:32" x14ac:dyDescent="0.2">
      <c r="A48" s="6" t="str">
        <f>'System CAPEX Units'!A48</f>
        <v>Upgrade DC Supply 110/125V</v>
      </c>
      <c r="B48" s="54">
        <f>('System CAPEX Units'!$F48*'System CAPEX Units'!$I48+'System CAPEX Units'!$F48*'System CAPEX Units'!$J48+'System CAPEX Units'!$F48*'System CAPEX Units'!$K48+'System CAPEX Units'!$F48*'System CAPEX Units'!$L48)*'System CAPEX Units'!AE48</f>
        <v>0</v>
      </c>
      <c r="C48" s="66">
        <f>B48*'System CAPEX Units'!$I48</f>
        <v>0</v>
      </c>
      <c r="D48" s="72">
        <f>B48*'System CAPEX Units'!$J48</f>
        <v>0</v>
      </c>
      <c r="E48" s="72">
        <f>B48*'System CAPEX Units'!$K48</f>
        <v>0</v>
      </c>
      <c r="F48" s="66">
        <f>B48*'System CAPEX Units'!$L48</f>
        <v>0</v>
      </c>
      <c r="G48" s="69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37">
        <f>'System CAPEX Units'!F48*'System CAPEX Units'!AE48</f>
        <v>0</v>
      </c>
      <c r="Z48" s="34">
        <f>$B48*'System CAPEX Units'!AF48</f>
        <v>0</v>
      </c>
      <c r="AA48" s="24">
        <f>$B48*'System CAPEX Units'!AG48</f>
        <v>0</v>
      </c>
      <c r="AB48" s="24">
        <f>$B48*'System CAPEX Units'!AH48</f>
        <v>0</v>
      </c>
      <c r="AC48" s="24">
        <f>$B48*'System CAPEX Units'!AI48</f>
        <v>0</v>
      </c>
      <c r="AD48" s="38">
        <f>$B48*'System CAPEX Units'!AJ48</f>
        <v>0</v>
      </c>
      <c r="AF48" s="34">
        <f t="shared" si="0"/>
        <v>0</v>
      </c>
    </row>
    <row r="49" spans="1:32" x14ac:dyDescent="0.2">
      <c r="A49" s="6" t="str">
        <f>'System CAPEX Units'!A49</f>
        <v>Upgrade DC Supply 32/48V</v>
      </c>
      <c r="B49" s="54">
        <f>('System CAPEX Units'!$F49*'System CAPEX Units'!$I49+'System CAPEX Units'!$F49*'System CAPEX Units'!$J49+'System CAPEX Units'!$F49*'System CAPEX Units'!$K49+'System CAPEX Units'!$F49*'System CAPEX Units'!$L49)*'System CAPEX Units'!AE49</f>
        <v>0</v>
      </c>
      <c r="C49" s="66">
        <f>B49*'System CAPEX Units'!$I49</f>
        <v>0</v>
      </c>
      <c r="D49" s="72">
        <f>B49*'System CAPEX Units'!$J49</f>
        <v>0</v>
      </c>
      <c r="E49" s="72">
        <f>B49*'System CAPEX Units'!$K49</f>
        <v>0</v>
      </c>
      <c r="F49" s="66">
        <f>B49*'System CAPEX Units'!$L49</f>
        <v>0</v>
      </c>
      <c r="G49" s="69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37">
        <f>'System CAPEX Units'!F49*'System CAPEX Units'!AE49</f>
        <v>0</v>
      </c>
      <c r="Z49" s="34">
        <f>$B49*'System CAPEX Units'!AF49</f>
        <v>0</v>
      </c>
      <c r="AA49" s="24">
        <f>$B49*'System CAPEX Units'!AG49</f>
        <v>0</v>
      </c>
      <c r="AB49" s="24">
        <f>$B49*'System CAPEX Units'!AH49</f>
        <v>0</v>
      </c>
      <c r="AC49" s="24">
        <f>$B49*'System CAPEX Units'!AI49</f>
        <v>0</v>
      </c>
      <c r="AD49" s="38">
        <f>$B49*'System CAPEX Units'!AJ49</f>
        <v>0</v>
      </c>
      <c r="AF49" s="34">
        <f t="shared" si="0"/>
        <v>0</v>
      </c>
    </row>
    <row r="50" spans="1:32" x14ac:dyDescent="0.2">
      <c r="A50" s="6" t="str">
        <f>'System CAPEX Units'!A50</f>
        <v>Relocate AC supply into switchyard</v>
      </c>
      <c r="B50" s="54">
        <f>('System CAPEX Units'!$F50*'System CAPEX Units'!$I50+'System CAPEX Units'!$F50*'System CAPEX Units'!$J50+'System CAPEX Units'!$F50*'System CAPEX Units'!$K50+'System CAPEX Units'!$F50*'System CAPEX Units'!$L50)*'System CAPEX Units'!AE50</f>
        <v>0</v>
      </c>
      <c r="C50" s="66">
        <f>B50*'System CAPEX Units'!$I50</f>
        <v>0</v>
      </c>
      <c r="D50" s="72">
        <f>B50*'System CAPEX Units'!$J50</f>
        <v>0</v>
      </c>
      <c r="E50" s="72">
        <f>B50*'System CAPEX Units'!$K50</f>
        <v>0</v>
      </c>
      <c r="F50" s="66">
        <f>B50*'System CAPEX Units'!$L50</f>
        <v>0</v>
      </c>
      <c r="G50" s="69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37">
        <f>'System CAPEX Units'!F50*'System CAPEX Units'!AE50</f>
        <v>0</v>
      </c>
      <c r="Z50" s="34">
        <f>$B50*'System CAPEX Units'!AF50</f>
        <v>0</v>
      </c>
      <c r="AA50" s="24">
        <f>$B50*'System CAPEX Units'!AG50</f>
        <v>0</v>
      </c>
      <c r="AB50" s="24">
        <f>$B50*'System CAPEX Units'!AH50</f>
        <v>0</v>
      </c>
      <c r="AC50" s="24">
        <f>$B50*'System CAPEX Units'!AI50</f>
        <v>0</v>
      </c>
      <c r="AD50" s="38">
        <f>$B50*'System CAPEX Units'!AJ50</f>
        <v>0</v>
      </c>
      <c r="AF50" s="34">
        <f t="shared" si="0"/>
        <v>0</v>
      </c>
    </row>
    <row r="51" spans="1:32" x14ac:dyDescent="0.2">
      <c r="A51" s="6" t="str">
        <f>'System CAPEX Units'!A51</f>
        <v>Relocate Dist. supplies out of switchyard</v>
      </c>
      <c r="B51" s="54">
        <f>('System CAPEX Units'!$F51*'System CAPEX Units'!$I51+'System CAPEX Units'!$F51*'System CAPEX Units'!$J51+'System CAPEX Units'!$F51*'System CAPEX Units'!$K51+'System CAPEX Units'!$F51*'System CAPEX Units'!$L51)*'System CAPEX Units'!AE51</f>
        <v>0</v>
      </c>
      <c r="C51" s="66">
        <f>B51*'System CAPEX Units'!$I51</f>
        <v>0</v>
      </c>
      <c r="D51" s="72">
        <f>B51*'System CAPEX Units'!$J51</f>
        <v>0</v>
      </c>
      <c r="E51" s="72">
        <f>B51*'System CAPEX Units'!$K51</f>
        <v>0</v>
      </c>
      <c r="F51" s="66">
        <f>B51*'System CAPEX Units'!$L51</f>
        <v>0</v>
      </c>
      <c r="G51" s="69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37">
        <f>'System CAPEX Units'!F51*'System CAPEX Units'!AE51</f>
        <v>0</v>
      </c>
      <c r="Z51" s="34">
        <f>$B51*'System CAPEX Units'!AF51</f>
        <v>0</v>
      </c>
      <c r="AA51" s="24">
        <f>$B51*'System CAPEX Units'!AG51</f>
        <v>0</v>
      </c>
      <c r="AB51" s="24">
        <f>$B51*'System CAPEX Units'!AH51</f>
        <v>0</v>
      </c>
      <c r="AC51" s="24">
        <f>$B51*'System CAPEX Units'!AI51</f>
        <v>0</v>
      </c>
      <c r="AD51" s="38">
        <f>$B51*'System CAPEX Units'!AJ51</f>
        <v>0</v>
      </c>
      <c r="AF51" s="34">
        <f t="shared" si="0"/>
        <v>0</v>
      </c>
    </row>
    <row r="52" spans="1:32" x14ac:dyDescent="0.2">
      <c r="A52" s="6" t="str">
        <f>'System CAPEX Units'!A52</f>
        <v>Install Bunding &amp; Oil Containment - Small</v>
      </c>
      <c r="B52" s="54">
        <f>('System CAPEX Units'!$F52*'System CAPEX Units'!$I52+'System CAPEX Units'!$F52*'System CAPEX Units'!$J52+'System CAPEX Units'!$F52*'System CAPEX Units'!$K52+'System CAPEX Units'!$F52*'System CAPEX Units'!$L52)*'System CAPEX Units'!AE52</f>
        <v>0</v>
      </c>
      <c r="C52" s="66">
        <f>B52*'System CAPEX Units'!$I52</f>
        <v>0</v>
      </c>
      <c r="D52" s="72">
        <f>B52*'System CAPEX Units'!$J52</f>
        <v>0</v>
      </c>
      <c r="E52" s="72">
        <f>B52*'System CAPEX Units'!$K52</f>
        <v>0</v>
      </c>
      <c r="F52" s="66">
        <f>B52*'System CAPEX Units'!$L52</f>
        <v>0</v>
      </c>
      <c r="G52" s="69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37">
        <f>'System CAPEX Units'!F52*'System CAPEX Units'!AE52</f>
        <v>0</v>
      </c>
      <c r="Z52" s="34">
        <f>$B52*'System CAPEX Units'!AF52</f>
        <v>0</v>
      </c>
      <c r="AA52" s="24">
        <f>$B52*'System CAPEX Units'!AG52</f>
        <v>0</v>
      </c>
      <c r="AB52" s="24">
        <f>$B52*'System CAPEX Units'!AH52</f>
        <v>0</v>
      </c>
      <c r="AC52" s="24">
        <f>$B52*'System CAPEX Units'!AI52</f>
        <v>0</v>
      </c>
      <c r="AD52" s="38">
        <f>$B52*'System CAPEX Units'!AJ52</f>
        <v>0</v>
      </c>
      <c r="AF52" s="34">
        <f t="shared" si="0"/>
        <v>0</v>
      </c>
    </row>
    <row r="53" spans="1:32" x14ac:dyDescent="0.2">
      <c r="A53" s="6" t="str">
        <f>'System CAPEX Units'!A53</f>
        <v>Install Bunding &amp; Oil Containment - Large</v>
      </c>
      <c r="B53" s="54">
        <f>('System CAPEX Units'!$F53*'System CAPEX Units'!$I53+'System CAPEX Units'!$F53*'System CAPEX Units'!$J53+'System CAPEX Units'!$F53*'System CAPEX Units'!$K53+'System CAPEX Units'!$F53*'System CAPEX Units'!$L53)*'System CAPEX Units'!AE53</f>
        <v>0</v>
      </c>
      <c r="C53" s="66">
        <f>B53*'System CAPEX Units'!$I53</f>
        <v>0</v>
      </c>
      <c r="D53" s="72">
        <f>B53*'System CAPEX Units'!$J53</f>
        <v>0</v>
      </c>
      <c r="E53" s="72">
        <f>B53*'System CAPEX Units'!$K53</f>
        <v>0</v>
      </c>
      <c r="F53" s="66">
        <f>B53*'System CAPEX Units'!$L53</f>
        <v>0</v>
      </c>
      <c r="G53" s="69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37">
        <f>'System CAPEX Units'!F53*'System CAPEX Units'!AE53</f>
        <v>0</v>
      </c>
      <c r="Z53" s="34">
        <f>$B53*'System CAPEX Units'!AF53</f>
        <v>0</v>
      </c>
      <c r="AA53" s="24">
        <f>$B53*'System CAPEX Units'!AG53</f>
        <v>0</v>
      </c>
      <c r="AB53" s="24">
        <f>$B53*'System CAPEX Units'!AH53</f>
        <v>0</v>
      </c>
      <c r="AC53" s="24">
        <f>$B53*'System CAPEX Units'!AI53</f>
        <v>0</v>
      </c>
      <c r="AD53" s="38">
        <f>$B53*'System CAPEX Units'!AJ53</f>
        <v>0</v>
      </c>
      <c r="AF53" s="34">
        <f t="shared" si="0"/>
        <v>0</v>
      </c>
    </row>
    <row r="54" spans="1:32" x14ac:dyDescent="0.2">
      <c r="A54" s="6" t="str">
        <f>'System CAPEX Units'!A54</f>
        <v>Replace 1 Protection Scheme Replace - D-Ageing Asset</v>
      </c>
      <c r="B54" s="54">
        <f>('System CAPEX Units'!$F54*'System CAPEX Units'!$I54+'System CAPEX Units'!$F54*'System CAPEX Units'!$J54+'System CAPEX Units'!$F54*'System CAPEX Units'!$K54+'System CAPEX Units'!$F54*'System CAPEX Units'!$L54)*'System CAPEX Units'!AE54</f>
        <v>0</v>
      </c>
      <c r="C54" s="66">
        <f>B54*'System CAPEX Units'!$I54</f>
        <v>0</v>
      </c>
      <c r="D54" s="72">
        <f>B54*'System CAPEX Units'!$J54</f>
        <v>0</v>
      </c>
      <c r="E54" s="72">
        <f>B54*'System CAPEX Units'!$K54</f>
        <v>0</v>
      </c>
      <c r="F54" s="66">
        <f>B54*'System CAPEX Units'!$L54</f>
        <v>0</v>
      </c>
      <c r="G54" s="69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37">
        <f>'System CAPEX Units'!F54*'System CAPEX Units'!AE54</f>
        <v>0</v>
      </c>
      <c r="Z54" s="34">
        <f>$B54*'System CAPEX Units'!AF54</f>
        <v>0</v>
      </c>
      <c r="AA54" s="24">
        <f>$B54*'System CAPEX Units'!AG54</f>
        <v>0</v>
      </c>
      <c r="AB54" s="24">
        <f>$B54*'System CAPEX Units'!AH54</f>
        <v>0</v>
      </c>
      <c r="AC54" s="24">
        <f>$B54*'System CAPEX Units'!AI54</f>
        <v>0</v>
      </c>
      <c r="AD54" s="38">
        <f>$B54*'System CAPEX Units'!AJ54</f>
        <v>0</v>
      </c>
      <c r="AF54" s="34">
        <f t="shared" si="0"/>
        <v>0</v>
      </c>
    </row>
    <row r="55" spans="1:32" x14ac:dyDescent="0.2">
      <c r="A55" s="6" t="str">
        <f>'System CAPEX Units'!A55</f>
        <v>Half Substation Protection Replacement - D-Ageing Asset</v>
      </c>
      <c r="B55" s="54">
        <f>('System CAPEX Units'!$F55*'System CAPEX Units'!$I55+'System CAPEX Units'!$F55*'System CAPEX Units'!$J55+'System CAPEX Units'!$F55*'System CAPEX Units'!$K55+'System CAPEX Units'!$F55*'System CAPEX Units'!$L55)*'System CAPEX Units'!AE55</f>
        <v>0</v>
      </c>
      <c r="C55" s="66">
        <f>B55*'System CAPEX Units'!$I55</f>
        <v>0</v>
      </c>
      <c r="D55" s="72">
        <f>B55*'System CAPEX Units'!$J55</f>
        <v>0</v>
      </c>
      <c r="E55" s="72">
        <f>B55*'System CAPEX Units'!$K55</f>
        <v>0</v>
      </c>
      <c r="F55" s="66">
        <f>B55*'System CAPEX Units'!$L55</f>
        <v>0</v>
      </c>
      <c r="G55" s="69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37">
        <f>'System CAPEX Units'!F55*'System CAPEX Units'!AE55</f>
        <v>0</v>
      </c>
      <c r="Z55" s="34">
        <f>$B55*'System CAPEX Units'!AF55</f>
        <v>0</v>
      </c>
      <c r="AA55" s="24">
        <f>$B55*'System CAPEX Units'!AG55</f>
        <v>0</v>
      </c>
      <c r="AB55" s="24">
        <f>$B55*'System CAPEX Units'!AH55</f>
        <v>0</v>
      </c>
      <c r="AC55" s="24">
        <f>$B55*'System CAPEX Units'!AI55</f>
        <v>0</v>
      </c>
      <c r="AD55" s="38">
        <f>$B55*'System CAPEX Units'!AJ55</f>
        <v>0</v>
      </c>
      <c r="AF55" s="34">
        <f t="shared" si="0"/>
        <v>0</v>
      </c>
    </row>
    <row r="56" spans="1:32" x14ac:dyDescent="0.2">
      <c r="A56" s="6" t="str">
        <f>'System CAPEX Units'!A56</f>
        <v>Full Substation Protection Replacement - D-Ageing Asset</v>
      </c>
      <c r="B56" s="54">
        <f>('System CAPEX Units'!$F56*'System CAPEX Units'!$I56+'System CAPEX Units'!$F56*'System CAPEX Units'!$J56+'System CAPEX Units'!$F56*'System CAPEX Units'!$K56+'System CAPEX Units'!$F56*'System CAPEX Units'!$L56)*'System CAPEX Units'!AE56</f>
        <v>0</v>
      </c>
      <c r="C56" s="66">
        <f>B56*'System CAPEX Units'!$I56</f>
        <v>0</v>
      </c>
      <c r="D56" s="72">
        <f>B56*'System CAPEX Units'!$J56</f>
        <v>0</v>
      </c>
      <c r="E56" s="72">
        <f>B56*'System CAPEX Units'!$K56</f>
        <v>0</v>
      </c>
      <c r="F56" s="66">
        <f>B56*'System CAPEX Units'!$L56</f>
        <v>0</v>
      </c>
      <c r="G56" s="69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37">
        <f>'System CAPEX Units'!F56*'System CAPEX Units'!AE56</f>
        <v>0</v>
      </c>
      <c r="Z56" s="34">
        <f>$B56*'System CAPEX Units'!AF56</f>
        <v>0</v>
      </c>
      <c r="AA56" s="24">
        <f>$B56*'System CAPEX Units'!AG56</f>
        <v>0</v>
      </c>
      <c r="AB56" s="24">
        <f>$B56*'System CAPEX Units'!AH56</f>
        <v>0</v>
      </c>
      <c r="AC56" s="24">
        <f>$B56*'System CAPEX Units'!AI56</f>
        <v>0</v>
      </c>
      <c r="AD56" s="38">
        <f>$B56*'System CAPEX Units'!AJ56</f>
        <v>0</v>
      </c>
      <c r="AF56" s="34">
        <f t="shared" si="0"/>
        <v>0</v>
      </c>
    </row>
    <row r="57" spans="1:32" x14ac:dyDescent="0.2">
      <c r="A57" s="6" t="str">
        <f>'System CAPEX Units'!A57</f>
        <v>Replace 1 Protection Scheme Replace - SEF - D-Other Regulated System Capex</v>
      </c>
      <c r="B57" s="54">
        <f>('System CAPEX Units'!$F57*'System CAPEX Units'!$I57+'System CAPEX Units'!$F57*'System CAPEX Units'!$J57+'System CAPEX Units'!$F57*'System CAPEX Units'!$K57+'System CAPEX Units'!$F57*'System CAPEX Units'!$L57)*'System CAPEX Units'!AE57</f>
        <v>0</v>
      </c>
      <c r="C57" s="66">
        <f>B57*'System CAPEX Units'!$I57</f>
        <v>0</v>
      </c>
      <c r="D57" s="72">
        <f>B57*'System CAPEX Units'!$J57</f>
        <v>0</v>
      </c>
      <c r="E57" s="72">
        <f>B57*'System CAPEX Units'!$K57</f>
        <v>0</v>
      </c>
      <c r="F57" s="66">
        <f>B57*'System CAPEX Units'!$L57</f>
        <v>0</v>
      </c>
      <c r="G57" s="69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37">
        <f>'System CAPEX Units'!F57*'System CAPEX Units'!AE57</f>
        <v>0</v>
      </c>
      <c r="Z57" s="34">
        <f>$B57*'System CAPEX Units'!AF57</f>
        <v>0</v>
      </c>
      <c r="AA57" s="24">
        <f>$B57*'System CAPEX Units'!AG57</f>
        <v>0</v>
      </c>
      <c r="AB57" s="24">
        <f>$B57*'System CAPEX Units'!AH57</f>
        <v>0</v>
      </c>
      <c r="AC57" s="24">
        <f>$B57*'System CAPEX Units'!AI57</f>
        <v>0</v>
      </c>
      <c r="AD57" s="38">
        <f>$B57*'System CAPEX Units'!AJ57</f>
        <v>0</v>
      </c>
      <c r="AF57" s="34">
        <f t="shared" si="0"/>
        <v>0</v>
      </c>
    </row>
    <row r="58" spans="1:32" x14ac:dyDescent="0.2">
      <c r="A58" s="6" t="str">
        <f>'System CAPEX Units'!A58</f>
        <v>HV 11KV 22KV Switchboard Prot Replace - SEF - D-Other Regulated System Capex</v>
      </c>
      <c r="B58" s="54">
        <f>('System CAPEX Units'!$F58*'System CAPEX Units'!$I58+'System CAPEX Units'!$F58*'System CAPEX Units'!$J58+'System CAPEX Units'!$F58*'System CAPEX Units'!$K58+'System CAPEX Units'!$F58*'System CAPEX Units'!$L58)*'System CAPEX Units'!AE58</f>
        <v>0</v>
      </c>
      <c r="C58" s="66">
        <f>B58*'System CAPEX Units'!$I58</f>
        <v>0</v>
      </c>
      <c r="D58" s="72">
        <f>B58*'System CAPEX Units'!$J58</f>
        <v>0</v>
      </c>
      <c r="E58" s="72">
        <f>B58*'System CAPEX Units'!$K58</f>
        <v>0</v>
      </c>
      <c r="F58" s="66">
        <f>B58*'System CAPEX Units'!$L58</f>
        <v>0</v>
      </c>
      <c r="G58" s="69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37">
        <f>'System CAPEX Units'!F58*'System CAPEX Units'!AE58</f>
        <v>0</v>
      </c>
      <c r="Z58" s="34">
        <f>$B58*'System CAPEX Units'!AF58</f>
        <v>0</v>
      </c>
      <c r="AA58" s="24">
        <f>$B58*'System CAPEX Units'!AG58</f>
        <v>0</v>
      </c>
      <c r="AB58" s="24">
        <f>$B58*'System CAPEX Units'!AH58</f>
        <v>0</v>
      </c>
      <c r="AC58" s="24">
        <f>$B58*'System CAPEX Units'!AI58</f>
        <v>0</v>
      </c>
      <c r="AD58" s="38">
        <f>$B58*'System CAPEX Units'!AJ58</f>
        <v>0</v>
      </c>
      <c r="AF58" s="34">
        <f t="shared" si="0"/>
        <v>0</v>
      </c>
    </row>
    <row r="59" spans="1:32" x14ac:dyDescent="0.2">
      <c r="A59" s="6" t="str">
        <f>'System CAPEX Units'!A59</f>
        <v>Replace 1 Protection Scheme Replace - Protn Review - D-Other Regulated System Capex</v>
      </c>
      <c r="B59" s="54">
        <f>('System CAPEX Units'!$F59*'System CAPEX Units'!$I59+'System CAPEX Units'!$F59*'System CAPEX Units'!$J59+'System CAPEX Units'!$F59*'System CAPEX Units'!$K59+'System CAPEX Units'!$F59*'System CAPEX Units'!$L59)*'System CAPEX Units'!AE59</f>
        <v>0</v>
      </c>
      <c r="C59" s="66">
        <f>B59*'System CAPEX Units'!$I59</f>
        <v>0</v>
      </c>
      <c r="D59" s="72">
        <f>B59*'System CAPEX Units'!$J59</f>
        <v>0</v>
      </c>
      <c r="E59" s="72">
        <f>B59*'System CAPEX Units'!$K59</f>
        <v>0</v>
      </c>
      <c r="F59" s="66">
        <f>B59*'System CAPEX Units'!$L59</f>
        <v>0</v>
      </c>
      <c r="G59" s="69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37">
        <f>'System CAPEX Units'!F59*'System CAPEX Units'!AE59</f>
        <v>0</v>
      </c>
      <c r="Z59" s="34">
        <f>$B59*'System CAPEX Units'!AF59</f>
        <v>0</v>
      </c>
      <c r="AA59" s="24">
        <f>$B59*'System CAPEX Units'!AG59</f>
        <v>0</v>
      </c>
      <c r="AB59" s="24">
        <f>$B59*'System CAPEX Units'!AH59</f>
        <v>0</v>
      </c>
      <c r="AC59" s="24">
        <f>$B59*'System CAPEX Units'!AI59</f>
        <v>0</v>
      </c>
      <c r="AD59" s="38">
        <f>$B59*'System CAPEX Units'!AJ59</f>
        <v>0</v>
      </c>
      <c r="AF59" s="34">
        <f t="shared" si="0"/>
        <v>0</v>
      </c>
    </row>
    <row r="60" spans="1:32" x14ac:dyDescent="0.2">
      <c r="A60" s="6" t="str">
        <f>'System CAPEX Units'!A60</f>
        <v>HALF SUBSTATION PROTECTION REPLACEMENT - Protn Review - D-Other Regulated System Capex</v>
      </c>
      <c r="B60" s="54">
        <f>('System CAPEX Units'!$F60*'System CAPEX Units'!$I60+'System CAPEX Units'!$F60*'System CAPEX Units'!$J60+'System CAPEX Units'!$F60*'System CAPEX Units'!$K60+'System CAPEX Units'!$F60*'System CAPEX Units'!$L60)*'System CAPEX Units'!AE60</f>
        <v>0</v>
      </c>
      <c r="C60" s="66">
        <f>B60*'System CAPEX Units'!$I60</f>
        <v>0</v>
      </c>
      <c r="D60" s="72">
        <f>B60*'System CAPEX Units'!$J60</f>
        <v>0</v>
      </c>
      <c r="E60" s="72">
        <f>B60*'System CAPEX Units'!$K60</f>
        <v>0</v>
      </c>
      <c r="F60" s="66">
        <f>B60*'System CAPEX Units'!$L60</f>
        <v>0</v>
      </c>
      <c r="G60" s="69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37">
        <f>'System CAPEX Units'!F60*'System CAPEX Units'!AE60</f>
        <v>0</v>
      </c>
      <c r="Z60" s="34">
        <f>$B60*'System CAPEX Units'!AF60</f>
        <v>0</v>
      </c>
      <c r="AA60" s="24">
        <f>$B60*'System CAPEX Units'!AG60</f>
        <v>0</v>
      </c>
      <c r="AB60" s="24">
        <f>$B60*'System CAPEX Units'!AH60</f>
        <v>0</v>
      </c>
      <c r="AC60" s="24">
        <f>$B60*'System CAPEX Units'!AI60</f>
        <v>0</v>
      </c>
      <c r="AD60" s="38">
        <f>$B60*'System CAPEX Units'!AJ60</f>
        <v>0</v>
      </c>
      <c r="AF60" s="34">
        <f t="shared" si="0"/>
        <v>0</v>
      </c>
    </row>
    <row r="61" spans="1:32" x14ac:dyDescent="0.2">
      <c r="A61" s="6" t="str">
        <f>'System CAPEX Units'!A61</f>
        <v>Replace Recloser - Protn Review - D-Other Regulated System Capex</v>
      </c>
      <c r="B61" s="54">
        <f>('System CAPEX Units'!$F61*'System CAPEX Units'!$I61+'System CAPEX Units'!$F61*'System CAPEX Units'!$J61+'System CAPEX Units'!$F61*'System CAPEX Units'!$K61+'System CAPEX Units'!$F61*'System CAPEX Units'!$L61)*'System CAPEX Units'!AE61</f>
        <v>0</v>
      </c>
      <c r="C61" s="66">
        <f>B61*'System CAPEX Units'!$I61</f>
        <v>0</v>
      </c>
      <c r="D61" s="72">
        <f>B61*'System CAPEX Units'!$J61</f>
        <v>0</v>
      </c>
      <c r="E61" s="72">
        <f>B61*'System CAPEX Units'!$K61</f>
        <v>0</v>
      </c>
      <c r="F61" s="66">
        <f>B61*'System CAPEX Units'!$L61</f>
        <v>0</v>
      </c>
      <c r="G61" s="69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37">
        <f>'System CAPEX Units'!F61*'System CAPEX Units'!AE61</f>
        <v>0</v>
      </c>
      <c r="Z61" s="34">
        <f>$B61*'System CAPEX Units'!AF61</f>
        <v>0</v>
      </c>
      <c r="AA61" s="24">
        <f>$B61*'System CAPEX Units'!AG61</f>
        <v>0</v>
      </c>
      <c r="AB61" s="24">
        <f>$B61*'System CAPEX Units'!AH61</f>
        <v>0</v>
      </c>
      <c r="AC61" s="24">
        <f>$B61*'System CAPEX Units'!AI61</f>
        <v>0</v>
      </c>
      <c r="AD61" s="38">
        <f>$B61*'System CAPEX Units'!AJ61</f>
        <v>0</v>
      </c>
      <c r="AF61" s="34">
        <f t="shared" si="0"/>
        <v>0</v>
      </c>
    </row>
    <row r="62" spans="1:32" x14ac:dyDescent="0.2">
      <c r="A62" s="6" t="str">
        <f>'System CAPEX Units'!A62</f>
        <v>Install Neutral CT (22KV or 11Kv) - D-Other Regulated System Capex</v>
      </c>
      <c r="B62" s="54">
        <f>('System CAPEX Units'!$F62*'System CAPEX Units'!$I62+'System CAPEX Units'!$F62*'System CAPEX Units'!$J62+'System CAPEX Units'!$F62*'System CAPEX Units'!$K62+'System CAPEX Units'!$F62*'System CAPEX Units'!$L62)*'System CAPEX Units'!AE62</f>
        <v>0</v>
      </c>
      <c r="C62" s="66">
        <f>B62*'System CAPEX Units'!$I62</f>
        <v>0</v>
      </c>
      <c r="D62" s="72">
        <f>B62*'System CAPEX Units'!$J62</f>
        <v>0</v>
      </c>
      <c r="E62" s="72">
        <f>B62*'System CAPEX Units'!$K62</f>
        <v>0</v>
      </c>
      <c r="F62" s="66">
        <f>B62*'System CAPEX Units'!$L62</f>
        <v>0</v>
      </c>
      <c r="G62" s="69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37">
        <f>'System CAPEX Units'!F62*'System CAPEX Units'!AE62</f>
        <v>0</v>
      </c>
      <c r="Z62" s="34">
        <f>$B62*'System CAPEX Units'!AF62</f>
        <v>0</v>
      </c>
      <c r="AA62" s="24">
        <f>$B62*'System CAPEX Units'!AG62</f>
        <v>0</v>
      </c>
      <c r="AB62" s="24">
        <f>$B62*'System CAPEX Units'!AH62</f>
        <v>0</v>
      </c>
      <c r="AC62" s="24">
        <f>$B62*'System CAPEX Units'!AI62</f>
        <v>0</v>
      </c>
      <c r="AD62" s="38">
        <f>$B62*'System CAPEX Units'!AJ62</f>
        <v>0</v>
      </c>
      <c r="AF62" s="34">
        <f t="shared" si="0"/>
        <v>0</v>
      </c>
    </row>
    <row r="63" spans="1:32" x14ac:dyDescent="0.2">
      <c r="A63" s="6" t="str">
        <f>'System CAPEX Units'!A63</f>
        <v>Install set of 3 outdoor HV powder fuses in sub for transformer protection</v>
      </c>
      <c r="B63" s="54">
        <f>('System CAPEX Units'!$F63*'System CAPEX Units'!$I63+'System CAPEX Units'!$F63*'System CAPEX Units'!$J63+'System CAPEX Units'!$F63*'System CAPEX Units'!$K63+'System CAPEX Units'!$F63*'System CAPEX Units'!$L63)*'System CAPEX Units'!AE63</f>
        <v>0</v>
      </c>
      <c r="C63" s="66">
        <f>B63*'System CAPEX Units'!$I63</f>
        <v>0</v>
      </c>
      <c r="D63" s="72">
        <f>B63*'System CAPEX Units'!$J63</f>
        <v>0</v>
      </c>
      <c r="E63" s="72">
        <f>B63*'System CAPEX Units'!$K63</f>
        <v>0</v>
      </c>
      <c r="F63" s="66">
        <f>B63*'System CAPEX Units'!$L63</f>
        <v>0</v>
      </c>
      <c r="G63" s="69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37">
        <f>'System CAPEX Units'!F63*'System CAPEX Units'!AE63</f>
        <v>0</v>
      </c>
      <c r="Z63" s="34">
        <f>$B63*'System CAPEX Units'!AF63</f>
        <v>0</v>
      </c>
      <c r="AA63" s="24">
        <f>$B63*'System CAPEX Units'!AG63</f>
        <v>0</v>
      </c>
      <c r="AB63" s="24">
        <f>$B63*'System CAPEX Units'!AH63</f>
        <v>0</v>
      </c>
      <c r="AC63" s="24">
        <f>$B63*'System CAPEX Units'!AI63</f>
        <v>0</v>
      </c>
      <c r="AD63" s="38">
        <f>$B63*'System CAPEX Units'!AJ63</f>
        <v>0</v>
      </c>
      <c r="AF63" s="34">
        <f t="shared" si="0"/>
        <v>0</v>
      </c>
    </row>
    <row r="64" spans="1:32" x14ac:dyDescent="0.2">
      <c r="A64" s="6" t="str">
        <f>'System CAPEX Units'!A64</f>
        <v>Reconductor HV feeder</v>
      </c>
      <c r="B64" s="54">
        <f>('System CAPEX Units'!$F64*'System CAPEX Units'!$I64+'System CAPEX Units'!$F64*'System CAPEX Units'!$J64+'System CAPEX Units'!$F64*'System CAPEX Units'!$K64+'System CAPEX Units'!$F64*'System CAPEX Units'!$L64)*'System CAPEX Units'!AE64</f>
        <v>0</v>
      </c>
      <c r="C64" s="66">
        <f>B64*'System CAPEX Units'!$I64</f>
        <v>0</v>
      </c>
      <c r="D64" s="72">
        <f>B64*'System CAPEX Units'!$J64</f>
        <v>0</v>
      </c>
      <c r="E64" s="72">
        <f>B64*'System CAPEX Units'!$K64</f>
        <v>0</v>
      </c>
      <c r="F64" s="66">
        <f>B64*'System CAPEX Units'!$L64</f>
        <v>0</v>
      </c>
      <c r="G64" s="69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37">
        <f>'System CAPEX Units'!F64*'System CAPEX Units'!AE64</f>
        <v>0</v>
      </c>
      <c r="Z64" s="34">
        <f>$B64*'System CAPEX Units'!AF64</f>
        <v>0</v>
      </c>
      <c r="AA64" s="24">
        <f>$B64*'System CAPEX Units'!AG64</f>
        <v>0</v>
      </c>
      <c r="AB64" s="24">
        <f>$B64*'System CAPEX Units'!AH64</f>
        <v>0</v>
      </c>
      <c r="AC64" s="24">
        <f>$B64*'System CAPEX Units'!AI64</f>
        <v>0</v>
      </c>
      <c r="AD64" s="38">
        <f>$B64*'System CAPEX Units'!AJ64</f>
        <v>0</v>
      </c>
      <c r="AF64" s="34">
        <f t="shared" si="0"/>
        <v>0</v>
      </c>
    </row>
    <row r="65" spans="1:32" x14ac:dyDescent="0.2">
      <c r="A65" s="6" t="str">
        <f>'System CAPEX Units'!A65</f>
        <v>Install set of 3 expulsion fuses (11/22kV) – line or distribution transformer</v>
      </c>
      <c r="B65" s="54">
        <f>('System CAPEX Units'!$F65*'System CAPEX Units'!$I65+'System CAPEX Units'!$F65*'System CAPEX Units'!$J65+'System CAPEX Units'!$F65*'System CAPEX Units'!$K65+'System CAPEX Units'!$F65*'System CAPEX Units'!$L65)*'System CAPEX Units'!AE65</f>
        <v>0</v>
      </c>
      <c r="C65" s="66">
        <f>B65*'System CAPEX Units'!$I65</f>
        <v>0</v>
      </c>
      <c r="D65" s="72">
        <f>B65*'System CAPEX Units'!$J65</f>
        <v>0</v>
      </c>
      <c r="E65" s="72">
        <f>B65*'System CAPEX Units'!$K65</f>
        <v>0</v>
      </c>
      <c r="F65" s="66">
        <f>B65*'System CAPEX Units'!$L65</f>
        <v>0</v>
      </c>
      <c r="G65" s="69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37">
        <f>'System CAPEX Units'!F65*'System CAPEX Units'!AE65</f>
        <v>0</v>
      </c>
      <c r="Z65" s="34">
        <f>$B65*'System CAPEX Units'!AF65</f>
        <v>0</v>
      </c>
      <c r="AA65" s="24">
        <f>$B65*'System CAPEX Units'!AG65</f>
        <v>0</v>
      </c>
      <c r="AB65" s="24">
        <f>$B65*'System CAPEX Units'!AH65</f>
        <v>0</v>
      </c>
      <c r="AC65" s="24">
        <f>$B65*'System CAPEX Units'!AI65</f>
        <v>0</v>
      </c>
      <c r="AD65" s="38">
        <f>$B65*'System CAPEX Units'!AJ65</f>
        <v>0</v>
      </c>
      <c r="AF65" s="34">
        <f t="shared" si="0"/>
        <v>0</v>
      </c>
    </row>
    <row r="66" spans="1:32" x14ac:dyDescent="0.2">
      <c r="A66" s="6" t="str">
        <f>'System CAPEX Units'!A66</f>
        <v>Install set of 2 expulsion fuses (33kV) – single phase line or SWER isolator</v>
      </c>
      <c r="B66" s="54">
        <f>('System CAPEX Units'!$F66*'System CAPEX Units'!$I66+'System CAPEX Units'!$F66*'System CAPEX Units'!$J66+'System CAPEX Units'!$F66*'System CAPEX Units'!$K66+'System CAPEX Units'!$F66*'System CAPEX Units'!$L66)*'System CAPEX Units'!AE66</f>
        <v>0</v>
      </c>
      <c r="C66" s="66">
        <f>B66*'System CAPEX Units'!$I66</f>
        <v>0</v>
      </c>
      <c r="D66" s="72">
        <f>B66*'System CAPEX Units'!$J66</f>
        <v>0</v>
      </c>
      <c r="E66" s="72">
        <f>B66*'System CAPEX Units'!$K66</f>
        <v>0</v>
      </c>
      <c r="F66" s="66">
        <f>B66*'System CAPEX Units'!$L66</f>
        <v>0</v>
      </c>
      <c r="G66" s="69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37">
        <f>'System CAPEX Units'!F66*'System CAPEX Units'!AE66</f>
        <v>0</v>
      </c>
      <c r="Z66" s="34">
        <f>$B66*'System CAPEX Units'!AF66</f>
        <v>0</v>
      </c>
      <c r="AA66" s="24">
        <f>$B66*'System CAPEX Units'!AG66</f>
        <v>0</v>
      </c>
      <c r="AB66" s="24">
        <f>$B66*'System CAPEX Units'!AH66</f>
        <v>0</v>
      </c>
      <c r="AC66" s="24">
        <f>$B66*'System CAPEX Units'!AI66</f>
        <v>0</v>
      </c>
      <c r="AD66" s="38">
        <f>$B66*'System CAPEX Units'!AJ66</f>
        <v>0</v>
      </c>
      <c r="AF66" s="34">
        <f t="shared" si="0"/>
        <v>0</v>
      </c>
    </row>
    <row r="67" spans="1:32" x14ac:dyDescent="0.2">
      <c r="A67" s="6" t="str">
        <f>'System CAPEX Units'!A67</f>
        <v>BC1 619 NDR EECL Replace Defect Management</v>
      </c>
      <c r="B67" s="54">
        <f>('System CAPEX Units'!$F67*'System CAPEX Units'!$I67+'System CAPEX Units'!$F67*'System CAPEX Units'!$J67+'System CAPEX Units'!$F67*'System CAPEX Units'!$K67+'System CAPEX Units'!$F67*'System CAPEX Units'!$L67)*'System CAPEX Units'!AE67</f>
        <v>0</v>
      </c>
      <c r="C67" s="66">
        <f>B67*'System CAPEX Units'!$I67</f>
        <v>0</v>
      </c>
      <c r="D67" s="72">
        <f>B67*'System CAPEX Units'!$J67</f>
        <v>0</v>
      </c>
      <c r="E67" s="72">
        <f>B67*'System CAPEX Units'!$K67</f>
        <v>0</v>
      </c>
      <c r="F67" s="66">
        <f>B67*'System CAPEX Units'!$L67</f>
        <v>0</v>
      </c>
      <c r="G67" s="69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37">
        <f>'System CAPEX Units'!F67*'System CAPEX Units'!AE67</f>
        <v>0</v>
      </c>
      <c r="Z67" s="34">
        <f>$B67*'System CAPEX Units'!AF67</f>
        <v>0</v>
      </c>
      <c r="AA67" s="24">
        <f>$B67*'System CAPEX Units'!AG67</f>
        <v>0</v>
      </c>
      <c r="AB67" s="24">
        <f>$B67*'System CAPEX Units'!AH67</f>
        <v>0</v>
      </c>
      <c r="AC67" s="24">
        <f>$B67*'System CAPEX Units'!AI67</f>
        <v>0</v>
      </c>
      <c r="AD67" s="38">
        <f>$B67*'System CAPEX Units'!AJ67</f>
        <v>0</v>
      </c>
      <c r="AF67" s="34">
        <f t="shared" si="0"/>
        <v>0</v>
      </c>
    </row>
    <row r="68" spans="1:32" x14ac:dyDescent="0.2">
      <c r="A68" s="6" t="str">
        <f>'System CAPEX Units'!A68</f>
        <v>BC1 754 NDR EECL Distribution Earthing Remediation</v>
      </c>
      <c r="B68" s="54">
        <f>('System CAPEX Units'!$F68*'System CAPEX Units'!$I68+'System CAPEX Units'!$F68*'System CAPEX Units'!$J68+'System CAPEX Units'!$F68*'System CAPEX Units'!$K68+'System CAPEX Units'!$F68*'System CAPEX Units'!$L68)*'System CAPEX Units'!AE68</f>
        <v>0</v>
      </c>
      <c r="C68" s="66">
        <f>B68*'System CAPEX Units'!$I68</f>
        <v>0</v>
      </c>
      <c r="D68" s="72">
        <f>B68*'System CAPEX Units'!$J68</f>
        <v>0</v>
      </c>
      <c r="E68" s="72">
        <f>B68*'System CAPEX Units'!$K68</f>
        <v>0</v>
      </c>
      <c r="F68" s="66">
        <f>B68*'System CAPEX Units'!$L68</f>
        <v>0</v>
      </c>
      <c r="G68" s="69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37">
        <f>'System CAPEX Units'!F68*'System CAPEX Units'!AE68</f>
        <v>0</v>
      </c>
      <c r="Z68" s="34">
        <f>$B68*'System CAPEX Units'!AF68</f>
        <v>0</v>
      </c>
      <c r="AA68" s="24">
        <f>$B68*'System CAPEX Units'!AG68</f>
        <v>0</v>
      </c>
      <c r="AB68" s="24">
        <f>$B68*'System CAPEX Units'!AH68</f>
        <v>0</v>
      </c>
      <c r="AC68" s="24">
        <f>$B68*'System CAPEX Units'!AI68</f>
        <v>0</v>
      </c>
      <c r="AD68" s="38">
        <f>$B68*'System CAPEX Units'!AJ68</f>
        <v>0</v>
      </c>
      <c r="AF68" s="34">
        <f t="shared" ref="AF68:AF131" si="1">Y68-SUM(Z68:AD68)</f>
        <v>0</v>
      </c>
    </row>
    <row r="69" spans="1:32" x14ac:dyDescent="0.2">
      <c r="A69" s="6" t="str">
        <f>'System CAPEX Units'!A69</f>
        <v>BC1 558 NDR EECL Defective Connector and Splice Replacement</v>
      </c>
      <c r="B69" s="54">
        <f>('System CAPEX Units'!$F69*'System CAPEX Units'!$I69+'System CAPEX Units'!$F69*'System CAPEX Units'!$J69+'System CAPEX Units'!$F69*'System CAPEX Units'!$K69+'System CAPEX Units'!$F69*'System CAPEX Units'!$L69)*'System CAPEX Units'!AE69</f>
        <v>0</v>
      </c>
      <c r="C69" s="66">
        <f>B69*'System CAPEX Units'!$I69</f>
        <v>0</v>
      </c>
      <c r="D69" s="72">
        <f>B69*'System CAPEX Units'!$J69</f>
        <v>0</v>
      </c>
      <c r="E69" s="72">
        <f>B69*'System CAPEX Units'!$K69</f>
        <v>0</v>
      </c>
      <c r="F69" s="66">
        <f>B69*'System CAPEX Units'!$L69</f>
        <v>0</v>
      </c>
      <c r="G69" s="6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37">
        <f>'System CAPEX Units'!F69*'System CAPEX Units'!AE69</f>
        <v>0</v>
      </c>
      <c r="Z69" s="34">
        <f>$B69*'System CAPEX Units'!AF69</f>
        <v>0</v>
      </c>
      <c r="AA69" s="24">
        <f>$B69*'System CAPEX Units'!AG69</f>
        <v>0</v>
      </c>
      <c r="AB69" s="24">
        <f>$B69*'System CAPEX Units'!AH69</f>
        <v>0</v>
      </c>
      <c r="AC69" s="24">
        <f>$B69*'System CAPEX Units'!AI69</f>
        <v>0</v>
      </c>
      <c r="AD69" s="38">
        <f>$B69*'System CAPEX Units'!AJ69</f>
        <v>0</v>
      </c>
      <c r="AF69" s="34">
        <f t="shared" si="1"/>
        <v>0</v>
      </c>
    </row>
    <row r="70" spans="1:32" x14ac:dyDescent="0.2">
      <c r="A70" s="6" t="str">
        <f>'System CAPEX Units'!A70</f>
        <v>BC1 533 NDR EECL EDO Fuse Replacement in High Risk Fire Areas</v>
      </c>
      <c r="B70" s="54">
        <f>('System CAPEX Units'!$F70*'System CAPEX Units'!$I70+'System CAPEX Units'!$F70*'System CAPEX Units'!$J70+'System CAPEX Units'!$F70*'System CAPEX Units'!$K70+'System CAPEX Units'!$F70*'System CAPEX Units'!$L70)*'System CAPEX Units'!AE70</f>
        <v>0</v>
      </c>
      <c r="C70" s="66">
        <f>B70*'System CAPEX Units'!$I70</f>
        <v>0</v>
      </c>
      <c r="D70" s="72">
        <f>B70*'System CAPEX Units'!$J70</f>
        <v>0</v>
      </c>
      <c r="E70" s="72">
        <f>B70*'System CAPEX Units'!$K70</f>
        <v>0</v>
      </c>
      <c r="F70" s="66">
        <f>B70*'System CAPEX Units'!$L70</f>
        <v>0</v>
      </c>
      <c r="G70" s="69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37">
        <f>'System CAPEX Units'!F70*'System CAPEX Units'!AE70</f>
        <v>0</v>
      </c>
      <c r="Z70" s="34">
        <f>$B70*'System CAPEX Units'!AF70</f>
        <v>0</v>
      </c>
      <c r="AA70" s="24">
        <f>$B70*'System CAPEX Units'!AG70</f>
        <v>0</v>
      </c>
      <c r="AB70" s="24">
        <f>$B70*'System CAPEX Units'!AH70</f>
        <v>0</v>
      </c>
      <c r="AC70" s="24">
        <f>$B70*'System CAPEX Units'!AI70</f>
        <v>0</v>
      </c>
      <c r="AD70" s="38">
        <f>$B70*'System CAPEX Units'!AJ70</f>
        <v>0</v>
      </c>
      <c r="AF70" s="34">
        <f t="shared" si="1"/>
        <v>0</v>
      </c>
    </row>
    <row r="71" spans="1:32" x14ac:dyDescent="0.2">
      <c r="A71" s="6" t="str">
        <f>'System CAPEX Units'!A71</f>
        <v>BC1 608 NDR EECL Cast Iron Cable Pot Head Replacement</v>
      </c>
      <c r="B71" s="54">
        <f>('System CAPEX Units'!$F71*'System CAPEX Units'!$I71+'System CAPEX Units'!$F71*'System CAPEX Units'!$J71+'System CAPEX Units'!$F71*'System CAPEX Units'!$K71+'System CAPEX Units'!$F71*'System CAPEX Units'!$L71)*'System CAPEX Units'!AE71</f>
        <v>0</v>
      </c>
      <c r="C71" s="66">
        <f>B71*'System CAPEX Units'!$I71</f>
        <v>0</v>
      </c>
      <c r="D71" s="72">
        <f>B71*'System CAPEX Units'!$J71</f>
        <v>0</v>
      </c>
      <c r="E71" s="72">
        <f>B71*'System CAPEX Units'!$K71</f>
        <v>0</v>
      </c>
      <c r="F71" s="66">
        <f>B71*'System CAPEX Units'!$L71</f>
        <v>0</v>
      </c>
      <c r="G71" s="69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37">
        <f>'System CAPEX Units'!F71*'System CAPEX Units'!AE71</f>
        <v>0</v>
      </c>
      <c r="Z71" s="34">
        <f>$B71*'System CAPEX Units'!AF71</f>
        <v>0</v>
      </c>
      <c r="AA71" s="24">
        <f>$B71*'System CAPEX Units'!AG71</f>
        <v>0</v>
      </c>
      <c r="AB71" s="24">
        <f>$B71*'System CAPEX Units'!AH71</f>
        <v>0</v>
      </c>
      <c r="AC71" s="24">
        <f>$B71*'System CAPEX Units'!AI71</f>
        <v>0</v>
      </c>
      <c r="AD71" s="38">
        <f>$B71*'System CAPEX Units'!AJ71</f>
        <v>0</v>
      </c>
      <c r="AF71" s="34">
        <f t="shared" si="1"/>
        <v>0</v>
      </c>
    </row>
    <row r="72" spans="1:32" x14ac:dyDescent="0.2">
      <c r="A72" s="6" t="str">
        <f>'System CAPEX Units'!A72</f>
        <v>BC1 506 NDR EECL Non-Ceramic Customer End Service Fuse Replacement</v>
      </c>
      <c r="B72" s="54">
        <f>('System CAPEX Units'!$F72*'System CAPEX Units'!$I72+'System CAPEX Units'!$F72*'System CAPEX Units'!$J72+'System CAPEX Units'!$F72*'System CAPEX Units'!$K72+'System CAPEX Units'!$F72*'System CAPEX Units'!$L72)*'System CAPEX Units'!AE72</f>
        <v>0</v>
      </c>
      <c r="C72" s="66">
        <f>B72*'System CAPEX Units'!$I72</f>
        <v>0</v>
      </c>
      <c r="D72" s="72">
        <f>B72*'System CAPEX Units'!$J72</f>
        <v>0</v>
      </c>
      <c r="E72" s="72">
        <f>B72*'System CAPEX Units'!$K72</f>
        <v>0</v>
      </c>
      <c r="F72" s="66">
        <f>B72*'System CAPEX Units'!$L72</f>
        <v>0</v>
      </c>
      <c r="G72" s="69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37">
        <f>'System CAPEX Units'!F72*'System CAPEX Units'!AE72</f>
        <v>0</v>
      </c>
      <c r="Z72" s="34">
        <f>$B72*'System CAPEX Units'!AF72</f>
        <v>0</v>
      </c>
      <c r="AA72" s="24">
        <f>$B72*'System CAPEX Units'!AG72</f>
        <v>0</v>
      </c>
      <c r="AB72" s="24">
        <f>$B72*'System CAPEX Units'!AH72</f>
        <v>0</v>
      </c>
      <c r="AC72" s="24">
        <f>$B72*'System CAPEX Units'!AI72</f>
        <v>0</v>
      </c>
      <c r="AD72" s="38">
        <f>$B72*'System CAPEX Units'!AJ72</f>
        <v>0</v>
      </c>
      <c r="AF72" s="34">
        <f t="shared" si="1"/>
        <v>0</v>
      </c>
    </row>
    <row r="73" spans="1:32" x14ac:dyDescent="0.2">
      <c r="A73" s="6" t="str">
        <f>'System CAPEX Units'!A73</f>
        <v>BC1 615 NDR EECL Replace Figure 8 Colour Coded Service Cables</v>
      </c>
      <c r="B73" s="54">
        <f>('System CAPEX Units'!$F73*'System CAPEX Units'!$I73+'System CAPEX Units'!$F73*'System CAPEX Units'!$J73+'System CAPEX Units'!$F73*'System CAPEX Units'!$K73+'System CAPEX Units'!$F73*'System CAPEX Units'!$L73)*'System CAPEX Units'!AE73</f>
        <v>0</v>
      </c>
      <c r="C73" s="66">
        <f>B73*'System CAPEX Units'!$I73</f>
        <v>0</v>
      </c>
      <c r="D73" s="72">
        <f>B73*'System CAPEX Units'!$J73</f>
        <v>0</v>
      </c>
      <c r="E73" s="72">
        <f>B73*'System CAPEX Units'!$K73</f>
        <v>0</v>
      </c>
      <c r="F73" s="66">
        <f>B73*'System CAPEX Units'!$L73</f>
        <v>0</v>
      </c>
      <c r="G73" s="69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37">
        <f>'System CAPEX Units'!F73*'System CAPEX Units'!AE73</f>
        <v>0</v>
      </c>
      <c r="Z73" s="34">
        <f>$B73*'System CAPEX Units'!AF73</f>
        <v>0</v>
      </c>
      <c r="AA73" s="24">
        <f>$B73*'System CAPEX Units'!AG73</f>
        <v>0</v>
      </c>
      <c r="AB73" s="24">
        <f>$B73*'System CAPEX Units'!AH73</f>
        <v>0</v>
      </c>
      <c r="AC73" s="24">
        <f>$B73*'System CAPEX Units'!AI73</f>
        <v>0</v>
      </c>
      <c r="AD73" s="38">
        <f>$B73*'System CAPEX Units'!AJ73</f>
        <v>0</v>
      </c>
      <c r="AF73" s="34">
        <f t="shared" si="1"/>
        <v>0</v>
      </c>
    </row>
    <row r="74" spans="1:32" x14ac:dyDescent="0.2">
      <c r="A74" s="6" t="str">
        <f>'System CAPEX Units'!A74</f>
        <v>BC1 621 NDR EECL Replace Neutral Screened Service Cables</v>
      </c>
      <c r="B74" s="54">
        <f>('System CAPEX Units'!$F74*'System CAPEX Units'!$I74+'System CAPEX Units'!$F74*'System CAPEX Units'!$J74+'System CAPEX Units'!$F74*'System CAPEX Units'!$K74+'System CAPEX Units'!$F74*'System CAPEX Units'!$L74)*'System CAPEX Units'!AE74</f>
        <v>0</v>
      </c>
      <c r="C74" s="66">
        <f>B74*'System CAPEX Units'!$I74</f>
        <v>0</v>
      </c>
      <c r="D74" s="72">
        <f>B74*'System CAPEX Units'!$J74</f>
        <v>0</v>
      </c>
      <c r="E74" s="72">
        <f>B74*'System CAPEX Units'!$K74</f>
        <v>0</v>
      </c>
      <c r="F74" s="66">
        <f>B74*'System CAPEX Units'!$L74</f>
        <v>0</v>
      </c>
      <c r="G74" s="69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37">
        <f>'System CAPEX Units'!F74*'System CAPEX Units'!AE74</f>
        <v>0</v>
      </c>
      <c r="Z74" s="34">
        <f>$B74*'System CAPEX Units'!AF74</f>
        <v>0</v>
      </c>
      <c r="AA74" s="24">
        <f>$B74*'System CAPEX Units'!AG74</f>
        <v>0</v>
      </c>
      <c r="AB74" s="24">
        <f>$B74*'System CAPEX Units'!AH74</f>
        <v>0</v>
      </c>
      <c r="AC74" s="24">
        <f>$B74*'System CAPEX Units'!AI74</f>
        <v>0</v>
      </c>
      <c r="AD74" s="38">
        <f>$B74*'System CAPEX Units'!AJ74</f>
        <v>0</v>
      </c>
      <c r="AF74" s="34">
        <f t="shared" si="1"/>
        <v>0</v>
      </c>
    </row>
    <row r="75" spans="1:32" x14ac:dyDescent="0.2">
      <c r="A75" s="6" t="str">
        <f>'System CAPEX Units'!A75</f>
        <v>BC1 503 NDR EECL Replace Laminated Crossarms</v>
      </c>
      <c r="B75" s="54">
        <f>('System CAPEX Units'!$F75*'System CAPEX Units'!$I75+'System CAPEX Units'!$F75*'System CAPEX Units'!$J75+'System CAPEX Units'!$F75*'System CAPEX Units'!$K75+'System CAPEX Units'!$F75*'System CAPEX Units'!$L75)*'System CAPEX Units'!AE75</f>
        <v>0</v>
      </c>
      <c r="C75" s="66">
        <f>B75*'System CAPEX Units'!$I75</f>
        <v>0</v>
      </c>
      <c r="D75" s="72">
        <f>B75*'System CAPEX Units'!$J75</f>
        <v>0</v>
      </c>
      <c r="E75" s="72">
        <f>B75*'System CAPEX Units'!$K75</f>
        <v>0</v>
      </c>
      <c r="F75" s="66">
        <f>B75*'System CAPEX Units'!$L75</f>
        <v>0</v>
      </c>
      <c r="G75" s="69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37">
        <f>'System CAPEX Units'!F75*'System CAPEX Units'!AE75</f>
        <v>0</v>
      </c>
      <c r="Z75" s="34">
        <f>$B75*'System CAPEX Units'!AF75</f>
        <v>0</v>
      </c>
      <c r="AA75" s="24">
        <f>$B75*'System CAPEX Units'!AG75</f>
        <v>0</v>
      </c>
      <c r="AB75" s="24">
        <f>$B75*'System CAPEX Units'!AH75</f>
        <v>0</v>
      </c>
      <c r="AC75" s="24">
        <f>$B75*'System CAPEX Units'!AI75</f>
        <v>0</v>
      </c>
      <c r="AD75" s="38">
        <f>$B75*'System CAPEX Units'!AJ75</f>
        <v>0</v>
      </c>
      <c r="AF75" s="34">
        <f t="shared" si="1"/>
        <v>0</v>
      </c>
    </row>
    <row r="76" spans="1:32" x14ac:dyDescent="0.2">
      <c r="A76" s="6" t="str">
        <f>'System CAPEX Units'!A76</f>
        <v>BC1 570 NDR EECL Inspect and Replace Brand X Service Cable Replacement</v>
      </c>
      <c r="B76" s="54">
        <f>('System CAPEX Units'!$F76*'System CAPEX Units'!$I76+'System CAPEX Units'!$F76*'System CAPEX Units'!$J76+'System CAPEX Units'!$F76*'System CAPEX Units'!$K76+'System CAPEX Units'!$F76*'System CAPEX Units'!$L76)*'System CAPEX Units'!AE76</f>
        <v>0</v>
      </c>
      <c r="C76" s="66">
        <f>B76*'System CAPEX Units'!$I76</f>
        <v>0</v>
      </c>
      <c r="D76" s="72">
        <f>B76*'System CAPEX Units'!$J76</f>
        <v>0</v>
      </c>
      <c r="E76" s="72">
        <f>B76*'System CAPEX Units'!$K76</f>
        <v>0</v>
      </c>
      <c r="F76" s="66">
        <f>B76*'System CAPEX Units'!$L76</f>
        <v>0</v>
      </c>
      <c r="G76" s="69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37">
        <f>'System CAPEX Units'!F76*'System CAPEX Units'!AE76</f>
        <v>0</v>
      </c>
      <c r="Z76" s="34">
        <f>$B76*'System CAPEX Units'!AF76</f>
        <v>0</v>
      </c>
      <c r="AA76" s="24">
        <f>$B76*'System CAPEX Units'!AG76</f>
        <v>0</v>
      </c>
      <c r="AB76" s="24">
        <f>$B76*'System CAPEX Units'!AH76</f>
        <v>0</v>
      </c>
      <c r="AC76" s="24">
        <f>$B76*'System CAPEX Units'!AI76</f>
        <v>0</v>
      </c>
      <c r="AD76" s="38">
        <f>$B76*'System CAPEX Units'!AJ76</f>
        <v>0</v>
      </c>
      <c r="AF76" s="34">
        <f t="shared" si="1"/>
        <v>0</v>
      </c>
    </row>
    <row r="77" spans="1:32" x14ac:dyDescent="0.2">
      <c r="A77" s="6" t="str">
        <f>'System CAPEX Units'!A77</f>
        <v>Conductor Clearance to Ground Backlog Remediation</v>
      </c>
      <c r="B77" s="54">
        <f>('System CAPEX Units'!$F77*'System CAPEX Units'!$I77+'System CAPEX Units'!$F77*'System CAPEX Units'!$J77+'System CAPEX Units'!$F77*'System CAPEX Units'!$K77+'System CAPEX Units'!$F77*'System CAPEX Units'!$L77)*'System CAPEX Units'!AE77</f>
        <v>0</v>
      </c>
      <c r="C77" s="66">
        <f>B77*'System CAPEX Units'!$I77</f>
        <v>0</v>
      </c>
      <c r="D77" s="72">
        <f>B77*'System CAPEX Units'!$J77</f>
        <v>0</v>
      </c>
      <c r="E77" s="72">
        <f>B77*'System CAPEX Units'!$K77</f>
        <v>0</v>
      </c>
      <c r="F77" s="66">
        <f>B77*'System CAPEX Units'!$L77</f>
        <v>0</v>
      </c>
      <c r="G77" s="69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37">
        <f>'System CAPEX Units'!F77*'System CAPEX Units'!AE77</f>
        <v>0</v>
      </c>
      <c r="Z77" s="34">
        <f>$B77*'System CAPEX Units'!AF77</f>
        <v>0</v>
      </c>
      <c r="AA77" s="24">
        <f>$B77*'System CAPEX Units'!AG77</f>
        <v>0</v>
      </c>
      <c r="AB77" s="24">
        <f>$B77*'System CAPEX Units'!AH77</f>
        <v>0</v>
      </c>
      <c r="AC77" s="24">
        <f>$B77*'System CAPEX Units'!AI77</f>
        <v>0</v>
      </c>
      <c r="AD77" s="38">
        <f>$B77*'System CAPEX Units'!AJ77</f>
        <v>0</v>
      </c>
      <c r="AF77" s="34">
        <f t="shared" si="1"/>
        <v>0</v>
      </c>
    </row>
    <row r="78" spans="1:32" x14ac:dyDescent="0.2">
      <c r="A78" s="6" t="str">
        <f>'System CAPEX Units'!A78</f>
        <v/>
      </c>
      <c r="B78" s="54">
        <f>('System CAPEX Units'!$F78*'System CAPEX Units'!$I78+'System CAPEX Units'!$F78*'System CAPEX Units'!$J78+'System CAPEX Units'!$F78*'System CAPEX Units'!$K78+'System CAPEX Units'!$F78*'System CAPEX Units'!$L78)*'System CAPEX Units'!AE78</f>
        <v>0</v>
      </c>
      <c r="C78" s="66">
        <f>B78*'System CAPEX Units'!$I78</f>
        <v>0</v>
      </c>
      <c r="D78" s="72">
        <f>B78*'System CAPEX Units'!$J78</f>
        <v>0</v>
      </c>
      <c r="E78" s="72">
        <f>B78*'System CAPEX Units'!$K78</f>
        <v>0</v>
      </c>
      <c r="F78" s="66">
        <f>B78*'System CAPEX Units'!$L78</f>
        <v>0</v>
      </c>
      <c r="G78" s="69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37">
        <f>'System CAPEX Units'!F78*'System CAPEX Units'!AE78</f>
        <v>0</v>
      </c>
      <c r="Z78" s="34">
        <f>$B78*'System CAPEX Units'!AF78</f>
        <v>0</v>
      </c>
      <c r="AA78" s="24">
        <f>$B78*'System CAPEX Units'!AG78</f>
        <v>0</v>
      </c>
      <c r="AB78" s="24">
        <f>$B78*'System CAPEX Units'!AH78</f>
        <v>0</v>
      </c>
      <c r="AC78" s="24">
        <f>$B78*'System CAPEX Units'!AI78</f>
        <v>0</v>
      </c>
      <c r="AD78" s="38">
        <f>$B78*'System CAPEX Units'!AJ78</f>
        <v>0</v>
      </c>
      <c r="AF78" s="34">
        <f t="shared" si="1"/>
        <v>0</v>
      </c>
    </row>
    <row r="79" spans="1:32" x14ac:dyDescent="0.2">
      <c r="A79" s="6" t="str">
        <f>'System CAPEX Units'!A79</f>
        <v/>
      </c>
      <c r="B79" s="54">
        <f>('System CAPEX Units'!$F79*'System CAPEX Units'!$I79+'System CAPEX Units'!$F79*'System CAPEX Units'!$J79+'System CAPEX Units'!$F79*'System CAPEX Units'!$K79+'System CAPEX Units'!$F79*'System CAPEX Units'!$L79)*'System CAPEX Units'!AE79</f>
        <v>0</v>
      </c>
      <c r="C79" s="66">
        <f>B79*'System CAPEX Units'!$I79</f>
        <v>0</v>
      </c>
      <c r="D79" s="72">
        <f>B79*'System CAPEX Units'!$J79</f>
        <v>0</v>
      </c>
      <c r="E79" s="72">
        <f>B79*'System CAPEX Units'!$K79</f>
        <v>0</v>
      </c>
      <c r="F79" s="66">
        <f>B79*'System CAPEX Units'!$L79</f>
        <v>0</v>
      </c>
      <c r="G79" s="69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37">
        <f>'System CAPEX Units'!F79*'System CAPEX Units'!AE79</f>
        <v>0</v>
      </c>
      <c r="Z79" s="34">
        <f>$B79*'System CAPEX Units'!AF79</f>
        <v>0</v>
      </c>
      <c r="AA79" s="24">
        <f>$B79*'System CAPEX Units'!AG79</f>
        <v>0</v>
      </c>
      <c r="AB79" s="24">
        <f>$B79*'System CAPEX Units'!AH79</f>
        <v>0</v>
      </c>
      <c r="AC79" s="24">
        <f>$B79*'System CAPEX Units'!AI79</f>
        <v>0</v>
      </c>
      <c r="AD79" s="38">
        <f>$B79*'System CAPEX Units'!AJ79</f>
        <v>0</v>
      </c>
      <c r="AF79" s="34">
        <f t="shared" si="1"/>
        <v>0</v>
      </c>
    </row>
    <row r="80" spans="1:32" x14ac:dyDescent="0.2">
      <c r="A80" s="6" t="str">
        <f>'System CAPEX Units'!A80</f>
        <v/>
      </c>
      <c r="B80" s="54">
        <f>('System CAPEX Units'!$F80*'System CAPEX Units'!$I80+'System CAPEX Units'!$F80*'System CAPEX Units'!$J80+'System CAPEX Units'!$F80*'System CAPEX Units'!$K80+'System CAPEX Units'!$F80*'System CAPEX Units'!$L80)*'System CAPEX Units'!AE80</f>
        <v>0</v>
      </c>
      <c r="C80" s="66">
        <f>B80*'System CAPEX Units'!$I80</f>
        <v>0</v>
      </c>
      <c r="D80" s="72">
        <f>B80*'System CAPEX Units'!$J80</f>
        <v>0</v>
      </c>
      <c r="E80" s="72">
        <f>B80*'System CAPEX Units'!$K80</f>
        <v>0</v>
      </c>
      <c r="F80" s="66">
        <f>B80*'System CAPEX Units'!$L80</f>
        <v>0</v>
      </c>
      <c r="G80" s="69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37">
        <f>'System CAPEX Units'!F80*'System CAPEX Units'!AE80</f>
        <v>0</v>
      </c>
      <c r="Z80" s="34">
        <f>$B80*'System CAPEX Units'!AF80</f>
        <v>0</v>
      </c>
      <c r="AA80" s="24">
        <f>$B80*'System CAPEX Units'!AG80</f>
        <v>0</v>
      </c>
      <c r="AB80" s="24">
        <f>$B80*'System CAPEX Units'!AH80</f>
        <v>0</v>
      </c>
      <c r="AC80" s="24">
        <f>$B80*'System CAPEX Units'!AI80</f>
        <v>0</v>
      </c>
      <c r="AD80" s="38">
        <f>$B80*'System CAPEX Units'!AJ80</f>
        <v>0</v>
      </c>
      <c r="AF80" s="34">
        <f t="shared" si="1"/>
        <v>0</v>
      </c>
    </row>
    <row r="81" spans="1:32" x14ac:dyDescent="0.2">
      <c r="A81" s="6" t="str">
        <f>'System CAPEX Units'!A81</f>
        <v/>
      </c>
      <c r="B81" s="54">
        <f>('System CAPEX Units'!$F81*'System CAPEX Units'!$I81+'System CAPEX Units'!$F81*'System CAPEX Units'!$J81+'System CAPEX Units'!$F81*'System CAPEX Units'!$K81+'System CAPEX Units'!$F81*'System CAPEX Units'!$L81)*'System CAPEX Units'!AE81</f>
        <v>0</v>
      </c>
      <c r="C81" s="66">
        <f>B81*'System CAPEX Units'!$I81</f>
        <v>0</v>
      </c>
      <c r="D81" s="72">
        <f>B81*'System CAPEX Units'!$J81</f>
        <v>0</v>
      </c>
      <c r="E81" s="72">
        <f>B81*'System CAPEX Units'!$K81</f>
        <v>0</v>
      </c>
      <c r="F81" s="66">
        <f>B81*'System CAPEX Units'!$L81</f>
        <v>0</v>
      </c>
      <c r="G81" s="69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37">
        <f>'System CAPEX Units'!F81*'System CAPEX Units'!AE81</f>
        <v>0</v>
      </c>
      <c r="Z81" s="34">
        <f>$B81*'System CAPEX Units'!AF81</f>
        <v>0</v>
      </c>
      <c r="AA81" s="24">
        <f>$B81*'System CAPEX Units'!AG81</f>
        <v>0</v>
      </c>
      <c r="AB81" s="24">
        <f>$B81*'System CAPEX Units'!AH81</f>
        <v>0</v>
      </c>
      <c r="AC81" s="24">
        <f>$B81*'System CAPEX Units'!AI81</f>
        <v>0</v>
      </c>
      <c r="AD81" s="38">
        <f>$B81*'System CAPEX Units'!AJ81</f>
        <v>0</v>
      </c>
      <c r="AF81" s="34">
        <f t="shared" si="1"/>
        <v>0</v>
      </c>
    </row>
    <row r="82" spans="1:32" x14ac:dyDescent="0.2">
      <c r="A82" s="6" t="str">
        <f>'System CAPEX Units'!A82</f>
        <v/>
      </c>
      <c r="B82" s="54">
        <f>('System CAPEX Units'!$F82*'System CAPEX Units'!$I82+'System CAPEX Units'!$F82*'System CAPEX Units'!$J82+'System CAPEX Units'!$F82*'System CAPEX Units'!$K82+'System CAPEX Units'!$F82*'System CAPEX Units'!$L82)*'System CAPEX Units'!AE82</f>
        <v>0</v>
      </c>
      <c r="C82" s="66">
        <f>B82*'System CAPEX Units'!$I82</f>
        <v>0</v>
      </c>
      <c r="D82" s="72">
        <f>B82*'System CAPEX Units'!$J82</f>
        <v>0</v>
      </c>
      <c r="E82" s="72">
        <f>B82*'System CAPEX Units'!$K82</f>
        <v>0</v>
      </c>
      <c r="F82" s="66">
        <f>B82*'System CAPEX Units'!$L82</f>
        <v>0</v>
      </c>
      <c r="G82" s="69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37">
        <f>'System CAPEX Units'!F82*'System CAPEX Units'!AE82</f>
        <v>0</v>
      </c>
      <c r="Z82" s="34">
        <f>$B82*'System CAPEX Units'!AF82</f>
        <v>0</v>
      </c>
      <c r="AA82" s="24">
        <f>$B82*'System CAPEX Units'!AG82</f>
        <v>0</v>
      </c>
      <c r="AB82" s="24">
        <f>$B82*'System CAPEX Units'!AH82</f>
        <v>0</v>
      </c>
      <c r="AC82" s="24">
        <f>$B82*'System CAPEX Units'!AI82</f>
        <v>0</v>
      </c>
      <c r="AD82" s="38">
        <f>$B82*'System CAPEX Units'!AJ82</f>
        <v>0</v>
      </c>
      <c r="AF82" s="34">
        <f t="shared" si="1"/>
        <v>0</v>
      </c>
    </row>
    <row r="83" spans="1:32" x14ac:dyDescent="0.2">
      <c r="A83" s="6" t="str">
        <f>'System CAPEX Units'!A83</f>
        <v/>
      </c>
      <c r="B83" s="54">
        <f>('System CAPEX Units'!$F83*'System CAPEX Units'!$I83+'System CAPEX Units'!$F83*'System CAPEX Units'!$J83+'System CAPEX Units'!$F83*'System CAPEX Units'!$K83+'System CAPEX Units'!$F83*'System CAPEX Units'!$L83)*'System CAPEX Units'!AE83</f>
        <v>0</v>
      </c>
      <c r="C83" s="66">
        <f>B83*'System CAPEX Units'!$I83</f>
        <v>0</v>
      </c>
      <c r="D83" s="72">
        <f>B83*'System CAPEX Units'!$J83</f>
        <v>0</v>
      </c>
      <c r="E83" s="72">
        <f>B83*'System CAPEX Units'!$K83</f>
        <v>0</v>
      </c>
      <c r="F83" s="66">
        <f>B83*'System CAPEX Units'!$L83</f>
        <v>0</v>
      </c>
      <c r="G83" s="69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37">
        <f>'System CAPEX Units'!F83*'System CAPEX Units'!AE83</f>
        <v>0</v>
      </c>
      <c r="Z83" s="34">
        <f>$B83*'System CAPEX Units'!AF83</f>
        <v>0</v>
      </c>
      <c r="AA83" s="24">
        <f>$B83*'System CAPEX Units'!AG83</f>
        <v>0</v>
      </c>
      <c r="AB83" s="24">
        <f>$B83*'System CAPEX Units'!AH83</f>
        <v>0</v>
      </c>
      <c r="AC83" s="24">
        <f>$B83*'System CAPEX Units'!AI83</f>
        <v>0</v>
      </c>
      <c r="AD83" s="38">
        <f>$B83*'System CAPEX Units'!AJ83</f>
        <v>0</v>
      </c>
      <c r="AF83" s="34">
        <f t="shared" si="1"/>
        <v>0</v>
      </c>
    </row>
    <row r="84" spans="1:32" x14ac:dyDescent="0.2">
      <c r="A84" s="6" t="str">
        <f>'System CAPEX Units'!A84</f>
        <v/>
      </c>
      <c r="B84" s="54">
        <f>('System CAPEX Units'!$F84*'System CAPEX Units'!$I84+'System CAPEX Units'!$F84*'System CAPEX Units'!$J84+'System CAPEX Units'!$F84*'System CAPEX Units'!$K84+'System CAPEX Units'!$F84*'System CAPEX Units'!$L84)*'System CAPEX Units'!AE84</f>
        <v>0</v>
      </c>
      <c r="C84" s="66">
        <f>B84*'System CAPEX Units'!$I84</f>
        <v>0</v>
      </c>
      <c r="D84" s="72">
        <f>B84*'System CAPEX Units'!$J84</f>
        <v>0</v>
      </c>
      <c r="E84" s="72">
        <f>B84*'System CAPEX Units'!$K84</f>
        <v>0</v>
      </c>
      <c r="F84" s="66">
        <f>B84*'System CAPEX Units'!$L84</f>
        <v>0</v>
      </c>
      <c r="G84" s="69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37">
        <f>'System CAPEX Units'!F84*'System CAPEX Units'!AE84</f>
        <v>0</v>
      </c>
      <c r="Z84" s="34">
        <f>$B84*'System CAPEX Units'!AF84</f>
        <v>0</v>
      </c>
      <c r="AA84" s="24">
        <f>$B84*'System CAPEX Units'!AG84</f>
        <v>0</v>
      </c>
      <c r="AB84" s="24">
        <f>$B84*'System CAPEX Units'!AH84</f>
        <v>0</v>
      </c>
      <c r="AC84" s="24">
        <f>$B84*'System CAPEX Units'!AI84</f>
        <v>0</v>
      </c>
      <c r="AD84" s="38">
        <f>$B84*'System CAPEX Units'!AJ84</f>
        <v>0</v>
      </c>
      <c r="AF84" s="34">
        <f t="shared" si="1"/>
        <v>0</v>
      </c>
    </row>
    <row r="85" spans="1:32" x14ac:dyDescent="0.2">
      <c r="A85" s="6" t="str">
        <f>'System CAPEX Units'!A85</f>
        <v/>
      </c>
      <c r="B85" s="54">
        <f>('System CAPEX Units'!$F85*'System CAPEX Units'!$I85+'System CAPEX Units'!$F85*'System CAPEX Units'!$J85+'System CAPEX Units'!$F85*'System CAPEX Units'!$K85+'System CAPEX Units'!$F85*'System CAPEX Units'!$L85)*'System CAPEX Units'!AE85</f>
        <v>0</v>
      </c>
      <c r="C85" s="66">
        <f>B85*'System CAPEX Units'!$I85</f>
        <v>0</v>
      </c>
      <c r="D85" s="72">
        <f>B85*'System CAPEX Units'!$J85</f>
        <v>0</v>
      </c>
      <c r="E85" s="72">
        <f>B85*'System CAPEX Units'!$K85</f>
        <v>0</v>
      </c>
      <c r="F85" s="66">
        <f>B85*'System CAPEX Units'!$L85</f>
        <v>0</v>
      </c>
      <c r="G85" s="69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37">
        <f>'System CAPEX Units'!F85*'System CAPEX Units'!AE85</f>
        <v>0</v>
      </c>
      <c r="Z85" s="34">
        <f>$B85*'System CAPEX Units'!AF85</f>
        <v>0</v>
      </c>
      <c r="AA85" s="24">
        <f>$B85*'System CAPEX Units'!AG85</f>
        <v>0</v>
      </c>
      <c r="AB85" s="24">
        <f>$B85*'System CAPEX Units'!AH85</f>
        <v>0</v>
      </c>
      <c r="AC85" s="24">
        <f>$B85*'System CAPEX Units'!AI85</f>
        <v>0</v>
      </c>
      <c r="AD85" s="38">
        <f>$B85*'System CAPEX Units'!AJ85</f>
        <v>0</v>
      </c>
      <c r="AF85" s="34">
        <f t="shared" si="1"/>
        <v>0</v>
      </c>
    </row>
    <row r="86" spans="1:32" x14ac:dyDescent="0.2">
      <c r="A86" s="6" t="str">
        <f>'System CAPEX Units'!A86</f>
        <v/>
      </c>
      <c r="B86" s="54">
        <f>('System CAPEX Units'!$F86*'System CAPEX Units'!$I86+'System CAPEX Units'!$F86*'System CAPEX Units'!$J86+'System CAPEX Units'!$F86*'System CAPEX Units'!$K86+'System CAPEX Units'!$F86*'System CAPEX Units'!$L86)*'System CAPEX Units'!AE86</f>
        <v>0</v>
      </c>
      <c r="C86" s="66">
        <f>B86*'System CAPEX Units'!$I86</f>
        <v>0</v>
      </c>
      <c r="D86" s="72">
        <f>B86*'System CAPEX Units'!$J86</f>
        <v>0</v>
      </c>
      <c r="E86" s="72">
        <f>B86*'System CAPEX Units'!$K86</f>
        <v>0</v>
      </c>
      <c r="F86" s="66">
        <f>B86*'System CAPEX Units'!$L86</f>
        <v>0</v>
      </c>
      <c r="G86" s="69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37">
        <f>'System CAPEX Units'!F86*'System CAPEX Units'!AE86</f>
        <v>0</v>
      </c>
      <c r="Z86" s="34">
        <f>$B86*'System CAPEX Units'!AF86</f>
        <v>0</v>
      </c>
      <c r="AA86" s="24">
        <f>$B86*'System CAPEX Units'!AG86</f>
        <v>0</v>
      </c>
      <c r="AB86" s="24">
        <f>$B86*'System CAPEX Units'!AH86</f>
        <v>0</v>
      </c>
      <c r="AC86" s="24">
        <f>$B86*'System CAPEX Units'!AI86</f>
        <v>0</v>
      </c>
      <c r="AD86" s="38">
        <f>$B86*'System CAPEX Units'!AJ86</f>
        <v>0</v>
      </c>
      <c r="AF86" s="34">
        <f t="shared" si="1"/>
        <v>0</v>
      </c>
    </row>
    <row r="87" spans="1:32" x14ac:dyDescent="0.2">
      <c r="A87" s="6" t="str">
        <f>'System CAPEX Units'!A87</f>
        <v/>
      </c>
      <c r="B87" s="54">
        <f>('System CAPEX Units'!$F87*'System CAPEX Units'!$I87+'System CAPEX Units'!$F87*'System CAPEX Units'!$J87+'System CAPEX Units'!$F87*'System CAPEX Units'!$K87+'System CAPEX Units'!$F87*'System CAPEX Units'!$L87)*'System CAPEX Units'!AE87</f>
        <v>0</v>
      </c>
      <c r="C87" s="66">
        <f>B87*'System CAPEX Units'!$I87</f>
        <v>0</v>
      </c>
      <c r="D87" s="72">
        <f>B87*'System CAPEX Units'!$J87</f>
        <v>0</v>
      </c>
      <c r="E87" s="72">
        <f>B87*'System CAPEX Units'!$K87</f>
        <v>0</v>
      </c>
      <c r="F87" s="66">
        <f>B87*'System CAPEX Units'!$L87</f>
        <v>0</v>
      </c>
      <c r="G87" s="69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37">
        <f>'System CAPEX Units'!F87*'System CAPEX Units'!AE87</f>
        <v>0</v>
      </c>
      <c r="Z87" s="34">
        <f>$B87*'System CAPEX Units'!AF87</f>
        <v>0</v>
      </c>
      <c r="AA87" s="24">
        <f>$B87*'System CAPEX Units'!AG87</f>
        <v>0</v>
      </c>
      <c r="AB87" s="24">
        <f>$B87*'System CAPEX Units'!AH87</f>
        <v>0</v>
      </c>
      <c r="AC87" s="24">
        <f>$B87*'System CAPEX Units'!AI87</f>
        <v>0</v>
      </c>
      <c r="AD87" s="38">
        <f>$B87*'System CAPEX Units'!AJ87</f>
        <v>0</v>
      </c>
      <c r="AF87" s="34">
        <f t="shared" si="1"/>
        <v>0</v>
      </c>
    </row>
    <row r="88" spans="1:32" x14ac:dyDescent="0.2">
      <c r="A88" s="6" t="str">
        <f>'System CAPEX Units'!A88</f>
        <v/>
      </c>
      <c r="B88" s="54">
        <f>('System CAPEX Units'!$F88*'System CAPEX Units'!$I88+'System CAPEX Units'!$F88*'System CAPEX Units'!$J88+'System CAPEX Units'!$F88*'System CAPEX Units'!$K88+'System CAPEX Units'!$F88*'System CAPEX Units'!$L88)*'System CAPEX Units'!AE88</f>
        <v>0</v>
      </c>
      <c r="C88" s="66">
        <f>B88*'System CAPEX Units'!$I88</f>
        <v>0</v>
      </c>
      <c r="D88" s="72">
        <f>B88*'System CAPEX Units'!$J88</f>
        <v>0</v>
      </c>
      <c r="E88" s="72">
        <f>B88*'System CAPEX Units'!$K88</f>
        <v>0</v>
      </c>
      <c r="F88" s="66">
        <f>B88*'System CAPEX Units'!$L88</f>
        <v>0</v>
      </c>
      <c r="G88" s="69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37">
        <f>'System CAPEX Units'!F88*'System CAPEX Units'!AE88</f>
        <v>0</v>
      </c>
      <c r="Z88" s="34">
        <f>$B88*'System CAPEX Units'!AF88</f>
        <v>0</v>
      </c>
      <c r="AA88" s="24">
        <f>$B88*'System CAPEX Units'!AG88</f>
        <v>0</v>
      </c>
      <c r="AB88" s="24">
        <f>$B88*'System CAPEX Units'!AH88</f>
        <v>0</v>
      </c>
      <c r="AC88" s="24">
        <f>$B88*'System CAPEX Units'!AI88</f>
        <v>0</v>
      </c>
      <c r="AD88" s="38">
        <f>$B88*'System CAPEX Units'!AJ88</f>
        <v>0</v>
      </c>
      <c r="AF88" s="34">
        <f t="shared" si="1"/>
        <v>0</v>
      </c>
    </row>
    <row r="89" spans="1:32" x14ac:dyDescent="0.2">
      <c r="A89" s="6" t="str">
        <f>'System CAPEX Units'!A89</f>
        <v/>
      </c>
      <c r="B89" s="54">
        <f>('System CAPEX Units'!$F89*'System CAPEX Units'!$I89+'System CAPEX Units'!$F89*'System CAPEX Units'!$J89+'System CAPEX Units'!$F89*'System CAPEX Units'!$K89+'System CAPEX Units'!$F89*'System CAPEX Units'!$L89)*'System CAPEX Units'!AE89</f>
        <v>0</v>
      </c>
      <c r="C89" s="66">
        <f>B89*'System CAPEX Units'!$I89</f>
        <v>0</v>
      </c>
      <c r="D89" s="72">
        <f>B89*'System CAPEX Units'!$J89</f>
        <v>0</v>
      </c>
      <c r="E89" s="72">
        <f>B89*'System CAPEX Units'!$K89</f>
        <v>0</v>
      </c>
      <c r="F89" s="66">
        <f>B89*'System CAPEX Units'!$L89</f>
        <v>0</v>
      </c>
      <c r="G89" s="69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37">
        <f>'System CAPEX Units'!F89*'System CAPEX Units'!AE89</f>
        <v>0</v>
      </c>
      <c r="Z89" s="34">
        <f>$B89*'System CAPEX Units'!AF89</f>
        <v>0</v>
      </c>
      <c r="AA89" s="24">
        <f>$B89*'System CAPEX Units'!AG89</f>
        <v>0</v>
      </c>
      <c r="AB89" s="24">
        <f>$B89*'System CAPEX Units'!AH89</f>
        <v>0</v>
      </c>
      <c r="AC89" s="24">
        <f>$B89*'System CAPEX Units'!AI89</f>
        <v>0</v>
      </c>
      <c r="AD89" s="38">
        <f>$B89*'System CAPEX Units'!AJ89</f>
        <v>0</v>
      </c>
      <c r="AF89" s="34">
        <f t="shared" si="1"/>
        <v>0</v>
      </c>
    </row>
    <row r="90" spans="1:32" x14ac:dyDescent="0.2">
      <c r="A90" s="6" t="str">
        <f>'System CAPEX Units'!A90</f>
        <v/>
      </c>
      <c r="B90" s="54">
        <f>('System CAPEX Units'!$F90*'System CAPEX Units'!$I90+'System CAPEX Units'!$F90*'System CAPEX Units'!$J90+'System CAPEX Units'!$F90*'System CAPEX Units'!$K90+'System CAPEX Units'!$F90*'System CAPEX Units'!$L90)*'System CAPEX Units'!AE90</f>
        <v>0</v>
      </c>
      <c r="C90" s="66">
        <f>B90*'System CAPEX Units'!$I90</f>
        <v>0</v>
      </c>
      <c r="D90" s="72">
        <f>B90*'System CAPEX Units'!$J90</f>
        <v>0</v>
      </c>
      <c r="E90" s="72">
        <f>B90*'System CAPEX Units'!$K90</f>
        <v>0</v>
      </c>
      <c r="F90" s="66">
        <f>B90*'System CAPEX Units'!$L90</f>
        <v>0</v>
      </c>
      <c r="G90" s="69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37">
        <f>'System CAPEX Units'!F90*'System CAPEX Units'!AE90</f>
        <v>0</v>
      </c>
      <c r="Z90" s="34">
        <f>$B90*'System CAPEX Units'!AF90</f>
        <v>0</v>
      </c>
      <c r="AA90" s="24">
        <f>$B90*'System CAPEX Units'!AG90</f>
        <v>0</v>
      </c>
      <c r="AB90" s="24">
        <f>$B90*'System CAPEX Units'!AH90</f>
        <v>0</v>
      </c>
      <c r="AC90" s="24">
        <f>$B90*'System CAPEX Units'!AI90</f>
        <v>0</v>
      </c>
      <c r="AD90" s="38">
        <f>$B90*'System CAPEX Units'!AJ90</f>
        <v>0</v>
      </c>
      <c r="AF90" s="34">
        <f t="shared" si="1"/>
        <v>0</v>
      </c>
    </row>
    <row r="91" spans="1:32" x14ac:dyDescent="0.2">
      <c r="A91" s="6" t="str">
        <f>'System CAPEX Units'!A91</f>
        <v/>
      </c>
      <c r="B91" s="54">
        <f>('System CAPEX Units'!$F91*'System CAPEX Units'!$I91+'System CAPEX Units'!$F91*'System CAPEX Units'!$J91+'System CAPEX Units'!$F91*'System CAPEX Units'!$K91+'System CAPEX Units'!$F91*'System CAPEX Units'!$L91)*'System CAPEX Units'!AE91</f>
        <v>0</v>
      </c>
      <c r="C91" s="66">
        <f>B91*'System CAPEX Units'!$I91</f>
        <v>0</v>
      </c>
      <c r="D91" s="72">
        <f>B91*'System CAPEX Units'!$J91</f>
        <v>0</v>
      </c>
      <c r="E91" s="72">
        <f>B91*'System CAPEX Units'!$K91</f>
        <v>0</v>
      </c>
      <c r="F91" s="66">
        <f>B91*'System CAPEX Units'!$L91</f>
        <v>0</v>
      </c>
      <c r="G91" s="69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37">
        <f>'System CAPEX Units'!F91*'System CAPEX Units'!AE91</f>
        <v>0</v>
      </c>
      <c r="Z91" s="34">
        <f>$B91*'System CAPEX Units'!AF91</f>
        <v>0</v>
      </c>
      <c r="AA91" s="24">
        <f>$B91*'System CAPEX Units'!AG91</f>
        <v>0</v>
      </c>
      <c r="AB91" s="24">
        <f>$B91*'System CAPEX Units'!AH91</f>
        <v>0</v>
      </c>
      <c r="AC91" s="24">
        <f>$B91*'System CAPEX Units'!AI91</f>
        <v>0</v>
      </c>
      <c r="AD91" s="38">
        <f>$B91*'System CAPEX Units'!AJ91</f>
        <v>0</v>
      </c>
      <c r="AF91" s="34">
        <f t="shared" si="1"/>
        <v>0</v>
      </c>
    </row>
    <row r="92" spans="1:32" x14ac:dyDescent="0.2">
      <c r="A92" s="6" t="str">
        <f>'System CAPEX Units'!A92</f>
        <v/>
      </c>
      <c r="B92" s="54">
        <f>('System CAPEX Units'!$F92*'System CAPEX Units'!$I92+'System CAPEX Units'!$F92*'System CAPEX Units'!$J92+'System CAPEX Units'!$F92*'System CAPEX Units'!$K92+'System CAPEX Units'!$F92*'System CAPEX Units'!$L92)*'System CAPEX Units'!AE92</f>
        <v>0</v>
      </c>
      <c r="C92" s="66">
        <f>B92*'System CAPEX Units'!$I92</f>
        <v>0</v>
      </c>
      <c r="D92" s="72">
        <f>B92*'System CAPEX Units'!$J92</f>
        <v>0</v>
      </c>
      <c r="E92" s="72">
        <f>B92*'System CAPEX Units'!$K92</f>
        <v>0</v>
      </c>
      <c r="F92" s="66">
        <f>B92*'System CAPEX Units'!$L92</f>
        <v>0</v>
      </c>
      <c r="G92" s="69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37">
        <f>'System CAPEX Units'!F92*'System CAPEX Units'!AE92</f>
        <v>0</v>
      </c>
      <c r="Z92" s="34">
        <f>$B92*'System CAPEX Units'!AF92</f>
        <v>0</v>
      </c>
      <c r="AA92" s="24">
        <f>$B92*'System CAPEX Units'!AG92</f>
        <v>0</v>
      </c>
      <c r="AB92" s="24">
        <f>$B92*'System CAPEX Units'!AH92</f>
        <v>0</v>
      </c>
      <c r="AC92" s="24">
        <f>$B92*'System CAPEX Units'!AI92</f>
        <v>0</v>
      </c>
      <c r="AD92" s="38">
        <f>$B92*'System CAPEX Units'!AJ92</f>
        <v>0</v>
      </c>
      <c r="AF92" s="34">
        <f t="shared" si="1"/>
        <v>0</v>
      </c>
    </row>
    <row r="93" spans="1:32" x14ac:dyDescent="0.2">
      <c r="A93" s="6" t="str">
        <f>'System CAPEX Units'!A93</f>
        <v/>
      </c>
      <c r="B93" s="54">
        <f>('System CAPEX Units'!$F93*'System CAPEX Units'!$I93+'System CAPEX Units'!$F93*'System CAPEX Units'!$J93+'System CAPEX Units'!$F93*'System CAPEX Units'!$K93+'System CAPEX Units'!$F93*'System CAPEX Units'!$L93)*'System CAPEX Units'!AE93</f>
        <v>0</v>
      </c>
      <c r="C93" s="66">
        <f>B93*'System CAPEX Units'!$I93</f>
        <v>0</v>
      </c>
      <c r="D93" s="72">
        <f>B93*'System CAPEX Units'!$J93</f>
        <v>0</v>
      </c>
      <c r="E93" s="72">
        <f>B93*'System CAPEX Units'!$K93</f>
        <v>0</v>
      </c>
      <c r="F93" s="66">
        <f>B93*'System CAPEX Units'!$L93</f>
        <v>0</v>
      </c>
      <c r="G93" s="69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37">
        <f>'System CAPEX Units'!F93*'System CAPEX Units'!AE93</f>
        <v>0</v>
      </c>
      <c r="Z93" s="34">
        <f>$B93*'System CAPEX Units'!AF93</f>
        <v>0</v>
      </c>
      <c r="AA93" s="24">
        <f>$B93*'System CAPEX Units'!AG93</f>
        <v>0</v>
      </c>
      <c r="AB93" s="24">
        <f>$B93*'System CAPEX Units'!AH93</f>
        <v>0</v>
      </c>
      <c r="AC93" s="24">
        <f>$B93*'System CAPEX Units'!AI93</f>
        <v>0</v>
      </c>
      <c r="AD93" s="38">
        <f>$B93*'System CAPEX Units'!AJ93</f>
        <v>0</v>
      </c>
      <c r="AF93" s="34">
        <f t="shared" si="1"/>
        <v>0</v>
      </c>
    </row>
    <row r="94" spans="1:32" x14ac:dyDescent="0.2">
      <c r="A94" s="6" t="str">
        <f>'System CAPEX Units'!A94</f>
        <v>Other System Capex - Baseline Plan 2014/15</v>
      </c>
      <c r="B94" s="54">
        <f>('System CAPEX Units'!$F94*'System CAPEX Units'!$I94+'System CAPEX Units'!$F94*'System CAPEX Units'!$J94+'System CAPEX Units'!$F94*'System CAPEX Units'!$K94+'System CAPEX Units'!$F94*'System CAPEX Units'!$L94)*'System CAPEX Units'!AE94</f>
        <v>0</v>
      </c>
      <c r="C94" s="66">
        <f>B94*'System CAPEX Units'!$I94</f>
        <v>0</v>
      </c>
      <c r="D94" s="72">
        <f>B94*'System CAPEX Units'!$J94</f>
        <v>0</v>
      </c>
      <c r="E94" s="72">
        <f>B94*'System CAPEX Units'!$K94</f>
        <v>0</v>
      </c>
      <c r="F94" s="66">
        <f>B94*'System CAPEX Units'!$L94</f>
        <v>0</v>
      </c>
      <c r="G94" s="69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37">
        <f>'System CAPEX Units'!F94*'System CAPEX Units'!AE94</f>
        <v>0</v>
      </c>
      <c r="Z94" s="34">
        <f>$B94*'System CAPEX Units'!AF94</f>
        <v>0</v>
      </c>
      <c r="AA94" s="24">
        <f>$B94*'System CAPEX Units'!AG94</f>
        <v>0</v>
      </c>
      <c r="AB94" s="24">
        <f>$B94*'System CAPEX Units'!AH94</f>
        <v>0</v>
      </c>
      <c r="AC94" s="24">
        <f>$B94*'System CAPEX Units'!AI94</f>
        <v>0</v>
      </c>
      <c r="AD94" s="38">
        <f>$B94*'System CAPEX Units'!AJ94</f>
        <v>0</v>
      </c>
      <c r="AF94" s="34">
        <f t="shared" si="1"/>
        <v>0</v>
      </c>
    </row>
    <row r="95" spans="1:32" x14ac:dyDescent="0.2">
      <c r="A95" s="6" t="str">
        <f>'System CAPEX Units'!A95</f>
        <v/>
      </c>
      <c r="B95" s="54">
        <f>('System CAPEX Units'!$F95*'System CAPEX Units'!$I95+'System CAPEX Units'!$F95*'System CAPEX Units'!$J95+'System CAPEX Units'!$F95*'System CAPEX Units'!$K95+'System CAPEX Units'!$F95*'System CAPEX Units'!$L95)*'System CAPEX Units'!AE95</f>
        <v>0</v>
      </c>
      <c r="C95" s="66">
        <f>B95*'System CAPEX Units'!$I95</f>
        <v>0</v>
      </c>
      <c r="D95" s="72">
        <f>B95*'System CAPEX Units'!$J95</f>
        <v>0</v>
      </c>
      <c r="E95" s="72">
        <f>B95*'System CAPEX Units'!$K95</f>
        <v>0</v>
      </c>
      <c r="F95" s="66">
        <f>B95*'System CAPEX Units'!$L95</f>
        <v>0</v>
      </c>
      <c r="G95" s="69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37">
        <f>'System CAPEX Units'!F95*'System CAPEX Units'!AE95</f>
        <v>0</v>
      </c>
      <c r="Z95" s="34">
        <f>$B95*'System CAPEX Units'!AF95</f>
        <v>0</v>
      </c>
      <c r="AA95" s="24">
        <f>$B95*'System CAPEX Units'!AG95</f>
        <v>0</v>
      </c>
      <c r="AB95" s="24">
        <f>$B95*'System CAPEX Units'!AH95</f>
        <v>0</v>
      </c>
      <c r="AC95" s="24">
        <f>$B95*'System CAPEX Units'!AI95</f>
        <v>0</v>
      </c>
      <c r="AD95" s="38">
        <f>$B95*'System CAPEX Units'!AJ95</f>
        <v>0</v>
      </c>
      <c r="AF95" s="34">
        <f t="shared" si="1"/>
        <v>0</v>
      </c>
    </row>
    <row r="96" spans="1:32" x14ac:dyDescent="0.2">
      <c r="A96" s="6" t="str">
        <f>'System CAPEX Units'!A96</f>
        <v>AFLC Equipment Asset Replacement Plan</v>
      </c>
      <c r="B96" s="54">
        <f>('System CAPEX Units'!$F96*'System CAPEX Units'!$I96+'System CAPEX Units'!$F96*'System CAPEX Units'!$J96+'System CAPEX Units'!$F96*'System CAPEX Units'!$K96+'System CAPEX Units'!$F96*'System CAPEX Units'!$L96)*'System CAPEX Units'!AE96</f>
        <v>0</v>
      </c>
      <c r="C96" s="66">
        <f>B96*'System CAPEX Units'!$I96</f>
        <v>0</v>
      </c>
      <c r="D96" s="72">
        <f>B96*'System CAPEX Units'!$J96</f>
        <v>0</v>
      </c>
      <c r="E96" s="72">
        <f>B96*'System CAPEX Units'!$K96</f>
        <v>0</v>
      </c>
      <c r="F96" s="66">
        <f>B96*'System CAPEX Units'!$L96</f>
        <v>0</v>
      </c>
      <c r="G96" s="69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37">
        <f>'System CAPEX Units'!F96*'System CAPEX Units'!AE96</f>
        <v>0</v>
      </c>
      <c r="Z96" s="34">
        <f>$B96*'System CAPEX Units'!AF96</f>
        <v>0</v>
      </c>
      <c r="AA96" s="24">
        <f>$B96*'System CAPEX Units'!AG96</f>
        <v>0</v>
      </c>
      <c r="AB96" s="24">
        <f>$B96*'System CAPEX Units'!AH96</f>
        <v>0</v>
      </c>
      <c r="AC96" s="24">
        <f>$B96*'System CAPEX Units'!AI96</f>
        <v>0</v>
      </c>
      <c r="AD96" s="38">
        <f>$B96*'System CAPEX Units'!AJ96</f>
        <v>0</v>
      </c>
      <c r="AF96" s="34">
        <f t="shared" si="1"/>
        <v>0</v>
      </c>
    </row>
    <row r="97" spans="1:32" x14ac:dyDescent="0.2">
      <c r="A97" s="6" t="str">
        <f>'System CAPEX Units'!A97</f>
        <v>RTU Replacement Program</v>
      </c>
      <c r="B97" s="54">
        <f>('System CAPEX Units'!$F97*'System CAPEX Units'!$I97+'System CAPEX Units'!$F97*'System CAPEX Units'!$J97+'System CAPEX Units'!$F97*'System CAPEX Units'!$K97+'System CAPEX Units'!$F97*'System CAPEX Units'!$L97)*'System CAPEX Units'!AE97</f>
        <v>0</v>
      </c>
      <c r="C97" s="66">
        <f>B97*'System CAPEX Units'!$I97</f>
        <v>0</v>
      </c>
      <c r="D97" s="72">
        <f>B97*'System CAPEX Units'!$J97</f>
        <v>0</v>
      </c>
      <c r="E97" s="72">
        <f>B97*'System CAPEX Units'!$K97</f>
        <v>0</v>
      </c>
      <c r="F97" s="66">
        <f>B97*'System CAPEX Units'!$L97</f>
        <v>0</v>
      </c>
      <c r="G97" s="69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37">
        <f>'System CAPEX Units'!F97*'System CAPEX Units'!AE97</f>
        <v>0</v>
      </c>
      <c r="Z97" s="34">
        <f>$B97*'System CAPEX Units'!AF97</f>
        <v>0</v>
      </c>
      <c r="AA97" s="24">
        <f>$B97*'System CAPEX Units'!AG97</f>
        <v>0</v>
      </c>
      <c r="AB97" s="24">
        <f>$B97*'System CAPEX Units'!AH97</f>
        <v>0</v>
      </c>
      <c r="AC97" s="24">
        <f>$B97*'System CAPEX Units'!AI97</f>
        <v>0</v>
      </c>
      <c r="AD97" s="38">
        <f>$B97*'System CAPEX Units'!AJ97</f>
        <v>0</v>
      </c>
      <c r="AF97" s="34">
        <f t="shared" si="1"/>
        <v>0</v>
      </c>
    </row>
    <row r="98" spans="1:32" x14ac:dyDescent="0.2">
      <c r="A98" s="6" t="str">
        <f>'System CAPEX Units'!A98</f>
        <v>Operational Network Security</v>
      </c>
      <c r="B98" s="54">
        <f>('System CAPEX Units'!$F98*'System CAPEX Units'!$I98+'System CAPEX Units'!$F98*'System CAPEX Units'!$J98+'System CAPEX Units'!$F98*'System CAPEX Units'!$K98+'System CAPEX Units'!$F98*'System CAPEX Units'!$L98)*'System CAPEX Units'!AE98</f>
        <v>0</v>
      </c>
      <c r="C98" s="66">
        <f>B98*'System CAPEX Units'!$I98</f>
        <v>0</v>
      </c>
      <c r="D98" s="72">
        <f>B98*'System CAPEX Units'!$J98</f>
        <v>0</v>
      </c>
      <c r="E98" s="72">
        <f>B98*'System CAPEX Units'!$K98</f>
        <v>0</v>
      </c>
      <c r="F98" s="66">
        <f>B98*'System CAPEX Units'!$L98</f>
        <v>0</v>
      </c>
      <c r="G98" s="69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37">
        <f>'System CAPEX Units'!F98*'System CAPEX Units'!AE98</f>
        <v>0</v>
      </c>
      <c r="Z98" s="34">
        <f>$B98*'System CAPEX Units'!AF98</f>
        <v>0</v>
      </c>
      <c r="AA98" s="24">
        <f>$B98*'System CAPEX Units'!AG98</f>
        <v>0</v>
      </c>
      <c r="AB98" s="24">
        <f>$B98*'System CAPEX Units'!AH98</f>
        <v>0</v>
      </c>
      <c r="AC98" s="24">
        <f>$B98*'System CAPEX Units'!AI98</f>
        <v>0</v>
      </c>
      <c r="AD98" s="38">
        <f>$B98*'System CAPEX Units'!AJ98</f>
        <v>0</v>
      </c>
      <c r="AF98" s="34">
        <f t="shared" si="1"/>
        <v>0</v>
      </c>
    </row>
    <row r="99" spans="1:32" x14ac:dyDescent="0.2">
      <c r="A99" s="6" t="str">
        <f>'System CAPEX Units'!A99</f>
        <v>Intelligent Electronic Device Monitoring and Support</v>
      </c>
      <c r="B99" s="54">
        <f>('System CAPEX Units'!$F99*'System CAPEX Units'!$I99+'System CAPEX Units'!$F99*'System CAPEX Units'!$J99+'System CAPEX Units'!$F99*'System CAPEX Units'!$K99+'System CAPEX Units'!$F99*'System CAPEX Units'!$L99)*'System CAPEX Units'!AE99</f>
        <v>0</v>
      </c>
      <c r="C99" s="66">
        <f>B99*'System CAPEX Units'!$I99</f>
        <v>0</v>
      </c>
      <c r="D99" s="72">
        <f>B99*'System CAPEX Units'!$J99</f>
        <v>0</v>
      </c>
      <c r="E99" s="72">
        <f>B99*'System CAPEX Units'!$K99</f>
        <v>0</v>
      </c>
      <c r="F99" s="66">
        <f>B99*'System CAPEX Units'!$L99</f>
        <v>0</v>
      </c>
      <c r="G99" s="69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37">
        <f>'System CAPEX Units'!F99*'System CAPEX Units'!AE99</f>
        <v>0</v>
      </c>
      <c r="Z99" s="34">
        <f>$B99*'System CAPEX Units'!AF99</f>
        <v>0</v>
      </c>
      <c r="AA99" s="24">
        <f>$B99*'System CAPEX Units'!AG99</f>
        <v>0</v>
      </c>
      <c r="AB99" s="24">
        <f>$B99*'System CAPEX Units'!AH99</f>
        <v>0</v>
      </c>
      <c r="AC99" s="24">
        <f>$B99*'System CAPEX Units'!AI99</f>
        <v>0</v>
      </c>
      <c r="AD99" s="38">
        <f>$B99*'System CAPEX Units'!AJ99</f>
        <v>0</v>
      </c>
      <c r="AF99" s="34">
        <f t="shared" si="1"/>
        <v>0</v>
      </c>
    </row>
    <row r="100" spans="1:32" x14ac:dyDescent="0.2">
      <c r="A100" s="6" t="str">
        <f>'System CAPEX Units'!A100</f>
        <v>Alternative Data Aquisition Service - Phase 2</v>
      </c>
      <c r="B100" s="54">
        <f>('System CAPEX Units'!$F100*'System CAPEX Units'!$I100+'System CAPEX Units'!$F100*'System CAPEX Units'!$J100+'System CAPEX Units'!$F100*'System CAPEX Units'!$K100+'System CAPEX Units'!$F100*'System CAPEX Units'!$L100)*'System CAPEX Units'!AE100</f>
        <v>0</v>
      </c>
      <c r="C100" s="66">
        <f>B100*'System CAPEX Units'!$I100</f>
        <v>0</v>
      </c>
      <c r="D100" s="72">
        <f>B100*'System CAPEX Units'!$J100</f>
        <v>0</v>
      </c>
      <c r="E100" s="72">
        <f>B100*'System CAPEX Units'!$K100</f>
        <v>0</v>
      </c>
      <c r="F100" s="66">
        <f>B100*'System CAPEX Units'!$L100</f>
        <v>0</v>
      </c>
      <c r="G100" s="69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37">
        <f>'System CAPEX Units'!F100*'System CAPEX Units'!AE100</f>
        <v>0</v>
      </c>
      <c r="Z100" s="34">
        <f>$B100*'System CAPEX Units'!AF100</f>
        <v>0</v>
      </c>
      <c r="AA100" s="24">
        <f>$B100*'System CAPEX Units'!AG100</f>
        <v>0</v>
      </c>
      <c r="AB100" s="24">
        <f>$B100*'System CAPEX Units'!AH100</f>
        <v>0</v>
      </c>
      <c r="AC100" s="24">
        <f>$B100*'System CAPEX Units'!AI100</f>
        <v>0</v>
      </c>
      <c r="AD100" s="38">
        <f>$B100*'System CAPEX Units'!AJ100</f>
        <v>0</v>
      </c>
      <c r="AF100" s="34">
        <f t="shared" si="1"/>
        <v>0</v>
      </c>
    </row>
    <row r="101" spans="1:32" x14ac:dyDescent="0.2">
      <c r="A101" s="6" t="str">
        <f>'System CAPEX Units'!A101</f>
        <v>Regulator Remote Communications Strategy</v>
      </c>
      <c r="B101" s="54">
        <f>('System CAPEX Units'!$F101*'System CAPEX Units'!$I101+'System CAPEX Units'!$F101*'System CAPEX Units'!$J101+'System CAPEX Units'!$F101*'System CAPEX Units'!$K101+'System CAPEX Units'!$F101*'System CAPEX Units'!$L101)*'System CAPEX Units'!AE101</f>
        <v>0</v>
      </c>
      <c r="C101" s="66">
        <f>B101*'System CAPEX Units'!$I101</f>
        <v>0</v>
      </c>
      <c r="D101" s="72">
        <f>B101*'System CAPEX Units'!$J101</f>
        <v>0</v>
      </c>
      <c r="E101" s="72">
        <f>B101*'System CAPEX Units'!$K101</f>
        <v>0</v>
      </c>
      <c r="F101" s="66">
        <f>B101*'System CAPEX Units'!$L101</f>
        <v>0</v>
      </c>
      <c r="G101" s="69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37">
        <f>'System CAPEX Units'!F101*'System CAPEX Units'!AE101</f>
        <v>0</v>
      </c>
      <c r="Z101" s="34">
        <f>$B101*'System CAPEX Units'!AF101</f>
        <v>0</v>
      </c>
      <c r="AA101" s="24">
        <f>$B101*'System CAPEX Units'!AG101</f>
        <v>0</v>
      </c>
      <c r="AB101" s="24">
        <f>$B101*'System CAPEX Units'!AH101</f>
        <v>0</v>
      </c>
      <c r="AC101" s="24">
        <f>$B101*'System CAPEX Units'!AI101</f>
        <v>0</v>
      </c>
      <c r="AD101" s="38">
        <f>$B101*'System CAPEX Units'!AJ101</f>
        <v>0</v>
      </c>
      <c r="AF101" s="34">
        <f t="shared" si="1"/>
        <v>0</v>
      </c>
    </row>
    <row r="102" spans="1:32" x14ac:dyDescent="0.2">
      <c r="A102" s="6" t="str">
        <f>'System CAPEX Units'!A102</f>
        <v>OT17B Master Station SCADA Strategy</v>
      </c>
      <c r="B102" s="54">
        <f>('System CAPEX Units'!$F102*'System CAPEX Units'!$I102+'System CAPEX Units'!$F102*'System CAPEX Units'!$J102+'System CAPEX Units'!$F102*'System CAPEX Units'!$K102+'System CAPEX Units'!$F102*'System CAPEX Units'!$L102)*'System CAPEX Units'!AE102</f>
        <v>0</v>
      </c>
      <c r="C102" s="66">
        <f>B102*'System CAPEX Units'!$I102</f>
        <v>0</v>
      </c>
      <c r="D102" s="72">
        <f>B102*'System CAPEX Units'!$J102</f>
        <v>0</v>
      </c>
      <c r="E102" s="72">
        <f>B102*'System CAPEX Units'!$K102</f>
        <v>0</v>
      </c>
      <c r="F102" s="66">
        <f>B102*'System CAPEX Units'!$L102</f>
        <v>0</v>
      </c>
      <c r="G102" s="69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37">
        <f>'System CAPEX Units'!F102*'System CAPEX Units'!AE102</f>
        <v>0</v>
      </c>
      <c r="Z102" s="34">
        <f>$B102*'System CAPEX Units'!AF102</f>
        <v>0</v>
      </c>
      <c r="AA102" s="24">
        <f>$B102*'System CAPEX Units'!AG102</f>
        <v>0</v>
      </c>
      <c r="AB102" s="24">
        <f>$B102*'System CAPEX Units'!AH102</f>
        <v>0</v>
      </c>
      <c r="AC102" s="24">
        <f>$B102*'System CAPEX Units'!AI102</f>
        <v>0</v>
      </c>
      <c r="AD102" s="38">
        <f>$B102*'System CAPEX Units'!AJ102</f>
        <v>0</v>
      </c>
      <c r="AF102" s="34">
        <f t="shared" si="1"/>
        <v>0</v>
      </c>
    </row>
    <row r="103" spans="1:32" x14ac:dyDescent="0.2">
      <c r="A103" s="6" t="str">
        <f>'System CAPEX Units'!A103</f>
        <v>BC - DMS ID 508 (old BC tool)</v>
      </c>
      <c r="B103" s="54">
        <f>('System CAPEX Units'!$F103*'System CAPEX Units'!$I103+'System CAPEX Units'!$F103*'System CAPEX Units'!$J103+'System CAPEX Units'!$F103*'System CAPEX Units'!$K103+'System CAPEX Units'!$F103*'System CAPEX Units'!$L103)*'System CAPEX Units'!AE103</f>
        <v>0</v>
      </c>
      <c r="C103" s="66">
        <f>B103*'System CAPEX Units'!$I103</f>
        <v>0</v>
      </c>
      <c r="D103" s="72">
        <f>B103*'System CAPEX Units'!$J103</f>
        <v>0</v>
      </c>
      <c r="E103" s="72">
        <f>B103*'System CAPEX Units'!$K103</f>
        <v>0</v>
      </c>
      <c r="F103" s="66">
        <f>B103*'System CAPEX Units'!$L103</f>
        <v>0</v>
      </c>
      <c r="G103" s="69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37">
        <f>'System CAPEX Units'!F103*'System CAPEX Units'!AE103</f>
        <v>0</v>
      </c>
      <c r="Z103" s="34">
        <f>$B103*'System CAPEX Units'!AF103</f>
        <v>0</v>
      </c>
      <c r="AA103" s="24">
        <f>$B103*'System CAPEX Units'!AG103</f>
        <v>0</v>
      </c>
      <c r="AB103" s="24">
        <f>$B103*'System CAPEX Units'!AH103</f>
        <v>0</v>
      </c>
      <c r="AC103" s="24">
        <f>$B103*'System CAPEX Units'!AI103</f>
        <v>0</v>
      </c>
      <c r="AD103" s="38">
        <f>$B103*'System CAPEX Units'!AJ103</f>
        <v>0</v>
      </c>
      <c r="AF103" s="34">
        <f t="shared" si="1"/>
        <v>0</v>
      </c>
    </row>
    <row r="104" spans="1:32" x14ac:dyDescent="0.2">
      <c r="A104" s="6" t="str">
        <f>'System CAPEX Units'!A104</f>
        <v>End of life radio refurbishment Mackay to Maryborough</v>
      </c>
      <c r="B104" s="54">
        <f>('System CAPEX Units'!$F104*'System CAPEX Units'!$I104+'System CAPEX Units'!$F104*'System CAPEX Units'!$J104+'System CAPEX Units'!$F104*'System CAPEX Units'!$K104+'System CAPEX Units'!$F104*'System CAPEX Units'!$L104)*'System CAPEX Units'!AE104</f>
        <v>0</v>
      </c>
      <c r="C104" s="66">
        <f>B104*'System CAPEX Units'!$I104</f>
        <v>0</v>
      </c>
      <c r="D104" s="72">
        <f>B104*'System CAPEX Units'!$J104</f>
        <v>0</v>
      </c>
      <c r="E104" s="72">
        <f>B104*'System CAPEX Units'!$K104</f>
        <v>0</v>
      </c>
      <c r="F104" s="66">
        <f>B104*'System CAPEX Units'!$L104</f>
        <v>0</v>
      </c>
      <c r="G104" s="69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37">
        <f>'System CAPEX Units'!F104*'System CAPEX Units'!AE104</f>
        <v>0</v>
      </c>
      <c r="Z104" s="34">
        <f>$B104*'System CAPEX Units'!AF104</f>
        <v>0</v>
      </c>
      <c r="AA104" s="24">
        <f>$B104*'System CAPEX Units'!AG104</f>
        <v>0</v>
      </c>
      <c r="AB104" s="24">
        <f>$B104*'System CAPEX Units'!AH104</f>
        <v>0</v>
      </c>
      <c r="AC104" s="24">
        <f>$B104*'System CAPEX Units'!AI104</f>
        <v>0</v>
      </c>
      <c r="AD104" s="38">
        <f>$B104*'System CAPEX Units'!AJ104</f>
        <v>0</v>
      </c>
      <c r="AF104" s="34">
        <f t="shared" si="1"/>
        <v>0</v>
      </c>
    </row>
    <row r="105" spans="1:32" x14ac:dyDescent="0.2">
      <c r="A105" s="6" t="str">
        <f>'System CAPEX Units'!A105</f>
        <v>Active Equipment Replacement</v>
      </c>
      <c r="B105" s="54">
        <f>('System CAPEX Units'!$F105*'System CAPEX Units'!$I105+'System CAPEX Units'!$F105*'System CAPEX Units'!$J105+'System CAPEX Units'!$F105*'System CAPEX Units'!$K105+'System CAPEX Units'!$F105*'System CAPEX Units'!$L105)*'System CAPEX Units'!AE105</f>
        <v>0</v>
      </c>
      <c r="C105" s="66">
        <f>B105*'System CAPEX Units'!$I105</f>
        <v>0</v>
      </c>
      <c r="D105" s="72">
        <f>B105*'System CAPEX Units'!$J105</f>
        <v>0</v>
      </c>
      <c r="E105" s="72">
        <f>B105*'System CAPEX Units'!$K105</f>
        <v>0</v>
      </c>
      <c r="F105" s="66">
        <f>B105*'System CAPEX Units'!$L105</f>
        <v>0</v>
      </c>
      <c r="G105" s="69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37">
        <f>'System CAPEX Units'!F105*'System CAPEX Units'!AE105</f>
        <v>0</v>
      </c>
      <c r="Z105" s="34">
        <f>$B105*'System CAPEX Units'!AF105</f>
        <v>0</v>
      </c>
      <c r="AA105" s="24">
        <f>$B105*'System CAPEX Units'!AG105</f>
        <v>0</v>
      </c>
      <c r="AB105" s="24">
        <f>$B105*'System CAPEX Units'!AH105</f>
        <v>0</v>
      </c>
      <c r="AC105" s="24">
        <f>$B105*'System CAPEX Units'!AI105</f>
        <v>0</v>
      </c>
      <c r="AD105" s="38">
        <f>$B105*'System CAPEX Units'!AJ105</f>
        <v>0</v>
      </c>
      <c r="AF105" s="34">
        <f t="shared" si="1"/>
        <v>0</v>
      </c>
    </row>
    <row r="106" spans="1:32" x14ac:dyDescent="0.2">
      <c r="A106" s="6" t="str">
        <f>'System CAPEX Units'!A106</f>
        <v>NRP EW  Replace, Corenet Site Infrastructure Replacement</v>
      </c>
      <c r="B106" s="54">
        <f>('System CAPEX Units'!$F106*'System CAPEX Units'!$I106+'System CAPEX Units'!$F106*'System CAPEX Units'!$J106+'System CAPEX Units'!$F106*'System CAPEX Units'!$K106+'System CAPEX Units'!$F106*'System CAPEX Units'!$L106)*'System CAPEX Units'!AE106</f>
        <v>0</v>
      </c>
      <c r="C106" s="66">
        <f>B106*'System CAPEX Units'!$I106</f>
        <v>0</v>
      </c>
      <c r="D106" s="72">
        <f>B106*'System CAPEX Units'!$J106</f>
        <v>0</v>
      </c>
      <c r="E106" s="72">
        <f>B106*'System CAPEX Units'!$K106</f>
        <v>0</v>
      </c>
      <c r="F106" s="66">
        <f>B106*'System CAPEX Units'!$L106</f>
        <v>0</v>
      </c>
      <c r="G106" s="69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37">
        <f>'System CAPEX Units'!F106*'System CAPEX Units'!AE106</f>
        <v>0</v>
      </c>
      <c r="Z106" s="34">
        <f>$B106*'System CAPEX Units'!AF106</f>
        <v>0</v>
      </c>
      <c r="AA106" s="24">
        <f>$B106*'System CAPEX Units'!AG106</f>
        <v>0</v>
      </c>
      <c r="AB106" s="24">
        <f>$B106*'System CAPEX Units'!AH106</f>
        <v>0</v>
      </c>
      <c r="AC106" s="24">
        <f>$B106*'System CAPEX Units'!AI106</f>
        <v>0</v>
      </c>
      <c r="AD106" s="38">
        <f>$B106*'System CAPEX Units'!AJ106</f>
        <v>0</v>
      </c>
      <c r="AF106" s="34">
        <f t="shared" si="1"/>
        <v>0</v>
      </c>
    </row>
    <row r="107" spans="1:32" x14ac:dyDescent="0.2">
      <c r="A107" s="6" t="str">
        <f>'System CAPEX Units'!A107</f>
        <v>End of life Radio refurbishment Western Queensland</v>
      </c>
      <c r="B107" s="54">
        <f>('System CAPEX Units'!$F107*'System CAPEX Units'!$I107+'System CAPEX Units'!$F107*'System CAPEX Units'!$J107+'System CAPEX Units'!$F107*'System CAPEX Units'!$K107+'System CAPEX Units'!$F107*'System CAPEX Units'!$L107)*'System CAPEX Units'!AE107</f>
        <v>0</v>
      </c>
      <c r="C107" s="66">
        <f>B107*'System CAPEX Units'!$I107</f>
        <v>0</v>
      </c>
      <c r="D107" s="72">
        <f>B107*'System CAPEX Units'!$J107</f>
        <v>0</v>
      </c>
      <c r="E107" s="72">
        <f>B107*'System CAPEX Units'!$K107</f>
        <v>0</v>
      </c>
      <c r="F107" s="66">
        <f>B107*'System CAPEX Units'!$L107</f>
        <v>0</v>
      </c>
      <c r="G107" s="69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37">
        <f>'System CAPEX Units'!F107*'System CAPEX Units'!AE107</f>
        <v>0</v>
      </c>
      <c r="Z107" s="34">
        <f>$B107*'System CAPEX Units'!AF107</f>
        <v>0</v>
      </c>
      <c r="AA107" s="24">
        <f>$B107*'System CAPEX Units'!AG107</f>
        <v>0</v>
      </c>
      <c r="AB107" s="24">
        <f>$B107*'System CAPEX Units'!AH107</f>
        <v>0</v>
      </c>
      <c r="AC107" s="24">
        <f>$B107*'System CAPEX Units'!AI107</f>
        <v>0</v>
      </c>
      <c r="AD107" s="38">
        <f>$B107*'System CAPEX Units'!AJ107</f>
        <v>0</v>
      </c>
      <c r="AF107" s="34">
        <f t="shared" si="1"/>
        <v>0</v>
      </c>
    </row>
    <row r="108" spans="1:32" x14ac:dyDescent="0.2">
      <c r="A108" s="6" t="str">
        <f>'System CAPEX Units'!A108</f>
        <v>Reliability and PQ Capex - Baseline Plan 2014/15</v>
      </c>
      <c r="B108" s="54">
        <f>('System CAPEX Units'!$F108*'System CAPEX Units'!$I108+'System CAPEX Units'!$F108*'System CAPEX Units'!$J108+'System CAPEX Units'!$F108*'System CAPEX Units'!$K108+'System CAPEX Units'!$F108*'System CAPEX Units'!$L108)*'System CAPEX Units'!AE108</f>
        <v>0</v>
      </c>
      <c r="C108" s="66">
        <f>B108*'System CAPEX Units'!$I108</f>
        <v>0</v>
      </c>
      <c r="D108" s="72">
        <f>B108*'System CAPEX Units'!$J108</f>
        <v>0</v>
      </c>
      <c r="E108" s="72">
        <f>B108*'System CAPEX Units'!$K108</f>
        <v>0</v>
      </c>
      <c r="F108" s="66">
        <f>B108*'System CAPEX Units'!$L108</f>
        <v>0</v>
      </c>
      <c r="G108" s="69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37">
        <f>'System CAPEX Units'!F108*'System CAPEX Units'!AE108</f>
        <v>0</v>
      </c>
      <c r="Z108" s="34">
        <f>$B108*'System CAPEX Units'!AF108</f>
        <v>0</v>
      </c>
      <c r="AA108" s="24">
        <f>$B108*'System CAPEX Units'!AG108</f>
        <v>0</v>
      </c>
      <c r="AB108" s="24">
        <f>$B108*'System CAPEX Units'!AH108</f>
        <v>0</v>
      </c>
      <c r="AC108" s="24">
        <f>$B108*'System CAPEX Units'!AI108</f>
        <v>0</v>
      </c>
      <c r="AD108" s="38">
        <f>$B108*'System CAPEX Units'!AJ108</f>
        <v>0</v>
      </c>
      <c r="AF108" s="34">
        <f t="shared" si="1"/>
        <v>0</v>
      </c>
    </row>
    <row r="109" spans="1:32" x14ac:dyDescent="0.2">
      <c r="A109" s="6" t="str">
        <f>'System CAPEX Units'!A109</f>
        <v>Worst Performing Feeders</v>
      </c>
      <c r="B109" s="54">
        <f>('System CAPEX Units'!$F109*'System CAPEX Units'!$I109+'System CAPEX Units'!$F109*'System CAPEX Units'!$J109+'System CAPEX Units'!$F109*'System CAPEX Units'!$K109+'System CAPEX Units'!$F109*'System CAPEX Units'!$L109)*'System CAPEX Units'!AE109</f>
        <v>0</v>
      </c>
      <c r="C109" s="66">
        <f>B109*'System CAPEX Units'!$I109</f>
        <v>0</v>
      </c>
      <c r="D109" s="72">
        <f>B109*'System CAPEX Units'!$J109</f>
        <v>0</v>
      </c>
      <c r="E109" s="72">
        <f>B109*'System CAPEX Units'!$K109</f>
        <v>0</v>
      </c>
      <c r="F109" s="66">
        <f>B109*'System CAPEX Units'!$L109</f>
        <v>0</v>
      </c>
      <c r="G109" s="69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37">
        <f>'System CAPEX Units'!F109*'System CAPEX Units'!AE109</f>
        <v>0</v>
      </c>
      <c r="Z109" s="34">
        <f>$B109*'System CAPEX Units'!AF109</f>
        <v>0</v>
      </c>
      <c r="AA109" s="24">
        <f>$B109*'System CAPEX Units'!AG109</f>
        <v>0</v>
      </c>
      <c r="AB109" s="24">
        <f>$B109*'System CAPEX Units'!AH109</f>
        <v>0</v>
      </c>
      <c r="AC109" s="24">
        <f>$B109*'System CAPEX Units'!AI109</f>
        <v>0</v>
      </c>
      <c r="AD109" s="38">
        <f>$B109*'System CAPEX Units'!AJ109</f>
        <v>0</v>
      </c>
      <c r="AF109" s="34">
        <f t="shared" si="1"/>
        <v>0</v>
      </c>
    </row>
    <row r="110" spans="1:32" x14ac:dyDescent="0.2">
      <c r="A110" s="6" t="str">
        <f>'System CAPEX Units'!A110</f>
        <v>Install Power Quality Monitors Units (Next G)</v>
      </c>
      <c r="B110" s="54">
        <f>('System CAPEX Units'!$F110*'System CAPEX Units'!$I110+'System CAPEX Units'!$F110*'System CAPEX Units'!$J110+'System CAPEX Units'!$F110*'System CAPEX Units'!$K110+'System CAPEX Units'!$F110*'System CAPEX Units'!$L110)*'System CAPEX Units'!AE110</f>
        <v>0</v>
      </c>
      <c r="C110" s="66">
        <f>B110*'System CAPEX Units'!$I110</f>
        <v>0</v>
      </c>
      <c r="D110" s="72">
        <f>B110*'System CAPEX Units'!$J110</f>
        <v>0</v>
      </c>
      <c r="E110" s="72">
        <f>B110*'System CAPEX Units'!$K110</f>
        <v>0</v>
      </c>
      <c r="F110" s="66">
        <f>B110*'System CAPEX Units'!$L110</f>
        <v>0</v>
      </c>
      <c r="G110" s="69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37">
        <f>'System CAPEX Units'!F110*'System CAPEX Units'!AE110</f>
        <v>0</v>
      </c>
      <c r="Z110" s="34">
        <f>$B110*'System CAPEX Units'!AF110</f>
        <v>0</v>
      </c>
      <c r="AA110" s="24">
        <f>$B110*'System CAPEX Units'!AG110</f>
        <v>0</v>
      </c>
      <c r="AB110" s="24">
        <f>$B110*'System CAPEX Units'!AH110</f>
        <v>0</v>
      </c>
      <c r="AC110" s="24">
        <f>$B110*'System CAPEX Units'!AI110</f>
        <v>0</v>
      </c>
      <c r="AD110" s="38">
        <f>$B110*'System CAPEX Units'!AJ110</f>
        <v>0</v>
      </c>
      <c r="AF110" s="34">
        <f t="shared" si="1"/>
        <v>0</v>
      </c>
    </row>
    <row r="111" spans="1:32" x14ac:dyDescent="0.2">
      <c r="A111" s="6" t="str">
        <f>'System CAPEX Units'!A111</f>
        <v>Install Power Quality Monitors Units (Satellite)</v>
      </c>
      <c r="B111" s="54">
        <f>('System CAPEX Units'!$F111*'System CAPEX Units'!$I111+'System CAPEX Units'!$F111*'System CAPEX Units'!$J111+'System CAPEX Units'!$F111*'System CAPEX Units'!$K111+'System CAPEX Units'!$F111*'System CAPEX Units'!$L111)*'System CAPEX Units'!AE111</f>
        <v>0</v>
      </c>
      <c r="C111" s="66">
        <f>B111*'System CAPEX Units'!$I111</f>
        <v>0</v>
      </c>
      <c r="D111" s="72">
        <f>B111*'System CAPEX Units'!$J111</f>
        <v>0</v>
      </c>
      <c r="E111" s="72">
        <f>B111*'System CAPEX Units'!$K111</f>
        <v>0</v>
      </c>
      <c r="F111" s="66">
        <f>B111*'System CAPEX Units'!$L111</f>
        <v>0</v>
      </c>
      <c r="G111" s="69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37">
        <f>'System CAPEX Units'!F111*'System CAPEX Units'!AE111</f>
        <v>0</v>
      </c>
      <c r="Z111" s="34">
        <f>$B111*'System CAPEX Units'!AF111</f>
        <v>0</v>
      </c>
      <c r="AA111" s="24">
        <f>$B111*'System CAPEX Units'!AG111</f>
        <v>0</v>
      </c>
      <c r="AB111" s="24">
        <f>$B111*'System CAPEX Units'!AH111</f>
        <v>0</v>
      </c>
      <c r="AC111" s="24">
        <f>$B111*'System CAPEX Units'!AI111</f>
        <v>0</v>
      </c>
      <c r="AD111" s="38">
        <f>$B111*'System CAPEX Units'!AJ111</f>
        <v>0</v>
      </c>
      <c r="AF111" s="34">
        <f t="shared" si="1"/>
        <v>0</v>
      </c>
    </row>
    <row r="112" spans="1:32" x14ac:dyDescent="0.2">
      <c r="A112" s="6" t="str">
        <f>'System CAPEX Units'!A112</f>
        <v>Install PQ Analysers</v>
      </c>
      <c r="B112" s="54">
        <f>('System CAPEX Units'!$F112*'System CAPEX Units'!$I112+'System CAPEX Units'!$F112*'System CAPEX Units'!$J112+'System CAPEX Units'!$F112*'System CAPEX Units'!$K112+'System CAPEX Units'!$F112*'System CAPEX Units'!$L112)*'System CAPEX Units'!AE112</f>
        <v>0</v>
      </c>
      <c r="C112" s="66">
        <f>B112*'System CAPEX Units'!$I112</f>
        <v>0</v>
      </c>
      <c r="D112" s="72">
        <f>B112*'System CAPEX Units'!$J112</f>
        <v>0</v>
      </c>
      <c r="E112" s="72">
        <f>B112*'System CAPEX Units'!$K112</f>
        <v>0</v>
      </c>
      <c r="F112" s="66">
        <f>B112*'System CAPEX Units'!$L112</f>
        <v>0</v>
      </c>
      <c r="G112" s="69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37">
        <f>'System CAPEX Units'!F112*'System CAPEX Units'!AE112</f>
        <v>0</v>
      </c>
      <c r="Z112" s="34">
        <f>$B112*'System CAPEX Units'!AF112</f>
        <v>0</v>
      </c>
      <c r="AA112" s="24">
        <f>$B112*'System CAPEX Units'!AG112</f>
        <v>0</v>
      </c>
      <c r="AB112" s="24">
        <f>$B112*'System CAPEX Units'!AH112</f>
        <v>0</v>
      </c>
      <c r="AC112" s="24">
        <f>$B112*'System CAPEX Units'!AI112</f>
        <v>0</v>
      </c>
      <c r="AD112" s="38">
        <f>$B112*'System CAPEX Units'!AJ112</f>
        <v>0</v>
      </c>
      <c r="AF112" s="34">
        <f t="shared" si="1"/>
        <v>0</v>
      </c>
    </row>
    <row r="113" spans="1:32" x14ac:dyDescent="0.2">
      <c r="A113" s="6" t="str">
        <f>'System CAPEX Units'!A113</f>
        <v/>
      </c>
      <c r="B113" s="54">
        <f>('System CAPEX Units'!$F113*'System CAPEX Units'!$I113+'System CAPEX Units'!$F113*'System CAPEX Units'!$J113+'System CAPEX Units'!$F113*'System CAPEX Units'!$K113+'System CAPEX Units'!$F113*'System CAPEX Units'!$L113)*'System CAPEX Units'!AE113</f>
        <v>0</v>
      </c>
      <c r="C113" s="66">
        <f>B113*'System CAPEX Units'!$I113</f>
        <v>0</v>
      </c>
      <c r="D113" s="72">
        <f>B113*'System CAPEX Units'!$J113</f>
        <v>0</v>
      </c>
      <c r="E113" s="72">
        <f>B113*'System CAPEX Units'!$K113</f>
        <v>0</v>
      </c>
      <c r="F113" s="66">
        <f>B113*'System CAPEX Units'!$L113</f>
        <v>0</v>
      </c>
      <c r="G113" s="69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37">
        <f>'System CAPEX Units'!F113*'System CAPEX Units'!AE113</f>
        <v>0</v>
      </c>
      <c r="Z113" s="34">
        <f>$B113*'System CAPEX Units'!AF113</f>
        <v>0</v>
      </c>
      <c r="AA113" s="24">
        <f>$B113*'System CAPEX Units'!AG113</f>
        <v>0</v>
      </c>
      <c r="AB113" s="24">
        <f>$B113*'System CAPEX Units'!AH113</f>
        <v>0</v>
      </c>
      <c r="AC113" s="24">
        <f>$B113*'System CAPEX Units'!AI113</f>
        <v>0</v>
      </c>
      <c r="AD113" s="38">
        <f>$B113*'System CAPEX Units'!AJ113</f>
        <v>0</v>
      </c>
      <c r="AF113" s="34">
        <f t="shared" si="1"/>
        <v>0</v>
      </c>
    </row>
    <row r="114" spans="1:32" x14ac:dyDescent="0.2">
      <c r="A114" s="6" t="str">
        <f>'System CAPEX Units'!A114</f>
        <v/>
      </c>
      <c r="B114" s="54">
        <f>('System CAPEX Units'!$F114*'System CAPEX Units'!$I114+'System CAPEX Units'!$F114*'System CAPEX Units'!$J114+'System CAPEX Units'!$F114*'System CAPEX Units'!$K114+'System CAPEX Units'!$F114*'System CAPEX Units'!$L114)*'System CAPEX Units'!AE114</f>
        <v>0</v>
      </c>
      <c r="C114" s="66">
        <f>B114*'System CAPEX Units'!$I114</f>
        <v>0</v>
      </c>
      <c r="D114" s="72">
        <f>B114*'System CAPEX Units'!$J114</f>
        <v>0</v>
      </c>
      <c r="E114" s="72">
        <f>B114*'System CAPEX Units'!$K114</f>
        <v>0</v>
      </c>
      <c r="F114" s="66">
        <f>B114*'System CAPEX Units'!$L114</f>
        <v>0</v>
      </c>
      <c r="G114" s="69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37">
        <f>'System CAPEX Units'!F114*'System CAPEX Units'!AE114</f>
        <v>0</v>
      </c>
      <c r="Z114" s="34">
        <f>$B114*'System CAPEX Units'!AF114</f>
        <v>0</v>
      </c>
      <c r="AA114" s="24">
        <f>$B114*'System CAPEX Units'!AG114</f>
        <v>0</v>
      </c>
      <c r="AB114" s="24">
        <f>$B114*'System CAPEX Units'!AH114</f>
        <v>0</v>
      </c>
      <c r="AC114" s="24">
        <f>$B114*'System CAPEX Units'!AI114</f>
        <v>0</v>
      </c>
      <c r="AD114" s="38">
        <f>$B114*'System CAPEX Units'!AJ114</f>
        <v>0</v>
      </c>
      <c r="AF114" s="34">
        <f t="shared" si="1"/>
        <v>0</v>
      </c>
    </row>
    <row r="115" spans="1:32" x14ac:dyDescent="0.2">
      <c r="A115" s="6" t="str">
        <f>'System CAPEX Units'!A115</f>
        <v/>
      </c>
      <c r="B115" s="54">
        <f>('System CAPEX Units'!$F115*'System CAPEX Units'!$I115+'System CAPEX Units'!$F115*'System CAPEX Units'!$J115+'System CAPEX Units'!$F115*'System CAPEX Units'!$K115+'System CAPEX Units'!$F115*'System CAPEX Units'!$L115)*'System CAPEX Units'!AE115</f>
        <v>0</v>
      </c>
      <c r="C115" s="66">
        <f>B115*'System CAPEX Units'!$I115</f>
        <v>0</v>
      </c>
      <c r="D115" s="72">
        <f>B115*'System CAPEX Units'!$J115</f>
        <v>0</v>
      </c>
      <c r="E115" s="72">
        <f>B115*'System CAPEX Units'!$K115</f>
        <v>0</v>
      </c>
      <c r="F115" s="66">
        <f>B115*'System CAPEX Units'!$L115</f>
        <v>0</v>
      </c>
      <c r="G115" s="69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37">
        <f>'System CAPEX Units'!F115*'System CAPEX Units'!AE115</f>
        <v>0</v>
      </c>
      <c r="Z115" s="34">
        <f>$B115*'System CAPEX Units'!AF115</f>
        <v>0</v>
      </c>
      <c r="AA115" s="24">
        <f>$B115*'System CAPEX Units'!AG115</f>
        <v>0</v>
      </c>
      <c r="AB115" s="24">
        <f>$B115*'System CAPEX Units'!AH115</f>
        <v>0</v>
      </c>
      <c r="AC115" s="24">
        <f>$B115*'System CAPEX Units'!AI115</f>
        <v>0</v>
      </c>
      <c r="AD115" s="38">
        <f>$B115*'System CAPEX Units'!AJ115</f>
        <v>0</v>
      </c>
      <c r="AF115" s="34">
        <f t="shared" si="1"/>
        <v>0</v>
      </c>
    </row>
    <row r="116" spans="1:32" x14ac:dyDescent="0.2">
      <c r="A116" s="6" t="str">
        <f>'System CAPEX Units'!A116</f>
        <v>CICW - Commercial and industrial- Rural (remaining capex after deducting cap cons) - SCS</v>
      </c>
      <c r="B116" s="54">
        <f>('System CAPEX Units'!$F116*'System CAPEX Units'!$I116+'System CAPEX Units'!$F116*'System CAPEX Units'!$J116+'System CAPEX Units'!$F116*'System CAPEX Units'!$K116+'System CAPEX Units'!$F116*'System CAPEX Units'!$L116)*'System CAPEX Units'!AE116</f>
        <v>0</v>
      </c>
      <c r="C116" s="66">
        <f>B116*'System CAPEX Units'!$I116</f>
        <v>0</v>
      </c>
      <c r="D116" s="72">
        <f>B116*'System CAPEX Units'!$J116</f>
        <v>0</v>
      </c>
      <c r="E116" s="72">
        <f>B116*'System CAPEX Units'!$K116</f>
        <v>0</v>
      </c>
      <c r="F116" s="66">
        <f>B116*'System CAPEX Units'!$L116</f>
        <v>0</v>
      </c>
      <c r="G116" s="69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37">
        <f>'System CAPEX Units'!F116*'System CAPEX Units'!AE116</f>
        <v>0</v>
      </c>
      <c r="Z116" s="34">
        <f>$B116*'System CAPEX Units'!AF116</f>
        <v>0</v>
      </c>
      <c r="AA116" s="24">
        <f>$B116*'System CAPEX Units'!AG116</f>
        <v>0</v>
      </c>
      <c r="AB116" s="24">
        <f>$B116*'System CAPEX Units'!AH116</f>
        <v>0</v>
      </c>
      <c r="AC116" s="24">
        <f>$B116*'System CAPEX Units'!AI116</f>
        <v>0</v>
      </c>
      <c r="AD116" s="38">
        <f>$B116*'System CAPEX Units'!AJ116</f>
        <v>0</v>
      </c>
      <c r="AF116" s="34">
        <f t="shared" si="1"/>
        <v>0</v>
      </c>
    </row>
    <row r="117" spans="1:32" x14ac:dyDescent="0.2">
      <c r="A117" s="6" t="str">
        <f>'System CAPEX Units'!A117</f>
        <v>CICW - Commercial &amp; Industrial- Urban (remaining capex after deducting cap cons) - SCS</v>
      </c>
      <c r="B117" s="54">
        <f>('System CAPEX Units'!$F117*'System CAPEX Units'!$I117+'System CAPEX Units'!$F117*'System CAPEX Units'!$J117+'System CAPEX Units'!$F117*'System CAPEX Units'!$K117+'System CAPEX Units'!$F117*'System CAPEX Units'!$L117)*'System CAPEX Units'!AE117</f>
        <v>0</v>
      </c>
      <c r="C117" s="66">
        <f>B117*'System CAPEX Units'!$I117</f>
        <v>0</v>
      </c>
      <c r="D117" s="72">
        <f>B117*'System CAPEX Units'!$J117</f>
        <v>0</v>
      </c>
      <c r="E117" s="72">
        <f>B117*'System CAPEX Units'!$K117</f>
        <v>0</v>
      </c>
      <c r="F117" s="66">
        <f>B117*'System CAPEX Units'!$L117</f>
        <v>0</v>
      </c>
      <c r="G117" s="69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37">
        <f>'System CAPEX Units'!F117*'System CAPEX Units'!AE117</f>
        <v>0</v>
      </c>
      <c r="Z117" s="34">
        <f>$B117*'System CAPEX Units'!AF117</f>
        <v>0</v>
      </c>
      <c r="AA117" s="24">
        <f>$B117*'System CAPEX Units'!AG117</f>
        <v>0</v>
      </c>
      <c r="AB117" s="24">
        <f>$B117*'System CAPEX Units'!AH117</f>
        <v>0</v>
      </c>
      <c r="AC117" s="24">
        <f>$B117*'System CAPEX Units'!AI117</f>
        <v>0</v>
      </c>
      <c r="AD117" s="38">
        <f>$B117*'System CAPEX Units'!AJ117</f>
        <v>0</v>
      </c>
      <c r="AF117" s="34">
        <f t="shared" si="1"/>
        <v>0</v>
      </c>
    </row>
    <row r="118" spans="1:32" x14ac:dyDescent="0.2">
      <c r="A118" s="6" t="str">
        <f>'System CAPEX Units'!A118</f>
        <v>CICW - Domestic and rural- Rural (remaining capex after deducting cap cons) - SCS</v>
      </c>
      <c r="B118" s="54">
        <f>('System CAPEX Units'!$F118*'System CAPEX Units'!$I118+'System CAPEX Units'!$F118*'System CAPEX Units'!$J118+'System CAPEX Units'!$F118*'System CAPEX Units'!$K118+'System CAPEX Units'!$F118*'System CAPEX Units'!$L118)*'System CAPEX Units'!AE118</f>
        <v>0</v>
      </c>
      <c r="C118" s="66">
        <f>B118*'System CAPEX Units'!$I118</f>
        <v>0</v>
      </c>
      <c r="D118" s="72">
        <f>B118*'System CAPEX Units'!$J118</f>
        <v>0</v>
      </c>
      <c r="E118" s="72">
        <f>B118*'System CAPEX Units'!$K118</f>
        <v>0</v>
      </c>
      <c r="F118" s="66">
        <f>B118*'System CAPEX Units'!$L118</f>
        <v>0</v>
      </c>
      <c r="G118" s="69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37">
        <f>'System CAPEX Units'!F118*'System CAPEX Units'!AE118</f>
        <v>0</v>
      </c>
      <c r="Z118" s="34">
        <f>$B118*'System CAPEX Units'!AF118</f>
        <v>0</v>
      </c>
      <c r="AA118" s="24">
        <f>$B118*'System CAPEX Units'!AG118</f>
        <v>0</v>
      </c>
      <c r="AB118" s="24">
        <f>$B118*'System CAPEX Units'!AH118</f>
        <v>0</v>
      </c>
      <c r="AC118" s="24">
        <f>$B118*'System CAPEX Units'!AI118</f>
        <v>0</v>
      </c>
      <c r="AD118" s="38">
        <f>$B118*'System CAPEX Units'!AJ118</f>
        <v>0</v>
      </c>
      <c r="AF118" s="34">
        <f t="shared" si="1"/>
        <v>0</v>
      </c>
    </row>
    <row r="119" spans="1:32" x14ac:dyDescent="0.2">
      <c r="A119" s="6" t="str">
        <f>'System CAPEX Units'!A119</f>
        <v>CICW - Domestic and rural- Urban (remaining capex after deducting cap cons) - SCS</v>
      </c>
      <c r="B119" s="54">
        <f>('System CAPEX Units'!$F119*'System CAPEX Units'!$I119+'System CAPEX Units'!$F119*'System CAPEX Units'!$J119+'System CAPEX Units'!$F119*'System CAPEX Units'!$K119+'System CAPEX Units'!$F119*'System CAPEX Units'!$L119)*'System CAPEX Units'!AE119</f>
        <v>0</v>
      </c>
      <c r="C119" s="66">
        <f>B119*'System CAPEX Units'!$I119</f>
        <v>0</v>
      </c>
      <c r="D119" s="72">
        <f>B119*'System CAPEX Units'!$J119</f>
        <v>0</v>
      </c>
      <c r="E119" s="72">
        <f>B119*'System CAPEX Units'!$K119</f>
        <v>0</v>
      </c>
      <c r="F119" s="66">
        <f>B119*'System CAPEX Units'!$L119</f>
        <v>0</v>
      </c>
      <c r="G119" s="69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37">
        <f>'System CAPEX Units'!F119*'System CAPEX Units'!AE119</f>
        <v>0</v>
      </c>
      <c r="Z119" s="34">
        <f>$B119*'System CAPEX Units'!AF119</f>
        <v>0</v>
      </c>
      <c r="AA119" s="24">
        <f>$B119*'System CAPEX Units'!AG119</f>
        <v>0</v>
      </c>
      <c r="AB119" s="24">
        <f>$B119*'System CAPEX Units'!AH119</f>
        <v>0</v>
      </c>
      <c r="AC119" s="24">
        <f>$B119*'System CAPEX Units'!AI119</f>
        <v>0</v>
      </c>
      <c r="AD119" s="38">
        <f>$B119*'System CAPEX Units'!AJ119</f>
        <v>0</v>
      </c>
      <c r="AF119" s="34">
        <f t="shared" si="1"/>
        <v>0</v>
      </c>
    </row>
    <row r="120" spans="1:32" x14ac:dyDescent="0.2">
      <c r="A120" s="6" t="str">
        <f>'System CAPEX Units'!A120</f>
        <v>CICW Metering (remaining capex after deducting cap cons) - SCS</v>
      </c>
      <c r="B120" s="54">
        <f>('System CAPEX Units'!$F120*'System CAPEX Units'!$I120+'System CAPEX Units'!$F120*'System CAPEX Units'!$J120+'System CAPEX Units'!$F120*'System CAPEX Units'!$K120+'System CAPEX Units'!$F120*'System CAPEX Units'!$L120)*'System CAPEX Units'!AE120</f>
        <v>0</v>
      </c>
      <c r="C120" s="66">
        <f>B120*'System CAPEX Units'!$I120</f>
        <v>0</v>
      </c>
      <c r="D120" s="72">
        <f>B120*'System CAPEX Units'!$J120</f>
        <v>0</v>
      </c>
      <c r="E120" s="72">
        <f>B120*'System CAPEX Units'!$K120</f>
        <v>0</v>
      </c>
      <c r="F120" s="66">
        <f>B120*'System CAPEX Units'!$L120</f>
        <v>0</v>
      </c>
      <c r="G120" s="69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37">
        <f>'System CAPEX Units'!F120*'System CAPEX Units'!AE120</f>
        <v>0</v>
      </c>
      <c r="Z120" s="34">
        <f>$B120*'System CAPEX Units'!AF120</f>
        <v>0</v>
      </c>
      <c r="AA120" s="24">
        <f>$B120*'System CAPEX Units'!AG120</f>
        <v>0</v>
      </c>
      <c r="AB120" s="24">
        <f>$B120*'System CAPEX Units'!AH120</f>
        <v>0</v>
      </c>
      <c r="AC120" s="24">
        <f>$B120*'System CAPEX Units'!AI120</f>
        <v>0</v>
      </c>
      <c r="AD120" s="38">
        <f>$B120*'System CAPEX Units'!AJ120</f>
        <v>0</v>
      </c>
      <c r="AF120" s="34">
        <f t="shared" si="1"/>
        <v>0</v>
      </c>
    </row>
    <row r="121" spans="1:32" x14ac:dyDescent="0.2">
      <c r="A121" s="6" t="str">
        <f>'System CAPEX Units'!A121</f>
        <v>CICW Services (remaining capex after deducting cap cons) - SCS</v>
      </c>
      <c r="B121" s="54">
        <f>('System CAPEX Units'!$F121*'System CAPEX Units'!$I121+'System CAPEX Units'!$F121*'System CAPEX Units'!$J121+'System CAPEX Units'!$F121*'System CAPEX Units'!$K121+'System CAPEX Units'!$F121*'System CAPEX Units'!$L121)*'System CAPEX Units'!AE121</f>
        <v>0</v>
      </c>
      <c r="C121" s="66">
        <f>B121*'System CAPEX Units'!$I121</f>
        <v>0</v>
      </c>
      <c r="D121" s="72">
        <f>B121*'System CAPEX Units'!$J121</f>
        <v>0</v>
      </c>
      <c r="E121" s="72">
        <f>B121*'System CAPEX Units'!$K121</f>
        <v>0</v>
      </c>
      <c r="F121" s="66">
        <f>B121*'System CAPEX Units'!$L121</f>
        <v>0</v>
      </c>
      <c r="G121" s="69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37">
        <f>'System CAPEX Units'!F121*'System CAPEX Units'!AE121</f>
        <v>0</v>
      </c>
      <c r="Z121" s="34">
        <f>$B121*'System CAPEX Units'!AF121</f>
        <v>0</v>
      </c>
      <c r="AA121" s="24">
        <f>$B121*'System CAPEX Units'!AG121</f>
        <v>0</v>
      </c>
      <c r="AB121" s="24">
        <f>$B121*'System CAPEX Units'!AH121</f>
        <v>0</v>
      </c>
      <c r="AC121" s="24">
        <f>$B121*'System CAPEX Units'!AI121</f>
        <v>0</v>
      </c>
      <c r="AD121" s="38">
        <f>$B121*'System CAPEX Units'!AJ121</f>
        <v>0</v>
      </c>
      <c r="AF121" s="34">
        <f t="shared" si="1"/>
        <v>0</v>
      </c>
    </row>
    <row r="122" spans="1:32" x14ac:dyDescent="0.2">
      <c r="A122" s="6" t="str">
        <f>'System CAPEX Units'!A122</f>
        <v>CICW Large Customer - Design, construct of shared network - SCS</v>
      </c>
      <c r="B122" s="54">
        <f>('System CAPEX Units'!$F122*'System CAPEX Units'!$I122+'System CAPEX Units'!$F122*'System CAPEX Units'!$J122+'System CAPEX Units'!$F122*'System CAPEX Units'!$K122+'System CAPEX Units'!$F122*'System CAPEX Units'!$L122)*'System CAPEX Units'!AE122</f>
        <v>0</v>
      </c>
      <c r="C122" s="66">
        <f>B122*'System CAPEX Units'!$I122</f>
        <v>0</v>
      </c>
      <c r="D122" s="72">
        <f>B122*'System CAPEX Units'!$J122</f>
        <v>0</v>
      </c>
      <c r="E122" s="72">
        <f>B122*'System CAPEX Units'!$K122</f>
        <v>0</v>
      </c>
      <c r="F122" s="66">
        <f>B122*'System CAPEX Units'!$L122</f>
        <v>0</v>
      </c>
      <c r="G122" s="69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37">
        <f>'System CAPEX Units'!F122*'System CAPEX Units'!AE122</f>
        <v>0</v>
      </c>
      <c r="Z122" s="34">
        <f>$B122*'System CAPEX Units'!AF122</f>
        <v>0</v>
      </c>
      <c r="AA122" s="24">
        <f>$B122*'System CAPEX Units'!AG122</f>
        <v>0</v>
      </c>
      <c r="AB122" s="24">
        <f>$B122*'System CAPEX Units'!AH122</f>
        <v>0</v>
      </c>
      <c r="AC122" s="24">
        <f>$B122*'System CAPEX Units'!AI122</f>
        <v>0</v>
      </c>
      <c r="AD122" s="38">
        <f>$B122*'System CAPEX Units'!AJ122</f>
        <v>0</v>
      </c>
      <c r="AF122" s="34">
        <f t="shared" si="1"/>
        <v>0</v>
      </c>
    </row>
    <row r="123" spans="1:32" x14ac:dyDescent="0.2">
      <c r="A123" s="6" t="str">
        <f>'System CAPEX Units'!A123</f>
        <v>CICW - Real Estate Developer - SCS (2014/15 only)</v>
      </c>
      <c r="B123" s="54">
        <f>('System CAPEX Units'!$F123*'System CAPEX Units'!$I123+'System CAPEX Units'!$F123*'System CAPEX Units'!$J123+'System CAPEX Units'!$F123*'System CAPEX Units'!$K123+'System CAPEX Units'!$F123*'System CAPEX Units'!$L123)*'System CAPEX Units'!AE123</f>
        <v>0</v>
      </c>
      <c r="C123" s="66">
        <f>B123*'System CAPEX Units'!$I123</f>
        <v>0</v>
      </c>
      <c r="D123" s="72">
        <f>B123*'System CAPEX Units'!$J123</f>
        <v>0</v>
      </c>
      <c r="E123" s="72">
        <f>B123*'System CAPEX Units'!$K123</f>
        <v>0</v>
      </c>
      <c r="F123" s="66">
        <f>B123*'System CAPEX Units'!$L123</f>
        <v>0</v>
      </c>
      <c r="G123" s="69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37">
        <f>'System CAPEX Units'!F123*'System CAPEX Units'!AE123</f>
        <v>0</v>
      </c>
      <c r="Z123" s="34">
        <f>$B123*'System CAPEX Units'!AF123</f>
        <v>0</v>
      </c>
      <c r="AA123" s="24">
        <f>$B123*'System CAPEX Units'!AG123</f>
        <v>0</v>
      </c>
      <c r="AB123" s="24">
        <f>$B123*'System CAPEX Units'!AH123</f>
        <v>0</v>
      </c>
      <c r="AC123" s="24">
        <f>$B123*'System CAPEX Units'!AI123</f>
        <v>0</v>
      </c>
      <c r="AD123" s="38">
        <f>$B123*'System CAPEX Units'!AJ123</f>
        <v>0</v>
      </c>
      <c r="AF123" s="34">
        <f t="shared" si="1"/>
        <v>0</v>
      </c>
    </row>
    <row r="124" spans="1:32" x14ac:dyDescent="0.2">
      <c r="A124" s="6" t="str">
        <f>'System CAPEX Units'!A124</f>
        <v>CICW - Remove network constraint for EG &gt;30kVA (2014/15 only)</v>
      </c>
      <c r="B124" s="54">
        <f>('System CAPEX Units'!$F124*'System CAPEX Units'!$I124+'System CAPEX Units'!$F124*'System CAPEX Units'!$J124+'System CAPEX Units'!$F124*'System CAPEX Units'!$K124+'System CAPEX Units'!$F124*'System CAPEX Units'!$L124)*'System CAPEX Units'!AE124</f>
        <v>0</v>
      </c>
      <c r="C124" s="66">
        <f>B124*'System CAPEX Units'!$I124</f>
        <v>0</v>
      </c>
      <c r="D124" s="72">
        <f>B124*'System CAPEX Units'!$J124</f>
        <v>0</v>
      </c>
      <c r="E124" s="72">
        <f>B124*'System CAPEX Units'!$K124</f>
        <v>0</v>
      </c>
      <c r="F124" s="66">
        <f>B124*'System CAPEX Units'!$L124</f>
        <v>0</v>
      </c>
      <c r="G124" s="69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37">
        <f>'System CAPEX Units'!F124*'System CAPEX Units'!AE124</f>
        <v>0</v>
      </c>
      <c r="Z124" s="34">
        <f>$B124*'System CAPEX Units'!AF124</f>
        <v>0</v>
      </c>
      <c r="AA124" s="24">
        <f>$B124*'System CAPEX Units'!AG124</f>
        <v>0</v>
      </c>
      <c r="AB124" s="24">
        <f>$B124*'System CAPEX Units'!AH124</f>
        <v>0</v>
      </c>
      <c r="AC124" s="24">
        <f>$B124*'System CAPEX Units'!AI124</f>
        <v>0</v>
      </c>
      <c r="AD124" s="38">
        <f>$B124*'System CAPEX Units'!AJ124</f>
        <v>0</v>
      </c>
      <c r="AF124" s="34">
        <f t="shared" si="1"/>
        <v>0</v>
      </c>
    </row>
    <row r="125" spans="1:32" x14ac:dyDescent="0.2">
      <c r="A125" s="6" t="str">
        <f>'System CAPEX Units'!A125</f>
        <v/>
      </c>
      <c r="B125" s="54">
        <f>('System CAPEX Units'!$F125*'System CAPEX Units'!$I125+'System CAPEX Units'!$F125*'System CAPEX Units'!$J125+'System CAPEX Units'!$F125*'System CAPEX Units'!$K125+'System CAPEX Units'!$F125*'System CAPEX Units'!$L125)*'System CAPEX Units'!AE125</f>
        <v>0</v>
      </c>
      <c r="C125" s="66">
        <f>B125*'System CAPEX Units'!$I125</f>
        <v>0</v>
      </c>
      <c r="D125" s="72">
        <f>B125*'System CAPEX Units'!$J125</f>
        <v>0</v>
      </c>
      <c r="E125" s="72">
        <f>B125*'System CAPEX Units'!$K125</f>
        <v>0</v>
      </c>
      <c r="F125" s="66">
        <f>B125*'System CAPEX Units'!$L125</f>
        <v>0</v>
      </c>
      <c r="G125" s="69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37">
        <f>'System CAPEX Units'!F125*'System CAPEX Units'!AE125</f>
        <v>0</v>
      </c>
      <c r="Z125" s="34">
        <f>$B125*'System CAPEX Units'!AF125</f>
        <v>0</v>
      </c>
      <c r="AA125" s="24">
        <f>$B125*'System CAPEX Units'!AG125</f>
        <v>0</v>
      </c>
      <c r="AB125" s="24">
        <f>$B125*'System CAPEX Units'!AH125</f>
        <v>0</v>
      </c>
      <c r="AC125" s="24">
        <f>$B125*'System CAPEX Units'!AI125</f>
        <v>0</v>
      </c>
      <c r="AD125" s="38">
        <f>$B125*'System CAPEX Units'!AJ125</f>
        <v>0</v>
      </c>
      <c r="AF125" s="34">
        <f t="shared" si="1"/>
        <v>0</v>
      </c>
    </row>
    <row r="126" spans="1:32" x14ac:dyDescent="0.2">
      <c r="A126" s="6" t="str">
        <f>'System CAPEX Units'!A126</f>
        <v>Street Lighting Refurbishment  - BLR Program - Baseline Plan 2014/15 and forecast - ACS</v>
      </c>
      <c r="B126" s="54">
        <f>('System CAPEX Units'!$F126*'System CAPEX Units'!$I126+'System CAPEX Units'!$F126*'System CAPEX Units'!$J126+'System CAPEX Units'!$F126*'System CAPEX Units'!$K126+'System CAPEX Units'!$F126*'System CAPEX Units'!$L126)*'System CAPEX Units'!AE126</f>
        <v>0</v>
      </c>
      <c r="C126" s="66">
        <f>B126*'System CAPEX Units'!$I126</f>
        <v>0</v>
      </c>
      <c r="D126" s="72">
        <f>B126*'System CAPEX Units'!$J126</f>
        <v>0</v>
      </c>
      <c r="E126" s="72">
        <f>B126*'System CAPEX Units'!$K126</f>
        <v>0</v>
      </c>
      <c r="F126" s="66">
        <f>B126*'System CAPEX Units'!$L126</f>
        <v>0</v>
      </c>
      <c r="G126" s="69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37">
        <f>'System CAPEX Units'!F126*'System CAPEX Units'!AE126</f>
        <v>0</v>
      </c>
      <c r="Z126" s="34">
        <f>$B126*'System CAPEX Units'!AF126</f>
        <v>0</v>
      </c>
      <c r="AA126" s="24">
        <f>$B126*'System CAPEX Units'!AG126</f>
        <v>0</v>
      </c>
      <c r="AB126" s="24">
        <f>$B126*'System CAPEX Units'!AH126</f>
        <v>0</v>
      </c>
      <c r="AC126" s="24">
        <f>$B126*'System CAPEX Units'!AI126</f>
        <v>0</v>
      </c>
      <c r="AD126" s="38">
        <f>$B126*'System CAPEX Units'!AJ126</f>
        <v>0</v>
      </c>
      <c r="AF126" s="34">
        <f t="shared" si="1"/>
        <v>0</v>
      </c>
    </row>
    <row r="127" spans="1:32" x14ac:dyDescent="0.2">
      <c r="A127" s="6" t="str">
        <f>'System CAPEX Units'!A127</f>
        <v>CICW Street lighting- New (Ergon capex after deducting cap cons) - ACS</v>
      </c>
      <c r="B127" s="54">
        <f>('System CAPEX Units'!$F127*'System CAPEX Units'!$I127+'System CAPEX Units'!$F127*'System CAPEX Units'!$J127+'System CAPEX Units'!$F127*'System CAPEX Units'!$K127+'System CAPEX Units'!$F127*'System CAPEX Units'!$L127)*'System CAPEX Units'!AE127</f>
        <v>0</v>
      </c>
      <c r="C127" s="66">
        <f>B127*'System CAPEX Units'!$I127</f>
        <v>0</v>
      </c>
      <c r="D127" s="72">
        <f>B127*'System CAPEX Units'!$J127</f>
        <v>0</v>
      </c>
      <c r="E127" s="72">
        <f>B127*'System CAPEX Units'!$K127</f>
        <v>0</v>
      </c>
      <c r="F127" s="66">
        <f>B127*'System CAPEX Units'!$L127</f>
        <v>0</v>
      </c>
      <c r="G127" s="69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37">
        <f>'System CAPEX Units'!F127*'System CAPEX Units'!AE127</f>
        <v>0</v>
      </c>
      <c r="Z127" s="34">
        <f>$B127*'System CAPEX Units'!AF127</f>
        <v>0</v>
      </c>
      <c r="AA127" s="24">
        <f>$B127*'System CAPEX Units'!AG127</f>
        <v>0</v>
      </c>
      <c r="AB127" s="24">
        <f>$B127*'System CAPEX Units'!AH127</f>
        <v>0</v>
      </c>
      <c r="AC127" s="24">
        <f>$B127*'System CAPEX Units'!AI127</f>
        <v>0</v>
      </c>
      <c r="AD127" s="38">
        <f>$B127*'System CAPEX Units'!AJ127</f>
        <v>0</v>
      </c>
      <c r="AF127" s="34">
        <f t="shared" si="1"/>
        <v>0</v>
      </c>
    </row>
    <row r="128" spans="1:32" x14ac:dyDescent="0.2">
      <c r="A128" s="6" t="str">
        <f>'System CAPEX Units'!A128</f>
        <v>CICW Street lighting- Upgrade (Ergon capex after deducting cap cons) - ACS</v>
      </c>
      <c r="B128" s="54">
        <f>('System CAPEX Units'!$F128*'System CAPEX Units'!$I128+'System CAPEX Units'!$F128*'System CAPEX Units'!$J128+'System CAPEX Units'!$F128*'System CAPEX Units'!$K128+'System CAPEX Units'!$F128*'System CAPEX Units'!$L128)*'System CAPEX Units'!AE128</f>
        <v>0</v>
      </c>
      <c r="C128" s="66">
        <f>B128*'System CAPEX Units'!$I128</f>
        <v>0</v>
      </c>
      <c r="D128" s="72">
        <f>B128*'System CAPEX Units'!$J128</f>
        <v>0</v>
      </c>
      <c r="E128" s="72">
        <f>B128*'System CAPEX Units'!$K128</f>
        <v>0</v>
      </c>
      <c r="F128" s="66">
        <f>B128*'System CAPEX Units'!$L128</f>
        <v>0</v>
      </c>
      <c r="G128" s="69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37">
        <f>'System CAPEX Units'!F128*'System CAPEX Units'!AE128</f>
        <v>0</v>
      </c>
      <c r="Z128" s="34">
        <f>$B128*'System CAPEX Units'!AF128</f>
        <v>0</v>
      </c>
      <c r="AA128" s="24">
        <f>$B128*'System CAPEX Units'!AG128</f>
        <v>0</v>
      </c>
      <c r="AB128" s="24">
        <f>$B128*'System CAPEX Units'!AH128</f>
        <v>0</v>
      </c>
      <c r="AC128" s="24">
        <f>$B128*'System CAPEX Units'!AI128</f>
        <v>0</v>
      </c>
      <c r="AD128" s="38">
        <f>$B128*'System CAPEX Units'!AJ128</f>
        <v>0</v>
      </c>
      <c r="AF128" s="34">
        <f t="shared" si="1"/>
        <v>0</v>
      </c>
    </row>
    <row r="129" spans="1:32" x14ac:dyDescent="0.2">
      <c r="A129" s="6" t="str">
        <f>'System CAPEX Units'!A129</f>
        <v>Defect Refurb - Street Lighting - ACS</v>
      </c>
      <c r="B129" s="54">
        <f>('System CAPEX Units'!$F129*'System CAPEX Units'!$I129+'System CAPEX Units'!$F129*'System CAPEX Units'!$J129+'System CAPEX Units'!$F129*'System CAPEX Units'!$K129+'System CAPEX Units'!$F129*'System CAPEX Units'!$L129)*'System CAPEX Units'!AE129</f>
        <v>0</v>
      </c>
      <c r="C129" s="66">
        <f>B129*'System CAPEX Units'!$I129</f>
        <v>0</v>
      </c>
      <c r="D129" s="72">
        <f>B129*'System CAPEX Units'!$J129</f>
        <v>0</v>
      </c>
      <c r="E129" s="72">
        <f>B129*'System CAPEX Units'!$K129</f>
        <v>0</v>
      </c>
      <c r="F129" s="66">
        <f>B129*'System CAPEX Units'!$L129</f>
        <v>0</v>
      </c>
      <c r="G129" s="69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37">
        <f>'System CAPEX Units'!F129*'System CAPEX Units'!AE129</f>
        <v>0</v>
      </c>
      <c r="Z129" s="34">
        <f>$B129*'System CAPEX Units'!AF129</f>
        <v>0</v>
      </c>
      <c r="AA129" s="24">
        <f>$B129*'System CAPEX Units'!AG129</f>
        <v>0</v>
      </c>
      <c r="AB129" s="24">
        <f>$B129*'System CAPEX Units'!AH129</f>
        <v>0</v>
      </c>
      <c r="AC129" s="24">
        <f>$B129*'System CAPEX Units'!AI129</f>
        <v>0</v>
      </c>
      <c r="AD129" s="38">
        <f>$B129*'System CAPEX Units'!AJ129</f>
        <v>0</v>
      </c>
      <c r="AF129" s="34">
        <f t="shared" si="1"/>
        <v>0</v>
      </c>
    </row>
    <row r="130" spans="1:32" x14ac:dyDescent="0.2">
      <c r="A130" s="6" t="str">
        <f>'System CAPEX Units'!A130</f>
        <v/>
      </c>
      <c r="B130" s="54">
        <f>('System CAPEX Units'!$F130*'System CAPEX Units'!$I130+'System CAPEX Units'!$F130*'System CAPEX Units'!$J130+'System CAPEX Units'!$F130*'System CAPEX Units'!$K130+'System CAPEX Units'!$F130*'System CAPEX Units'!$L130)*'System CAPEX Units'!AE130</f>
        <v>0</v>
      </c>
      <c r="C130" s="66">
        <f>B130*'System CAPEX Units'!$I130</f>
        <v>0</v>
      </c>
      <c r="D130" s="72">
        <f>B130*'System CAPEX Units'!$J130</f>
        <v>0</v>
      </c>
      <c r="E130" s="72">
        <f>B130*'System CAPEX Units'!$K130</f>
        <v>0</v>
      </c>
      <c r="F130" s="66">
        <f>B130*'System CAPEX Units'!$L130</f>
        <v>0</v>
      </c>
      <c r="G130" s="69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37">
        <f>'System CAPEX Units'!F130*'System CAPEX Units'!AE130</f>
        <v>0</v>
      </c>
      <c r="Z130" s="34">
        <f>$B130*'System CAPEX Units'!AF130</f>
        <v>0</v>
      </c>
      <c r="AA130" s="24">
        <f>$B130*'System CAPEX Units'!AG130</f>
        <v>0</v>
      </c>
      <c r="AB130" s="24">
        <f>$B130*'System CAPEX Units'!AH130</f>
        <v>0</v>
      </c>
      <c r="AC130" s="24">
        <f>$B130*'System CAPEX Units'!AI130</f>
        <v>0</v>
      </c>
      <c r="AD130" s="38">
        <f>$B130*'System CAPEX Units'!AJ130</f>
        <v>0</v>
      </c>
      <c r="AF130" s="34">
        <f t="shared" si="1"/>
        <v>0</v>
      </c>
    </row>
    <row r="131" spans="1:32" x14ac:dyDescent="0.2">
      <c r="A131" s="6" t="str">
        <f>'System CAPEX Units'!A131</f>
        <v/>
      </c>
      <c r="B131" s="54">
        <f>('System CAPEX Units'!$F131*'System CAPEX Units'!$I131+'System CAPEX Units'!$F131*'System CAPEX Units'!$J131+'System CAPEX Units'!$F131*'System CAPEX Units'!$K131+'System CAPEX Units'!$F131*'System CAPEX Units'!$L131)*'System CAPEX Units'!AE131</f>
        <v>0</v>
      </c>
      <c r="C131" s="66">
        <f>B131*'System CAPEX Units'!$I131</f>
        <v>0</v>
      </c>
      <c r="D131" s="72">
        <f>B131*'System CAPEX Units'!$J131</f>
        <v>0</v>
      </c>
      <c r="E131" s="72">
        <f>B131*'System CAPEX Units'!$K131</f>
        <v>0</v>
      </c>
      <c r="F131" s="66">
        <f>B131*'System CAPEX Units'!$L131</f>
        <v>0</v>
      </c>
      <c r="G131" s="69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37">
        <f>'System CAPEX Units'!F131*'System CAPEX Units'!AE131</f>
        <v>0</v>
      </c>
      <c r="Z131" s="34">
        <f>$B131*'System CAPEX Units'!AF131</f>
        <v>0</v>
      </c>
      <c r="AA131" s="24">
        <f>$B131*'System CAPEX Units'!AG131</f>
        <v>0</v>
      </c>
      <c r="AB131" s="24">
        <f>$B131*'System CAPEX Units'!AH131</f>
        <v>0</v>
      </c>
      <c r="AC131" s="24">
        <f>$B131*'System CAPEX Units'!AI131</f>
        <v>0</v>
      </c>
      <c r="AD131" s="38">
        <f>$B131*'System CAPEX Units'!AJ131</f>
        <v>0</v>
      </c>
      <c r="AF131" s="34">
        <f t="shared" si="1"/>
        <v>0</v>
      </c>
    </row>
    <row r="132" spans="1:32" x14ac:dyDescent="0.2">
      <c r="A132" s="6" t="str">
        <f>'System CAPEX Units'!A132</f>
        <v>End of Life for Meters - Metering ACS</v>
      </c>
      <c r="B132" s="54">
        <f>('System CAPEX Units'!$F132*'System CAPEX Units'!$I132+'System CAPEX Units'!$F132*'System CAPEX Units'!$J132+'System CAPEX Units'!$F132*'System CAPEX Units'!$K132+'System CAPEX Units'!$F132*'System CAPEX Units'!$L132)*'System CAPEX Units'!AE132</f>
        <v>2213056.4719472001</v>
      </c>
      <c r="C132" s="66">
        <f>B132*'System CAPEX Units'!$I132</f>
        <v>548523.25824665604</v>
      </c>
      <c r="D132" s="72">
        <f>B132*'System CAPEX Units'!$J132</f>
        <v>957673.99999999977</v>
      </c>
      <c r="E132" s="72">
        <f>B132*'System CAPEX Units'!$K132</f>
        <v>74798.626124543996</v>
      </c>
      <c r="F132" s="66">
        <f>B132*'System CAPEX Units'!$L132</f>
        <v>632060.58757600014</v>
      </c>
      <c r="G132" s="69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37">
        <f>'System CAPEX Units'!F132*'System CAPEX Units'!AE132</f>
        <v>2213056.4719472001</v>
      </c>
      <c r="Z132" s="34">
        <f>$B132*'System CAPEX Units'!AF132</f>
        <v>2213056.4719472001</v>
      </c>
      <c r="AA132" s="24">
        <f>$B132*'System CAPEX Units'!AG132</f>
        <v>0</v>
      </c>
      <c r="AB132" s="24">
        <f>$B132*'System CAPEX Units'!AH132</f>
        <v>0</v>
      </c>
      <c r="AC132" s="24">
        <f>$B132*'System CAPEX Units'!AI132</f>
        <v>0</v>
      </c>
      <c r="AD132" s="38">
        <f>$B132*'System CAPEX Units'!AJ132</f>
        <v>0</v>
      </c>
      <c r="AF132" s="34">
        <f t="shared" ref="AF132:AF170" si="2">Y132-SUM(Z132:AD132)</f>
        <v>0</v>
      </c>
    </row>
    <row r="133" spans="1:32" x14ac:dyDescent="0.2">
      <c r="A133" s="6" t="str">
        <f>'System CAPEX Units'!A133</f>
        <v>In-situ driven non-compliant meter families - Metering ACS</v>
      </c>
      <c r="B133" s="54">
        <f>('System CAPEX Units'!$F133*'System CAPEX Units'!$I133+'System CAPEX Units'!$F133*'System CAPEX Units'!$J133+'System CAPEX Units'!$F133*'System CAPEX Units'!$K133+'System CAPEX Units'!$F133*'System CAPEX Units'!$L133)*'System CAPEX Units'!AE133</f>
        <v>3250316.4937407998</v>
      </c>
      <c r="C133" s="66">
        <f>B133*'System CAPEX Units'!$I133</f>
        <v>805616.22176358383</v>
      </c>
      <c r="D133" s="72">
        <f>B133*'System CAPEX Units'!$J133</f>
        <v>1406535.9999999998</v>
      </c>
      <c r="E133" s="72">
        <f>B133*'System CAPEX Units'!$K133</f>
        <v>109856.75751321597</v>
      </c>
      <c r="F133" s="66">
        <f>B133*'System CAPEX Units'!$L133</f>
        <v>928307.51446399989</v>
      </c>
      <c r="G133" s="69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37">
        <f>'System CAPEX Units'!F133*'System CAPEX Units'!AE133</f>
        <v>3250316.4937408003</v>
      </c>
      <c r="Z133" s="34">
        <f>$B133*'System CAPEX Units'!AF133</f>
        <v>3250316.4937407998</v>
      </c>
      <c r="AA133" s="24">
        <f>$B133*'System CAPEX Units'!AG133</f>
        <v>0</v>
      </c>
      <c r="AB133" s="24">
        <f>$B133*'System CAPEX Units'!AH133</f>
        <v>0</v>
      </c>
      <c r="AC133" s="24">
        <f>$B133*'System CAPEX Units'!AI133</f>
        <v>0</v>
      </c>
      <c r="AD133" s="38">
        <f>$B133*'System CAPEX Units'!AJ133</f>
        <v>0</v>
      </c>
      <c r="AF133" s="34">
        <f t="shared" si="2"/>
        <v>0</v>
      </c>
    </row>
    <row r="134" spans="1:32" x14ac:dyDescent="0.2">
      <c r="A134" s="6" t="str">
        <f>'System CAPEX Units'!A134</f>
        <v>Obsolete Meter Technology - Metering ACS</v>
      </c>
      <c r="B134" s="54">
        <f>('System CAPEX Units'!$F134*'System CAPEX Units'!$I134+'System CAPEX Units'!$F134*'System CAPEX Units'!$J134+'System CAPEX Units'!$F134*'System CAPEX Units'!$K134+'System CAPEX Units'!$F134*'System CAPEX Units'!$L134)*'System CAPEX Units'!AE134</f>
        <v>585540.70199680002</v>
      </c>
      <c r="C134" s="66">
        <f>B134*'System CAPEX Units'!$I134</f>
        <v>203152.13775718404</v>
      </c>
      <c r="D134" s="72">
        <f>B134*'System CAPEX Units'!$J134</f>
        <v>354686</v>
      </c>
      <c r="E134" s="72">
        <f>B134*'System CAPEX Units'!$K134</f>
        <v>27702.564239616</v>
      </c>
      <c r="F134" s="66">
        <f>B134*'System CAPEX Units'!$L134</f>
        <v>0</v>
      </c>
      <c r="G134" s="69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37">
        <f>'System CAPEX Units'!F134*'System CAPEX Units'!AE134</f>
        <v>585540.70199680002</v>
      </c>
      <c r="Z134" s="34">
        <f>$B134*'System CAPEX Units'!AF134</f>
        <v>585540.70199680002</v>
      </c>
      <c r="AA134" s="24">
        <f>$B134*'System CAPEX Units'!AG134</f>
        <v>0</v>
      </c>
      <c r="AB134" s="24">
        <f>$B134*'System CAPEX Units'!AH134</f>
        <v>0</v>
      </c>
      <c r="AC134" s="24">
        <f>$B134*'System CAPEX Units'!AI134</f>
        <v>0</v>
      </c>
      <c r="AD134" s="38">
        <f>$B134*'System CAPEX Units'!AJ134</f>
        <v>0</v>
      </c>
      <c r="AF134" s="34">
        <f t="shared" si="2"/>
        <v>0</v>
      </c>
    </row>
    <row r="135" spans="1:32" x14ac:dyDescent="0.2">
      <c r="A135" s="6" t="str">
        <f>'System CAPEX Units'!A135</f>
        <v>Configuration Management (Handheld Units - HHU) - Metering SCS</v>
      </c>
      <c r="B135" s="54">
        <f>('System CAPEX Units'!$F135*'System CAPEX Units'!$I135+'System CAPEX Units'!$F135*'System CAPEX Units'!$J135+'System CAPEX Units'!$F135*'System CAPEX Units'!$K135+'System CAPEX Units'!$F135*'System CAPEX Units'!$L135)*'System CAPEX Units'!AE135</f>
        <v>0</v>
      </c>
      <c r="C135" s="66">
        <f>B135*'System CAPEX Units'!$I135</f>
        <v>0</v>
      </c>
      <c r="D135" s="72">
        <f>B135*'System CAPEX Units'!$J135</f>
        <v>0</v>
      </c>
      <c r="E135" s="72">
        <f>B135*'System CAPEX Units'!$K135</f>
        <v>0</v>
      </c>
      <c r="F135" s="66">
        <f>B135*'System CAPEX Units'!$L135</f>
        <v>0</v>
      </c>
      <c r="G135" s="69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37">
        <f>'System CAPEX Units'!F135*'System CAPEX Units'!AE135</f>
        <v>0</v>
      </c>
      <c r="Z135" s="34">
        <f>$B135*'System CAPEX Units'!AF135</f>
        <v>0</v>
      </c>
      <c r="AA135" s="24">
        <f>$B135*'System CAPEX Units'!AG135</f>
        <v>0</v>
      </c>
      <c r="AB135" s="24">
        <f>$B135*'System CAPEX Units'!AH135</f>
        <v>0</v>
      </c>
      <c r="AC135" s="24">
        <f>$B135*'System CAPEX Units'!AI135</f>
        <v>0</v>
      </c>
      <c r="AD135" s="38">
        <f>$B135*'System CAPEX Units'!AJ135</f>
        <v>0</v>
      </c>
      <c r="AF135" s="34">
        <f t="shared" si="2"/>
        <v>0</v>
      </c>
    </row>
    <row r="136" spans="1:32" x14ac:dyDescent="0.2">
      <c r="A136" s="6" t="str">
        <f>'System CAPEX Units'!A136</f>
        <v>Configuration Management (Handheld Units - HHU) - Metering ACS</v>
      </c>
      <c r="B136" s="54">
        <f>('System CAPEX Units'!$F136*'System CAPEX Units'!$I136+'System CAPEX Units'!$F136*'System CAPEX Units'!$J136+'System CAPEX Units'!$F136*'System CAPEX Units'!$K136+'System CAPEX Units'!$F136*'System CAPEX Units'!$L136)*'System CAPEX Units'!AE136</f>
        <v>936313.64434959961</v>
      </c>
      <c r="C136" s="66">
        <f>B136*'System CAPEX Units'!$I136</f>
        <v>67634.480627647965</v>
      </c>
      <c r="D136" s="72">
        <f>B136*'System CAPEX Units'!$J136</f>
        <v>859456.27999999933</v>
      </c>
      <c r="E136" s="72">
        <f>B136*'System CAPEX Units'!$K136</f>
        <v>9222.8837219519937</v>
      </c>
      <c r="F136" s="66">
        <f>B136*'System CAPEX Units'!$L136</f>
        <v>0</v>
      </c>
      <c r="G136" s="69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37">
        <f>'System CAPEX Units'!F136*'System CAPEX Units'!AE136</f>
        <v>936313.64434960007</v>
      </c>
      <c r="Z136" s="34">
        <f>$B136*'System CAPEX Units'!AF136</f>
        <v>0</v>
      </c>
      <c r="AA136" s="24">
        <f>$B136*'System CAPEX Units'!AG136</f>
        <v>0</v>
      </c>
      <c r="AB136" s="24">
        <f>$B136*'System CAPEX Units'!AH136</f>
        <v>0</v>
      </c>
      <c r="AC136" s="24">
        <f>$B136*'System CAPEX Units'!AI136</f>
        <v>0</v>
      </c>
      <c r="AD136" s="38">
        <f>$B136*'System CAPEX Units'!AJ136</f>
        <v>936313.64434959961</v>
      </c>
      <c r="AF136" s="34">
        <f t="shared" si="2"/>
        <v>0</v>
      </c>
    </row>
    <row r="137" spans="1:32" x14ac:dyDescent="0.2">
      <c r="A137" s="6" t="str">
        <f>'System CAPEX Units'!A137</f>
        <v>Metering Project Support and Mgt - EoL Meters - Metering ACS</v>
      </c>
      <c r="B137" s="54">
        <f>('System CAPEX Units'!$F137*'System CAPEX Units'!$I137+'System CAPEX Units'!$F137*'System CAPEX Units'!$J137+'System CAPEX Units'!$F137*'System CAPEX Units'!$K137+'System CAPEX Units'!$F137*'System CAPEX Units'!$L137)*'System CAPEX Units'!AE137</f>
        <v>423896.6378367999</v>
      </c>
      <c r="C137" s="66">
        <f>B137*'System CAPEX Units'!$I137</f>
        <v>313417.78849638387</v>
      </c>
      <c r="D137" s="72">
        <f>B137*'System CAPEX Units'!$J137</f>
        <v>67740.059999999983</v>
      </c>
      <c r="E137" s="72">
        <f>B137*'System CAPEX Units'!$K137</f>
        <v>42738.789340415984</v>
      </c>
      <c r="F137" s="66">
        <f>B137*'System CAPEX Units'!$L137</f>
        <v>0</v>
      </c>
      <c r="G137" s="69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37">
        <f>'System CAPEX Units'!F137*'System CAPEX Units'!AE137</f>
        <v>423896.63783679996</v>
      </c>
      <c r="Z137" s="34">
        <f>$B137*'System CAPEX Units'!AF137</f>
        <v>423896.6378367999</v>
      </c>
      <c r="AA137" s="24">
        <f>$B137*'System CAPEX Units'!AG137</f>
        <v>0</v>
      </c>
      <c r="AB137" s="24">
        <f>$B137*'System CAPEX Units'!AH137</f>
        <v>0</v>
      </c>
      <c r="AC137" s="24">
        <f>$B137*'System CAPEX Units'!AI137</f>
        <v>0</v>
      </c>
      <c r="AD137" s="38">
        <f>$B137*'System CAPEX Units'!AJ137</f>
        <v>0</v>
      </c>
      <c r="AF137" s="34">
        <f t="shared" si="2"/>
        <v>0</v>
      </c>
    </row>
    <row r="138" spans="1:32" x14ac:dyDescent="0.2">
      <c r="A138" s="6" t="str">
        <f>'System CAPEX Units'!A138</f>
        <v>Metering Project Support and Mgt - In-situ - Metering ACS</v>
      </c>
      <c r="B138" s="54">
        <f>('System CAPEX Units'!$F138*'System CAPEX Units'!$I138+'System CAPEX Units'!$F138*'System CAPEX Units'!$J138+'System CAPEX Units'!$F138*'System CAPEX Units'!$K138+'System CAPEX Units'!$F138*'System CAPEX Units'!$L138)*'System CAPEX Units'!AE138</f>
        <v>622577.07883520005</v>
      </c>
      <c r="C138" s="66">
        <f>B138*'System CAPEX Units'!$I138</f>
        <v>460316.77017497603</v>
      </c>
      <c r="D138" s="72">
        <f>B138*'System CAPEX Units'!$J138</f>
        <v>99489.84000000004</v>
      </c>
      <c r="E138" s="72">
        <f>B138*'System CAPEX Units'!$K138</f>
        <v>62770.468660224004</v>
      </c>
      <c r="F138" s="66">
        <f>B138*'System CAPEX Units'!$L138</f>
        <v>0</v>
      </c>
      <c r="G138" s="69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37">
        <f>'System CAPEX Units'!F138*'System CAPEX Units'!AE138</f>
        <v>622577.07883519994</v>
      </c>
      <c r="Z138" s="34">
        <f>$B138*'System CAPEX Units'!AF138</f>
        <v>622577.07883520005</v>
      </c>
      <c r="AA138" s="24">
        <f>$B138*'System CAPEX Units'!AG138</f>
        <v>0</v>
      </c>
      <c r="AB138" s="24">
        <f>$B138*'System CAPEX Units'!AH138</f>
        <v>0</v>
      </c>
      <c r="AC138" s="24">
        <f>$B138*'System CAPEX Units'!AI138</f>
        <v>0</v>
      </c>
      <c r="AD138" s="38">
        <f>$B138*'System CAPEX Units'!AJ138</f>
        <v>0</v>
      </c>
      <c r="AF138" s="34">
        <f t="shared" si="2"/>
        <v>0</v>
      </c>
    </row>
    <row r="139" spans="1:32" x14ac:dyDescent="0.2">
      <c r="A139" s="6" t="str">
        <f>'System CAPEX Units'!A139</f>
        <v>Metering Project Support and Mgt - obsolete meters - Metering ACS</v>
      </c>
      <c r="B139" s="54">
        <f>('System CAPEX Units'!$F139*'System CAPEX Units'!$I139+'System CAPEX Units'!$F139*'System CAPEX Units'!$J139+'System CAPEX Units'!$F139*'System CAPEX Units'!$K139+'System CAPEX Units'!$F139*'System CAPEX Units'!$L139)*'System CAPEX Units'!AE139</f>
        <v>156995.18091519995</v>
      </c>
      <c r="C139" s="66">
        <f>B139*'System CAPEX Units'!$I139</f>
        <v>116078.02000537595</v>
      </c>
      <c r="D139" s="72">
        <f>B139*'System CAPEX Units'!$J139</f>
        <v>25088.339999999997</v>
      </c>
      <c r="E139" s="72">
        <f>B139*'System CAPEX Units'!$K139</f>
        <v>15828.820909823993</v>
      </c>
      <c r="F139" s="66">
        <f>B139*'System CAPEX Units'!$L139</f>
        <v>0</v>
      </c>
      <c r="G139" s="69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121">
        <v>0</v>
      </c>
      <c r="Z139" s="122">
        <v>0</v>
      </c>
      <c r="AA139" s="24">
        <f>$B139*'System CAPEX Units'!AG139</f>
        <v>0</v>
      </c>
      <c r="AB139" s="24">
        <f>$B139*'System CAPEX Units'!AH139</f>
        <v>0</v>
      </c>
      <c r="AC139" s="24">
        <f>$B139*'System CAPEX Units'!AI139</f>
        <v>0</v>
      </c>
      <c r="AD139" s="38">
        <f>$B139*'System CAPEX Units'!AJ139</f>
        <v>0</v>
      </c>
      <c r="AF139" s="34">
        <f t="shared" si="2"/>
        <v>0</v>
      </c>
    </row>
    <row r="140" spans="1:32" x14ac:dyDescent="0.2">
      <c r="A140" s="6" t="str">
        <f>'System CAPEX Units'!A140</f>
        <v/>
      </c>
      <c r="B140" s="54">
        <f>('System CAPEX Units'!$F140*'System CAPEX Units'!$I140+'System CAPEX Units'!$F140*'System CAPEX Units'!$J140+'System CAPEX Units'!$F140*'System CAPEX Units'!$K140+'System CAPEX Units'!$F140*'System CAPEX Units'!$L140)*'System CAPEX Units'!AE140</f>
        <v>0</v>
      </c>
      <c r="C140" s="66">
        <f>B140*'System CAPEX Units'!$I140</f>
        <v>0</v>
      </c>
      <c r="D140" s="72">
        <f>B140*'System CAPEX Units'!$J140</f>
        <v>0</v>
      </c>
      <c r="E140" s="72">
        <f>B140*'System CAPEX Units'!$K140</f>
        <v>0</v>
      </c>
      <c r="F140" s="66">
        <f>B140*'System CAPEX Units'!$L140</f>
        <v>0</v>
      </c>
      <c r="G140" s="69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37">
        <f>'System CAPEX Units'!F140*'System CAPEX Units'!AE140</f>
        <v>0</v>
      </c>
      <c r="Z140" s="34">
        <f>$B140*'System CAPEX Units'!AF140</f>
        <v>0</v>
      </c>
      <c r="AA140" s="24">
        <f>$B140*'System CAPEX Units'!AG140</f>
        <v>0</v>
      </c>
      <c r="AB140" s="24">
        <f>$B140*'System CAPEX Units'!AH140</f>
        <v>0</v>
      </c>
      <c r="AC140" s="24">
        <f>$B140*'System CAPEX Units'!AI140</f>
        <v>0</v>
      </c>
      <c r="AD140" s="38">
        <f>$B140*'System CAPEX Units'!AJ140</f>
        <v>0</v>
      </c>
      <c r="AF140" s="34">
        <f t="shared" si="2"/>
        <v>0</v>
      </c>
    </row>
    <row r="141" spans="1:32" x14ac:dyDescent="0.2">
      <c r="A141" s="6" t="str">
        <f>'System CAPEX Units'!A141</f>
        <v>CICW Metering (remaining capex after deducting cap cons) - ACS</v>
      </c>
      <c r="B141" s="54">
        <f>('System CAPEX Units'!$F141*'System CAPEX Units'!$I141+'System CAPEX Units'!$F141*'System CAPEX Units'!$J141+'System CAPEX Units'!$F141*'System CAPEX Units'!$K141+'System CAPEX Units'!$F141*'System CAPEX Units'!$L141)*'System CAPEX Units'!AE141</f>
        <v>1419612.1829675201</v>
      </c>
      <c r="C141" s="66">
        <f>B141*'System CAPEX Units'!$I141</f>
        <v>265030.2592536321</v>
      </c>
      <c r="D141" s="72">
        <f>B141*'System CAPEX Units'!$J141</f>
        <v>1108071.1823581082</v>
      </c>
      <c r="E141" s="72">
        <f>B141*'System CAPEX Units'!$K141</f>
        <v>0</v>
      </c>
      <c r="F141" s="66">
        <f>B141*'System CAPEX Units'!$L141</f>
        <v>46510.741355779974</v>
      </c>
      <c r="G141" s="69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37">
        <f>'System CAPEX Units'!F141*'System CAPEX Units'!AE141</f>
        <v>1419612.1829675199</v>
      </c>
      <c r="Z141" s="34">
        <f>$B141*'System CAPEX Units'!AF141</f>
        <v>0</v>
      </c>
      <c r="AA141" s="24">
        <f>$B141*'System CAPEX Units'!AG141</f>
        <v>0</v>
      </c>
      <c r="AB141" s="24">
        <f>$B141*'System CAPEX Units'!AH141</f>
        <v>1419612.1829675201</v>
      </c>
      <c r="AC141" s="24">
        <f>$B141*'System CAPEX Units'!AI141</f>
        <v>0</v>
      </c>
      <c r="AD141" s="38">
        <f>$B141*'System CAPEX Units'!AJ141</f>
        <v>0</v>
      </c>
      <c r="AF141" s="34">
        <f t="shared" si="2"/>
        <v>0</v>
      </c>
    </row>
    <row r="142" spans="1:32" x14ac:dyDescent="0.2">
      <c r="A142" s="6" t="str">
        <f>'System CAPEX Units'!A142</f>
        <v>CICW Services (remaining capex after deducting cap cons) - ACS</v>
      </c>
      <c r="B142" s="54">
        <f>('System CAPEX Units'!$F142*'System CAPEX Units'!$I142+'System CAPEX Units'!$F142*'System CAPEX Units'!$J142+'System CAPEX Units'!$F142*'System CAPEX Units'!$K142+'System CAPEX Units'!$F142*'System CAPEX Units'!$L142)*'System CAPEX Units'!AE142</f>
        <v>773220.02204873401</v>
      </c>
      <c r="C142" s="66">
        <f>B142*'System CAPEX Units'!$I142</f>
        <v>773220.02204873401</v>
      </c>
      <c r="D142" s="72">
        <f>B142*'System CAPEX Units'!$J142</f>
        <v>0</v>
      </c>
      <c r="E142" s="72">
        <f>B142*'System CAPEX Units'!$K142</f>
        <v>0</v>
      </c>
      <c r="F142" s="66">
        <f>B142*'System CAPEX Units'!$L142</f>
        <v>0</v>
      </c>
      <c r="G142" s="69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37">
        <f>'System CAPEX Units'!F142*'System CAPEX Units'!AE142</f>
        <v>773220.02204873401</v>
      </c>
      <c r="Z142" s="34">
        <f>$B142*'System CAPEX Units'!AF142</f>
        <v>0</v>
      </c>
      <c r="AA142" s="24">
        <f>$B142*'System CAPEX Units'!AG142</f>
        <v>0</v>
      </c>
      <c r="AB142" s="24">
        <f>$B142*'System CAPEX Units'!AH142</f>
        <v>773220.02204873401</v>
      </c>
      <c r="AC142" s="24">
        <f>$B142*'System CAPEX Units'!AI142</f>
        <v>0</v>
      </c>
      <c r="AD142" s="38">
        <f>$B142*'System CAPEX Units'!AJ142</f>
        <v>0</v>
      </c>
      <c r="AF142" s="34">
        <f t="shared" si="2"/>
        <v>0</v>
      </c>
    </row>
    <row r="143" spans="1:32" x14ac:dyDescent="0.2">
      <c r="A143" s="6" t="str">
        <f>'System CAPEX Units'!A143</f>
        <v/>
      </c>
      <c r="B143" s="54">
        <f>('System CAPEX Units'!$F143*'System CAPEX Units'!$I143+'System CAPEX Units'!$F143*'System CAPEX Units'!$J143+'System CAPEX Units'!$F143*'System CAPEX Units'!$K143+'System CAPEX Units'!$F143*'System CAPEX Units'!$L143)*'System CAPEX Units'!AE143</f>
        <v>0</v>
      </c>
      <c r="C143" s="66">
        <f>B143*'System CAPEX Units'!$I143</f>
        <v>0</v>
      </c>
      <c r="D143" s="72">
        <f>B143*'System CAPEX Units'!$J143</f>
        <v>0</v>
      </c>
      <c r="E143" s="72">
        <f>B143*'System CAPEX Units'!$K143</f>
        <v>0</v>
      </c>
      <c r="F143" s="66">
        <f>B143*'System CAPEX Units'!$L143</f>
        <v>0</v>
      </c>
      <c r="G143" s="69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37">
        <f>'System CAPEX Units'!F143*'System CAPEX Units'!AE143</f>
        <v>0</v>
      </c>
      <c r="Z143" s="34">
        <f>$B143*'System CAPEX Units'!AF143</f>
        <v>0</v>
      </c>
      <c r="AA143" s="24">
        <f>$B143*'System CAPEX Units'!AG143</f>
        <v>0</v>
      </c>
      <c r="AB143" s="24">
        <f>$B143*'System CAPEX Units'!AH143</f>
        <v>0</v>
      </c>
      <c r="AC143" s="24">
        <f>$B143*'System CAPEX Units'!AI143</f>
        <v>0</v>
      </c>
      <c r="AD143" s="38">
        <f>$B143*'System CAPEX Units'!AJ143</f>
        <v>0</v>
      </c>
      <c r="AF143" s="34">
        <f t="shared" si="2"/>
        <v>0</v>
      </c>
    </row>
    <row r="144" spans="1:32" x14ac:dyDescent="0.2">
      <c r="A144" s="6" t="str">
        <f>'System CAPEX Units'!A144</f>
        <v/>
      </c>
      <c r="B144" s="54">
        <f>('System CAPEX Units'!$F144*'System CAPEX Units'!$I144+'System CAPEX Units'!$F144*'System CAPEX Units'!$J144+'System CAPEX Units'!$F144*'System CAPEX Units'!$K144+'System CAPEX Units'!$F144*'System CAPEX Units'!$L144)*'System CAPEX Units'!AE144</f>
        <v>0</v>
      </c>
      <c r="C144" s="66">
        <f>B144*'System CAPEX Units'!$I144</f>
        <v>0</v>
      </c>
      <c r="D144" s="72">
        <f>B144*'System CAPEX Units'!$J144</f>
        <v>0</v>
      </c>
      <c r="E144" s="72">
        <f>B144*'System CAPEX Units'!$K144</f>
        <v>0</v>
      </c>
      <c r="F144" s="66">
        <f>B144*'System CAPEX Units'!$L144</f>
        <v>0</v>
      </c>
      <c r="G144" s="69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37">
        <f>'System CAPEX Units'!F144*'System CAPEX Units'!AE144</f>
        <v>0</v>
      </c>
      <c r="Z144" s="34">
        <f>$B144*'System CAPEX Units'!AF144</f>
        <v>0</v>
      </c>
      <c r="AA144" s="24">
        <f>$B144*'System CAPEX Units'!AG144</f>
        <v>0</v>
      </c>
      <c r="AB144" s="24">
        <f>$B144*'System CAPEX Units'!AH144</f>
        <v>0</v>
      </c>
      <c r="AC144" s="24">
        <f>$B144*'System CAPEX Units'!AI144</f>
        <v>0</v>
      </c>
      <c r="AD144" s="38">
        <f>$B144*'System CAPEX Units'!AJ144</f>
        <v>0</v>
      </c>
      <c r="AF144" s="34">
        <f t="shared" si="2"/>
        <v>0</v>
      </c>
    </row>
    <row r="145" spans="1:32" x14ac:dyDescent="0.2">
      <c r="A145" s="6" t="str">
        <f>'System CAPEX Units'!A145</f>
        <v/>
      </c>
      <c r="B145" s="54">
        <f>('System CAPEX Units'!$F145*'System CAPEX Units'!$I145+'System CAPEX Units'!$F145*'System CAPEX Units'!$J145+'System CAPEX Units'!$F145*'System CAPEX Units'!$K145+'System CAPEX Units'!$F145*'System CAPEX Units'!$L145)*'System CAPEX Units'!AE145</f>
        <v>0</v>
      </c>
      <c r="C145" s="66">
        <f>B145*'System CAPEX Units'!$I145</f>
        <v>0</v>
      </c>
      <c r="D145" s="72">
        <f>B145*'System CAPEX Units'!$J145</f>
        <v>0</v>
      </c>
      <c r="E145" s="72">
        <f>B145*'System CAPEX Units'!$K145</f>
        <v>0</v>
      </c>
      <c r="F145" s="66">
        <f>B145*'System CAPEX Units'!$L145</f>
        <v>0</v>
      </c>
      <c r="G145" s="69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37">
        <f>'System CAPEX Units'!F145*'System CAPEX Units'!AE145</f>
        <v>0</v>
      </c>
      <c r="Z145" s="34">
        <f>$B145*'System CAPEX Units'!AF145</f>
        <v>0</v>
      </c>
      <c r="AA145" s="24">
        <f>$B145*'System CAPEX Units'!AG145</f>
        <v>0</v>
      </c>
      <c r="AB145" s="24">
        <f>$B145*'System CAPEX Units'!AH145</f>
        <v>0</v>
      </c>
      <c r="AC145" s="24">
        <f>$B145*'System CAPEX Units'!AI145</f>
        <v>0</v>
      </c>
      <c r="AD145" s="38">
        <f>$B145*'System CAPEX Units'!AJ145</f>
        <v>0</v>
      </c>
      <c r="AF145" s="34">
        <f t="shared" si="2"/>
        <v>0</v>
      </c>
    </row>
    <row r="146" spans="1:32" x14ac:dyDescent="0.2">
      <c r="A146" s="6" t="str">
        <f>'System CAPEX Units'!A146</f>
        <v/>
      </c>
      <c r="B146" s="54">
        <f>('System CAPEX Units'!$F146*'System CAPEX Units'!$I146+'System CAPEX Units'!$F146*'System CAPEX Units'!$J146+'System CAPEX Units'!$F146*'System CAPEX Units'!$K146+'System CAPEX Units'!$F146*'System CAPEX Units'!$L146)*'System CAPEX Units'!AE146</f>
        <v>0</v>
      </c>
      <c r="C146" s="66">
        <f>B146*'System CAPEX Units'!$I146</f>
        <v>0</v>
      </c>
      <c r="D146" s="72">
        <f>B146*'System CAPEX Units'!$J146</f>
        <v>0</v>
      </c>
      <c r="E146" s="72">
        <f>B146*'System CAPEX Units'!$K146</f>
        <v>0</v>
      </c>
      <c r="F146" s="66">
        <f>B146*'System CAPEX Units'!$L146</f>
        <v>0</v>
      </c>
      <c r="G146" s="69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37">
        <f>'System CAPEX Units'!F146*'System CAPEX Units'!AE146</f>
        <v>0</v>
      </c>
      <c r="Z146" s="34">
        <f>$B146*'System CAPEX Units'!AF146</f>
        <v>0</v>
      </c>
      <c r="AA146" s="24">
        <f>$B146*'System CAPEX Units'!AG146</f>
        <v>0</v>
      </c>
      <c r="AB146" s="24">
        <f>$B146*'System CAPEX Units'!AH146</f>
        <v>0</v>
      </c>
      <c r="AC146" s="24">
        <f>$B146*'System CAPEX Units'!AI146</f>
        <v>0</v>
      </c>
      <c r="AD146" s="38">
        <f>$B146*'System CAPEX Units'!AJ146</f>
        <v>0</v>
      </c>
      <c r="AF146" s="34">
        <f t="shared" si="2"/>
        <v>0</v>
      </c>
    </row>
    <row r="147" spans="1:32" x14ac:dyDescent="0.2">
      <c r="A147" s="6" t="str">
        <f>'System CAPEX Units'!A147</f>
        <v/>
      </c>
      <c r="B147" s="54">
        <f>('System CAPEX Units'!$F147*'System CAPEX Units'!$I147+'System CAPEX Units'!$F147*'System CAPEX Units'!$J147+'System CAPEX Units'!$F147*'System CAPEX Units'!$K147+'System CAPEX Units'!$F147*'System CAPEX Units'!$L147)*'System CAPEX Units'!AE147</f>
        <v>0</v>
      </c>
      <c r="C147" s="66">
        <f>B147*'System CAPEX Units'!$I147</f>
        <v>0</v>
      </c>
      <c r="D147" s="72">
        <f>B147*'System CAPEX Units'!$J147</f>
        <v>0</v>
      </c>
      <c r="E147" s="72">
        <f>B147*'System CAPEX Units'!$K147</f>
        <v>0</v>
      </c>
      <c r="F147" s="66">
        <f>B147*'System CAPEX Units'!$L147</f>
        <v>0</v>
      </c>
      <c r="G147" s="69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37">
        <f>'System CAPEX Units'!F147*'System CAPEX Units'!AE147</f>
        <v>0</v>
      </c>
      <c r="Z147" s="34">
        <f>$B147*'System CAPEX Units'!AF147</f>
        <v>0</v>
      </c>
      <c r="AA147" s="24">
        <f>$B147*'System CAPEX Units'!AG147</f>
        <v>0</v>
      </c>
      <c r="AB147" s="24">
        <f>$B147*'System CAPEX Units'!AH147</f>
        <v>0</v>
      </c>
      <c r="AC147" s="24">
        <f>$B147*'System CAPEX Units'!AI147</f>
        <v>0</v>
      </c>
      <c r="AD147" s="38">
        <f>$B147*'System CAPEX Units'!AJ147</f>
        <v>0</v>
      </c>
      <c r="AF147" s="34">
        <f t="shared" si="2"/>
        <v>0</v>
      </c>
    </row>
    <row r="148" spans="1:32" x14ac:dyDescent="0.2">
      <c r="A148" s="6" t="str">
        <f>'System CAPEX Units'!A148</f>
        <v/>
      </c>
      <c r="B148" s="54">
        <f>('System CAPEX Units'!$F148*'System CAPEX Units'!$I148+'System CAPEX Units'!$F148*'System CAPEX Units'!$J148+'System CAPEX Units'!$F148*'System CAPEX Units'!$K148+'System CAPEX Units'!$F148*'System CAPEX Units'!$L148)*'System CAPEX Units'!AE148</f>
        <v>0</v>
      </c>
      <c r="C148" s="66">
        <f>B148*'System CAPEX Units'!$I148</f>
        <v>0</v>
      </c>
      <c r="D148" s="72">
        <f>B148*'System CAPEX Units'!$J148</f>
        <v>0</v>
      </c>
      <c r="E148" s="72">
        <f>B148*'System CAPEX Units'!$K148</f>
        <v>0</v>
      </c>
      <c r="F148" s="66">
        <f>B148*'System CAPEX Units'!$L148</f>
        <v>0</v>
      </c>
      <c r="G148" s="69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37">
        <f>'System CAPEX Units'!F148*'System CAPEX Units'!AE148</f>
        <v>0</v>
      </c>
      <c r="Z148" s="34">
        <f>$B148*'System CAPEX Units'!AF148</f>
        <v>0</v>
      </c>
      <c r="AA148" s="24">
        <f>$B148*'System CAPEX Units'!AG148</f>
        <v>0</v>
      </c>
      <c r="AB148" s="24">
        <f>$B148*'System CAPEX Units'!AH148</f>
        <v>0</v>
      </c>
      <c r="AC148" s="24">
        <f>$B148*'System CAPEX Units'!AI148</f>
        <v>0</v>
      </c>
      <c r="AD148" s="38">
        <f>$B148*'System CAPEX Units'!AJ148</f>
        <v>0</v>
      </c>
      <c r="AF148" s="34">
        <f t="shared" si="2"/>
        <v>0</v>
      </c>
    </row>
    <row r="149" spans="1:32" x14ac:dyDescent="0.2">
      <c r="A149" s="6" t="str">
        <f>'System CAPEX Units'!A149</f>
        <v/>
      </c>
      <c r="B149" s="54">
        <f>('System CAPEX Units'!$F149*'System CAPEX Units'!$I149+'System CAPEX Units'!$F149*'System CAPEX Units'!$J149+'System CAPEX Units'!$F149*'System CAPEX Units'!$K149+'System CAPEX Units'!$F149*'System CAPEX Units'!$L149)*'System CAPEX Units'!AE149</f>
        <v>0</v>
      </c>
      <c r="C149" s="66">
        <f>B149*'System CAPEX Units'!$I149</f>
        <v>0</v>
      </c>
      <c r="D149" s="72">
        <f>B149*'System CAPEX Units'!$J149</f>
        <v>0</v>
      </c>
      <c r="E149" s="72">
        <f>B149*'System CAPEX Units'!$K149</f>
        <v>0</v>
      </c>
      <c r="F149" s="66">
        <f>B149*'System CAPEX Units'!$L149</f>
        <v>0</v>
      </c>
      <c r="G149" s="69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37">
        <f>'System CAPEX Units'!F149*'System CAPEX Units'!AE149</f>
        <v>0</v>
      </c>
      <c r="Z149" s="34">
        <f>$B149*'System CAPEX Units'!AF149</f>
        <v>0</v>
      </c>
      <c r="AA149" s="24">
        <f>$B149*'System CAPEX Units'!AG149</f>
        <v>0</v>
      </c>
      <c r="AB149" s="24">
        <f>$B149*'System CAPEX Units'!AH149</f>
        <v>0</v>
      </c>
      <c r="AC149" s="24">
        <f>$B149*'System CAPEX Units'!AI149</f>
        <v>0</v>
      </c>
      <c r="AD149" s="38">
        <f>$B149*'System CAPEX Units'!AJ149</f>
        <v>0</v>
      </c>
      <c r="AF149" s="34">
        <f t="shared" si="2"/>
        <v>0</v>
      </c>
    </row>
    <row r="150" spans="1:32" x14ac:dyDescent="0.2">
      <c r="A150" s="6" t="str">
        <f>'System CAPEX Units'!A150</f>
        <v/>
      </c>
      <c r="B150" s="54">
        <f>('System CAPEX Units'!$F150*'System CAPEX Units'!$I150+'System CAPEX Units'!$F150*'System CAPEX Units'!$J150+'System CAPEX Units'!$F150*'System CAPEX Units'!$K150+'System CAPEX Units'!$F150*'System CAPEX Units'!$L150)*'System CAPEX Units'!AE150</f>
        <v>0</v>
      </c>
      <c r="C150" s="66">
        <f>B150*'System CAPEX Units'!$I150</f>
        <v>0</v>
      </c>
      <c r="D150" s="72">
        <f>B150*'System CAPEX Units'!$J150</f>
        <v>0</v>
      </c>
      <c r="E150" s="72">
        <f>B150*'System CAPEX Units'!$K150</f>
        <v>0</v>
      </c>
      <c r="F150" s="66">
        <f>B150*'System CAPEX Units'!$L150</f>
        <v>0</v>
      </c>
      <c r="G150" s="69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37">
        <f>'System CAPEX Units'!F150*'System CAPEX Units'!AE150</f>
        <v>0</v>
      </c>
      <c r="Z150" s="34">
        <f>$B150*'System CAPEX Units'!AF150</f>
        <v>0</v>
      </c>
      <c r="AA150" s="24">
        <f>$B150*'System CAPEX Units'!AG150</f>
        <v>0</v>
      </c>
      <c r="AB150" s="24">
        <f>$B150*'System CAPEX Units'!AH150</f>
        <v>0</v>
      </c>
      <c r="AC150" s="24">
        <f>$B150*'System CAPEX Units'!AI150</f>
        <v>0</v>
      </c>
      <c r="AD150" s="38">
        <f>$B150*'System CAPEX Units'!AJ150</f>
        <v>0</v>
      </c>
      <c r="AF150" s="34">
        <f t="shared" si="2"/>
        <v>0</v>
      </c>
    </row>
    <row r="151" spans="1:32" x14ac:dyDescent="0.2">
      <c r="A151" s="6" t="str">
        <f>'System CAPEX Units'!A151</f>
        <v/>
      </c>
      <c r="B151" s="54">
        <f>('System CAPEX Units'!$F151*'System CAPEX Units'!$I151+'System CAPEX Units'!$F151*'System CAPEX Units'!$J151+'System CAPEX Units'!$F151*'System CAPEX Units'!$K151+'System CAPEX Units'!$F151*'System CAPEX Units'!$L151)*'System CAPEX Units'!AE151</f>
        <v>0</v>
      </c>
      <c r="C151" s="66">
        <f>B151*'System CAPEX Units'!$I151</f>
        <v>0</v>
      </c>
      <c r="D151" s="72">
        <f>B151*'System CAPEX Units'!$J151</f>
        <v>0</v>
      </c>
      <c r="E151" s="72">
        <f>B151*'System CAPEX Units'!$K151</f>
        <v>0</v>
      </c>
      <c r="F151" s="66">
        <f>B151*'System CAPEX Units'!$L151</f>
        <v>0</v>
      </c>
      <c r="G151" s="69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37">
        <f>'System CAPEX Units'!F151*'System CAPEX Units'!AE151</f>
        <v>0</v>
      </c>
      <c r="Z151" s="34">
        <f>$B151*'System CAPEX Units'!AF151</f>
        <v>0</v>
      </c>
      <c r="AA151" s="24">
        <f>$B151*'System CAPEX Units'!AG151</f>
        <v>0</v>
      </c>
      <c r="AB151" s="24">
        <f>$B151*'System CAPEX Units'!AH151</f>
        <v>0</v>
      </c>
      <c r="AC151" s="24">
        <f>$B151*'System CAPEX Units'!AI151</f>
        <v>0</v>
      </c>
      <c r="AD151" s="38">
        <f>$B151*'System CAPEX Units'!AJ151</f>
        <v>0</v>
      </c>
      <c r="AF151" s="34">
        <f t="shared" si="2"/>
        <v>0</v>
      </c>
    </row>
    <row r="152" spans="1:32" x14ac:dyDescent="0.2">
      <c r="A152" s="6" t="str">
        <f>'System CAPEX Units'!A152</f>
        <v/>
      </c>
      <c r="B152" s="54">
        <f>('System CAPEX Units'!$F152*'System CAPEX Units'!$I152+'System CAPEX Units'!$F152*'System CAPEX Units'!$J152+'System CAPEX Units'!$F152*'System CAPEX Units'!$K152+'System CAPEX Units'!$F152*'System CAPEX Units'!$L152)*'System CAPEX Units'!AE152</f>
        <v>0</v>
      </c>
      <c r="C152" s="66">
        <f>B152*'System CAPEX Units'!$I152</f>
        <v>0</v>
      </c>
      <c r="D152" s="72">
        <f>B152*'System CAPEX Units'!$J152</f>
        <v>0</v>
      </c>
      <c r="E152" s="72">
        <f>B152*'System CAPEX Units'!$K152</f>
        <v>0</v>
      </c>
      <c r="F152" s="66">
        <f>B152*'System CAPEX Units'!$L152</f>
        <v>0</v>
      </c>
      <c r="G152" s="69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37">
        <f>'System CAPEX Units'!F152*'System CAPEX Units'!AE152</f>
        <v>0</v>
      </c>
      <c r="Z152" s="34">
        <f>$B152*'System CAPEX Units'!AF152</f>
        <v>0</v>
      </c>
      <c r="AA152" s="24">
        <f>$B152*'System CAPEX Units'!AG152</f>
        <v>0</v>
      </c>
      <c r="AB152" s="24">
        <f>$B152*'System CAPEX Units'!AH152</f>
        <v>0</v>
      </c>
      <c r="AC152" s="24">
        <f>$B152*'System CAPEX Units'!AI152</f>
        <v>0</v>
      </c>
      <c r="AD152" s="38">
        <f>$B152*'System CAPEX Units'!AJ152</f>
        <v>0</v>
      </c>
      <c r="AF152" s="34">
        <f t="shared" si="2"/>
        <v>0</v>
      </c>
    </row>
    <row r="153" spans="1:32" x14ac:dyDescent="0.2">
      <c r="A153" s="6" t="str">
        <f>'System CAPEX Units'!A153</f>
        <v/>
      </c>
      <c r="B153" s="54">
        <f>('System CAPEX Units'!$F153*'System CAPEX Units'!$I153+'System CAPEX Units'!$F153*'System CAPEX Units'!$J153+'System CAPEX Units'!$F153*'System CAPEX Units'!$K153+'System CAPEX Units'!$F153*'System CAPEX Units'!$L153)*'System CAPEX Units'!AE153</f>
        <v>0</v>
      </c>
      <c r="C153" s="66">
        <f>B153*'System CAPEX Units'!$I153</f>
        <v>0</v>
      </c>
      <c r="D153" s="72">
        <f>B153*'System CAPEX Units'!$J153</f>
        <v>0</v>
      </c>
      <c r="E153" s="72">
        <f>B153*'System CAPEX Units'!$K153</f>
        <v>0</v>
      </c>
      <c r="F153" s="66">
        <f>B153*'System CAPEX Units'!$L153</f>
        <v>0</v>
      </c>
      <c r="G153" s="69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37">
        <f>'System CAPEX Units'!F153*'System CAPEX Units'!AE153</f>
        <v>0</v>
      </c>
      <c r="Z153" s="34">
        <f>$B153*'System CAPEX Units'!AF153</f>
        <v>0</v>
      </c>
      <c r="AA153" s="24">
        <f>$B153*'System CAPEX Units'!AG153</f>
        <v>0</v>
      </c>
      <c r="AB153" s="24">
        <f>$B153*'System CAPEX Units'!AH153</f>
        <v>0</v>
      </c>
      <c r="AC153" s="24">
        <f>$B153*'System CAPEX Units'!AI153</f>
        <v>0</v>
      </c>
      <c r="AD153" s="38">
        <f>$B153*'System CAPEX Units'!AJ153</f>
        <v>0</v>
      </c>
      <c r="AF153" s="34">
        <f t="shared" si="2"/>
        <v>0</v>
      </c>
    </row>
    <row r="154" spans="1:32" x14ac:dyDescent="0.2">
      <c r="A154" s="6" t="str">
        <f>'System CAPEX Units'!A154</f>
        <v/>
      </c>
      <c r="B154" s="54">
        <f>('System CAPEX Units'!$F154*'System CAPEX Units'!$I154+'System CAPEX Units'!$F154*'System CAPEX Units'!$J154+'System CAPEX Units'!$F154*'System CAPEX Units'!$K154+'System CAPEX Units'!$F154*'System CAPEX Units'!$L154)*'System CAPEX Units'!AE154</f>
        <v>0</v>
      </c>
      <c r="C154" s="66">
        <f>B154*'System CAPEX Units'!$I154</f>
        <v>0</v>
      </c>
      <c r="D154" s="72">
        <f>B154*'System CAPEX Units'!$J154</f>
        <v>0</v>
      </c>
      <c r="E154" s="72">
        <f>B154*'System CAPEX Units'!$K154</f>
        <v>0</v>
      </c>
      <c r="F154" s="66">
        <f>B154*'System CAPEX Units'!$L154</f>
        <v>0</v>
      </c>
      <c r="G154" s="69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37">
        <f>'System CAPEX Units'!F154*'System CAPEX Units'!AE154</f>
        <v>0</v>
      </c>
      <c r="Z154" s="34">
        <f>$B154*'System CAPEX Units'!AF154</f>
        <v>0</v>
      </c>
      <c r="AA154" s="24">
        <f>$B154*'System CAPEX Units'!AG154</f>
        <v>0</v>
      </c>
      <c r="AB154" s="24">
        <f>$B154*'System CAPEX Units'!AH154</f>
        <v>0</v>
      </c>
      <c r="AC154" s="24">
        <f>$B154*'System CAPEX Units'!AI154</f>
        <v>0</v>
      </c>
      <c r="AD154" s="38">
        <f>$B154*'System CAPEX Units'!AJ154</f>
        <v>0</v>
      </c>
      <c r="AF154" s="34">
        <f t="shared" si="2"/>
        <v>0</v>
      </c>
    </row>
    <row r="155" spans="1:32" x14ac:dyDescent="0.2">
      <c r="A155" s="6" t="str">
        <f>'System CAPEX Units'!A155</f>
        <v/>
      </c>
      <c r="B155" s="54">
        <f>('System CAPEX Units'!$F155*'System CAPEX Units'!$I155+'System CAPEX Units'!$F155*'System CAPEX Units'!$J155+'System CAPEX Units'!$F155*'System CAPEX Units'!$K155+'System CAPEX Units'!$F155*'System CAPEX Units'!$L155)*'System CAPEX Units'!AE155</f>
        <v>0</v>
      </c>
      <c r="C155" s="66">
        <f>B155*'System CAPEX Units'!$I155</f>
        <v>0</v>
      </c>
      <c r="D155" s="72">
        <f>B155*'System CAPEX Units'!$J155</f>
        <v>0</v>
      </c>
      <c r="E155" s="72">
        <f>B155*'System CAPEX Units'!$K155</f>
        <v>0</v>
      </c>
      <c r="F155" s="66">
        <f>B155*'System CAPEX Units'!$L155</f>
        <v>0</v>
      </c>
      <c r="G155" s="69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37">
        <f>'System CAPEX Units'!F155*'System CAPEX Units'!AE155</f>
        <v>0</v>
      </c>
      <c r="Z155" s="34">
        <f>$B155*'System CAPEX Units'!AF155</f>
        <v>0</v>
      </c>
      <c r="AA155" s="24">
        <f>$B155*'System CAPEX Units'!AG155</f>
        <v>0</v>
      </c>
      <c r="AB155" s="24">
        <f>$B155*'System CAPEX Units'!AH155</f>
        <v>0</v>
      </c>
      <c r="AC155" s="24">
        <f>$B155*'System CAPEX Units'!AI155</f>
        <v>0</v>
      </c>
      <c r="AD155" s="38">
        <f>$B155*'System CAPEX Units'!AJ155</f>
        <v>0</v>
      </c>
      <c r="AF155" s="34">
        <f t="shared" si="2"/>
        <v>0</v>
      </c>
    </row>
    <row r="156" spans="1:32" x14ac:dyDescent="0.2">
      <c r="A156" s="6" t="str">
        <f>'System CAPEX Units'!A156</f>
        <v/>
      </c>
      <c r="B156" s="54">
        <f>('System CAPEX Units'!$F156*'System CAPEX Units'!$I156+'System CAPEX Units'!$F156*'System CAPEX Units'!$J156+'System CAPEX Units'!$F156*'System CAPEX Units'!$K156+'System CAPEX Units'!$F156*'System CAPEX Units'!$L156)*'System CAPEX Units'!AE156</f>
        <v>0</v>
      </c>
      <c r="C156" s="66">
        <f>B156*'System CAPEX Units'!$I156</f>
        <v>0</v>
      </c>
      <c r="D156" s="72">
        <f>B156*'System CAPEX Units'!$J156</f>
        <v>0</v>
      </c>
      <c r="E156" s="72">
        <f>B156*'System CAPEX Units'!$K156</f>
        <v>0</v>
      </c>
      <c r="F156" s="66">
        <f>B156*'System CAPEX Units'!$L156</f>
        <v>0</v>
      </c>
      <c r="G156" s="69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37">
        <f>'System CAPEX Units'!F156*'System CAPEX Units'!AE156</f>
        <v>0</v>
      </c>
      <c r="Z156" s="34">
        <f>$B156*'System CAPEX Units'!AF156</f>
        <v>0</v>
      </c>
      <c r="AA156" s="24">
        <f>$B156*'System CAPEX Units'!AG156</f>
        <v>0</v>
      </c>
      <c r="AB156" s="24">
        <f>$B156*'System CAPEX Units'!AH156</f>
        <v>0</v>
      </c>
      <c r="AC156" s="24">
        <f>$B156*'System CAPEX Units'!AI156</f>
        <v>0</v>
      </c>
      <c r="AD156" s="38">
        <f>$B156*'System CAPEX Units'!AJ156</f>
        <v>0</v>
      </c>
      <c r="AF156" s="34">
        <f t="shared" si="2"/>
        <v>0</v>
      </c>
    </row>
    <row r="157" spans="1:32" x14ac:dyDescent="0.2">
      <c r="A157" s="6" t="str">
        <f>'System CAPEX Units'!A157</f>
        <v/>
      </c>
      <c r="B157" s="54">
        <f>('System CAPEX Units'!$F157*'System CAPEX Units'!$I157+'System CAPEX Units'!$F157*'System CAPEX Units'!$J157+'System CAPEX Units'!$F157*'System CAPEX Units'!$K157+'System CAPEX Units'!$F157*'System CAPEX Units'!$L157)*'System CAPEX Units'!AE157</f>
        <v>0</v>
      </c>
      <c r="C157" s="66">
        <f>B157*'System CAPEX Units'!$I157</f>
        <v>0</v>
      </c>
      <c r="D157" s="72">
        <f>B157*'System CAPEX Units'!$J157</f>
        <v>0</v>
      </c>
      <c r="E157" s="72">
        <f>B157*'System CAPEX Units'!$K157</f>
        <v>0</v>
      </c>
      <c r="F157" s="66">
        <f>B157*'System CAPEX Units'!$L157</f>
        <v>0</v>
      </c>
      <c r="G157" s="69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37">
        <f>'System CAPEX Units'!F157*'System CAPEX Units'!AE157</f>
        <v>0</v>
      </c>
      <c r="Z157" s="34">
        <f>$B157*'System CAPEX Units'!AF157</f>
        <v>0</v>
      </c>
      <c r="AA157" s="24">
        <f>$B157*'System CAPEX Units'!AG157</f>
        <v>0</v>
      </c>
      <c r="AB157" s="24">
        <f>$B157*'System CAPEX Units'!AH157</f>
        <v>0</v>
      </c>
      <c r="AC157" s="24">
        <f>$B157*'System CAPEX Units'!AI157</f>
        <v>0</v>
      </c>
      <c r="AD157" s="38">
        <f>$B157*'System CAPEX Units'!AJ157</f>
        <v>0</v>
      </c>
      <c r="AF157" s="34">
        <f t="shared" si="2"/>
        <v>0</v>
      </c>
    </row>
    <row r="158" spans="1:32" x14ac:dyDescent="0.2">
      <c r="A158" s="6" t="str">
        <f>'System CAPEX Units'!A158</f>
        <v/>
      </c>
      <c r="B158" s="54">
        <f>('System CAPEX Units'!$F158*'System CAPEX Units'!$I158+'System CAPEX Units'!$F158*'System CAPEX Units'!$J158+'System CAPEX Units'!$F158*'System CAPEX Units'!$K158+'System CAPEX Units'!$F158*'System CAPEX Units'!$L158)*'System CAPEX Units'!AE158</f>
        <v>0</v>
      </c>
      <c r="C158" s="66">
        <f>B158*'System CAPEX Units'!$I158</f>
        <v>0</v>
      </c>
      <c r="D158" s="72">
        <f>B158*'System CAPEX Units'!$J158</f>
        <v>0</v>
      </c>
      <c r="E158" s="72">
        <f>B158*'System CAPEX Units'!$K158</f>
        <v>0</v>
      </c>
      <c r="F158" s="66">
        <f>B158*'System CAPEX Units'!$L158</f>
        <v>0</v>
      </c>
      <c r="G158" s="69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37">
        <f>'System CAPEX Units'!F158*'System CAPEX Units'!AE158</f>
        <v>0</v>
      </c>
      <c r="Z158" s="34">
        <f>$B158*'System CAPEX Units'!AF158</f>
        <v>0</v>
      </c>
      <c r="AA158" s="24">
        <f>$B158*'System CAPEX Units'!AG158</f>
        <v>0</v>
      </c>
      <c r="AB158" s="24">
        <f>$B158*'System CAPEX Units'!AH158</f>
        <v>0</v>
      </c>
      <c r="AC158" s="24">
        <f>$B158*'System CAPEX Units'!AI158</f>
        <v>0</v>
      </c>
      <c r="AD158" s="38">
        <f>$B158*'System CAPEX Units'!AJ158</f>
        <v>0</v>
      </c>
      <c r="AF158" s="34">
        <f t="shared" si="2"/>
        <v>0</v>
      </c>
    </row>
    <row r="159" spans="1:32" x14ac:dyDescent="0.2">
      <c r="A159" s="6" t="str">
        <f>'System CAPEX Units'!A159</f>
        <v/>
      </c>
      <c r="B159" s="54">
        <f>('System CAPEX Units'!$F159*'System CAPEX Units'!$I159+'System CAPEX Units'!$F159*'System CAPEX Units'!$J159+'System CAPEX Units'!$F159*'System CAPEX Units'!$K159+'System CAPEX Units'!$F159*'System CAPEX Units'!$L159)*'System CAPEX Units'!AE159</f>
        <v>0</v>
      </c>
      <c r="C159" s="66">
        <f>B159*'System CAPEX Units'!$I159</f>
        <v>0</v>
      </c>
      <c r="D159" s="72">
        <f>B159*'System CAPEX Units'!$J159</f>
        <v>0</v>
      </c>
      <c r="E159" s="72">
        <f>B159*'System CAPEX Units'!$K159</f>
        <v>0</v>
      </c>
      <c r="F159" s="66">
        <f>B159*'System CAPEX Units'!$L159</f>
        <v>0</v>
      </c>
      <c r="G159" s="69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37">
        <f>'System CAPEX Units'!F159*'System CAPEX Units'!AE159</f>
        <v>0</v>
      </c>
      <c r="Z159" s="34">
        <f>$B159*'System CAPEX Units'!AF159</f>
        <v>0</v>
      </c>
      <c r="AA159" s="24">
        <f>$B159*'System CAPEX Units'!AG159</f>
        <v>0</v>
      </c>
      <c r="AB159" s="24">
        <f>$B159*'System CAPEX Units'!AH159</f>
        <v>0</v>
      </c>
      <c r="AC159" s="24">
        <f>$B159*'System CAPEX Units'!AI159</f>
        <v>0</v>
      </c>
      <c r="AD159" s="38">
        <f>$B159*'System CAPEX Units'!AJ159</f>
        <v>0</v>
      </c>
      <c r="AF159" s="34">
        <f t="shared" si="2"/>
        <v>0</v>
      </c>
    </row>
    <row r="160" spans="1:32" x14ac:dyDescent="0.2">
      <c r="A160" s="6" t="str">
        <f>'System CAPEX Units'!A160</f>
        <v>Commercial and industrial - (Cap Cons plus Gifted)</v>
      </c>
      <c r="B160" s="54">
        <f>('System CAPEX Units'!$F160*'System CAPEX Units'!$I160+'System CAPEX Units'!$F160*'System CAPEX Units'!$J160+'System CAPEX Units'!$F160*'System CAPEX Units'!$K160+'System CAPEX Units'!$F160*'System CAPEX Units'!$L160)*'System CAPEX Units'!AE160</f>
        <v>0</v>
      </c>
      <c r="C160" s="66">
        <f>B160*'System CAPEX Units'!$I160</f>
        <v>0</v>
      </c>
      <c r="D160" s="72">
        <f>B160*'System CAPEX Units'!$J160</f>
        <v>0</v>
      </c>
      <c r="E160" s="72">
        <f>B160*'System CAPEX Units'!$K160</f>
        <v>0</v>
      </c>
      <c r="F160" s="66">
        <f>B160*'System CAPEX Units'!$L160</f>
        <v>0</v>
      </c>
      <c r="G160" s="69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37">
        <f>'System CAPEX Units'!F160*'System CAPEX Units'!AE160</f>
        <v>0</v>
      </c>
      <c r="Z160" s="34">
        <f>$B160*'System CAPEX Units'!AF160</f>
        <v>0</v>
      </c>
      <c r="AA160" s="24">
        <f>$B160*'System CAPEX Units'!AG160</f>
        <v>0</v>
      </c>
      <c r="AB160" s="24">
        <f>$B160*'System CAPEX Units'!AH160</f>
        <v>0</v>
      </c>
      <c r="AC160" s="24">
        <f>$B160*'System CAPEX Units'!AI160</f>
        <v>0</v>
      </c>
      <c r="AD160" s="38">
        <f>$B160*'System CAPEX Units'!AJ160</f>
        <v>0</v>
      </c>
      <c r="AF160" s="34">
        <f t="shared" si="2"/>
        <v>0</v>
      </c>
    </row>
    <row r="161" spans="1:32" x14ac:dyDescent="0.2">
      <c r="A161" s="6" t="str">
        <f>'System CAPEX Units'!A161</f>
        <v>Domestic and rural - (Cap Cons plus Gifted) plus ServicesD-Services - Gifted (Cap Cons plus Gifted)</v>
      </c>
      <c r="B161" s="54">
        <f>('System CAPEX Units'!$F161*'System CAPEX Units'!$I161+'System CAPEX Units'!$F161*'System CAPEX Units'!$J161+'System CAPEX Units'!$F161*'System CAPEX Units'!$K161+'System CAPEX Units'!$F161*'System CAPEX Units'!$L161)*'System CAPEX Units'!AE161</f>
        <v>0</v>
      </c>
      <c r="C161" s="66">
        <f>B161*'System CAPEX Units'!$I161</f>
        <v>0</v>
      </c>
      <c r="D161" s="72">
        <f>B161*'System CAPEX Units'!$J161</f>
        <v>0</v>
      </c>
      <c r="E161" s="72">
        <f>B161*'System CAPEX Units'!$K161</f>
        <v>0</v>
      </c>
      <c r="F161" s="66">
        <f>B161*'System CAPEX Units'!$L161</f>
        <v>0</v>
      </c>
      <c r="G161" s="69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37">
        <f>'System CAPEX Units'!F161*'System CAPEX Units'!AE161</f>
        <v>0</v>
      </c>
      <c r="Z161" s="34">
        <f>$B161*'System CAPEX Units'!AF161</f>
        <v>0</v>
      </c>
      <c r="AA161" s="24">
        <f>$B161*'System CAPEX Units'!AG161</f>
        <v>0</v>
      </c>
      <c r="AB161" s="24">
        <f>$B161*'System CAPEX Units'!AH161</f>
        <v>0</v>
      </c>
      <c r="AC161" s="24">
        <f>$B161*'System CAPEX Units'!AI161</f>
        <v>0</v>
      </c>
      <c r="AD161" s="38">
        <f>$B161*'System CAPEX Units'!AJ161</f>
        <v>0</v>
      </c>
      <c r="AF161" s="34">
        <f t="shared" si="2"/>
        <v>0</v>
      </c>
    </row>
    <row r="162" spans="1:32" x14ac:dyDescent="0.2">
      <c r="A162" s="6" t="str">
        <f>'System CAPEX Units'!A162</f>
        <v>Real estate developer (Cap con plus gifted) (2014-15 only)</v>
      </c>
      <c r="B162" s="54">
        <f>('System CAPEX Units'!$F162*'System CAPEX Units'!$I162+'System CAPEX Units'!$F162*'System CAPEX Units'!$J162+'System CAPEX Units'!$F162*'System CAPEX Units'!$K162+'System CAPEX Units'!$F162*'System CAPEX Units'!$L162)*'System CAPEX Units'!AE162</f>
        <v>0</v>
      </c>
      <c r="C162" s="66">
        <f>B162*'System CAPEX Units'!$I162</f>
        <v>0</v>
      </c>
      <c r="D162" s="72">
        <f>B162*'System CAPEX Units'!$J162</f>
        <v>0</v>
      </c>
      <c r="E162" s="72">
        <f>B162*'System CAPEX Units'!$K162</f>
        <v>0</v>
      </c>
      <c r="F162" s="66">
        <f>B162*'System CAPEX Units'!$L162</f>
        <v>0</v>
      </c>
      <c r="G162" s="69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37">
        <f>'System CAPEX Units'!F162*'System CAPEX Units'!AE162</f>
        <v>0</v>
      </c>
      <c r="Z162" s="34">
        <f>$B162*'System CAPEX Units'!AF162</f>
        <v>0</v>
      </c>
      <c r="AA162" s="24">
        <f>$B162*'System CAPEX Units'!AG162</f>
        <v>0</v>
      </c>
      <c r="AB162" s="24">
        <f>$B162*'System CAPEX Units'!AH162</f>
        <v>0</v>
      </c>
      <c r="AC162" s="24">
        <f>$B162*'System CAPEX Units'!AI162</f>
        <v>0</v>
      </c>
      <c r="AD162" s="38">
        <f>$B162*'System CAPEX Units'!AJ162</f>
        <v>0</v>
      </c>
      <c r="AF162" s="34">
        <f t="shared" si="2"/>
        <v>0</v>
      </c>
    </row>
    <row r="163" spans="1:32" x14ac:dyDescent="0.2">
      <c r="A163" s="6" t="str">
        <f>'System CAPEX Units'!A163</f>
        <v>CICW Street lighting- Gifted and Cap Cons</v>
      </c>
      <c r="B163" s="54">
        <f>('System CAPEX Units'!$F163*'System CAPEX Units'!$I163+'System CAPEX Units'!$F163*'System CAPEX Units'!$J163+'System CAPEX Units'!$F163*'System CAPEX Units'!$K163+'System CAPEX Units'!$F163*'System CAPEX Units'!$L163)*'System CAPEX Units'!AE163</f>
        <v>0</v>
      </c>
      <c r="C163" s="66">
        <f>B163*'System CAPEX Units'!$I163</f>
        <v>0</v>
      </c>
      <c r="D163" s="72">
        <f>B163*'System CAPEX Units'!$J163</f>
        <v>0</v>
      </c>
      <c r="E163" s="72">
        <f>B163*'System CAPEX Units'!$K163</f>
        <v>0</v>
      </c>
      <c r="F163" s="66">
        <f>B163*'System CAPEX Units'!$L163</f>
        <v>0</v>
      </c>
      <c r="G163" s="69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37">
        <f>'System CAPEX Units'!F163*'System CAPEX Units'!AE163</f>
        <v>0</v>
      </c>
      <c r="Z163" s="34">
        <f>$B163*'System CAPEX Units'!AF163</f>
        <v>0</v>
      </c>
      <c r="AA163" s="24">
        <f>$B163*'System CAPEX Units'!AG163</f>
        <v>0</v>
      </c>
      <c r="AB163" s="24">
        <f>$B163*'System CAPEX Units'!AH163</f>
        <v>0</v>
      </c>
      <c r="AC163" s="24">
        <f>$B163*'System CAPEX Units'!AI163</f>
        <v>0</v>
      </c>
      <c r="AD163" s="38">
        <f>$B163*'System CAPEX Units'!AJ163</f>
        <v>0</v>
      </c>
      <c r="AF163" s="34">
        <f t="shared" si="2"/>
        <v>0</v>
      </c>
    </row>
    <row r="164" spans="1:32" x14ac:dyDescent="0.2">
      <c r="A164" s="6" t="str">
        <f>'System CAPEX Units'!A164</f>
        <v/>
      </c>
      <c r="B164" s="54">
        <f>('System CAPEX Units'!$F164*'System CAPEX Units'!$I164+'System CAPEX Units'!$F164*'System CAPEX Units'!$J164+'System CAPEX Units'!$F164*'System CAPEX Units'!$K164+'System CAPEX Units'!$F164*'System CAPEX Units'!$L164)*'System CAPEX Units'!AE164</f>
        <v>0</v>
      </c>
      <c r="C164" s="66">
        <f>B164*'System CAPEX Units'!$I164</f>
        <v>0</v>
      </c>
      <c r="D164" s="72">
        <f>B164*'System CAPEX Units'!$J164</f>
        <v>0</v>
      </c>
      <c r="E164" s="72">
        <f>B164*'System CAPEX Units'!$K164</f>
        <v>0</v>
      </c>
      <c r="F164" s="66">
        <f>B164*'System CAPEX Units'!$L164</f>
        <v>0</v>
      </c>
      <c r="G164" s="69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37">
        <f>'System CAPEX Units'!F164*'System CAPEX Units'!AE164</f>
        <v>0</v>
      </c>
      <c r="Z164" s="34">
        <f>$B164*'System CAPEX Units'!AF164</f>
        <v>0</v>
      </c>
      <c r="AA164" s="24">
        <f>$B164*'System CAPEX Units'!AG164</f>
        <v>0</v>
      </c>
      <c r="AB164" s="24">
        <f>$B164*'System CAPEX Units'!AH164</f>
        <v>0</v>
      </c>
      <c r="AC164" s="24">
        <f>$B164*'System CAPEX Units'!AI164</f>
        <v>0</v>
      </c>
      <c r="AD164" s="38">
        <f>$B164*'System CAPEX Units'!AJ164</f>
        <v>0</v>
      </c>
      <c r="AF164" s="34">
        <f t="shared" si="2"/>
        <v>0</v>
      </c>
    </row>
    <row r="165" spans="1:32" x14ac:dyDescent="0.2">
      <c r="A165" s="6" t="str">
        <f>'System CAPEX Units'!A165</f>
        <v/>
      </c>
      <c r="B165" s="54">
        <f>('System CAPEX Units'!$F165*'System CAPEX Units'!$I165+'System CAPEX Units'!$F165*'System CAPEX Units'!$J165+'System CAPEX Units'!$F165*'System CAPEX Units'!$K165+'System CAPEX Units'!$F165*'System CAPEX Units'!$L165)*'System CAPEX Units'!AE165</f>
        <v>0</v>
      </c>
      <c r="C165" s="66">
        <f>B165*'System CAPEX Units'!$I165</f>
        <v>0</v>
      </c>
      <c r="D165" s="72">
        <f>B165*'System CAPEX Units'!$J165</f>
        <v>0</v>
      </c>
      <c r="E165" s="72">
        <f>B165*'System CAPEX Units'!$K165</f>
        <v>0</v>
      </c>
      <c r="F165" s="66">
        <f>B165*'System CAPEX Units'!$L165</f>
        <v>0</v>
      </c>
      <c r="G165" s="69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37">
        <f>'System CAPEX Units'!F165*'System CAPEX Units'!AE165</f>
        <v>0</v>
      </c>
      <c r="Z165" s="34">
        <f>$B165*'System CAPEX Units'!AF165</f>
        <v>0</v>
      </c>
      <c r="AA165" s="24">
        <f>$B165*'System CAPEX Units'!AG165</f>
        <v>0</v>
      </c>
      <c r="AB165" s="24">
        <f>$B165*'System CAPEX Units'!AH165</f>
        <v>0</v>
      </c>
      <c r="AC165" s="24">
        <f>$B165*'System CAPEX Units'!AI165</f>
        <v>0</v>
      </c>
      <c r="AD165" s="38">
        <f>$B165*'System CAPEX Units'!AJ165</f>
        <v>0</v>
      </c>
      <c r="AF165" s="34">
        <f t="shared" si="2"/>
        <v>0</v>
      </c>
    </row>
    <row r="166" spans="1:32" x14ac:dyDescent="0.2">
      <c r="A166" s="6" t="str">
        <f>'System CAPEX Units'!A166</f>
        <v/>
      </c>
      <c r="B166" s="54">
        <f>('System CAPEX Units'!$F166*'System CAPEX Units'!$I166+'System CAPEX Units'!$F166*'System CAPEX Units'!$J166+'System CAPEX Units'!$F166*'System CAPEX Units'!$K166+'System CAPEX Units'!$F166*'System CAPEX Units'!$L166)*'System CAPEX Units'!AE166</f>
        <v>0</v>
      </c>
      <c r="C166" s="66">
        <f>B166*'System CAPEX Units'!$I166</f>
        <v>0</v>
      </c>
      <c r="D166" s="72">
        <f>B166*'System CAPEX Units'!$J166</f>
        <v>0</v>
      </c>
      <c r="E166" s="72">
        <f>B166*'System CAPEX Units'!$K166</f>
        <v>0</v>
      </c>
      <c r="F166" s="66">
        <f>B166*'System CAPEX Units'!$L166</f>
        <v>0</v>
      </c>
      <c r="G166" s="69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37">
        <f>'System CAPEX Units'!F166*'System CAPEX Units'!AE166</f>
        <v>0</v>
      </c>
      <c r="Z166" s="34">
        <f>$B166*'System CAPEX Units'!AF166</f>
        <v>0</v>
      </c>
      <c r="AA166" s="24">
        <f>$B166*'System CAPEX Units'!AG166</f>
        <v>0</v>
      </c>
      <c r="AB166" s="24">
        <f>$B166*'System CAPEX Units'!AH166</f>
        <v>0</v>
      </c>
      <c r="AC166" s="24">
        <f>$B166*'System CAPEX Units'!AI166</f>
        <v>0</v>
      </c>
      <c r="AD166" s="38">
        <f>$B166*'System CAPEX Units'!AJ166</f>
        <v>0</v>
      </c>
      <c r="AF166" s="34">
        <f t="shared" si="2"/>
        <v>0</v>
      </c>
    </row>
    <row r="167" spans="1:32" x14ac:dyDescent="0.2">
      <c r="A167" s="6" t="str">
        <f>'System CAPEX Units'!A167</f>
        <v/>
      </c>
      <c r="B167" s="54">
        <f>('System CAPEX Units'!$F167*'System CAPEX Units'!$I167+'System CAPEX Units'!$F167*'System CAPEX Units'!$J167+'System CAPEX Units'!$F167*'System CAPEX Units'!$K167+'System CAPEX Units'!$F167*'System CAPEX Units'!$L167)*'System CAPEX Units'!AE167</f>
        <v>0</v>
      </c>
      <c r="C167" s="66">
        <f>B167*'System CAPEX Units'!$I167</f>
        <v>0</v>
      </c>
      <c r="D167" s="72">
        <f>B167*'System CAPEX Units'!$J167</f>
        <v>0</v>
      </c>
      <c r="E167" s="72">
        <f>B167*'System CAPEX Units'!$K167</f>
        <v>0</v>
      </c>
      <c r="F167" s="66">
        <f>B167*'System CAPEX Units'!$L167</f>
        <v>0</v>
      </c>
      <c r="G167" s="69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37">
        <f>'System CAPEX Units'!F167*'System CAPEX Units'!AE167</f>
        <v>0</v>
      </c>
      <c r="Z167" s="34">
        <f>$B167*'System CAPEX Units'!AF167</f>
        <v>0</v>
      </c>
      <c r="AA167" s="24">
        <f>$B167*'System CAPEX Units'!AG167</f>
        <v>0</v>
      </c>
      <c r="AB167" s="24">
        <f>$B167*'System CAPEX Units'!AH167</f>
        <v>0</v>
      </c>
      <c r="AC167" s="24">
        <f>$B167*'System CAPEX Units'!AI167</f>
        <v>0</v>
      </c>
      <c r="AD167" s="38">
        <f>$B167*'System CAPEX Units'!AJ167</f>
        <v>0</v>
      </c>
      <c r="AF167" s="34">
        <f t="shared" si="2"/>
        <v>0</v>
      </c>
    </row>
    <row r="168" spans="1:32" x14ac:dyDescent="0.2">
      <c r="A168" s="6" t="str">
        <f>'System CAPEX Units'!A168</f>
        <v/>
      </c>
      <c r="B168" s="54">
        <f>('System CAPEX Units'!$F168*'System CAPEX Units'!$I168+'System CAPEX Units'!$F168*'System CAPEX Units'!$J168+'System CAPEX Units'!$F168*'System CAPEX Units'!$K168+'System CAPEX Units'!$F168*'System CAPEX Units'!$L168)*'System CAPEX Units'!AE168</f>
        <v>0</v>
      </c>
      <c r="C168" s="66">
        <f>B168*'System CAPEX Units'!$I168</f>
        <v>0</v>
      </c>
      <c r="D168" s="72">
        <f>B168*'System CAPEX Units'!$J168</f>
        <v>0</v>
      </c>
      <c r="E168" s="72">
        <f>B168*'System CAPEX Units'!$K168</f>
        <v>0</v>
      </c>
      <c r="F168" s="66">
        <f>B168*'System CAPEX Units'!$L168</f>
        <v>0</v>
      </c>
      <c r="G168" s="69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37">
        <f>'System CAPEX Units'!F168*'System CAPEX Units'!AE168</f>
        <v>0</v>
      </c>
      <c r="Z168" s="34">
        <f>$B168*'System CAPEX Units'!AF168</f>
        <v>0</v>
      </c>
      <c r="AA168" s="24">
        <f>$B168*'System CAPEX Units'!AG168</f>
        <v>0</v>
      </c>
      <c r="AB168" s="24">
        <f>$B168*'System CAPEX Units'!AH168</f>
        <v>0</v>
      </c>
      <c r="AC168" s="24">
        <f>$B168*'System CAPEX Units'!AI168</f>
        <v>0</v>
      </c>
      <c r="AD168" s="38">
        <f>$B168*'System CAPEX Units'!AJ168</f>
        <v>0</v>
      </c>
      <c r="AF168" s="34">
        <f t="shared" si="2"/>
        <v>0</v>
      </c>
    </row>
    <row r="169" spans="1:32" x14ac:dyDescent="0.2">
      <c r="A169" s="6" t="str">
        <f>'System CAPEX Units'!A169</f>
        <v/>
      </c>
      <c r="B169" s="54">
        <f>('System CAPEX Units'!$F169*'System CAPEX Units'!$I169+'System CAPEX Units'!$F169*'System CAPEX Units'!$J169+'System CAPEX Units'!$F169*'System CAPEX Units'!$K169+'System CAPEX Units'!$F169*'System CAPEX Units'!$L169)*'System CAPEX Units'!AE169</f>
        <v>0</v>
      </c>
      <c r="C169" s="66">
        <f>B169*'System CAPEX Units'!$I169</f>
        <v>0</v>
      </c>
      <c r="D169" s="72">
        <f>B169*'System CAPEX Units'!$J169</f>
        <v>0</v>
      </c>
      <c r="E169" s="72">
        <f>B169*'System CAPEX Units'!$K169</f>
        <v>0</v>
      </c>
      <c r="F169" s="66">
        <f>B169*'System CAPEX Units'!$L169</f>
        <v>0</v>
      </c>
      <c r="G169" s="69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37">
        <f>'System CAPEX Units'!F169*'System CAPEX Units'!AE169</f>
        <v>0</v>
      </c>
      <c r="Z169" s="34">
        <f>$B169*'System CAPEX Units'!AF169</f>
        <v>0</v>
      </c>
      <c r="AA169" s="24">
        <f>$B169*'System CAPEX Units'!AG169</f>
        <v>0</v>
      </c>
      <c r="AB169" s="24">
        <f>$B169*'System CAPEX Units'!AH169</f>
        <v>0</v>
      </c>
      <c r="AC169" s="24">
        <f>$B169*'System CAPEX Units'!AI169</f>
        <v>0</v>
      </c>
      <c r="AD169" s="38">
        <f>$B169*'System CAPEX Units'!AJ169</f>
        <v>0</v>
      </c>
      <c r="AF169" s="34">
        <f t="shared" si="2"/>
        <v>0</v>
      </c>
    </row>
    <row r="170" spans="1:32" x14ac:dyDescent="0.2">
      <c r="A170" s="6" t="str">
        <f>'System CAPEX Units'!A170</f>
        <v>Remove network constraint for generator &gt; 30KvA</v>
      </c>
      <c r="B170" s="54">
        <f>('System CAPEX Units'!$F170*'System CAPEX Units'!$I170+'System CAPEX Units'!$F170*'System CAPEX Units'!$J170+'System CAPEX Units'!$F170*'System CAPEX Units'!$K170+'System CAPEX Units'!$F170*'System CAPEX Units'!$L170)*'System CAPEX Units'!AE170</f>
        <v>0</v>
      </c>
      <c r="C170" s="66">
        <f>B170*'System CAPEX Units'!$I170</f>
        <v>0</v>
      </c>
      <c r="D170" s="72">
        <f>B170*'System CAPEX Units'!$J170</f>
        <v>0</v>
      </c>
      <c r="E170" s="72">
        <f>B170*'System CAPEX Units'!$K170</f>
        <v>0</v>
      </c>
      <c r="F170" s="66">
        <f>B170*'System CAPEX Units'!$L170</f>
        <v>0</v>
      </c>
      <c r="G170" s="69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37">
        <f>'System CAPEX Units'!F170*'System CAPEX Units'!AE170</f>
        <v>0</v>
      </c>
      <c r="Z170" s="34">
        <f>$B170*'System CAPEX Units'!AF170</f>
        <v>0</v>
      </c>
      <c r="AA170" s="24">
        <f>$B170*'System CAPEX Units'!AG170</f>
        <v>0</v>
      </c>
      <c r="AB170" s="24">
        <f>$B170*'System CAPEX Units'!AH170</f>
        <v>0</v>
      </c>
      <c r="AC170" s="24">
        <f>$B170*'System CAPEX Units'!AI170</f>
        <v>0</v>
      </c>
      <c r="AD170" s="38">
        <f>$B170*'System CAPEX Units'!AJ170</f>
        <v>0</v>
      </c>
      <c r="AF170" s="34">
        <f t="shared" si="2"/>
        <v>0</v>
      </c>
    </row>
    <row r="171" spans="1:32" x14ac:dyDescent="0.2">
      <c r="A171" s="6"/>
      <c r="B171" s="54"/>
      <c r="C171" s="66"/>
      <c r="D171" s="72"/>
      <c r="E171" s="72"/>
      <c r="F171" s="66"/>
      <c r="G171" s="69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37"/>
      <c r="AA171" s="24"/>
      <c r="AB171" s="24"/>
      <c r="AC171" s="24"/>
      <c r="AD171" s="38"/>
      <c r="AF171" s="34"/>
    </row>
    <row r="172" spans="1:32" ht="13.5" thickBot="1" x14ac:dyDescent="0.25">
      <c r="A172" s="7"/>
      <c r="B172" s="55"/>
      <c r="C172" s="67"/>
      <c r="D172" s="46"/>
      <c r="E172" s="46"/>
      <c r="F172" s="67"/>
      <c r="G172" s="70"/>
      <c r="H172" s="46"/>
      <c r="I172" s="46"/>
      <c r="J172" s="46"/>
      <c r="K172" s="46"/>
      <c r="L172" s="46"/>
      <c r="M172" s="46"/>
      <c r="N172" s="46"/>
      <c r="O172" s="46"/>
      <c r="P172" s="47"/>
      <c r="Q172" s="47"/>
      <c r="R172" s="47"/>
      <c r="S172" s="47"/>
      <c r="T172" s="47"/>
      <c r="U172" s="47"/>
      <c r="V172" s="47"/>
      <c r="W172" s="47"/>
      <c r="X172" s="47"/>
      <c r="Y172" s="40"/>
      <c r="Z172" s="39"/>
      <c r="AA172" s="47"/>
      <c r="AB172" s="47"/>
      <c r="AC172" s="47"/>
      <c r="AD172" s="41"/>
      <c r="AF172" s="34"/>
    </row>
    <row r="173" spans="1:32" ht="13.5" thickBot="1" x14ac:dyDescent="0.25">
      <c r="A173" s="18" t="s">
        <v>9</v>
      </c>
      <c r="B173" s="56">
        <f t="shared" ref="B173:AD173" si="3">SUM(B3:B172)</f>
        <v>10381528.414637852</v>
      </c>
      <c r="C173" s="94">
        <f t="shared" si="3"/>
        <v>3552988.9583741743</v>
      </c>
      <c r="D173" s="73">
        <f t="shared" si="3"/>
        <v>4878741.7023581071</v>
      </c>
      <c r="E173" s="73">
        <f t="shared" si="3"/>
        <v>342918.91050979192</v>
      </c>
      <c r="F173" s="48">
        <f t="shared" si="3"/>
        <v>1606878.8433957801</v>
      </c>
      <c r="G173" s="93">
        <f t="shared" si="3"/>
        <v>0</v>
      </c>
      <c r="H173" s="43">
        <f t="shared" si="3"/>
        <v>0</v>
      </c>
      <c r="I173" s="43">
        <f t="shared" si="3"/>
        <v>0</v>
      </c>
      <c r="J173" s="43">
        <f t="shared" si="3"/>
        <v>0</v>
      </c>
      <c r="K173" s="43">
        <f t="shared" si="3"/>
        <v>0</v>
      </c>
      <c r="L173" s="43">
        <f t="shared" si="3"/>
        <v>0</v>
      </c>
      <c r="M173" s="43">
        <f t="shared" si="3"/>
        <v>0</v>
      </c>
      <c r="N173" s="43">
        <f t="shared" si="3"/>
        <v>0</v>
      </c>
      <c r="O173" s="43">
        <f t="shared" si="3"/>
        <v>0</v>
      </c>
      <c r="P173" s="43">
        <f t="shared" si="3"/>
        <v>0</v>
      </c>
      <c r="Q173" s="43">
        <f t="shared" si="3"/>
        <v>0</v>
      </c>
      <c r="R173" s="43">
        <f t="shared" si="3"/>
        <v>0</v>
      </c>
      <c r="S173" s="43">
        <f t="shared" si="3"/>
        <v>0</v>
      </c>
      <c r="T173" s="43">
        <f t="shared" si="3"/>
        <v>0</v>
      </c>
      <c r="U173" s="43">
        <f t="shared" si="3"/>
        <v>0</v>
      </c>
      <c r="V173" s="43">
        <f t="shared" si="3"/>
        <v>0</v>
      </c>
      <c r="W173" s="43">
        <f t="shared" si="3"/>
        <v>0</v>
      </c>
      <c r="X173" s="43">
        <f t="shared" si="3"/>
        <v>0</v>
      </c>
      <c r="Y173" s="130">
        <f t="shared" si="3"/>
        <v>10224533.233722655</v>
      </c>
      <c r="Z173" s="43">
        <f t="shared" si="3"/>
        <v>7095387.3843567986</v>
      </c>
      <c r="AA173" s="43">
        <f t="shared" si="3"/>
        <v>0</v>
      </c>
      <c r="AB173" s="43">
        <f t="shared" si="3"/>
        <v>2192832.205016254</v>
      </c>
      <c r="AC173" s="43">
        <f t="shared" si="3"/>
        <v>0</v>
      </c>
      <c r="AD173" s="48">
        <f t="shared" si="3"/>
        <v>936313.64434959961</v>
      </c>
      <c r="AF173" s="34">
        <f>Y173-SUM(Z173:AD173)</f>
        <v>0</v>
      </c>
    </row>
    <row r="174" spans="1:32" ht="13.5" thickTop="1" x14ac:dyDescent="0.2">
      <c r="AA174" s="119"/>
    </row>
  </sheetData>
  <mergeCells count="8">
    <mergeCell ref="A1:A2"/>
    <mergeCell ref="B1:B2"/>
    <mergeCell ref="G1:Y1"/>
    <mergeCell ref="Z1:AD1"/>
    <mergeCell ref="C1:C2"/>
    <mergeCell ref="D1:D2"/>
    <mergeCell ref="F1:F2"/>
    <mergeCell ref="E1:E2"/>
  </mergeCells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2" fitToHeight="4" orientation="landscape" horizontalDpi="300" verticalDpi="300" r:id="rId1"/>
  <headerFooter alignWithMargins="0">
    <oddHeader>&amp;C&amp;"Arial,Bold"&amp;12Meters System Capex 2017-18 $ Values&amp;R&amp;"Arial,Bold"&amp;12&amp;D  &amp;T</oddHeader>
    <oddFooter>&amp;R&amp;Z&amp;F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AER adjustment</vt:lpstr>
      <vt:lpstr>RIN Format Capex</vt:lpstr>
      <vt:lpstr>RIN Format Capex by Asset Class</vt:lpstr>
      <vt:lpstr>System CAPEX Units</vt:lpstr>
      <vt:lpstr>System Capex 2013-14 $</vt:lpstr>
      <vt:lpstr>System Capex 2014-15 $</vt:lpstr>
      <vt:lpstr>System Capex 2015-16 $</vt:lpstr>
      <vt:lpstr>System Capex 2016-17 $</vt:lpstr>
      <vt:lpstr>System Capex 2017-18 $</vt:lpstr>
      <vt:lpstr>System Capex 2018-19 $</vt:lpstr>
      <vt:lpstr>System Capex 2019-20 $</vt:lpstr>
      <vt:lpstr>Sys Capex Summary by Class</vt:lpstr>
      <vt:lpstr>Capex by Category</vt:lpstr>
      <vt:lpstr>'System CAPEX Units'!Print_Area</vt:lpstr>
      <vt:lpstr>'System Capex 2013-14 $'!Print_Titles</vt:lpstr>
      <vt:lpstr>'System Capex 2014-15 $'!Print_Titles</vt:lpstr>
      <vt:lpstr>'System Capex 2015-16 $'!Print_Titles</vt:lpstr>
      <vt:lpstr>'System Capex 2016-17 $'!Print_Titles</vt:lpstr>
      <vt:lpstr>'System Capex 2017-18 $'!Print_Titles</vt:lpstr>
      <vt:lpstr>'System Capex 2018-19 $'!Print_Titles</vt:lpstr>
      <vt:lpstr>'System Capex 2019-20 $'!Print_Titles</vt:lpstr>
      <vt:lpstr>'System CAPEX Units'!Print_Titles</vt:lpstr>
    </vt:vector>
  </TitlesOfParts>
  <Company>Ergon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jsorbell</dc:creator>
  <cp:lastModifiedBy>Moffitt, Shannon</cp:lastModifiedBy>
  <cp:lastPrinted>2015-06-17T04:18:58Z</cp:lastPrinted>
  <dcterms:created xsi:type="dcterms:W3CDTF">2008-04-07T06:49:10Z</dcterms:created>
  <dcterms:modified xsi:type="dcterms:W3CDTF">2015-10-22T23:33:52Z</dcterms:modified>
</cp:coreProperties>
</file>